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fcuny\Downloads\"/>
    </mc:Choice>
  </mc:AlternateContent>
  <bookViews>
    <workbookView xWindow="0" yWindow="0" windowWidth="20490" windowHeight="7500" tabRatio="792"/>
  </bookViews>
  <sheets>
    <sheet name="Compte de Résultat" sheetId="3" r:id="rId1"/>
    <sheet name="Compte Courant" sheetId="1" r:id="rId2"/>
    <sheet name="Bilan N vierge " sheetId="6" r:id="rId3"/>
    <sheet name="Bilan N-1 vierge Report" sheetId="4" r:id="rId4"/>
    <sheet name="Registre d'inventaire" sheetId="5" r:id="rId5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7" i="1" l="1"/>
  <c r="F14" i="1" l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8" i="1"/>
  <c r="F9" i="1"/>
  <c r="F10" i="1"/>
  <c r="F11" i="1"/>
  <c r="F12" i="1"/>
  <c r="F13" i="1"/>
  <c r="E83" i="3" l="1"/>
  <c r="E87" i="3" s="1"/>
  <c r="E75" i="3"/>
  <c r="E73" i="3"/>
  <c r="F51" i="3" l="1"/>
  <c r="F46" i="3"/>
  <c r="F39" i="3"/>
  <c r="F35" i="3"/>
  <c r="F16" i="3"/>
  <c r="F55" i="3" s="1"/>
  <c r="E82" i="3"/>
  <c r="E79" i="3"/>
  <c r="F79" i="3" s="1"/>
  <c r="E76" i="3"/>
  <c r="F52" i="3" l="1"/>
  <c r="F40" i="3"/>
  <c r="E84" i="3"/>
  <c r="E86" i="3"/>
  <c r="E80" i="3"/>
  <c r="E81" i="3"/>
  <c r="H9" i="5"/>
  <c r="I9" i="5"/>
  <c r="G9" i="5"/>
  <c r="H20" i="5"/>
  <c r="I20" i="5"/>
  <c r="G20" i="5"/>
  <c r="E85" i="3" l="1"/>
  <c r="D15" i="6"/>
  <c r="H14" i="6"/>
  <c r="H10" i="6"/>
  <c r="D9" i="6"/>
  <c r="D5" i="6"/>
  <c r="E51" i="3"/>
  <c r="E46" i="3"/>
  <c r="E35" i="3"/>
  <c r="F8" i="5"/>
  <c r="G8" i="5"/>
  <c r="E8" i="5"/>
  <c r="E7" i="5"/>
  <c r="E15" i="5" s="1"/>
  <c r="F7" i="5"/>
  <c r="F15" i="5" s="1"/>
  <c r="G7" i="5"/>
  <c r="H7" i="5"/>
  <c r="H15" i="5" s="1"/>
  <c r="I7" i="5"/>
  <c r="I15" i="5" s="1"/>
  <c r="J25" i="5"/>
  <c r="K24" i="5"/>
  <c r="K23" i="5"/>
  <c r="K22" i="5"/>
  <c r="K21" i="5"/>
  <c r="K20" i="5"/>
  <c r="C25" i="5"/>
  <c r="J15" i="5"/>
  <c r="K14" i="5"/>
  <c r="K13" i="5"/>
  <c r="K12" i="5"/>
  <c r="K11" i="5"/>
  <c r="K10" i="5"/>
  <c r="K9" i="5"/>
  <c r="C15" i="5"/>
  <c r="E52" i="3" l="1"/>
  <c r="E69" i="3"/>
  <c r="D19" i="6"/>
  <c r="G15" i="5"/>
  <c r="K8" i="5"/>
  <c r="H19" i="5"/>
  <c r="H25" i="5" s="1"/>
  <c r="I19" i="5"/>
  <c r="I25" i="5" s="1"/>
  <c r="E19" i="5"/>
  <c r="F19" i="5"/>
  <c r="F25" i="5" s="1"/>
  <c r="K7" i="5"/>
  <c r="G19" i="5"/>
  <c r="G25" i="5" s="1"/>
  <c r="K19" i="5" l="1"/>
  <c r="E25" i="5"/>
  <c r="D15" i="4" l="1"/>
  <c r="H14" i="4"/>
  <c r="H10" i="4"/>
  <c r="D9" i="4"/>
  <c r="D5" i="4"/>
  <c r="H5" i="4"/>
  <c r="F28" i="3"/>
  <c r="F29" i="3" s="1"/>
  <c r="F41" i="3" s="1"/>
  <c r="D175" i="1"/>
  <c r="D162" i="1"/>
  <c r="D149" i="1"/>
  <c r="C149" i="1"/>
  <c r="D137" i="1"/>
  <c r="D124" i="1"/>
  <c r="D108" i="1"/>
  <c r="C108" i="1"/>
  <c r="D76" i="1"/>
  <c r="C76" i="1"/>
  <c r="D62" i="1"/>
  <c r="D47" i="1"/>
  <c r="C47" i="1"/>
  <c r="D31" i="1"/>
  <c r="C31" i="1"/>
  <c r="D16" i="1"/>
  <c r="H5" i="6" l="1"/>
  <c r="H19" i="6" s="1"/>
  <c r="D92" i="1"/>
  <c r="C137" i="1"/>
  <c r="D19" i="4"/>
  <c r="C162" i="1"/>
  <c r="C62" i="1"/>
  <c r="C124" i="1"/>
  <c r="C16" i="1"/>
  <c r="D17" i="1" s="1"/>
  <c r="D21" i="1" s="1"/>
  <c r="D32" i="1" s="1"/>
  <c r="D36" i="1" s="1"/>
  <c r="D48" i="1" s="1"/>
  <c r="D52" i="1" s="1"/>
  <c r="C175" i="1"/>
  <c r="C92" i="1"/>
  <c r="H19" i="4"/>
  <c r="D63" i="1" l="1"/>
  <c r="D67" i="1" s="1"/>
  <c r="D77" i="1" s="1"/>
  <c r="D81" i="1" s="1"/>
  <c r="D93" i="1" s="1"/>
  <c r="D97" i="1" s="1"/>
  <c r="D109" i="1" s="1"/>
  <c r="D113" i="1" s="1"/>
  <c r="D125" i="1" s="1"/>
  <c r="D129" i="1" s="1"/>
  <c r="D138" i="1" s="1"/>
  <c r="D142" i="1" s="1"/>
  <c r="D150" i="1" s="1"/>
  <c r="D154" i="1" s="1"/>
  <c r="D163" i="1" s="1"/>
  <c r="D167" i="1" s="1"/>
  <c r="D176" i="1" s="1"/>
  <c r="E28" i="3"/>
  <c r="E39" i="3"/>
  <c r="E56" i="3" s="1"/>
  <c r="E40" i="3" l="1"/>
  <c r="E9" i="3" l="1"/>
  <c r="E12" i="3"/>
  <c r="L5" i="1"/>
  <c r="E11" i="3"/>
  <c r="E10" i="3"/>
  <c r="E55" i="3"/>
  <c r="E57" i="3"/>
  <c r="E8" i="3"/>
  <c r="E7" i="3"/>
  <c r="E29" i="3"/>
  <c r="E41" i="3"/>
  <c r="E31" i="1"/>
  <c r="F31" i="1"/>
  <c r="E6" i="3"/>
  <c r="E16" i="3"/>
</calcChain>
</file>

<file path=xl/comments1.xml><?xml version="1.0" encoding="utf-8"?>
<comments xmlns="http://schemas.openxmlformats.org/spreadsheetml/2006/main">
  <authors>
    <author>Gil Drouville</author>
  </authors>
  <commentList>
    <comment ref="C7" authorId="0" shapeId="0">
      <text>
        <r>
          <rPr>
            <sz val="10"/>
            <color rgb="FF000000"/>
            <rFont val="Calibri"/>
            <family val="2"/>
          </rPr>
          <t xml:space="preserve">Pensez à passer vos amortissements en fin d'année dans le cahier de gestion selon votre registre d'inventaire. </t>
        </r>
      </text>
    </comment>
  </commentList>
</comments>
</file>

<file path=xl/comments2.xml><?xml version="1.0" encoding="utf-8"?>
<comments xmlns="http://schemas.openxmlformats.org/spreadsheetml/2006/main">
  <authors>
    <author>Gil Drouville</author>
  </authors>
  <commentList>
    <comment ref="C7" authorId="0" shapeId="0">
      <text>
        <r>
          <rPr>
            <sz val="10"/>
            <color rgb="FF000000"/>
            <rFont val="Calibri"/>
            <family val="2"/>
          </rPr>
          <t xml:space="preserve">Pensez à passer vos amortissements en fin d'année dans le cahier de gestion selon votre registre d'inventaire. </t>
        </r>
      </text>
    </comment>
  </commentList>
</comments>
</file>

<file path=xl/sharedStrings.xml><?xml version="1.0" encoding="utf-8"?>
<sst xmlns="http://schemas.openxmlformats.org/spreadsheetml/2006/main" count="266" uniqueCount="157">
  <si>
    <t>CREDIT ABRICOLE - TOUL</t>
  </si>
  <si>
    <t xml:space="preserve">Solde </t>
  </si>
  <si>
    <t>Date</t>
  </si>
  <si>
    <t>Libellé</t>
  </si>
  <si>
    <t xml:space="preserve">Débit </t>
  </si>
  <si>
    <t>Crédit</t>
  </si>
  <si>
    <t>Observation</t>
  </si>
  <si>
    <t>TOTAL</t>
  </si>
  <si>
    <t>Personnel bénévole</t>
  </si>
  <si>
    <t>Prestations en nature</t>
  </si>
  <si>
    <t>Mises à disposition gratuite de biens</t>
  </si>
  <si>
    <t>Secours en nature</t>
  </si>
  <si>
    <t>CHARGES DES CONTRIBUTIONS VOLONTAIRES EN NATURE</t>
  </si>
  <si>
    <t>Bénévolat</t>
  </si>
  <si>
    <t>Dons en nature</t>
  </si>
  <si>
    <t>CONTRIBUTIONS VOLONTAIRES EN NATURE</t>
  </si>
  <si>
    <t>X</t>
  </si>
  <si>
    <t>EXCEDENT OU DEFICIT</t>
  </si>
  <si>
    <t>Total des charges (II + IV + VI + VII + VIII)</t>
  </si>
  <si>
    <t>Total des produits (I + III + V)</t>
  </si>
  <si>
    <t>Impôts sur les bénéfices (VIII)</t>
  </si>
  <si>
    <t>Participation des salariés aux résultats (VII)</t>
  </si>
  <si>
    <t>4. RESULTAT EXCEPTIONNEL (V - VI)</t>
  </si>
  <si>
    <t>Total VI</t>
  </si>
  <si>
    <t>Dotations aux amortissements, aux dépréciations et aux provisions</t>
  </si>
  <si>
    <t>Sur opérations en capital</t>
  </si>
  <si>
    <t>Sur opérations de gestion</t>
  </si>
  <si>
    <t xml:space="preserve">CHARGES EXCEPTIONNELLES </t>
  </si>
  <si>
    <t>Total V</t>
  </si>
  <si>
    <t>Reprises sur provisions, dépréciations et transferts de charges</t>
  </si>
  <si>
    <t>PRODUITS EXCEPTIONNELS</t>
  </si>
  <si>
    <t>3. RESULTAT COURANT avant impôts (I - II + III - IV)</t>
  </si>
  <si>
    <t>2. RESULTAT FINANCIER (III - IV)</t>
  </si>
  <si>
    <t>Total IV</t>
  </si>
  <si>
    <t>Intérêts et charges assimilées</t>
  </si>
  <si>
    <t xml:space="preserve">CHARGES FINANCIERES </t>
  </si>
  <si>
    <t>Total III</t>
  </si>
  <si>
    <t>Reprises sur provisions, dépréciations et transferts de charge</t>
  </si>
  <si>
    <t>Autres intérêts et produits assimilés</t>
  </si>
  <si>
    <t>D'autres valeurs mobilières et créances de l'actif immobilisé</t>
  </si>
  <si>
    <t>De participation</t>
  </si>
  <si>
    <t xml:space="preserve">PRODUITS FINANCIERS </t>
  </si>
  <si>
    <t>1. RESULTAT D'EXPLOITATION (I -II)</t>
  </si>
  <si>
    <t>Total II</t>
  </si>
  <si>
    <t>Autres charges</t>
  </si>
  <si>
    <t>Reports en fonds dédiés</t>
  </si>
  <si>
    <t>Dotations aux provisions</t>
  </si>
  <si>
    <t>Dotations aux amortissements et aux dépréciations</t>
  </si>
  <si>
    <t>Charges sociales</t>
  </si>
  <si>
    <t>Salaires et traitements</t>
  </si>
  <si>
    <t>Impôts, taxes et versements assimilés</t>
  </si>
  <si>
    <t>Aides financières</t>
  </si>
  <si>
    <t>Autres achats et charges externes</t>
  </si>
  <si>
    <t>Achats de marchandises</t>
  </si>
  <si>
    <t>CHARGES D'EXPLOITATION</t>
  </si>
  <si>
    <t>Total I</t>
  </si>
  <si>
    <t>Autres produits</t>
  </si>
  <si>
    <t>Utilisations des fonds dédiés</t>
  </si>
  <si>
    <t>Reprises sur amortissements, dépréciations, provisions et transferts de charges</t>
  </si>
  <si>
    <t>Concours publics et subventions d'exploitation</t>
  </si>
  <si>
    <t>Produits de tiers financeurs</t>
  </si>
  <si>
    <t>Ventes de prestations de service</t>
  </si>
  <si>
    <t>Ventes de biens</t>
  </si>
  <si>
    <t>Ventes de biens et services</t>
  </si>
  <si>
    <t>Cotisations</t>
  </si>
  <si>
    <t>PRODUITS D'EXPLOITATION</t>
  </si>
  <si>
    <t xml:space="preserve">Exercice N-1 </t>
  </si>
  <si>
    <t>Exercice N</t>
  </si>
  <si>
    <t>COMPTE DE RESULTAT</t>
  </si>
  <si>
    <t xml:space="preserve">COMPTE DE RESULTAT exercice du     au </t>
  </si>
  <si>
    <t>Bilan de l'exercice 20-21</t>
  </si>
  <si>
    <t>Actif</t>
  </si>
  <si>
    <t>Passif</t>
  </si>
  <si>
    <t>Nature</t>
  </si>
  <si>
    <t>Investissement</t>
  </si>
  <si>
    <t>auto financement</t>
  </si>
  <si>
    <t>Achat</t>
  </si>
  <si>
    <t>Report d'exercices antérieurs</t>
  </si>
  <si>
    <t>Amortissement</t>
  </si>
  <si>
    <t>Resultat de l'exercice</t>
  </si>
  <si>
    <t>A encaisser</t>
  </si>
  <si>
    <t>Subvention d'invest.</t>
  </si>
  <si>
    <t>Région</t>
  </si>
  <si>
    <t>A payer</t>
  </si>
  <si>
    <t>Dispo</t>
  </si>
  <si>
    <t>Banque</t>
  </si>
  <si>
    <t>REGISTRE D'INVENTAIRE</t>
  </si>
  <si>
    <t>Matériel</t>
  </si>
  <si>
    <t>Date d'achat</t>
  </si>
  <si>
    <t>Valeur brut</t>
  </si>
  <si>
    <t>Durée d'amortissement</t>
  </si>
  <si>
    <t>2019-2020</t>
  </si>
  <si>
    <t>2020-2021</t>
  </si>
  <si>
    <t>2021-2022</t>
  </si>
  <si>
    <t>2022-2023</t>
  </si>
  <si>
    <t>2023-2024</t>
  </si>
  <si>
    <t>2024-2025</t>
  </si>
  <si>
    <t>Vérification</t>
  </si>
  <si>
    <t>Total de l'année</t>
  </si>
  <si>
    <t>SUBVENTION D'INVESTISSEMENT</t>
  </si>
  <si>
    <t>Bilan de l'exercice 21-22</t>
  </si>
  <si>
    <t>Nombre d'heures réunion bureau</t>
  </si>
  <si>
    <t>Nombre membre bureau</t>
  </si>
  <si>
    <t>Nombre heures total bureau</t>
  </si>
  <si>
    <t>SMIC Horaire</t>
  </si>
  <si>
    <t>Smic horaire bureau</t>
  </si>
  <si>
    <t>Nombre d'heures réunion CA</t>
  </si>
  <si>
    <t>Nombre membre CA</t>
  </si>
  <si>
    <t>Nombre heures total Ca</t>
  </si>
  <si>
    <t>Smic horaire Caa</t>
  </si>
  <si>
    <t>Smic horaires total réunions</t>
  </si>
  <si>
    <t>Heures semaines total</t>
  </si>
  <si>
    <t xml:space="preserve">Heures mercredi </t>
  </si>
  <si>
    <t>Smic horaires total heures</t>
  </si>
  <si>
    <t xml:space="preserve">SMIC TOTAL </t>
  </si>
  <si>
    <t>smic stages</t>
  </si>
  <si>
    <t xml:space="preserve">smic mercredi 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</si>
  <si>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</si>
  <si>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</si>
  <si>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</si>
  <si>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</si>
  <si>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</si>
  <si>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</si>
  <si>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</si>
  <si>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</si>
  <si>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</si>
  <si>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</si>
  <si>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</si>
  <si>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</si>
  <si>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Compte</t>
  </si>
  <si>
    <t>Sub. Amor.</t>
  </si>
  <si>
    <t>Provisions</t>
  </si>
  <si>
    <t>Sub. A venir.</t>
  </si>
  <si>
    <t>Matière</t>
  </si>
  <si>
    <t>Presta</t>
  </si>
  <si>
    <t>Frais dép.</t>
  </si>
  <si>
    <t>Petit matos</t>
  </si>
  <si>
    <t>Bureau</t>
  </si>
  <si>
    <t>Alim. Réu</t>
  </si>
  <si>
    <t xml:space="preserve">Alim. </t>
  </si>
  <si>
    <t>Location</t>
  </si>
  <si>
    <t>Publicité</t>
  </si>
  <si>
    <t>Frais bancaires</t>
  </si>
  <si>
    <t>Fédération</t>
  </si>
  <si>
    <t>Except.</t>
  </si>
  <si>
    <t>Amort.</t>
  </si>
  <si>
    <t>Prestation</t>
  </si>
  <si>
    <t>Vente</t>
  </si>
  <si>
    <t>Presta. Matos</t>
  </si>
  <si>
    <t>Subvention</t>
  </si>
  <si>
    <t>Adhésions</t>
  </si>
  <si>
    <t>Intérêts</t>
  </si>
  <si>
    <t>Dons</t>
  </si>
  <si>
    <t>Reprise</t>
  </si>
  <si>
    <t>A recevoir</t>
  </si>
  <si>
    <t>Dons de la famille LACROIX</t>
  </si>
  <si>
    <t>Test SOMME.SI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</si>
</sst>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_€"/>
  </numFmts>
  <fonts count="1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000000"/>
      <name val="Calibri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12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 style="medium">
        <color auto="1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3">
    <xf numFmtId="0" fontId="0" fillId="0" borderId="0"/>
    <xf numFmtId="0" fontId="3" fillId="0" borderId="0"/>
    <xf numFmtId="0" fontId="13" fillId="0" borderId="0"/>
  </cellStyleXfs>
  <cellXfs count="121">
    <xf numFmtId="0" fontId="0" fillId="0" borderId="0" xfId="0"/>
    <xf numFmtId="0" fontId="0" fillId="0" borderId="1" xfId="0" applyBorder="1"/>
    <xf numFmtId="0" fontId="0" fillId="0" borderId="2" xfId="0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14" fontId="0" fillId="0" borderId="5" xfId="0" applyNumberFormat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 applyAlignment="1">
      <alignment horizontal="center" vertical="center"/>
    </xf>
    <xf numFmtId="0" fontId="0" fillId="0" borderId="12" xfId="0" applyBorder="1"/>
    <xf numFmtId="14" fontId="0" fillId="0" borderId="5" xfId="0" applyNumberFormat="1" applyBorder="1" applyAlignment="1">
      <alignment vertical="center"/>
    </xf>
    <xf numFmtId="0" fontId="0" fillId="0" borderId="0" xfId="0" applyAlignment="1">
      <alignment vertical="center" wrapText="1"/>
    </xf>
    <xf numFmtId="0" fontId="0" fillId="0" borderId="1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4" xfId="0" applyBorder="1" applyAlignment="1">
      <alignment vertical="center" wrapText="1"/>
    </xf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5" xfId="0" applyBorder="1"/>
    <xf numFmtId="0" fontId="0" fillId="0" borderId="11" xfId="0" applyBorder="1"/>
    <xf numFmtId="0" fontId="0" fillId="0" borderId="0" xfId="0" applyAlignment="1">
      <alignment vertical="center"/>
    </xf>
    <xf numFmtId="0" fontId="2" fillId="0" borderId="0" xfId="0" applyFont="1" applyAlignment="1">
      <alignment vertical="center" wrapText="1"/>
    </xf>
    <xf numFmtId="0" fontId="2" fillId="0" borderId="13" xfId="0" applyFont="1" applyBorder="1" applyAlignment="1">
      <alignment vertical="center"/>
    </xf>
    <xf numFmtId="0" fontId="0" fillId="0" borderId="13" xfId="0" applyBorder="1"/>
    <xf numFmtId="0" fontId="4" fillId="0" borderId="0" xfId="1" applyFont="1"/>
    <xf numFmtId="0" fontId="5" fillId="0" borderId="19" xfId="1" applyFont="1" applyBorder="1"/>
    <xf numFmtId="0" fontId="5" fillId="0" borderId="2" xfId="1" applyFont="1" applyBorder="1"/>
    <xf numFmtId="0" fontId="5" fillId="0" borderId="20" xfId="1" applyFont="1" applyBorder="1"/>
    <xf numFmtId="0" fontId="5" fillId="0" borderId="22" xfId="1" applyFont="1" applyBorder="1"/>
    <xf numFmtId="0" fontId="5" fillId="0" borderId="10" xfId="1" applyFont="1" applyBorder="1"/>
    <xf numFmtId="0" fontId="5" fillId="0" borderId="23" xfId="1" applyFont="1" applyBorder="1"/>
    <xf numFmtId="0" fontId="6" fillId="0" borderId="25" xfId="1" applyFont="1" applyBorder="1"/>
    <xf numFmtId="0" fontId="6" fillId="0" borderId="7" xfId="1" applyFont="1" applyBorder="1"/>
    <xf numFmtId="0" fontId="6" fillId="0" borderId="26" xfId="1" applyFont="1" applyBorder="1"/>
    <xf numFmtId="0" fontId="6" fillId="0" borderId="22" xfId="1" applyFont="1" applyBorder="1"/>
    <xf numFmtId="0" fontId="6" fillId="0" borderId="10" xfId="1" applyFont="1" applyBorder="1"/>
    <xf numFmtId="0" fontId="6" fillId="0" borderId="23" xfId="1" applyFont="1" applyBorder="1"/>
    <xf numFmtId="0" fontId="4" fillId="2" borderId="25" xfId="1" applyFont="1" applyFill="1" applyBorder="1"/>
    <xf numFmtId="0" fontId="4" fillId="2" borderId="7" xfId="1" applyFont="1" applyFill="1" applyBorder="1"/>
    <xf numFmtId="0" fontId="4" fillId="2" borderId="26" xfId="1" applyFont="1" applyFill="1" applyBorder="1"/>
    <xf numFmtId="0" fontId="7" fillId="0" borderId="19" xfId="1" applyFont="1" applyBorder="1"/>
    <xf numFmtId="0" fontId="7" fillId="0" borderId="2" xfId="1" applyFont="1" applyBorder="1"/>
    <xf numFmtId="0" fontId="7" fillId="0" borderId="20" xfId="1" applyFont="1" applyBorder="1"/>
    <xf numFmtId="0" fontId="7" fillId="0" borderId="25" xfId="1" applyFont="1" applyBorder="1"/>
    <xf numFmtId="0" fontId="7" fillId="0" borderId="7" xfId="1" applyFont="1" applyBorder="1"/>
    <xf numFmtId="0" fontId="7" fillId="0" borderId="26" xfId="1" applyFont="1" applyBorder="1"/>
    <xf numFmtId="0" fontId="4" fillId="0" borderId="19" xfId="1" applyFont="1" applyBorder="1"/>
    <xf numFmtId="0" fontId="4" fillId="0" borderId="2" xfId="1" applyFont="1" applyBorder="1"/>
    <xf numFmtId="0" fontId="4" fillId="0" borderId="20" xfId="1" applyFont="1" applyBorder="1"/>
    <xf numFmtId="0" fontId="4" fillId="0" borderId="22" xfId="1" applyFont="1" applyBorder="1"/>
    <xf numFmtId="0" fontId="4" fillId="0" borderId="10" xfId="1" applyFont="1" applyBorder="1"/>
    <xf numFmtId="0" fontId="4" fillId="0" borderId="23" xfId="1" applyFont="1" applyBorder="1"/>
    <xf numFmtId="0" fontId="7" fillId="0" borderId="22" xfId="1" applyFont="1" applyBorder="1"/>
    <xf numFmtId="0" fontId="7" fillId="0" borderId="10" xfId="1" applyFont="1" applyBorder="1"/>
    <xf numFmtId="0" fontId="7" fillId="0" borderId="23" xfId="1" applyFont="1" applyBorder="1"/>
    <xf numFmtId="0" fontId="11" fillId="0" borderId="0" xfId="0" applyFont="1"/>
    <xf numFmtId="0" fontId="1" fillId="0" borderId="1" xfId="0" applyFont="1" applyBorder="1"/>
    <xf numFmtId="2" fontId="11" fillId="0" borderId="13" xfId="0" applyNumberFormat="1" applyFont="1" applyBorder="1"/>
    <xf numFmtId="2" fontId="0" fillId="0" borderId="13" xfId="0" applyNumberFormat="1" applyBorder="1"/>
    <xf numFmtId="0" fontId="11" fillId="0" borderId="13" xfId="0" applyFont="1" applyBorder="1"/>
    <xf numFmtId="0" fontId="1" fillId="0" borderId="5" xfId="0" applyFont="1" applyBorder="1"/>
    <xf numFmtId="0" fontId="11" fillId="0" borderId="5" xfId="0" applyFont="1" applyBorder="1"/>
    <xf numFmtId="0" fontId="12" fillId="0" borderId="13" xfId="0" applyFont="1" applyBorder="1"/>
    <xf numFmtId="2" fontId="0" fillId="0" borderId="34" xfId="0" applyNumberFormat="1" applyBorder="1"/>
    <xf numFmtId="0" fontId="11" fillId="0" borderId="7" xfId="0" applyFont="1" applyBorder="1"/>
    <xf numFmtId="0" fontId="11" fillId="0" borderId="34" xfId="0" applyFont="1" applyBorder="1"/>
    <xf numFmtId="0" fontId="11" fillId="0" borderId="10" xfId="0" applyFont="1" applyBorder="1"/>
    <xf numFmtId="0" fontId="11" fillId="0" borderId="12" xfId="0" applyFont="1" applyBorder="1"/>
    <xf numFmtId="0" fontId="13" fillId="0" borderId="0" xfId="2"/>
    <xf numFmtId="0" fontId="11" fillId="0" borderId="11" xfId="2" applyFont="1" applyBorder="1" applyAlignment="1">
      <alignment horizontal="center" vertical="center"/>
    </xf>
    <xf numFmtId="0" fontId="11" fillId="0" borderId="11" xfId="2" applyFont="1" applyBorder="1" applyAlignment="1">
      <alignment horizontal="center" vertical="center" wrapText="1"/>
    </xf>
    <xf numFmtId="0" fontId="11" fillId="0" borderId="11" xfId="2" applyFont="1" applyBorder="1" applyAlignment="1">
      <alignment horizontal="center" vertical="center" shrinkToFit="1"/>
    </xf>
    <xf numFmtId="0" fontId="13" fillId="0" borderId="11" xfId="2" applyBorder="1" applyProtection="1">
      <protection locked="0"/>
    </xf>
    <xf numFmtId="14" fontId="13" fillId="0" borderId="11" xfId="2" applyNumberFormat="1" applyBorder="1" applyProtection="1">
      <protection locked="0"/>
    </xf>
    <xf numFmtId="0" fontId="13" fillId="0" borderId="11" xfId="2" applyBorder="1"/>
    <xf numFmtId="1" fontId="13" fillId="0" borderId="11" xfId="2" applyNumberFormat="1" applyBorder="1" applyProtection="1">
      <protection locked="0"/>
    </xf>
    <xf numFmtId="0" fontId="11" fillId="0" borderId="11" xfId="2" applyFont="1" applyBorder="1" applyAlignment="1">
      <alignment wrapText="1"/>
    </xf>
    <xf numFmtId="0" fontId="13" fillId="0" borderId="11" xfId="2" applyBorder="1" applyAlignment="1" applyProtection="1">
      <alignment wrapText="1"/>
      <protection locked="0"/>
    </xf>
    <xf numFmtId="0" fontId="0" fillId="0" borderId="0" xfId="0" applyFill="1"/>
    <xf numFmtId="164" fontId="4" fillId="0" borderId="0" xfId="1" applyNumberFormat="1" applyFont="1" applyAlignment="1">
      <alignment horizontal="center"/>
    </xf>
    <xf numFmtId="164" fontId="7" fillId="0" borderId="14" xfId="1" applyNumberFormat="1" applyFont="1" applyBorder="1" applyAlignment="1">
      <alignment horizontal="center"/>
    </xf>
    <xf numFmtId="164" fontId="4" fillId="0" borderId="24" xfId="1" applyNumberFormat="1" applyFont="1" applyBorder="1" applyAlignment="1">
      <alignment horizontal="center"/>
    </xf>
    <xf numFmtId="164" fontId="4" fillId="0" borderId="21" xfId="1" applyNumberFormat="1" applyFont="1" applyBorder="1" applyAlignment="1">
      <alignment horizontal="center"/>
    </xf>
    <xf numFmtId="164" fontId="4" fillId="0" borderId="18" xfId="1" applyNumberFormat="1" applyFont="1" applyBorder="1" applyAlignment="1">
      <alignment horizontal="center"/>
    </xf>
    <xf numFmtId="164" fontId="4" fillId="0" borderId="14" xfId="1" applyNumberFormat="1" applyFont="1" applyBorder="1" applyAlignment="1">
      <alignment horizontal="center"/>
    </xf>
    <xf numFmtId="164" fontId="4" fillId="0" borderId="30" xfId="1" applyNumberFormat="1" applyFont="1" applyBorder="1" applyAlignment="1">
      <alignment horizontal="center"/>
    </xf>
    <xf numFmtId="164" fontId="4" fillId="2" borderId="24" xfId="1" applyNumberFormat="1" applyFont="1" applyFill="1" applyBorder="1" applyAlignment="1">
      <alignment horizontal="center"/>
    </xf>
    <xf numFmtId="164" fontId="5" fillId="0" borderId="21" xfId="1" applyNumberFormat="1" applyFont="1" applyBorder="1" applyAlignment="1">
      <alignment horizontal="center"/>
    </xf>
    <xf numFmtId="164" fontId="5" fillId="0" borderId="18" xfId="1" applyNumberFormat="1" applyFont="1" applyBorder="1" applyAlignment="1">
      <alignment horizontal="center"/>
    </xf>
    <xf numFmtId="164" fontId="5" fillId="0" borderId="14" xfId="1" applyNumberFormat="1" applyFont="1" applyBorder="1" applyAlignment="1">
      <alignment horizontal="center"/>
    </xf>
    <xf numFmtId="164" fontId="5" fillId="0" borderId="24" xfId="1" applyNumberFormat="1" applyFont="1" applyBorder="1" applyAlignment="1">
      <alignment horizontal="center"/>
    </xf>
    <xf numFmtId="0" fontId="6" fillId="0" borderId="17" xfId="1" applyFont="1" applyBorder="1" applyAlignment="1">
      <alignment horizontal="left"/>
    </xf>
    <xf numFmtId="0" fontId="6" fillId="0" borderId="16" xfId="1" applyFont="1" applyBorder="1" applyAlignment="1">
      <alignment horizontal="left"/>
    </xf>
    <xf numFmtId="0" fontId="6" fillId="0" borderId="15" xfId="1" applyFont="1" applyBorder="1" applyAlignment="1">
      <alignment horizontal="left"/>
    </xf>
    <xf numFmtId="0" fontId="7" fillId="0" borderId="17" xfId="1" applyFont="1" applyBorder="1" applyAlignment="1">
      <alignment horizontal="left"/>
    </xf>
    <xf numFmtId="0" fontId="7" fillId="0" borderId="16" xfId="1" applyFont="1" applyBorder="1" applyAlignment="1">
      <alignment horizontal="left"/>
    </xf>
    <xf numFmtId="0" fontId="7" fillId="0" borderId="15" xfId="1" applyFont="1" applyBorder="1" applyAlignment="1">
      <alignment horizontal="left"/>
    </xf>
    <xf numFmtId="0" fontId="7" fillId="0" borderId="33" xfId="1" applyFont="1" applyBorder="1" applyAlignment="1">
      <alignment horizontal="left"/>
    </xf>
    <xf numFmtId="0" fontId="7" fillId="0" borderId="32" xfId="1" applyFont="1" applyBorder="1" applyAlignment="1">
      <alignment horizontal="left"/>
    </xf>
    <xf numFmtId="0" fontId="7" fillId="0" borderId="31" xfId="1" applyFont="1" applyBorder="1" applyAlignment="1">
      <alignment horizontal="left"/>
    </xf>
    <xf numFmtId="0" fontId="7" fillId="0" borderId="29" xfId="1" applyFont="1" applyBorder="1" applyAlignment="1">
      <alignment horizontal="left"/>
    </xf>
    <xf numFmtId="0" fontId="7" fillId="0" borderId="28" xfId="1" applyFont="1" applyBorder="1" applyAlignment="1">
      <alignment horizontal="left"/>
    </xf>
    <xf numFmtId="0" fontId="7" fillId="0" borderId="27" xfId="1" applyFont="1" applyBorder="1" applyAlignment="1">
      <alignment horizontal="left"/>
    </xf>
    <xf numFmtId="0" fontId="7" fillId="0" borderId="0" xfId="1" applyFont="1" applyAlignment="1">
      <alignment horizontal="center"/>
    </xf>
    <xf numFmtId="0" fontId="9" fillId="0" borderId="0" xfId="0" applyFont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/>
    </xf>
    <xf numFmtId="0" fontId="10" fillId="0" borderId="35" xfId="2" applyFont="1" applyBorder="1" applyAlignment="1">
      <alignment horizontal="center" vertical="center"/>
    </xf>
    <xf numFmtId="0" fontId="10" fillId="0" borderId="36" xfId="2" applyFont="1" applyBorder="1" applyAlignment="1">
      <alignment horizontal="center" vertical="center"/>
    </xf>
    <xf numFmtId="0" fontId="10" fillId="0" borderId="37" xfId="2" applyFont="1" applyBorder="1" applyAlignment="1">
      <alignment horizontal="center" vertical="center"/>
    </xf>
    <xf numFmtId="0" fontId="10" fillId="0" borderId="33" xfId="2" applyFont="1" applyBorder="1" applyAlignment="1">
      <alignment horizontal="center" vertical="center"/>
    </xf>
    <xf numFmtId="0" fontId="10" fillId="0" borderId="32" xfId="2" applyFont="1" applyBorder="1" applyAlignment="1">
      <alignment horizontal="center" vertical="center"/>
    </xf>
    <xf numFmtId="0" fontId="10" fillId="0" borderId="31" xfId="2" applyFont="1" applyBorder="1" applyAlignment="1">
      <alignment horizontal="center" vertical="center"/>
    </xf>
  </cellXfs>
  <cellStyles count="3">
    <cellStyle name="Normal" xfId="0" builtinId="0"/>
    <cellStyle name="Normal 2" xfId="2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  <pageSetUpPr fitToPage="1"/>
  </sheetPr>
  <dimension ref="B2:F87"/>
  <sheetViews>
    <sheetView tabSelected="1" zoomScaleNormal="100" zoomScaleSheetLayoutView="85" workbookViewId="0">
      <selection activeCell="A9" sqref="A9"/>
    </sheetView>
  </sheetViews>
  <sheetFormatPr baseColWidth="10" defaultColWidth="11.5" defaultRowHeight="17.25" customHeight="1" x14ac:dyDescent="0.2"/>
  <cols>
    <col min="1" max="1" width="17.5" style="32" customWidth="1"/>
    <col min="2" max="2" width="3.5" style="32" customWidth="1"/>
    <col min="3" max="3" width="3.125" style="32" customWidth="1"/>
    <col min="4" max="4" width="73.875" style="32" customWidth="1"/>
    <col min="5" max="5" width="14.625" style="87" customWidth="1"/>
    <col min="6" max="6" width="13.875" style="87" customWidth="1"/>
    <col min="7" max="16384" width="11.5" style="32"/>
  </cols>
  <sheetData>
    <row r="2" spans="2:6" ht="17.25" customHeight="1" x14ac:dyDescent="0.2">
      <c r="D2" s="111" t="s">
        <v>69</v>
      </c>
      <c r="E2" s="111"/>
      <c r="F2" s="111"/>
    </row>
    <row r="3" spans="2:6" ht="17.25" customHeight="1" thickBot="1" x14ac:dyDescent="0.25"/>
    <row r="4" spans="2:6" ht="17.25" customHeight="1" thickBot="1" x14ac:dyDescent="0.25">
      <c r="B4" s="102" t="s">
        <v>68</v>
      </c>
      <c r="C4" s="103"/>
      <c r="D4" s="104"/>
      <c r="E4" s="88" t="s">
        <v>67</v>
      </c>
      <c r="F4" s="88" t="s">
        <v>66</v>
      </c>
    </row>
    <row r="5" spans="2:6" ht="17.25" customHeight="1" x14ac:dyDescent="0.2">
      <c r="B5" s="53" t="s">
        <v>65</v>
      </c>
      <c r="C5" s="52"/>
      <c r="D5" s="51"/>
      <c r="E5" s="89"/>
      <c r="F5" s="89"/>
    </row>
    <row r="6" spans="2:6" ht="17.25" customHeight="1" x14ac:dyDescent="0.2">
      <c r="B6" s="59" t="s">
        <v>64</v>
      </c>
      <c r="C6" s="58"/>
      <c r="D6" s="57"/>
      <c r="E6" s="90">
        <f ca="1">SUMIF('Compte Courant'!F:F,"756",'Compte Courant'!D:D)</f>
        <v>0</v>
      </c>
      <c r="F6" s="90"/>
    </row>
    <row r="7" spans="2:6" ht="17.25" customHeight="1" x14ac:dyDescent="0.2">
      <c r="B7" s="59" t="s">
        <v>63</v>
      </c>
      <c r="C7" s="58"/>
      <c r="D7" s="57"/>
      <c r="E7" s="90">
        <f ca="1">SUM(E8:E9)</f>
        <v>0</v>
      </c>
      <c r="F7" s="90"/>
    </row>
    <row r="8" spans="2:6" ht="17.25" customHeight="1" x14ac:dyDescent="0.2">
      <c r="B8" s="59"/>
      <c r="C8" s="58" t="s">
        <v>62</v>
      </c>
      <c r="D8" s="57"/>
      <c r="E8" s="90">
        <f ca="1">SUMIF('Compte Courant'!F:F,"707",'Compte Courant'!D:D)</f>
        <v>0</v>
      </c>
      <c r="F8" s="90"/>
    </row>
    <row r="9" spans="2:6" ht="17.25" customHeight="1" x14ac:dyDescent="0.2">
      <c r="B9" s="59"/>
      <c r="C9" s="58" t="s">
        <v>61</v>
      </c>
      <c r="D9" s="57"/>
      <c r="E9" s="90">
        <f ca="1">SUMIF('Compte Courant'!F:F,"706",'Compte Courant'!D:D)+SUMIF('Compte Courant'!F:F,"708",'Compte Courant'!D:D)</f>
        <v>0</v>
      </c>
      <c r="F9" s="90"/>
    </row>
    <row r="10" spans="2:6" ht="17.25" customHeight="1" x14ac:dyDescent="0.2">
      <c r="B10" s="59" t="s">
        <v>60</v>
      </c>
      <c r="C10" s="58"/>
      <c r="D10" s="57"/>
      <c r="E10" s="90">
        <f ca="1">SUM(E11:E12)</f>
        <v>0</v>
      </c>
      <c r="F10" s="90"/>
    </row>
    <row r="11" spans="2:6" ht="17.25" customHeight="1" x14ac:dyDescent="0.2">
      <c r="B11" s="59"/>
      <c r="C11" s="58" t="s">
        <v>59</v>
      </c>
      <c r="D11" s="57"/>
      <c r="E11" s="90">
        <f ca="1">SUMIF('Compte Courant'!F:F,"74",'Compte Courant'!D:D)</f>
        <v>0</v>
      </c>
      <c r="F11" s="90"/>
    </row>
    <row r="12" spans="2:6" ht="17.25" customHeight="1" x14ac:dyDescent="0.2">
      <c r="B12" s="59"/>
      <c r="C12" s="58" t="s">
        <v>152</v>
      </c>
      <c r="D12" s="57"/>
      <c r="E12" s="90">
        <f ca="1">SUMIF('Compte Courant'!F:F,"771",'Compte Courant'!D:D)</f>
        <v>0</v>
      </c>
      <c r="F12" s="90"/>
    </row>
    <row r="13" spans="2:6" ht="17.25" customHeight="1" x14ac:dyDescent="0.2">
      <c r="B13" s="59" t="s">
        <v>58</v>
      </c>
      <c r="C13" s="58"/>
      <c r="D13" s="57"/>
      <c r="E13" s="90"/>
      <c r="F13" s="90"/>
    </row>
    <row r="14" spans="2:6" ht="17.25" customHeight="1" x14ac:dyDescent="0.2">
      <c r="B14" s="59" t="s">
        <v>57</v>
      </c>
      <c r="C14" s="58"/>
      <c r="D14" s="57"/>
      <c r="E14" s="90"/>
      <c r="F14" s="90"/>
    </row>
    <row r="15" spans="2:6" ht="17.25" customHeight="1" thickBot="1" x14ac:dyDescent="0.25">
      <c r="B15" s="56" t="s">
        <v>56</v>
      </c>
      <c r="C15" s="55"/>
      <c r="D15" s="54"/>
      <c r="E15" s="91"/>
      <c r="F15" s="91"/>
    </row>
    <row r="16" spans="2:6" ht="17.25" customHeight="1" thickBot="1" x14ac:dyDescent="0.25">
      <c r="B16" s="102" t="s">
        <v>55</v>
      </c>
      <c r="C16" s="103"/>
      <c r="D16" s="104"/>
      <c r="E16" s="88">
        <f ca="1">SUM(E6:E15)</f>
        <v>0</v>
      </c>
      <c r="F16" s="88">
        <f>SUM(F6:F15)</f>
        <v>0</v>
      </c>
    </row>
    <row r="17" spans="2:6" ht="17.25" customHeight="1" x14ac:dyDescent="0.2">
      <c r="B17" s="53" t="s">
        <v>54</v>
      </c>
      <c r="C17" s="52"/>
      <c r="D17" s="51"/>
      <c r="E17" s="89"/>
      <c r="F17" s="89"/>
    </row>
    <row r="18" spans="2:6" ht="17.25" customHeight="1" x14ac:dyDescent="0.2">
      <c r="B18" s="59" t="s">
        <v>53</v>
      </c>
      <c r="C18" s="58"/>
      <c r="D18" s="57"/>
      <c r="E18" s="90"/>
      <c r="F18" s="90"/>
    </row>
    <row r="19" spans="2:6" ht="17.25" customHeight="1" x14ac:dyDescent="0.2">
      <c r="B19" s="59" t="s">
        <v>52</v>
      </c>
      <c r="C19" s="58"/>
      <c r="D19" s="57"/>
      <c r="E19" s="90"/>
      <c r="F19" s="90"/>
    </row>
    <row r="20" spans="2:6" ht="17.25" customHeight="1" x14ac:dyDescent="0.2">
      <c r="B20" s="59" t="s">
        <v>51</v>
      </c>
      <c r="C20" s="58"/>
      <c r="D20" s="57"/>
      <c r="E20" s="90"/>
      <c r="F20" s="90"/>
    </row>
    <row r="21" spans="2:6" ht="17.25" customHeight="1" x14ac:dyDescent="0.2">
      <c r="B21" s="59" t="s">
        <v>50</v>
      </c>
      <c r="C21" s="58"/>
      <c r="D21" s="57"/>
      <c r="E21" s="90"/>
      <c r="F21" s="90"/>
    </row>
    <row r="22" spans="2:6" ht="17.25" customHeight="1" x14ac:dyDescent="0.2">
      <c r="B22" s="59" t="s">
        <v>49</v>
      </c>
      <c r="C22" s="58"/>
      <c r="D22" s="57"/>
      <c r="E22" s="90"/>
      <c r="F22" s="90"/>
    </row>
    <row r="23" spans="2:6" ht="17.25" customHeight="1" x14ac:dyDescent="0.2">
      <c r="B23" s="59" t="s">
        <v>48</v>
      </c>
      <c r="C23" s="58"/>
      <c r="D23" s="57"/>
      <c r="E23" s="90"/>
      <c r="F23" s="90"/>
    </row>
    <row r="24" spans="2:6" ht="17.25" customHeight="1" x14ac:dyDescent="0.2">
      <c r="B24" s="59" t="s">
        <v>47</v>
      </c>
      <c r="C24" s="58"/>
      <c r="D24" s="57"/>
      <c r="E24" s="90"/>
      <c r="F24" s="90"/>
    </row>
    <row r="25" spans="2:6" ht="17.25" customHeight="1" x14ac:dyDescent="0.2">
      <c r="B25" s="59" t="s">
        <v>46</v>
      </c>
      <c r="C25" s="58"/>
      <c r="D25" s="57"/>
      <c r="E25" s="90"/>
      <c r="F25" s="90"/>
    </row>
    <row r="26" spans="2:6" ht="17.25" customHeight="1" x14ac:dyDescent="0.2">
      <c r="B26" s="59" t="s">
        <v>45</v>
      </c>
      <c r="C26" s="58"/>
      <c r="D26" s="57"/>
      <c r="E26" s="90"/>
      <c r="F26" s="90"/>
    </row>
    <row r="27" spans="2:6" ht="17.25" customHeight="1" thickBot="1" x14ac:dyDescent="0.25">
      <c r="B27" s="56" t="s">
        <v>44</v>
      </c>
      <c r="C27" s="55"/>
      <c r="D27" s="54"/>
      <c r="E27" s="91"/>
      <c r="F27" s="91"/>
    </row>
    <row r="28" spans="2:6" ht="17.25" customHeight="1" thickBot="1" x14ac:dyDescent="0.25">
      <c r="B28" s="102" t="s">
        <v>43</v>
      </c>
      <c r="C28" s="103"/>
      <c r="D28" s="104"/>
      <c r="E28" s="88">
        <f>SUM(E18:E27)</f>
        <v>0</v>
      </c>
      <c r="F28" s="92">
        <f>SUM(F18:F27)</f>
        <v>0</v>
      </c>
    </row>
    <row r="29" spans="2:6" ht="17.25" customHeight="1" thickBot="1" x14ac:dyDescent="0.25">
      <c r="B29" s="102" t="s">
        <v>42</v>
      </c>
      <c r="C29" s="103"/>
      <c r="D29" s="104"/>
      <c r="E29" s="92">
        <f ca="1">E16-E28</f>
        <v>0</v>
      </c>
      <c r="F29" s="92">
        <f>F16-F28</f>
        <v>0</v>
      </c>
    </row>
    <row r="30" spans="2:6" ht="17.25" customHeight="1" x14ac:dyDescent="0.2">
      <c r="B30" s="53" t="s">
        <v>41</v>
      </c>
      <c r="C30" s="52"/>
      <c r="D30" s="51"/>
      <c r="E30" s="89"/>
      <c r="F30" s="89"/>
    </row>
    <row r="31" spans="2:6" ht="17.25" customHeight="1" x14ac:dyDescent="0.2">
      <c r="B31" s="59" t="s">
        <v>40</v>
      </c>
      <c r="C31" s="58"/>
      <c r="D31" s="57"/>
      <c r="E31" s="90"/>
      <c r="F31" s="90"/>
    </row>
    <row r="32" spans="2:6" ht="17.25" customHeight="1" x14ac:dyDescent="0.2">
      <c r="B32" s="59" t="s">
        <v>39</v>
      </c>
      <c r="C32" s="58"/>
      <c r="D32" s="57"/>
      <c r="E32" s="90"/>
      <c r="F32" s="90"/>
    </row>
    <row r="33" spans="2:6" ht="17.25" customHeight="1" x14ac:dyDescent="0.2">
      <c r="B33" s="59" t="s">
        <v>38</v>
      </c>
      <c r="C33" s="58"/>
      <c r="D33" s="57"/>
      <c r="E33" s="90"/>
      <c r="F33" s="90"/>
    </row>
    <row r="34" spans="2:6" ht="17.25" customHeight="1" thickBot="1" x14ac:dyDescent="0.25">
      <c r="B34" s="59" t="s">
        <v>37</v>
      </c>
      <c r="C34" s="58"/>
      <c r="D34" s="57"/>
      <c r="E34" s="90"/>
      <c r="F34" s="90"/>
    </row>
    <row r="35" spans="2:6" ht="17.25" customHeight="1" thickBot="1" x14ac:dyDescent="0.25">
      <c r="B35" s="102" t="s">
        <v>36</v>
      </c>
      <c r="C35" s="103"/>
      <c r="D35" s="104"/>
      <c r="E35" s="92">
        <f>SUM(E31:E34)</f>
        <v>0</v>
      </c>
      <c r="F35" s="92">
        <f>SUM(F31:F34)</f>
        <v>0</v>
      </c>
    </row>
    <row r="36" spans="2:6" ht="17.25" customHeight="1" x14ac:dyDescent="0.2">
      <c r="B36" s="53" t="s">
        <v>35</v>
      </c>
      <c r="C36" s="52"/>
      <c r="D36" s="51"/>
      <c r="E36" s="89"/>
      <c r="F36" s="89"/>
    </row>
    <row r="37" spans="2:6" ht="17.25" customHeight="1" x14ac:dyDescent="0.2">
      <c r="B37" s="59" t="s">
        <v>24</v>
      </c>
      <c r="C37" s="58"/>
      <c r="D37" s="57"/>
      <c r="E37" s="90"/>
      <c r="F37" s="90"/>
    </row>
    <row r="38" spans="2:6" ht="17.25" customHeight="1" thickBot="1" x14ac:dyDescent="0.25">
      <c r="B38" s="59" t="s">
        <v>34</v>
      </c>
      <c r="C38" s="58"/>
      <c r="D38" s="57"/>
      <c r="E38" s="90"/>
      <c r="F38" s="90"/>
    </row>
    <row r="39" spans="2:6" ht="17.25" customHeight="1" thickBot="1" x14ac:dyDescent="0.25">
      <c r="B39" s="102" t="s">
        <v>33</v>
      </c>
      <c r="C39" s="103"/>
      <c r="D39" s="104"/>
      <c r="E39" s="92">
        <f>SUM(E37:E38)</f>
        <v>0</v>
      </c>
      <c r="F39" s="92">
        <f>SUM(F37:F38)</f>
        <v>0</v>
      </c>
    </row>
    <row r="40" spans="2:6" ht="17.25" customHeight="1" thickBot="1" x14ac:dyDescent="0.25">
      <c r="B40" s="105" t="s">
        <v>32</v>
      </c>
      <c r="C40" s="106"/>
      <c r="D40" s="107"/>
      <c r="E40" s="93">
        <f>E35-E39</f>
        <v>0</v>
      </c>
      <c r="F40" s="93">
        <f>F35-F39</f>
        <v>0</v>
      </c>
    </row>
    <row r="41" spans="2:6" ht="17.25" customHeight="1" x14ac:dyDescent="0.2">
      <c r="B41" s="108" t="s">
        <v>31</v>
      </c>
      <c r="C41" s="109"/>
      <c r="D41" s="110"/>
      <c r="E41" s="89">
        <f ca="1">E29+E40</f>
        <v>0</v>
      </c>
      <c r="F41" s="89">
        <f>F29+F40</f>
        <v>0</v>
      </c>
    </row>
    <row r="42" spans="2:6" ht="17.25" customHeight="1" x14ac:dyDescent="0.2">
      <c r="B42" s="62" t="s">
        <v>30</v>
      </c>
      <c r="C42" s="61"/>
      <c r="D42" s="60"/>
      <c r="E42" s="90"/>
      <c r="F42" s="90"/>
    </row>
    <row r="43" spans="2:6" ht="17.25" customHeight="1" x14ac:dyDescent="0.2">
      <c r="B43" s="59" t="s">
        <v>26</v>
      </c>
      <c r="C43" s="58"/>
      <c r="D43" s="57"/>
      <c r="E43" s="90"/>
      <c r="F43" s="90"/>
    </row>
    <row r="44" spans="2:6" ht="17.25" customHeight="1" x14ac:dyDescent="0.2">
      <c r="B44" s="59" t="s">
        <v>25</v>
      </c>
      <c r="C44" s="58"/>
      <c r="D44" s="57"/>
      <c r="E44" s="90"/>
      <c r="F44" s="90"/>
    </row>
    <row r="45" spans="2:6" ht="17.25" customHeight="1" thickBot="1" x14ac:dyDescent="0.25">
      <c r="B45" s="56" t="s">
        <v>29</v>
      </c>
      <c r="C45" s="55"/>
      <c r="D45" s="54"/>
      <c r="E45" s="91"/>
      <c r="F45" s="91"/>
    </row>
    <row r="46" spans="2:6" ht="17.25" customHeight="1" thickBot="1" x14ac:dyDescent="0.25">
      <c r="B46" s="102" t="s">
        <v>28</v>
      </c>
      <c r="C46" s="103"/>
      <c r="D46" s="104"/>
      <c r="E46" s="92">
        <f>SUM(E43:E45)</f>
        <v>0</v>
      </c>
      <c r="F46" s="92">
        <f>SUM(F43:F45)</f>
        <v>0</v>
      </c>
    </row>
    <row r="47" spans="2:6" ht="17.25" customHeight="1" x14ac:dyDescent="0.2">
      <c r="B47" s="53" t="s">
        <v>27</v>
      </c>
      <c r="C47" s="52"/>
      <c r="D47" s="51"/>
      <c r="E47" s="89"/>
      <c r="F47" s="89"/>
    </row>
    <row r="48" spans="2:6" ht="17.25" customHeight="1" x14ac:dyDescent="0.2">
      <c r="B48" s="59" t="s">
        <v>26</v>
      </c>
      <c r="C48" s="58"/>
      <c r="D48" s="57"/>
      <c r="E48" s="90"/>
      <c r="F48" s="90"/>
    </row>
    <row r="49" spans="2:6" ht="17.25" customHeight="1" x14ac:dyDescent="0.2">
      <c r="B49" s="59" t="s">
        <v>25</v>
      </c>
      <c r="C49" s="58"/>
      <c r="D49" s="57"/>
      <c r="E49" s="90"/>
      <c r="F49" s="90"/>
    </row>
    <row r="50" spans="2:6" ht="17.25" customHeight="1" thickBot="1" x14ac:dyDescent="0.25">
      <c r="B50" s="56" t="s">
        <v>24</v>
      </c>
      <c r="C50" s="55"/>
      <c r="D50" s="54"/>
      <c r="E50" s="91"/>
      <c r="F50" s="91"/>
    </row>
    <row r="51" spans="2:6" ht="17.25" customHeight="1" thickBot="1" x14ac:dyDescent="0.25">
      <c r="B51" s="102" t="s">
        <v>23</v>
      </c>
      <c r="C51" s="103"/>
      <c r="D51" s="104"/>
      <c r="E51" s="92">
        <f>SUM(E48:E50)</f>
        <v>0</v>
      </c>
      <c r="F51" s="92">
        <f>SUM(F48:F50)</f>
        <v>0</v>
      </c>
    </row>
    <row r="52" spans="2:6" ht="17.25" customHeight="1" thickBot="1" x14ac:dyDescent="0.25">
      <c r="B52" s="102" t="s">
        <v>22</v>
      </c>
      <c r="C52" s="103"/>
      <c r="D52" s="104"/>
      <c r="E52" s="92">
        <f>E46-E51</f>
        <v>0</v>
      </c>
      <c r="F52" s="92">
        <f>F46-F51</f>
        <v>0</v>
      </c>
    </row>
    <row r="53" spans="2:6" ht="17.25" customHeight="1" x14ac:dyDescent="0.2">
      <c r="B53" s="53" t="s">
        <v>21</v>
      </c>
      <c r="C53" s="52"/>
      <c r="D53" s="51"/>
      <c r="E53" s="89"/>
      <c r="F53" s="89"/>
    </row>
    <row r="54" spans="2:6" ht="17.25" customHeight="1" thickBot="1" x14ac:dyDescent="0.25">
      <c r="B54" s="50" t="s">
        <v>20</v>
      </c>
      <c r="C54" s="49"/>
      <c r="D54" s="48"/>
      <c r="E54" s="91"/>
      <c r="F54" s="91"/>
    </row>
    <row r="55" spans="2:6" ht="17.25" customHeight="1" thickBot="1" x14ac:dyDescent="0.25">
      <c r="B55" s="102" t="s">
        <v>19</v>
      </c>
      <c r="C55" s="103"/>
      <c r="D55" s="104"/>
      <c r="E55" s="88">
        <f ca="1">E16+E35+E46</f>
        <v>0</v>
      </c>
      <c r="F55" s="88">
        <f>F16+F35+F46</f>
        <v>0</v>
      </c>
    </row>
    <row r="56" spans="2:6" ht="17.25" customHeight="1" thickBot="1" x14ac:dyDescent="0.25">
      <c r="B56" s="102" t="s">
        <v>18</v>
      </c>
      <c r="C56" s="103"/>
      <c r="D56" s="104"/>
      <c r="E56" s="88">
        <f>E28+E39+E51+E53+E54</f>
        <v>0</v>
      </c>
      <c r="F56" s="88" t="s">
        <v>16</v>
      </c>
    </row>
    <row r="57" spans="2:6" ht="17.25" customHeight="1" thickBot="1" x14ac:dyDescent="0.25">
      <c r="B57" s="102" t="s">
        <v>17</v>
      </c>
      <c r="C57" s="103"/>
      <c r="D57" s="104"/>
      <c r="E57" s="88">
        <f ca="1">E55-E56</f>
        <v>0</v>
      </c>
      <c r="F57" s="88" t="s">
        <v>16</v>
      </c>
    </row>
    <row r="58" spans="2:6" ht="17.25" customHeight="1" x14ac:dyDescent="0.2">
      <c r="B58" s="47"/>
      <c r="C58" s="46"/>
      <c r="D58" s="45"/>
      <c r="E58" s="94"/>
      <c r="F58" s="94"/>
    </row>
    <row r="59" spans="2:6" ht="17.25" customHeight="1" x14ac:dyDescent="0.2">
      <c r="B59" s="44" t="s">
        <v>15</v>
      </c>
      <c r="C59" s="43"/>
      <c r="D59" s="42"/>
      <c r="E59" s="95"/>
      <c r="F59" s="95"/>
    </row>
    <row r="60" spans="2:6" ht="17.25" customHeight="1" x14ac:dyDescent="0.2">
      <c r="B60" s="38" t="s">
        <v>14</v>
      </c>
      <c r="C60" s="37"/>
      <c r="D60" s="36"/>
      <c r="E60" s="95"/>
      <c r="F60" s="95"/>
    </row>
    <row r="61" spans="2:6" ht="17.25" customHeight="1" x14ac:dyDescent="0.2">
      <c r="B61" s="38" t="s">
        <v>9</v>
      </c>
      <c r="C61" s="37"/>
      <c r="D61" s="36"/>
      <c r="E61" s="95"/>
      <c r="F61" s="95"/>
    </row>
    <row r="62" spans="2:6" ht="17.25" customHeight="1" thickBot="1" x14ac:dyDescent="0.25">
      <c r="B62" s="35" t="s">
        <v>13</v>
      </c>
      <c r="C62" s="34"/>
      <c r="D62" s="33"/>
      <c r="E62" s="96"/>
      <c r="F62" s="96"/>
    </row>
    <row r="63" spans="2:6" ht="17.25" customHeight="1" thickBot="1" x14ac:dyDescent="0.25">
      <c r="B63" s="99" t="s">
        <v>7</v>
      </c>
      <c r="C63" s="100"/>
      <c r="D63" s="101"/>
      <c r="E63" s="97"/>
      <c r="F63" s="97"/>
    </row>
    <row r="64" spans="2:6" ht="17.25" customHeight="1" x14ac:dyDescent="0.2">
      <c r="B64" s="41" t="s">
        <v>12</v>
      </c>
      <c r="C64" s="40"/>
      <c r="D64" s="39"/>
      <c r="E64" s="98"/>
      <c r="F64" s="98"/>
    </row>
    <row r="65" spans="2:6" ht="17.25" customHeight="1" x14ac:dyDescent="0.2">
      <c r="B65" s="38" t="s">
        <v>11</v>
      </c>
      <c r="C65" s="37"/>
      <c r="D65" s="36"/>
      <c r="E65" s="95"/>
      <c r="F65" s="95"/>
    </row>
    <row r="66" spans="2:6" ht="17.25" customHeight="1" x14ac:dyDescent="0.2">
      <c r="B66" s="38" t="s">
        <v>10</v>
      </c>
      <c r="C66" s="37"/>
      <c r="D66" s="36"/>
      <c r="E66" s="95"/>
      <c r="F66" s="95"/>
    </row>
    <row r="67" spans="2:6" ht="17.25" customHeight="1" x14ac:dyDescent="0.2">
      <c r="B67" s="38" t="s">
        <v>9</v>
      </c>
      <c r="C67" s="37"/>
      <c r="D67" s="36"/>
      <c r="E67" s="95"/>
      <c r="F67" s="95"/>
    </row>
    <row r="68" spans="2:6" ht="17.25" customHeight="1" thickBot="1" x14ac:dyDescent="0.25">
      <c r="B68" s="35" t="s">
        <v>8</v>
      </c>
      <c r="C68" s="34"/>
      <c r="D68" s="33"/>
      <c r="E68" s="96"/>
      <c r="F68" s="96"/>
    </row>
    <row r="69" spans="2:6" ht="17.25" customHeight="1" thickBot="1" x14ac:dyDescent="0.25">
      <c r="B69" s="99" t="s">
        <v>7</v>
      </c>
      <c r="C69" s="100"/>
      <c r="D69" s="101"/>
      <c r="E69" s="97">
        <f>E68+E66</f>
        <v>0</v>
      </c>
      <c r="F69" s="97"/>
    </row>
    <row r="72" spans="2:6" ht="17.25" customHeight="1" x14ac:dyDescent="0.2">
      <c r="D72" s="32" t="s">
        <v>104</v>
      </c>
      <c r="E72" s="87">
        <v>11.52</v>
      </c>
    </row>
    <row r="73" spans="2:6" ht="17.25" customHeight="1" x14ac:dyDescent="0.2">
      <c r="D73" s="32" t="s">
        <v>101</v>
      </c>
      <c r="E73" s="87">
        <f>26</f>
        <v>26</v>
      </c>
    </row>
    <row r="74" spans="2:6" ht="17.25" customHeight="1" x14ac:dyDescent="0.2">
      <c r="D74" s="32" t="s">
        <v>102</v>
      </c>
      <c r="E74" s="87">
        <v>5</v>
      </c>
    </row>
    <row r="75" spans="2:6" ht="17.25" customHeight="1" x14ac:dyDescent="0.2">
      <c r="D75" s="32" t="s">
        <v>103</v>
      </c>
      <c r="E75" s="87">
        <f>5*26</f>
        <v>130</v>
      </c>
    </row>
    <row r="76" spans="2:6" ht="17.25" customHeight="1" x14ac:dyDescent="0.2">
      <c r="D76" s="32" t="s">
        <v>105</v>
      </c>
      <c r="E76" s="87">
        <f>E75*E72</f>
        <v>1497.6</v>
      </c>
    </row>
    <row r="77" spans="2:6" ht="17.25" customHeight="1" x14ac:dyDescent="0.2">
      <c r="D77" s="32" t="s">
        <v>106</v>
      </c>
      <c r="E77" s="87">
        <v>8</v>
      </c>
    </row>
    <row r="78" spans="2:6" ht="17.25" customHeight="1" x14ac:dyDescent="0.2">
      <c r="D78" s="32" t="s">
        <v>107</v>
      </c>
      <c r="E78" s="87">
        <v>18</v>
      </c>
    </row>
    <row r="79" spans="2:6" ht="17.25" customHeight="1" x14ac:dyDescent="0.2">
      <c r="D79" s="32" t="s">
        <v>108</v>
      </c>
      <c r="E79" s="87">
        <f>18*8</f>
        <v>144</v>
      </c>
      <c r="F79" s="87">
        <f>E79*E72</f>
        <v>1658.8799999999999</v>
      </c>
    </row>
    <row r="80" spans="2:6" ht="17.25" customHeight="1" x14ac:dyDescent="0.2">
      <c r="D80" s="32" t="s">
        <v>109</v>
      </c>
      <c r="E80" s="87">
        <f>E79*E72</f>
        <v>1658.8799999999999</v>
      </c>
    </row>
    <row r="81" spans="4:5" ht="17.25" customHeight="1" x14ac:dyDescent="0.2">
      <c r="D81" s="32" t="s">
        <v>110</v>
      </c>
      <c r="E81" s="87">
        <f>E80+E76</f>
        <v>3156.4799999999996</v>
      </c>
    </row>
    <row r="82" spans="4:5" ht="17.25" customHeight="1" x14ac:dyDescent="0.2">
      <c r="D82" s="32" t="s">
        <v>111</v>
      </c>
      <c r="E82" s="87">
        <f>(35*6)*2</f>
        <v>420</v>
      </c>
    </row>
    <row r="83" spans="4:5" ht="17.25" customHeight="1" x14ac:dyDescent="0.2">
      <c r="D83" s="32" t="s">
        <v>112</v>
      </c>
      <c r="E83" s="87">
        <f>33*6</f>
        <v>198</v>
      </c>
    </row>
    <row r="84" spans="4:5" ht="17.25" customHeight="1" x14ac:dyDescent="0.2">
      <c r="D84" s="32" t="s">
        <v>113</v>
      </c>
      <c r="E84" s="87">
        <f>(E83+E82)*E72</f>
        <v>7119.36</v>
      </c>
    </row>
    <row r="85" spans="4:5" ht="17.25" customHeight="1" x14ac:dyDescent="0.2">
      <c r="D85" s="32" t="s">
        <v>114</v>
      </c>
      <c r="E85" s="87">
        <f>E84+E81</f>
        <v>10275.84</v>
      </c>
    </row>
    <row r="86" spans="4:5" ht="17.25" customHeight="1" x14ac:dyDescent="0.2">
      <c r="D86" s="32" t="s">
        <v>115</v>
      </c>
      <c r="E86" s="87">
        <f>E82*E72</f>
        <v>4838.3999999999996</v>
      </c>
    </row>
    <row r="87" spans="4:5" ht="17.25" customHeight="1" x14ac:dyDescent="0.2">
      <c r="D87" s="32" t="s">
        <v>116</v>
      </c>
      <c r="E87" s="87">
        <f>E83*E72</f>
        <v>2280.96</v>
      </c>
    </row>
  </sheetData>
  <mergeCells count="17">
    <mergeCell ref="B35:D35"/>
    <mergeCell ref="B39:D39"/>
    <mergeCell ref="B40:D40"/>
    <mergeCell ref="B41:D41"/>
    <mergeCell ref="D2:F2"/>
    <mergeCell ref="B4:D4"/>
    <mergeCell ref="B16:D16"/>
    <mergeCell ref="B28:D28"/>
    <mergeCell ref="B29:D29"/>
    <mergeCell ref="B69:D69"/>
    <mergeCell ref="B46:D46"/>
    <mergeCell ref="B51:D51"/>
    <mergeCell ref="B55:D55"/>
    <mergeCell ref="B56:D56"/>
    <mergeCell ref="B57:D57"/>
    <mergeCell ref="B63:D63"/>
    <mergeCell ref="B52:D52"/>
  </mergeCells>
  <pageMargins left="0.7" right="0.7" top="0.75" bottom="0.75" header="0.3" footer="0.3"/>
  <pageSetup paperSize="9" scale="56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6"/>
  <sheetViews>
    <sheetView zoomScale="85" zoomScaleNormal="85" workbookViewId="0">
      <selection activeCell="F24" sqref="F24"/>
    </sheetView>
  </sheetViews>
  <sheetFormatPr baseColWidth="10" defaultRowHeight="15.75" x14ac:dyDescent="0.25"/>
  <cols>
    <col min="1" max="1" width="10.875" customWidth="1"/>
    <col min="2" max="2" width="34.5" customWidth="1"/>
    <col min="3" max="3" width="8.875" customWidth="1"/>
    <col min="4" max="4" width="8.625" customWidth="1"/>
    <col min="5" max="5" width="10.875" customWidth="1"/>
    <col min="6" max="8" width="11" style="86"/>
  </cols>
  <sheetData>
    <row r="1" spans="1:12" x14ac:dyDescent="0.25">
      <c r="I1">
        <v>441</v>
      </c>
      <c r="J1" t="s">
        <v>132</v>
      </c>
    </row>
    <row r="2" spans="1:12" x14ac:dyDescent="0.25">
      <c r="A2" s="1"/>
      <c r="B2" s="2" t="s">
        <v>0</v>
      </c>
      <c r="C2" s="3"/>
      <c r="D2" s="3"/>
      <c r="E2" s="4"/>
      <c r="I2">
        <v>4686</v>
      </c>
      <c r="J2" t="s">
        <v>83</v>
      </c>
    </row>
    <row r="3" spans="1:12" x14ac:dyDescent="0.25">
      <c r="A3" s="1" t="s">
        <v>117</v>
      </c>
      <c r="E3" s="5"/>
      <c r="I3">
        <v>4687</v>
      </c>
      <c r="J3" t="s">
        <v>154</v>
      </c>
    </row>
    <row r="4" spans="1:12" x14ac:dyDescent="0.25">
      <c r="A4" s="6"/>
      <c r="C4" t="s">
        <v>1</v>
      </c>
      <c r="D4">
        <v>0</v>
      </c>
      <c r="E4" s="5"/>
      <c r="I4">
        <v>601</v>
      </c>
      <c r="J4" t="s">
        <v>133</v>
      </c>
      <c r="L4" t="s">
        <v>156</v>
      </c>
    </row>
    <row r="5" spans="1:12" x14ac:dyDescent="0.25">
      <c r="A5" s="7"/>
      <c r="B5" s="8"/>
      <c r="C5" s="8"/>
      <c r="D5" s="8"/>
      <c r="E5" s="9"/>
      <c r="I5">
        <v>604</v>
      </c>
      <c r="J5" t="s">
        <v>134</v>
      </c>
      <c r="L5">
        <f ca="1">SUMIF(F:F,"756",D:D)</f>
        <v>0</v>
      </c>
    </row>
    <row r="6" spans="1:12" x14ac:dyDescent="0.25">
      <c r="A6" s="10" t="s">
        <v>2</v>
      </c>
      <c r="B6" s="11" t="s">
        <v>3</v>
      </c>
      <c r="C6" s="12" t="s">
        <v>4</v>
      </c>
      <c r="D6" s="12" t="s">
        <v>5</v>
      </c>
      <c r="E6" s="13" t="s">
        <v>129</v>
      </c>
      <c r="I6">
        <v>6063</v>
      </c>
      <c r="J6" t="s">
        <v>136</v>
      </c>
    </row>
    <row r="7" spans="1:12" x14ac:dyDescent="0.25">
      <c r="A7" s="14">
        <v>44928</v>
      </c>
      <c r="B7" s="15" t="s">
        <v>155</v>
      </c>
      <c r="C7" s="16"/>
      <c r="D7" s="16">
        <v>500</v>
      </c>
      <c r="E7" s="17" t="s">
        <v>152</v>
      </c>
      <c r="F7" s="86">
        <f>IF(E7=$J$1,$I$1,IF(E7=$J$2,$I$2,IF(E7=$J$3,$I$3,IF(E7=$J$4,$I$4,IF(E7=$J$5,$I$5,IF(E7=$J$6,$I$6,IF(E7=$J$7,$I$7,IF(E7=$J$8,$I$8,IF(E7=$J$9,$I$9,IF($J$10=E7,$I$10,IF(E7=$J$11,$I$11,IF(E7=$J$12,$I$12,IF(E7=$J$13,$I$13,IF(E7=$J$14,$I$14,IF(E7=$J$15,$I$15,IF(E7=$J$16,$I$16,IF(E7=$J$17,$I$17,IF($J$18=E7,$I$18,IF(E7=$J$19,$I$19,IF(E7=$J$20,$I$20,IF(E7=$J$21,$I$21,IF(E7=$J$22,$I$22,IF(E7=$J$23,$I$23,IF(E7=$J$24,$I$24,IF(E7=$J$25,$I$25,IF(E7=$J$26,$I$26,"erreur"))))))))))))))))))))))))))</f>
        <v>771</v>
      </c>
      <c r="I7">
        <v>6064</v>
      </c>
      <c r="J7" t="s">
        <v>137</v>
      </c>
    </row>
    <row r="8" spans="1:12" x14ac:dyDescent="0.25">
      <c r="A8" s="14"/>
      <c r="B8" s="15"/>
      <c r="C8" s="16"/>
      <c r="D8" s="16">
        <v>2000</v>
      </c>
      <c r="E8" s="17" t="s">
        <v>150</v>
      </c>
      <c r="F8" s="86">
        <f t="shared" ref="F8:F71" si="0">IF(E8=$J$1,$I$1,IF(E8=$J$2,$I$2,IF(E8=$J$3,$I$3,IF(E8=$J$4,$I$4,IF(E8=$J$5,$I$5,IF(E8=$J$6,$I$6,IF(E8=$J$7,$I$7,IF(E8=$J$8,$I$8,IF(E8=$J$9,$I$9,IF($J$10=E8,$I$10,IF(E8=$J$11,$I$11,IF(E8=$J$12,$I$12,IF(E8=$J$13,$I$13,IF(E8=$J$14,$I$14,IF(E8=$J$15,$I$15,IF(E8=$J$16,$I$16,IF(E8=$J$17,$I$17,IF($J$18=E8,$I$18,IF(E8=$J$19,$I$19,IF(E8=$J$20,$I$20,IF(E8=$J$21,$I$21,IF(E8=$J$22,$I$22,IF(E8=$J$23,$I$23,IF(E8=$J$24,$I$24,IF(E8=$J$25,$I$25,IF(E8=$J$26,$I$26,"erreur"))))))))))))))))))))))))))</f>
        <v>756</v>
      </c>
      <c r="I8">
        <v>6068</v>
      </c>
      <c r="J8" t="s">
        <v>138</v>
      </c>
    </row>
    <row r="9" spans="1:12" x14ac:dyDescent="0.25">
      <c r="A9" s="14"/>
      <c r="B9" s="15"/>
      <c r="C9" s="16"/>
      <c r="D9" s="16">
        <v>300</v>
      </c>
      <c r="E9" s="17" t="s">
        <v>149</v>
      </c>
      <c r="F9" s="86">
        <f t="shared" si="0"/>
        <v>74</v>
      </c>
      <c r="I9">
        <v>607</v>
      </c>
      <c r="J9" t="s">
        <v>139</v>
      </c>
    </row>
    <row r="10" spans="1:12" x14ac:dyDescent="0.25">
      <c r="A10" s="14"/>
      <c r="B10" s="15"/>
      <c r="C10" s="16"/>
      <c r="D10" s="16">
        <v>500</v>
      </c>
      <c r="E10" s="17" t="s">
        <v>147</v>
      </c>
      <c r="F10" s="86">
        <f t="shared" si="0"/>
        <v>707</v>
      </c>
      <c r="I10">
        <v>613</v>
      </c>
      <c r="J10" t="s">
        <v>140</v>
      </c>
    </row>
    <row r="11" spans="1:12" x14ac:dyDescent="0.25">
      <c r="A11" s="14"/>
      <c r="B11" s="15"/>
      <c r="C11" s="16"/>
      <c r="D11" s="16">
        <v>800</v>
      </c>
      <c r="E11" s="17" t="s">
        <v>150</v>
      </c>
      <c r="F11" s="86">
        <f t="shared" si="0"/>
        <v>756</v>
      </c>
      <c r="I11">
        <v>623</v>
      </c>
      <c r="J11" t="s">
        <v>141</v>
      </c>
    </row>
    <row r="12" spans="1:12" x14ac:dyDescent="0.25">
      <c r="A12" s="14"/>
      <c r="B12" s="15"/>
      <c r="C12" s="16"/>
      <c r="D12" s="16"/>
      <c r="E12" s="17"/>
      <c r="F12" s="86" t="str">
        <f t="shared" si="0"/>
        <v>erreur</v>
      </c>
      <c r="I12">
        <v>625</v>
      </c>
      <c r="J12" t="s">
        <v>135</v>
      </c>
    </row>
    <row r="13" spans="1:12" x14ac:dyDescent="0.25">
      <c r="A13" s="14"/>
      <c r="B13" s="15"/>
      <c r="C13" s="16"/>
      <c r="D13" s="16"/>
      <c r="E13" s="18"/>
      <c r="F13" s="86" t="str">
        <f t="shared" si="0"/>
        <v>erreur</v>
      </c>
      <c r="I13">
        <v>627</v>
      </c>
      <c r="J13" t="s">
        <v>142</v>
      </c>
    </row>
    <row r="14" spans="1:12" x14ac:dyDescent="0.25">
      <c r="A14" s="14"/>
      <c r="B14" s="15"/>
      <c r="C14" s="16"/>
      <c r="D14" s="16"/>
      <c r="E14" s="17"/>
      <c r="F14" s="86" t="str">
        <f t="shared" si="0"/>
        <v>erreur</v>
      </c>
      <c r="I14">
        <v>658</v>
      </c>
      <c r="J14" t="s">
        <v>143</v>
      </c>
    </row>
    <row r="15" spans="1:12" x14ac:dyDescent="0.25">
      <c r="A15" s="14"/>
      <c r="B15" s="15"/>
      <c r="C15" s="16"/>
      <c r="D15" s="16"/>
      <c r="E15" s="17"/>
      <c r="F15" s="86" t="str">
        <f t="shared" si="0"/>
        <v>erreur</v>
      </c>
      <c r="I15">
        <v>67</v>
      </c>
      <c r="J15" t="s">
        <v>144</v>
      </c>
    </row>
    <row r="16" spans="1:12" x14ac:dyDescent="0.25">
      <c r="A16" s="19"/>
      <c r="B16" s="20"/>
      <c r="C16" s="21">
        <f>SUM(C7:C15)</f>
        <v>0</v>
      </c>
      <c r="D16" s="21">
        <f>SUM(D7:D15)</f>
        <v>4100</v>
      </c>
      <c r="E16" s="22"/>
      <c r="F16" s="86" t="str">
        <f t="shared" si="0"/>
        <v>erreur</v>
      </c>
      <c r="I16">
        <v>68111</v>
      </c>
      <c r="J16" t="s">
        <v>145</v>
      </c>
    </row>
    <row r="17" spans="1:10" x14ac:dyDescent="0.25">
      <c r="A17" s="23"/>
      <c r="B17" s="24"/>
      <c r="C17" s="24"/>
      <c r="D17" s="24">
        <f>D4-C16+D16</f>
        <v>4100</v>
      </c>
      <c r="E17" s="25"/>
      <c r="F17" s="86" t="str">
        <f t="shared" si="0"/>
        <v>erreur</v>
      </c>
      <c r="I17">
        <v>686</v>
      </c>
      <c r="J17" t="s">
        <v>131</v>
      </c>
    </row>
    <row r="18" spans="1:10" x14ac:dyDescent="0.25">
      <c r="F18" s="86" t="str">
        <f t="shared" si="0"/>
        <v>erreur</v>
      </c>
      <c r="I18">
        <v>706</v>
      </c>
      <c r="J18" t="s">
        <v>146</v>
      </c>
    </row>
    <row r="19" spans="1:10" x14ac:dyDescent="0.25">
      <c r="A19" s="1"/>
      <c r="B19" s="2" t="s">
        <v>0</v>
      </c>
      <c r="C19" s="3"/>
      <c r="D19" s="3"/>
      <c r="E19" s="4"/>
      <c r="F19" s="86" t="str">
        <f t="shared" si="0"/>
        <v>erreur</v>
      </c>
      <c r="I19">
        <v>707</v>
      </c>
      <c r="J19" t="s">
        <v>147</v>
      </c>
    </row>
    <row r="20" spans="1:10" x14ac:dyDescent="0.25">
      <c r="A20" s="26" t="s">
        <v>118</v>
      </c>
      <c r="E20" s="5"/>
      <c r="F20" s="86" t="str">
        <f t="shared" si="0"/>
        <v>erreur</v>
      </c>
      <c r="I20">
        <v>708</v>
      </c>
      <c r="J20" t="s">
        <v>148</v>
      </c>
    </row>
    <row r="21" spans="1:10" x14ac:dyDescent="0.25">
      <c r="A21" s="6"/>
      <c r="C21" t="s">
        <v>1</v>
      </c>
      <c r="D21">
        <f>D17</f>
        <v>4100</v>
      </c>
      <c r="E21" s="5"/>
      <c r="F21" s="86" t="str">
        <f t="shared" si="0"/>
        <v>erreur</v>
      </c>
      <c r="I21">
        <v>74</v>
      </c>
      <c r="J21" t="s">
        <v>149</v>
      </c>
    </row>
    <row r="22" spans="1:10" x14ac:dyDescent="0.25">
      <c r="A22" s="7"/>
      <c r="B22" s="8"/>
      <c r="C22" s="8"/>
      <c r="D22" s="8"/>
      <c r="E22" s="9"/>
      <c r="F22" s="86" t="str">
        <f t="shared" si="0"/>
        <v>erreur</v>
      </c>
      <c r="I22">
        <v>756</v>
      </c>
      <c r="J22" t="s">
        <v>150</v>
      </c>
    </row>
    <row r="23" spans="1:10" x14ac:dyDescent="0.25">
      <c r="A23" s="10" t="s">
        <v>2</v>
      </c>
      <c r="B23" s="11" t="s">
        <v>3</v>
      </c>
      <c r="C23" s="27" t="s">
        <v>4</v>
      </c>
      <c r="D23" s="27" t="s">
        <v>5</v>
      </c>
      <c r="E23" s="13" t="s">
        <v>6</v>
      </c>
      <c r="F23" s="86" t="str">
        <f t="shared" si="0"/>
        <v>erreur</v>
      </c>
      <c r="I23">
        <v>768</v>
      </c>
      <c r="J23" t="s">
        <v>151</v>
      </c>
    </row>
    <row r="24" spans="1:10" x14ac:dyDescent="0.25">
      <c r="A24" s="14"/>
      <c r="B24" s="15"/>
      <c r="C24" s="16"/>
      <c r="D24" s="16"/>
      <c r="E24" s="17"/>
      <c r="F24" s="86" t="str">
        <f t="shared" si="0"/>
        <v>erreur</v>
      </c>
      <c r="I24">
        <v>771</v>
      </c>
      <c r="J24" t="s">
        <v>152</v>
      </c>
    </row>
    <row r="25" spans="1:10" x14ac:dyDescent="0.25">
      <c r="A25" s="14"/>
      <c r="B25" s="15"/>
      <c r="C25" s="16"/>
      <c r="D25" s="16"/>
      <c r="E25" s="17"/>
      <c r="F25" s="86" t="str">
        <f t="shared" si="0"/>
        <v>erreur</v>
      </c>
      <c r="I25">
        <v>777</v>
      </c>
      <c r="J25" t="s">
        <v>130</v>
      </c>
    </row>
    <row r="26" spans="1:10" x14ac:dyDescent="0.25">
      <c r="A26" s="14"/>
      <c r="B26" s="15"/>
      <c r="C26" s="16"/>
      <c r="D26" s="16"/>
      <c r="E26" s="17"/>
      <c r="F26" s="86" t="str">
        <f t="shared" si="0"/>
        <v>erreur</v>
      </c>
      <c r="I26">
        <v>781</v>
      </c>
      <c r="J26" t="s">
        <v>153</v>
      </c>
    </row>
    <row r="27" spans="1:10" x14ac:dyDescent="0.25">
      <c r="A27" s="14"/>
      <c r="B27" s="15"/>
      <c r="C27" s="16"/>
      <c r="D27" s="16"/>
      <c r="E27" s="18"/>
      <c r="F27" s="86" t="str">
        <f t="shared" si="0"/>
        <v>erreur</v>
      </c>
    </row>
    <row r="28" spans="1:10" x14ac:dyDescent="0.25">
      <c r="A28" s="14"/>
      <c r="B28" s="15"/>
      <c r="C28" s="16"/>
      <c r="D28" s="16"/>
      <c r="E28" s="17"/>
      <c r="F28" s="86" t="str">
        <f t="shared" si="0"/>
        <v>erreur</v>
      </c>
    </row>
    <row r="29" spans="1:10" x14ac:dyDescent="0.25">
      <c r="A29" s="14"/>
      <c r="B29" s="15"/>
      <c r="C29" s="16"/>
      <c r="D29" s="16"/>
      <c r="E29" s="17"/>
      <c r="F29" s="86" t="str">
        <f t="shared" si="0"/>
        <v>erreur</v>
      </c>
    </row>
    <row r="30" spans="1:10" x14ac:dyDescent="0.25">
      <c r="A30" s="14"/>
      <c r="B30" s="15"/>
      <c r="C30" s="16"/>
      <c r="D30" s="16"/>
      <c r="E30" s="17"/>
      <c r="F30" s="86" t="str">
        <f t="shared" si="0"/>
        <v>erreur</v>
      </c>
    </row>
    <row r="31" spans="1:10" x14ac:dyDescent="0.25">
      <c r="A31" s="19"/>
      <c r="B31" s="20"/>
      <c r="C31" s="21">
        <f>SUM(C24:C30)</f>
        <v>0</v>
      </c>
      <c r="D31" s="21">
        <f>SUM(D24:D30)</f>
        <v>0</v>
      </c>
      <c r="E31" s="22">
        <f ca="1">SUMIF('Compte Courant'!F:F,"645800")</f>
        <v>0</v>
      </c>
      <c r="F31" s="86" t="str">
        <f t="shared" ca="1" si="0"/>
        <v>erreur</v>
      </c>
    </row>
    <row r="32" spans="1:10" x14ac:dyDescent="0.25">
      <c r="A32" s="23"/>
      <c r="B32" s="24"/>
      <c r="C32" s="24"/>
      <c r="D32" s="24">
        <f>D21-C31+D31</f>
        <v>4100</v>
      </c>
      <c r="E32" s="25"/>
      <c r="F32" s="86" t="str">
        <f t="shared" si="0"/>
        <v>erreur</v>
      </c>
    </row>
    <row r="33" spans="1:6" x14ac:dyDescent="0.25">
      <c r="A33" s="28"/>
      <c r="B33" s="28"/>
      <c r="C33" s="28"/>
      <c r="D33" s="28"/>
      <c r="E33" s="28"/>
      <c r="F33" s="86" t="str">
        <f t="shared" si="0"/>
        <v>erreur</v>
      </c>
    </row>
    <row r="34" spans="1:6" x14ac:dyDescent="0.25">
      <c r="A34" s="1"/>
      <c r="B34" s="2" t="s">
        <v>0</v>
      </c>
      <c r="C34" s="3"/>
      <c r="D34" s="3"/>
      <c r="E34" s="4"/>
      <c r="F34" s="86" t="str">
        <f t="shared" si="0"/>
        <v>erreur</v>
      </c>
    </row>
    <row r="35" spans="1:6" x14ac:dyDescent="0.25">
      <c r="A35" s="26" t="s">
        <v>119</v>
      </c>
      <c r="E35" s="5"/>
      <c r="F35" s="86" t="str">
        <f t="shared" si="0"/>
        <v>erreur</v>
      </c>
    </row>
    <row r="36" spans="1:6" x14ac:dyDescent="0.25">
      <c r="A36" s="6"/>
      <c r="C36" t="s">
        <v>1</v>
      </c>
      <c r="D36">
        <f>D32</f>
        <v>4100</v>
      </c>
      <c r="E36" s="5"/>
      <c r="F36" s="86" t="str">
        <f t="shared" si="0"/>
        <v>erreur</v>
      </c>
    </row>
    <row r="37" spans="1:6" x14ac:dyDescent="0.25">
      <c r="A37" s="7"/>
      <c r="B37" s="8"/>
      <c r="C37" s="8"/>
      <c r="D37" s="8"/>
      <c r="E37" s="9"/>
      <c r="F37" s="86" t="str">
        <f t="shared" si="0"/>
        <v>erreur</v>
      </c>
    </row>
    <row r="38" spans="1:6" x14ac:dyDescent="0.25">
      <c r="A38" s="10" t="s">
        <v>2</v>
      </c>
      <c r="B38" s="11" t="s">
        <v>3</v>
      </c>
      <c r="C38" s="27" t="s">
        <v>4</v>
      </c>
      <c r="D38" s="27" t="s">
        <v>5</v>
      </c>
      <c r="E38" s="13" t="s">
        <v>6</v>
      </c>
      <c r="F38" s="86" t="str">
        <f t="shared" si="0"/>
        <v>erreur</v>
      </c>
    </row>
    <row r="39" spans="1:6" x14ac:dyDescent="0.25">
      <c r="A39" s="14"/>
      <c r="B39" s="15"/>
      <c r="C39" s="16"/>
      <c r="D39" s="16"/>
      <c r="E39" s="17"/>
      <c r="F39" s="86" t="str">
        <f t="shared" si="0"/>
        <v>erreur</v>
      </c>
    </row>
    <row r="40" spans="1:6" x14ac:dyDescent="0.25">
      <c r="A40" s="14"/>
      <c r="B40" s="15"/>
      <c r="C40" s="16"/>
      <c r="D40" s="16"/>
      <c r="E40" s="17"/>
      <c r="F40" s="86" t="str">
        <f t="shared" si="0"/>
        <v>erreur</v>
      </c>
    </row>
    <row r="41" spans="1:6" x14ac:dyDescent="0.25">
      <c r="A41" s="14"/>
      <c r="B41" s="15"/>
      <c r="C41" s="16"/>
      <c r="D41" s="16"/>
      <c r="E41" s="17"/>
      <c r="F41" s="86" t="str">
        <f t="shared" si="0"/>
        <v>erreur</v>
      </c>
    </row>
    <row r="42" spans="1:6" x14ac:dyDescent="0.25">
      <c r="A42" s="14"/>
      <c r="B42" s="15"/>
      <c r="C42" s="16"/>
      <c r="D42" s="16"/>
      <c r="E42" s="17"/>
      <c r="F42" s="86" t="str">
        <f t="shared" si="0"/>
        <v>erreur</v>
      </c>
    </row>
    <row r="43" spans="1:6" x14ac:dyDescent="0.25">
      <c r="A43" s="14"/>
      <c r="B43" s="15"/>
      <c r="C43" s="16"/>
      <c r="D43" s="16"/>
      <c r="E43" s="17"/>
      <c r="F43" s="86" t="str">
        <f t="shared" si="0"/>
        <v>erreur</v>
      </c>
    </row>
    <row r="44" spans="1:6" x14ac:dyDescent="0.25">
      <c r="A44" s="14"/>
      <c r="B44" s="15"/>
      <c r="C44" s="16"/>
      <c r="D44" s="16"/>
      <c r="E44" s="17"/>
      <c r="F44" s="86" t="str">
        <f t="shared" si="0"/>
        <v>erreur</v>
      </c>
    </row>
    <row r="45" spans="1:6" x14ac:dyDescent="0.25">
      <c r="A45" s="14"/>
      <c r="B45" s="15"/>
      <c r="C45" s="16"/>
      <c r="D45" s="16"/>
      <c r="E45" s="18"/>
      <c r="F45" s="86" t="str">
        <f t="shared" si="0"/>
        <v>erreur</v>
      </c>
    </row>
    <row r="46" spans="1:6" x14ac:dyDescent="0.25">
      <c r="A46" s="14"/>
      <c r="B46" s="15"/>
      <c r="C46" s="16"/>
      <c r="D46" s="16"/>
      <c r="E46" s="18"/>
      <c r="F46" s="86" t="str">
        <f t="shared" si="0"/>
        <v>erreur</v>
      </c>
    </row>
    <row r="47" spans="1:6" x14ac:dyDescent="0.25">
      <c r="A47" s="19"/>
      <c r="B47" s="20"/>
      <c r="C47" s="21">
        <f>SUM(C39:C46)</f>
        <v>0</v>
      </c>
      <c r="D47" s="21">
        <f>SUM(D39:D46)</f>
        <v>0</v>
      </c>
      <c r="E47" s="22"/>
      <c r="F47" s="86" t="str">
        <f t="shared" si="0"/>
        <v>erreur</v>
      </c>
    </row>
    <row r="48" spans="1:6" x14ac:dyDescent="0.25">
      <c r="A48" s="23"/>
      <c r="B48" s="24"/>
      <c r="C48" s="24"/>
      <c r="D48" s="24">
        <f>D36-C47+D47</f>
        <v>4100</v>
      </c>
      <c r="E48" s="25"/>
      <c r="F48" s="86" t="str">
        <f t="shared" si="0"/>
        <v>erreur</v>
      </c>
    </row>
    <row r="49" spans="1:6" x14ac:dyDescent="0.25">
      <c r="F49" s="86" t="str">
        <f t="shared" si="0"/>
        <v>erreur</v>
      </c>
    </row>
    <row r="50" spans="1:6" x14ac:dyDescent="0.25">
      <c r="A50" s="1"/>
      <c r="B50" s="2" t="s">
        <v>0</v>
      </c>
      <c r="C50" s="3"/>
      <c r="D50" s="3"/>
      <c r="E50" s="4"/>
      <c r="F50" s="86" t="str">
        <f t="shared" si="0"/>
        <v>erreur</v>
      </c>
    </row>
    <row r="51" spans="1:6" x14ac:dyDescent="0.25">
      <c r="A51" s="26" t="s">
        <v>120</v>
      </c>
      <c r="E51" s="5"/>
      <c r="F51" s="86" t="str">
        <f t="shared" si="0"/>
        <v>erreur</v>
      </c>
    </row>
    <row r="52" spans="1:6" x14ac:dyDescent="0.25">
      <c r="A52" s="6"/>
      <c r="C52" t="s">
        <v>1</v>
      </c>
      <c r="D52">
        <f>D48</f>
        <v>4100</v>
      </c>
      <c r="E52" s="5"/>
      <c r="F52" s="86" t="str">
        <f t="shared" si="0"/>
        <v>erreur</v>
      </c>
    </row>
    <row r="53" spans="1:6" x14ac:dyDescent="0.25">
      <c r="A53" s="7"/>
      <c r="B53" s="8"/>
      <c r="C53" s="8"/>
      <c r="D53" s="8"/>
      <c r="E53" s="9"/>
      <c r="F53" s="86" t="str">
        <f t="shared" si="0"/>
        <v>erreur</v>
      </c>
    </row>
    <row r="54" spans="1:6" x14ac:dyDescent="0.25">
      <c r="A54" s="10" t="s">
        <v>2</v>
      </c>
      <c r="B54" s="11" t="s">
        <v>3</v>
      </c>
      <c r="C54" s="27" t="s">
        <v>4</v>
      </c>
      <c r="D54" s="27" t="s">
        <v>5</v>
      </c>
      <c r="E54" s="13" t="s">
        <v>6</v>
      </c>
      <c r="F54" s="86" t="str">
        <f t="shared" si="0"/>
        <v>erreur</v>
      </c>
    </row>
    <row r="55" spans="1:6" x14ac:dyDescent="0.25">
      <c r="A55" s="14"/>
      <c r="B55" s="15"/>
      <c r="C55" s="16"/>
      <c r="D55" s="16"/>
      <c r="E55" s="17"/>
      <c r="F55" s="86" t="str">
        <f t="shared" si="0"/>
        <v>erreur</v>
      </c>
    </row>
    <row r="56" spans="1:6" x14ac:dyDescent="0.25">
      <c r="A56" s="14"/>
      <c r="B56" s="15"/>
      <c r="C56" s="16"/>
      <c r="D56" s="16"/>
      <c r="E56" s="17"/>
      <c r="F56" s="86" t="str">
        <f t="shared" si="0"/>
        <v>erreur</v>
      </c>
    </row>
    <row r="57" spans="1:6" x14ac:dyDescent="0.25">
      <c r="A57" s="14"/>
      <c r="B57" s="15"/>
      <c r="C57" s="16"/>
      <c r="D57" s="16"/>
      <c r="E57" s="17"/>
      <c r="F57" s="86" t="str">
        <f t="shared" si="0"/>
        <v>erreur</v>
      </c>
    </row>
    <row r="58" spans="1:6" x14ac:dyDescent="0.25">
      <c r="A58" s="14"/>
      <c r="B58" s="15"/>
      <c r="C58" s="16"/>
      <c r="D58" s="16"/>
      <c r="E58" s="17"/>
      <c r="F58" s="86" t="str">
        <f t="shared" si="0"/>
        <v>erreur</v>
      </c>
    </row>
    <row r="59" spans="1:6" x14ac:dyDescent="0.25">
      <c r="A59" s="14"/>
      <c r="B59" s="15"/>
      <c r="C59" s="16"/>
      <c r="D59" s="16"/>
      <c r="E59" s="17"/>
      <c r="F59" s="86" t="str">
        <f t="shared" si="0"/>
        <v>erreur</v>
      </c>
    </row>
    <row r="60" spans="1:6" x14ac:dyDescent="0.25">
      <c r="A60" s="14"/>
      <c r="B60" s="29"/>
      <c r="C60" s="30"/>
      <c r="D60" s="16"/>
      <c r="E60" s="17"/>
      <c r="F60" s="86" t="str">
        <f t="shared" si="0"/>
        <v>erreur</v>
      </c>
    </row>
    <row r="61" spans="1:6" x14ac:dyDescent="0.25">
      <c r="A61" s="14"/>
      <c r="B61" s="15"/>
      <c r="C61" s="16"/>
      <c r="D61" s="16"/>
      <c r="E61" s="17"/>
      <c r="F61" s="86" t="str">
        <f t="shared" si="0"/>
        <v>erreur</v>
      </c>
    </row>
    <row r="62" spans="1:6" x14ac:dyDescent="0.25">
      <c r="A62" s="19"/>
      <c r="B62" s="20"/>
      <c r="C62" s="21">
        <f>SUM(C55:C61)</f>
        <v>0</v>
      </c>
      <c r="D62" s="21">
        <f>SUM(D55:D61)</f>
        <v>0</v>
      </c>
      <c r="E62" s="22"/>
      <c r="F62" s="86" t="str">
        <f t="shared" si="0"/>
        <v>erreur</v>
      </c>
    </row>
    <row r="63" spans="1:6" x14ac:dyDescent="0.25">
      <c r="A63" s="23"/>
      <c r="B63" s="24"/>
      <c r="C63" s="24"/>
      <c r="D63" s="24">
        <f>D52-C62+D62</f>
        <v>4100</v>
      </c>
      <c r="E63" s="25"/>
      <c r="F63" s="86" t="str">
        <f t="shared" si="0"/>
        <v>erreur</v>
      </c>
    </row>
    <row r="64" spans="1:6" x14ac:dyDescent="0.25">
      <c r="A64" s="28"/>
      <c r="B64" s="28"/>
      <c r="C64" s="28"/>
      <c r="D64" s="28"/>
      <c r="E64" s="28"/>
      <c r="F64" s="86" t="str">
        <f t="shared" si="0"/>
        <v>erreur</v>
      </c>
    </row>
    <row r="65" spans="1:6" x14ac:dyDescent="0.25">
      <c r="A65" s="1"/>
      <c r="B65" s="2" t="s">
        <v>0</v>
      </c>
      <c r="C65" s="3"/>
      <c r="D65" s="3"/>
      <c r="E65" s="4"/>
      <c r="F65" s="86" t="str">
        <f t="shared" si="0"/>
        <v>erreur</v>
      </c>
    </row>
    <row r="66" spans="1:6" x14ac:dyDescent="0.25">
      <c r="A66" s="26" t="s">
        <v>121</v>
      </c>
      <c r="E66" s="5"/>
      <c r="F66" s="86" t="str">
        <f t="shared" si="0"/>
        <v>erreur</v>
      </c>
    </row>
    <row r="67" spans="1:6" x14ac:dyDescent="0.25">
      <c r="A67" s="6"/>
      <c r="C67" t="s">
        <v>1</v>
      </c>
      <c r="D67">
        <f>D63</f>
        <v>4100</v>
      </c>
      <c r="E67" s="5"/>
      <c r="F67" s="86" t="str">
        <f t="shared" si="0"/>
        <v>erreur</v>
      </c>
    </row>
    <row r="68" spans="1:6" x14ac:dyDescent="0.25">
      <c r="A68" s="7"/>
      <c r="B68" s="8"/>
      <c r="C68" s="8"/>
      <c r="D68" s="8"/>
      <c r="E68" s="9"/>
      <c r="F68" s="86" t="str">
        <f t="shared" si="0"/>
        <v>erreur</v>
      </c>
    </row>
    <row r="69" spans="1:6" x14ac:dyDescent="0.25">
      <c r="A69" s="10" t="s">
        <v>2</v>
      </c>
      <c r="B69" s="11" t="s">
        <v>3</v>
      </c>
      <c r="C69" s="27" t="s">
        <v>4</v>
      </c>
      <c r="D69" s="27" t="s">
        <v>5</v>
      </c>
      <c r="E69" s="13" t="s">
        <v>6</v>
      </c>
      <c r="F69" s="86" t="str">
        <f t="shared" si="0"/>
        <v>erreur</v>
      </c>
    </row>
    <row r="70" spans="1:6" x14ac:dyDescent="0.25">
      <c r="A70" s="14"/>
      <c r="B70" s="15"/>
      <c r="C70" s="16"/>
      <c r="D70" s="16"/>
      <c r="E70" s="17"/>
      <c r="F70" s="86" t="str">
        <f t="shared" si="0"/>
        <v>erreur</v>
      </c>
    </row>
    <row r="71" spans="1:6" x14ac:dyDescent="0.25">
      <c r="A71" s="14"/>
      <c r="B71" s="15"/>
      <c r="C71" s="16"/>
      <c r="D71" s="16"/>
      <c r="E71" s="17"/>
      <c r="F71" s="86" t="str">
        <f t="shared" si="0"/>
        <v>erreur</v>
      </c>
    </row>
    <row r="72" spans="1:6" x14ac:dyDescent="0.25">
      <c r="A72" s="14"/>
      <c r="B72" s="15"/>
      <c r="C72" s="16"/>
      <c r="D72" s="16"/>
      <c r="E72" s="17"/>
      <c r="F72" s="86" t="str">
        <f t="shared" ref="F72:F135" si="1">IF(E72=$J$1,$I$1,IF(E72=$J$2,$I$2,IF(E72=$J$3,$I$3,IF(E72=$J$4,$I$4,IF(E72=$J$5,$I$5,IF(E72=$J$6,$I$6,IF(E72=$J$7,$I$7,IF(E72=$J$8,$I$8,IF(E72=$J$9,$I$9,IF($J$10=E72,$I$10,IF(E72=$J$11,$I$11,IF(E72=$J$12,$I$12,IF(E72=$J$13,$I$13,IF(E72=$J$14,$I$14,IF(E72=$J$15,$I$15,IF(E72=$J$16,$I$16,IF(E72=$J$17,$I$17,IF($J$18=E72,$I$18,IF(E72=$J$19,$I$19,IF(E72=$J$20,$I$20,IF(E72=$J$21,$I$21,IF(E72=$J$22,$I$22,IF(E72=$J$23,$I$23,IF(E72=$J$24,$I$24,IF(E72=$J$25,$I$25,IF(E72=$J$26,$I$26,"erreur"))))))))))))))))))))))))))</f>
        <v>erreur</v>
      </c>
    </row>
    <row r="73" spans="1:6" x14ac:dyDescent="0.25">
      <c r="A73" s="14"/>
      <c r="B73" s="15"/>
      <c r="C73" s="16"/>
      <c r="D73" s="16"/>
      <c r="E73" s="17"/>
      <c r="F73" s="86" t="str">
        <f t="shared" si="1"/>
        <v>erreur</v>
      </c>
    </row>
    <row r="74" spans="1:6" x14ac:dyDescent="0.25">
      <c r="A74" s="14"/>
      <c r="B74" s="29"/>
      <c r="C74" s="30"/>
      <c r="D74" s="16"/>
      <c r="E74" s="17"/>
      <c r="F74" s="86" t="str">
        <f t="shared" si="1"/>
        <v>erreur</v>
      </c>
    </row>
    <row r="75" spans="1:6" x14ac:dyDescent="0.25">
      <c r="A75" s="14"/>
      <c r="B75" s="15"/>
      <c r="C75" s="16"/>
      <c r="D75" s="16"/>
      <c r="E75" s="17"/>
      <c r="F75" s="86" t="str">
        <f t="shared" si="1"/>
        <v>erreur</v>
      </c>
    </row>
    <row r="76" spans="1:6" x14ac:dyDescent="0.25">
      <c r="A76" s="19"/>
      <c r="B76" s="20"/>
      <c r="C76" s="21">
        <f>SUM(C70:C75)</f>
        <v>0</v>
      </c>
      <c r="D76" s="21">
        <f>SUM(D70:D75)</f>
        <v>0</v>
      </c>
      <c r="E76" s="22"/>
      <c r="F76" s="86" t="str">
        <f t="shared" si="1"/>
        <v>erreur</v>
      </c>
    </row>
    <row r="77" spans="1:6" x14ac:dyDescent="0.25">
      <c r="A77" s="23"/>
      <c r="B77" s="24"/>
      <c r="C77" s="24"/>
      <c r="D77" s="24">
        <f>D67-C76+D76</f>
        <v>4100</v>
      </c>
      <c r="E77" s="25"/>
      <c r="F77" s="86" t="str">
        <f t="shared" si="1"/>
        <v>erreur</v>
      </c>
    </row>
    <row r="78" spans="1:6" x14ac:dyDescent="0.25">
      <c r="A78" s="28"/>
      <c r="B78" s="28"/>
      <c r="C78" s="28"/>
      <c r="D78" s="28"/>
      <c r="E78" s="28"/>
      <c r="F78" s="86" t="str">
        <f t="shared" si="1"/>
        <v>erreur</v>
      </c>
    </row>
    <row r="79" spans="1:6" x14ac:dyDescent="0.25">
      <c r="A79" s="1"/>
      <c r="B79" s="2" t="s">
        <v>0</v>
      </c>
      <c r="C79" s="3"/>
      <c r="D79" s="3"/>
      <c r="E79" s="4"/>
      <c r="F79" s="86" t="str">
        <f t="shared" si="1"/>
        <v>erreur</v>
      </c>
    </row>
    <row r="80" spans="1:6" x14ac:dyDescent="0.25">
      <c r="A80" s="26" t="s">
        <v>122</v>
      </c>
      <c r="E80" s="5"/>
      <c r="F80" s="86" t="str">
        <f t="shared" si="1"/>
        <v>erreur</v>
      </c>
    </row>
    <row r="81" spans="1:6" x14ac:dyDescent="0.25">
      <c r="A81" s="6"/>
      <c r="C81" t="s">
        <v>1</v>
      </c>
      <c r="D81">
        <f>D77</f>
        <v>4100</v>
      </c>
      <c r="E81" s="5"/>
      <c r="F81" s="86" t="str">
        <f t="shared" si="1"/>
        <v>erreur</v>
      </c>
    </row>
    <row r="82" spans="1:6" x14ac:dyDescent="0.25">
      <c r="A82" s="7"/>
      <c r="B82" s="8"/>
      <c r="C82" s="8"/>
      <c r="D82" s="8"/>
      <c r="E82" s="9"/>
      <c r="F82" s="86" t="str">
        <f t="shared" si="1"/>
        <v>erreur</v>
      </c>
    </row>
    <row r="83" spans="1:6" x14ac:dyDescent="0.25">
      <c r="A83" s="10" t="s">
        <v>2</v>
      </c>
      <c r="B83" s="11" t="s">
        <v>3</v>
      </c>
      <c r="C83" s="27" t="s">
        <v>4</v>
      </c>
      <c r="D83" s="27" t="s">
        <v>5</v>
      </c>
      <c r="E83" s="13" t="s">
        <v>6</v>
      </c>
      <c r="F83" s="86" t="str">
        <f t="shared" si="1"/>
        <v>erreur</v>
      </c>
    </row>
    <row r="84" spans="1:6" x14ac:dyDescent="0.25">
      <c r="A84" s="14"/>
      <c r="B84" s="15"/>
      <c r="C84" s="16"/>
      <c r="D84" s="16"/>
      <c r="E84" s="17"/>
      <c r="F84" s="86" t="str">
        <f t="shared" si="1"/>
        <v>erreur</v>
      </c>
    </row>
    <row r="85" spans="1:6" x14ac:dyDescent="0.25">
      <c r="A85" s="14"/>
      <c r="B85" s="15"/>
      <c r="C85" s="16"/>
      <c r="D85" s="16"/>
      <c r="E85" s="17"/>
      <c r="F85" s="86" t="str">
        <f t="shared" si="1"/>
        <v>erreur</v>
      </c>
    </row>
    <row r="86" spans="1:6" x14ac:dyDescent="0.25">
      <c r="A86" s="14"/>
      <c r="B86" s="15"/>
      <c r="C86" s="16"/>
      <c r="D86" s="16"/>
      <c r="E86" s="17"/>
      <c r="F86" s="86" t="str">
        <f t="shared" si="1"/>
        <v>erreur</v>
      </c>
    </row>
    <row r="87" spans="1:6" x14ac:dyDescent="0.25">
      <c r="A87" s="14"/>
      <c r="B87" s="15"/>
      <c r="C87" s="16"/>
      <c r="D87" s="16"/>
      <c r="E87" s="17"/>
      <c r="F87" s="86" t="str">
        <f t="shared" si="1"/>
        <v>erreur</v>
      </c>
    </row>
    <row r="88" spans="1:6" x14ac:dyDescent="0.25">
      <c r="A88" s="14"/>
      <c r="B88" s="15"/>
      <c r="C88" s="16"/>
      <c r="D88" s="16"/>
      <c r="E88" s="17"/>
      <c r="F88" s="86" t="str">
        <f t="shared" si="1"/>
        <v>erreur</v>
      </c>
    </row>
    <row r="89" spans="1:6" x14ac:dyDescent="0.25">
      <c r="A89" s="14"/>
      <c r="B89" s="15"/>
      <c r="C89" s="16"/>
      <c r="D89" s="16"/>
      <c r="E89" s="17"/>
      <c r="F89" s="86" t="str">
        <f t="shared" si="1"/>
        <v>erreur</v>
      </c>
    </row>
    <row r="90" spans="1:6" x14ac:dyDescent="0.25">
      <c r="A90" s="14"/>
      <c r="B90" s="29"/>
      <c r="C90" s="30"/>
      <c r="D90" s="16"/>
      <c r="E90" s="17"/>
      <c r="F90" s="86" t="str">
        <f t="shared" si="1"/>
        <v>erreur</v>
      </c>
    </row>
    <row r="91" spans="1:6" x14ac:dyDescent="0.25">
      <c r="A91" s="14"/>
      <c r="B91" s="15"/>
      <c r="C91" s="31"/>
      <c r="D91" s="16"/>
      <c r="E91" s="17"/>
      <c r="F91" s="86" t="str">
        <f t="shared" si="1"/>
        <v>erreur</v>
      </c>
    </row>
    <row r="92" spans="1:6" x14ac:dyDescent="0.25">
      <c r="A92" s="19"/>
      <c r="B92" s="20"/>
      <c r="C92" s="21">
        <f>SUM(C84:C91)</f>
        <v>0</v>
      </c>
      <c r="D92" s="21">
        <f>SUM(D84:D91)</f>
        <v>0</v>
      </c>
      <c r="E92" s="22"/>
      <c r="F92" s="86" t="str">
        <f t="shared" si="1"/>
        <v>erreur</v>
      </c>
    </row>
    <row r="93" spans="1:6" x14ac:dyDescent="0.25">
      <c r="A93" s="23"/>
      <c r="B93" s="24"/>
      <c r="C93" s="24"/>
      <c r="D93" s="24">
        <f>D81-C92+D92</f>
        <v>4100</v>
      </c>
      <c r="E93" s="25"/>
      <c r="F93" s="86" t="str">
        <f t="shared" si="1"/>
        <v>erreur</v>
      </c>
    </row>
    <row r="94" spans="1:6" x14ac:dyDescent="0.25">
      <c r="F94" s="86" t="str">
        <f t="shared" si="1"/>
        <v>erreur</v>
      </c>
    </row>
    <row r="95" spans="1:6" x14ac:dyDescent="0.25">
      <c r="A95" s="1"/>
      <c r="B95" s="2" t="s">
        <v>0</v>
      </c>
      <c r="C95" s="3"/>
      <c r="D95" s="3"/>
      <c r="E95" s="4"/>
      <c r="F95" s="86" t="str">
        <f t="shared" si="1"/>
        <v>erreur</v>
      </c>
    </row>
    <row r="96" spans="1:6" x14ac:dyDescent="0.25">
      <c r="A96" s="26" t="s">
        <v>123</v>
      </c>
      <c r="E96" s="5"/>
      <c r="F96" s="86" t="str">
        <f t="shared" si="1"/>
        <v>erreur</v>
      </c>
    </row>
    <row r="97" spans="1:6" x14ac:dyDescent="0.25">
      <c r="A97" s="6"/>
      <c r="C97" t="s">
        <v>1</v>
      </c>
      <c r="D97">
        <f>D93</f>
        <v>4100</v>
      </c>
      <c r="E97" s="5"/>
      <c r="F97" s="86" t="str">
        <f t="shared" si="1"/>
        <v>erreur</v>
      </c>
    </row>
    <row r="98" spans="1:6" x14ac:dyDescent="0.25">
      <c r="A98" s="10" t="s">
        <v>2</v>
      </c>
      <c r="B98" s="11" t="s">
        <v>3</v>
      </c>
      <c r="C98" s="27" t="s">
        <v>4</v>
      </c>
      <c r="D98" s="27" t="s">
        <v>5</v>
      </c>
      <c r="E98" s="13" t="s">
        <v>6</v>
      </c>
      <c r="F98" s="86" t="str">
        <f t="shared" si="1"/>
        <v>erreur</v>
      </c>
    </row>
    <row r="99" spans="1:6" x14ac:dyDescent="0.25">
      <c r="A99" s="14"/>
      <c r="B99" s="15"/>
      <c r="C99" s="16"/>
      <c r="D99" s="16"/>
      <c r="E99" s="17"/>
      <c r="F99" s="86" t="str">
        <f t="shared" si="1"/>
        <v>erreur</v>
      </c>
    </row>
    <row r="100" spans="1:6" x14ac:dyDescent="0.25">
      <c r="A100" s="14"/>
      <c r="B100" s="15"/>
      <c r="C100" s="16"/>
      <c r="D100" s="16"/>
      <c r="E100" s="17"/>
      <c r="F100" s="86" t="str">
        <f t="shared" si="1"/>
        <v>erreur</v>
      </c>
    </row>
    <row r="101" spans="1:6" x14ac:dyDescent="0.25">
      <c r="A101" s="14"/>
      <c r="B101" s="15"/>
      <c r="C101" s="16"/>
      <c r="D101" s="16"/>
      <c r="E101" s="17"/>
      <c r="F101" s="86" t="str">
        <f t="shared" si="1"/>
        <v>erreur</v>
      </c>
    </row>
    <row r="102" spans="1:6" x14ac:dyDescent="0.25">
      <c r="A102" s="14"/>
      <c r="B102" s="15"/>
      <c r="C102" s="16"/>
      <c r="D102" s="16"/>
      <c r="E102" s="17"/>
      <c r="F102" s="86" t="str">
        <f t="shared" si="1"/>
        <v>erreur</v>
      </c>
    </row>
    <row r="103" spans="1:6" x14ac:dyDescent="0.25">
      <c r="A103" s="14"/>
      <c r="B103" s="15"/>
      <c r="C103" s="16"/>
      <c r="D103" s="16"/>
      <c r="E103" s="17"/>
      <c r="F103" s="86" t="str">
        <f t="shared" si="1"/>
        <v>erreur</v>
      </c>
    </row>
    <row r="104" spans="1:6" x14ac:dyDescent="0.25">
      <c r="A104" s="14"/>
      <c r="B104" s="15"/>
      <c r="C104" s="16"/>
      <c r="D104" s="16"/>
      <c r="E104" s="17"/>
      <c r="F104" s="86" t="str">
        <f t="shared" si="1"/>
        <v>erreur</v>
      </c>
    </row>
    <row r="105" spans="1:6" x14ac:dyDescent="0.25">
      <c r="A105" s="14"/>
      <c r="B105" s="15"/>
      <c r="C105" s="16"/>
      <c r="D105" s="16"/>
      <c r="E105" s="17"/>
      <c r="F105" s="86" t="str">
        <f t="shared" si="1"/>
        <v>erreur</v>
      </c>
    </row>
    <row r="106" spans="1:6" x14ac:dyDescent="0.25">
      <c r="A106" s="14"/>
      <c r="B106" s="15"/>
      <c r="C106" s="16"/>
      <c r="D106" s="16"/>
      <c r="E106" s="17"/>
      <c r="F106" s="86" t="str">
        <f t="shared" si="1"/>
        <v>erreur</v>
      </c>
    </row>
    <row r="107" spans="1:6" x14ac:dyDescent="0.25">
      <c r="A107" s="14"/>
      <c r="B107" s="15"/>
      <c r="C107" s="16"/>
      <c r="D107" s="16"/>
      <c r="E107" s="17"/>
      <c r="F107" s="86" t="str">
        <f t="shared" si="1"/>
        <v>erreur</v>
      </c>
    </row>
    <row r="108" spans="1:6" x14ac:dyDescent="0.25">
      <c r="A108" s="19"/>
      <c r="B108" s="20"/>
      <c r="C108" s="21">
        <f>SUM(C99:C107)</f>
        <v>0</v>
      </c>
      <c r="D108" s="21">
        <f>SUM(D99:D107)</f>
        <v>0</v>
      </c>
      <c r="E108" s="22"/>
      <c r="F108" s="86" t="str">
        <f t="shared" si="1"/>
        <v>erreur</v>
      </c>
    </row>
    <row r="109" spans="1:6" x14ac:dyDescent="0.25">
      <c r="A109" s="23"/>
      <c r="B109" s="24"/>
      <c r="C109" s="24"/>
      <c r="D109" s="24">
        <f>D97-C108+D108</f>
        <v>4100</v>
      </c>
      <c r="E109" s="25"/>
      <c r="F109" s="86" t="str">
        <f t="shared" si="1"/>
        <v>erreur</v>
      </c>
    </row>
    <row r="110" spans="1:6" x14ac:dyDescent="0.25">
      <c r="A110" s="28"/>
      <c r="B110" s="28"/>
      <c r="C110" s="28"/>
      <c r="D110" s="28"/>
      <c r="E110" s="28"/>
      <c r="F110" s="86" t="str">
        <f t="shared" si="1"/>
        <v>erreur</v>
      </c>
    </row>
    <row r="111" spans="1:6" x14ac:dyDescent="0.25">
      <c r="A111" s="1"/>
      <c r="B111" s="2" t="s">
        <v>0</v>
      </c>
      <c r="C111" s="3"/>
      <c r="D111" s="3"/>
      <c r="E111" s="4"/>
      <c r="F111" s="86" t="str">
        <f t="shared" si="1"/>
        <v>erreur</v>
      </c>
    </row>
    <row r="112" spans="1:6" x14ac:dyDescent="0.25">
      <c r="A112" s="26" t="s">
        <v>124</v>
      </c>
      <c r="E112" s="5"/>
      <c r="F112" s="86" t="str">
        <f t="shared" si="1"/>
        <v>erreur</v>
      </c>
    </row>
    <row r="113" spans="1:6" x14ac:dyDescent="0.25">
      <c r="A113" s="6"/>
      <c r="C113" t="s">
        <v>1</v>
      </c>
      <c r="D113">
        <f>D109</f>
        <v>4100</v>
      </c>
      <c r="E113" s="5"/>
      <c r="F113" s="86" t="str">
        <f t="shared" si="1"/>
        <v>erreur</v>
      </c>
    </row>
    <row r="114" spans="1:6" x14ac:dyDescent="0.25">
      <c r="A114" s="7"/>
      <c r="B114" s="8"/>
      <c r="C114" s="8"/>
      <c r="D114" s="8"/>
      <c r="E114" s="9"/>
      <c r="F114" s="86" t="str">
        <f t="shared" si="1"/>
        <v>erreur</v>
      </c>
    </row>
    <row r="115" spans="1:6" x14ac:dyDescent="0.25">
      <c r="A115" s="10" t="s">
        <v>2</v>
      </c>
      <c r="B115" s="11" t="s">
        <v>3</v>
      </c>
      <c r="C115" s="27" t="s">
        <v>4</v>
      </c>
      <c r="D115" s="27" t="s">
        <v>5</v>
      </c>
      <c r="E115" s="13" t="s">
        <v>6</v>
      </c>
      <c r="F115" s="86" t="str">
        <f t="shared" si="1"/>
        <v>erreur</v>
      </c>
    </row>
    <row r="116" spans="1:6" x14ac:dyDescent="0.25">
      <c r="A116" s="14"/>
      <c r="B116" s="29"/>
      <c r="C116" s="30"/>
      <c r="D116" s="16"/>
      <c r="E116" s="17"/>
      <c r="F116" s="86" t="str">
        <f t="shared" si="1"/>
        <v>erreur</v>
      </c>
    </row>
    <row r="117" spans="1:6" x14ac:dyDescent="0.25">
      <c r="A117" s="14"/>
      <c r="B117" s="15"/>
      <c r="C117" s="16"/>
      <c r="D117" s="16"/>
      <c r="E117" s="17"/>
      <c r="F117" s="86" t="str">
        <f t="shared" si="1"/>
        <v>erreur</v>
      </c>
    </row>
    <row r="118" spans="1:6" x14ac:dyDescent="0.25">
      <c r="A118" s="14"/>
      <c r="B118" s="15"/>
      <c r="C118" s="16"/>
      <c r="D118" s="16"/>
      <c r="E118" s="17"/>
      <c r="F118" s="86" t="str">
        <f t="shared" si="1"/>
        <v>erreur</v>
      </c>
    </row>
    <row r="119" spans="1:6" x14ac:dyDescent="0.25">
      <c r="A119" s="14"/>
      <c r="B119" s="15"/>
      <c r="C119" s="16"/>
      <c r="D119" s="16"/>
      <c r="E119" s="17"/>
      <c r="F119" s="86" t="str">
        <f t="shared" si="1"/>
        <v>erreur</v>
      </c>
    </row>
    <row r="120" spans="1:6" x14ac:dyDescent="0.25">
      <c r="A120" s="14"/>
      <c r="B120" s="15"/>
      <c r="C120" s="16"/>
      <c r="D120" s="16"/>
      <c r="E120" s="17"/>
      <c r="F120" s="86" t="str">
        <f t="shared" si="1"/>
        <v>erreur</v>
      </c>
    </row>
    <row r="121" spans="1:6" x14ac:dyDescent="0.25">
      <c r="A121" s="14"/>
      <c r="B121" s="15"/>
      <c r="C121" s="16"/>
      <c r="D121" s="16"/>
      <c r="E121" s="17"/>
      <c r="F121" s="86" t="str">
        <f t="shared" si="1"/>
        <v>erreur</v>
      </c>
    </row>
    <row r="122" spans="1:6" x14ac:dyDescent="0.25">
      <c r="A122" s="14"/>
      <c r="B122" s="29"/>
      <c r="C122" s="30"/>
      <c r="D122" s="16"/>
      <c r="E122" s="17"/>
      <c r="F122" s="86" t="str">
        <f t="shared" si="1"/>
        <v>erreur</v>
      </c>
    </row>
    <row r="123" spans="1:6" x14ac:dyDescent="0.25">
      <c r="A123" s="14"/>
      <c r="B123" s="15"/>
      <c r="C123" s="16"/>
      <c r="D123" s="16"/>
      <c r="E123" s="17"/>
      <c r="F123" s="86" t="str">
        <f t="shared" si="1"/>
        <v>erreur</v>
      </c>
    </row>
    <row r="124" spans="1:6" x14ac:dyDescent="0.25">
      <c r="A124" s="19"/>
      <c r="B124" s="20"/>
      <c r="C124" s="21">
        <f>SUM(C116:C123)</f>
        <v>0</v>
      </c>
      <c r="D124" s="21">
        <f>SUM(D116:D123)</f>
        <v>0</v>
      </c>
      <c r="E124" s="22"/>
      <c r="F124" s="86" t="str">
        <f t="shared" si="1"/>
        <v>erreur</v>
      </c>
    </row>
    <row r="125" spans="1:6" x14ac:dyDescent="0.25">
      <c r="A125" s="23"/>
      <c r="B125" s="24"/>
      <c r="C125" s="24"/>
      <c r="D125" s="24">
        <f>D113-C124+D124</f>
        <v>4100</v>
      </c>
      <c r="E125" s="25"/>
      <c r="F125" s="86" t="str">
        <f t="shared" si="1"/>
        <v>erreur</v>
      </c>
    </row>
    <row r="126" spans="1:6" x14ac:dyDescent="0.25">
      <c r="F126" s="86" t="str">
        <f t="shared" si="1"/>
        <v>erreur</v>
      </c>
    </row>
    <row r="127" spans="1:6" x14ac:dyDescent="0.25">
      <c r="A127" s="1"/>
      <c r="B127" s="2" t="s">
        <v>0</v>
      </c>
      <c r="C127" s="3"/>
      <c r="D127" s="3"/>
      <c r="E127" s="4"/>
      <c r="F127" s="86" t="str">
        <f t="shared" si="1"/>
        <v>erreur</v>
      </c>
    </row>
    <row r="128" spans="1:6" x14ac:dyDescent="0.25">
      <c r="A128" s="26" t="s">
        <v>125</v>
      </c>
      <c r="E128" s="5"/>
      <c r="F128" s="86" t="str">
        <f t="shared" si="1"/>
        <v>erreur</v>
      </c>
    </row>
    <row r="129" spans="1:6" x14ac:dyDescent="0.25">
      <c r="A129" s="6"/>
      <c r="C129" t="s">
        <v>1</v>
      </c>
      <c r="D129">
        <f>D125</f>
        <v>4100</v>
      </c>
      <c r="E129" s="5"/>
      <c r="F129" s="86" t="str">
        <f t="shared" si="1"/>
        <v>erreur</v>
      </c>
    </row>
    <row r="130" spans="1:6" x14ac:dyDescent="0.25">
      <c r="A130" s="7"/>
      <c r="B130" s="8"/>
      <c r="C130" s="8"/>
      <c r="D130" s="8"/>
      <c r="E130" s="9"/>
      <c r="F130" s="86" t="str">
        <f t="shared" si="1"/>
        <v>erreur</v>
      </c>
    </row>
    <row r="131" spans="1:6" x14ac:dyDescent="0.25">
      <c r="A131" s="10" t="s">
        <v>2</v>
      </c>
      <c r="B131" s="11" t="s">
        <v>3</v>
      </c>
      <c r="C131" s="27" t="s">
        <v>4</v>
      </c>
      <c r="D131" s="27" t="s">
        <v>5</v>
      </c>
      <c r="E131" s="13" t="s">
        <v>6</v>
      </c>
      <c r="F131" s="86" t="str">
        <f t="shared" si="1"/>
        <v>erreur</v>
      </c>
    </row>
    <row r="132" spans="1:6" x14ac:dyDescent="0.25">
      <c r="A132" s="14"/>
      <c r="B132" s="15"/>
      <c r="C132" s="16"/>
      <c r="D132" s="16"/>
      <c r="E132" s="17"/>
      <c r="F132" s="86" t="str">
        <f t="shared" si="1"/>
        <v>erreur</v>
      </c>
    </row>
    <row r="133" spans="1:6" x14ac:dyDescent="0.25">
      <c r="A133" s="14"/>
      <c r="B133" s="15"/>
      <c r="C133" s="16"/>
      <c r="D133" s="16"/>
      <c r="E133" s="17"/>
      <c r="F133" s="86" t="str">
        <f t="shared" si="1"/>
        <v>erreur</v>
      </c>
    </row>
    <row r="134" spans="1:6" x14ac:dyDescent="0.25">
      <c r="A134" s="14"/>
      <c r="B134" s="15"/>
      <c r="C134" s="16"/>
      <c r="D134" s="16"/>
      <c r="E134" s="17"/>
      <c r="F134" s="86" t="str">
        <f t="shared" si="1"/>
        <v>erreur</v>
      </c>
    </row>
    <row r="135" spans="1:6" x14ac:dyDescent="0.25">
      <c r="A135" s="14"/>
      <c r="B135" s="29"/>
      <c r="C135" s="30"/>
      <c r="D135" s="16"/>
      <c r="E135" s="17"/>
      <c r="F135" s="86" t="str">
        <f t="shared" si="1"/>
        <v>erreur</v>
      </c>
    </row>
    <row r="136" spans="1:6" x14ac:dyDescent="0.25">
      <c r="A136" s="14"/>
      <c r="B136" s="29"/>
      <c r="C136" s="30"/>
      <c r="D136" s="16"/>
      <c r="E136" s="17"/>
      <c r="F136" s="86" t="str">
        <f t="shared" ref="F136:F175" si="2">IF(E136=$J$1,$I$1,IF(E136=$J$2,$I$2,IF(E136=$J$3,$I$3,IF(E136=$J$4,$I$4,IF(E136=$J$5,$I$5,IF(E136=$J$6,$I$6,IF(E136=$J$7,$I$7,IF(E136=$J$8,$I$8,IF(E136=$J$9,$I$9,IF($J$10=E136,$I$10,IF(E136=$J$11,$I$11,IF(E136=$J$12,$I$12,IF(E136=$J$13,$I$13,IF(E136=$J$14,$I$14,IF(E136=$J$15,$I$15,IF(E136=$J$16,$I$16,IF(E136=$J$17,$I$17,IF($J$18=E136,$I$18,IF(E136=$J$19,$I$19,IF(E136=$J$20,$I$20,IF(E136=$J$21,$I$21,IF(E136=$J$22,$I$22,IF(E136=$J$23,$I$23,IF(E136=$J$24,$I$24,IF(E136=$J$25,$I$25,IF(E136=$J$26,$I$26,"erreur"))))))))))))))))))))))))))</f>
        <v>erreur</v>
      </c>
    </row>
    <row r="137" spans="1:6" x14ac:dyDescent="0.25">
      <c r="A137" s="19"/>
      <c r="B137" s="20"/>
      <c r="C137" s="21">
        <f>SUM(C132:C136)</f>
        <v>0</v>
      </c>
      <c r="D137" s="21">
        <f>SUM(D132:D136)</f>
        <v>0</v>
      </c>
      <c r="E137" s="22"/>
      <c r="F137" s="86" t="str">
        <f t="shared" si="2"/>
        <v>erreur</v>
      </c>
    </row>
    <row r="138" spans="1:6" x14ac:dyDescent="0.25">
      <c r="A138" s="23"/>
      <c r="B138" s="24"/>
      <c r="C138" s="24"/>
      <c r="D138" s="24">
        <f>D129-C137+D137</f>
        <v>4100</v>
      </c>
      <c r="E138" s="25"/>
      <c r="F138" s="86" t="str">
        <f t="shared" si="2"/>
        <v>erreur</v>
      </c>
    </row>
    <row r="139" spans="1:6" x14ac:dyDescent="0.25">
      <c r="F139" s="86" t="str">
        <f t="shared" si="2"/>
        <v>erreur</v>
      </c>
    </row>
    <row r="140" spans="1:6" x14ac:dyDescent="0.25">
      <c r="A140" s="1"/>
      <c r="B140" s="2" t="s">
        <v>0</v>
      </c>
      <c r="C140" s="3"/>
      <c r="D140" s="3"/>
      <c r="E140" s="4"/>
      <c r="F140" s="86" t="str">
        <f t="shared" si="2"/>
        <v>erreur</v>
      </c>
    </row>
    <row r="141" spans="1:6" x14ac:dyDescent="0.25">
      <c r="A141" s="26" t="s">
        <v>126</v>
      </c>
      <c r="E141" s="5"/>
      <c r="F141" s="86" t="str">
        <f t="shared" si="2"/>
        <v>erreur</v>
      </c>
    </row>
    <row r="142" spans="1:6" x14ac:dyDescent="0.25">
      <c r="A142" s="6"/>
      <c r="C142" t="s">
        <v>1</v>
      </c>
      <c r="D142">
        <f>D138</f>
        <v>4100</v>
      </c>
      <c r="E142" s="5"/>
      <c r="F142" s="86" t="str">
        <f t="shared" si="2"/>
        <v>erreur</v>
      </c>
    </row>
    <row r="143" spans="1:6" x14ac:dyDescent="0.25">
      <c r="A143" s="7"/>
      <c r="B143" s="8"/>
      <c r="C143" s="8"/>
      <c r="D143" s="8"/>
      <c r="E143" s="9"/>
      <c r="F143" s="86" t="str">
        <f t="shared" si="2"/>
        <v>erreur</v>
      </c>
    </row>
    <row r="144" spans="1:6" x14ac:dyDescent="0.25">
      <c r="A144" s="10" t="s">
        <v>2</v>
      </c>
      <c r="B144" s="11" t="s">
        <v>3</v>
      </c>
      <c r="C144" s="27" t="s">
        <v>4</v>
      </c>
      <c r="D144" s="27" t="s">
        <v>5</v>
      </c>
      <c r="E144" s="13" t="s">
        <v>6</v>
      </c>
      <c r="F144" s="86" t="str">
        <f t="shared" si="2"/>
        <v>erreur</v>
      </c>
    </row>
    <row r="145" spans="1:6" x14ac:dyDescent="0.25">
      <c r="A145" s="14"/>
      <c r="B145" s="15"/>
      <c r="C145" s="16"/>
      <c r="D145" s="16"/>
      <c r="E145" s="17"/>
      <c r="F145" s="86" t="str">
        <f t="shared" si="2"/>
        <v>erreur</v>
      </c>
    </row>
    <row r="146" spans="1:6" x14ac:dyDescent="0.25">
      <c r="A146" s="14"/>
      <c r="B146" s="15"/>
      <c r="C146" s="16"/>
      <c r="D146" s="16"/>
      <c r="E146" s="17"/>
      <c r="F146" s="86" t="str">
        <f t="shared" si="2"/>
        <v>erreur</v>
      </c>
    </row>
    <row r="147" spans="1:6" x14ac:dyDescent="0.25">
      <c r="A147" s="14"/>
      <c r="B147" s="15"/>
      <c r="C147" s="16"/>
      <c r="D147" s="16"/>
      <c r="E147" s="17"/>
      <c r="F147" s="86" t="str">
        <f t="shared" si="2"/>
        <v>erreur</v>
      </c>
    </row>
    <row r="148" spans="1:6" x14ac:dyDescent="0.25">
      <c r="A148" s="14"/>
      <c r="B148" s="29"/>
      <c r="C148" s="30"/>
      <c r="D148" s="16"/>
      <c r="E148" s="17"/>
      <c r="F148" s="86" t="str">
        <f t="shared" si="2"/>
        <v>erreur</v>
      </c>
    </row>
    <row r="149" spans="1:6" x14ac:dyDescent="0.25">
      <c r="A149" s="19"/>
      <c r="B149" s="20"/>
      <c r="C149" s="21">
        <f>SUM(C145:C148)</f>
        <v>0</v>
      </c>
      <c r="D149" s="21">
        <f>SUM(D145:D148)</f>
        <v>0</v>
      </c>
      <c r="E149" s="22"/>
      <c r="F149" s="86" t="str">
        <f t="shared" si="2"/>
        <v>erreur</v>
      </c>
    </row>
    <row r="150" spans="1:6" x14ac:dyDescent="0.25">
      <c r="A150" s="23"/>
      <c r="B150" s="24"/>
      <c r="C150" s="24"/>
      <c r="D150" s="24">
        <f>D142-C149+D149</f>
        <v>4100</v>
      </c>
      <c r="E150" s="25"/>
      <c r="F150" s="86" t="str">
        <f t="shared" si="2"/>
        <v>erreur</v>
      </c>
    </row>
    <row r="151" spans="1:6" x14ac:dyDescent="0.25">
      <c r="A151" s="28"/>
      <c r="B151" s="28"/>
      <c r="C151" s="28"/>
      <c r="D151" s="28"/>
      <c r="E151" s="28"/>
      <c r="F151" s="86" t="str">
        <f t="shared" si="2"/>
        <v>erreur</v>
      </c>
    </row>
    <row r="152" spans="1:6" x14ac:dyDescent="0.25">
      <c r="A152" s="1"/>
      <c r="B152" s="2" t="s">
        <v>0</v>
      </c>
      <c r="C152" s="3"/>
      <c r="D152" s="3"/>
      <c r="E152" s="4"/>
      <c r="F152" s="86" t="str">
        <f t="shared" si="2"/>
        <v>erreur</v>
      </c>
    </row>
    <row r="153" spans="1:6" x14ac:dyDescent="0.25">
      <c r="A153" s="26" t="s">
        <v>127</v>
      </c>
      <c r="E153" s="5"/>
      <c r="F153" s="86" t="str">
        <f t="shared" si="2"/>
        <v>erreur</v>
      </c>
    </row>
    <row r="154" spans="1:6" x14ac:dyDescent="0.25">
      <c r="A154" s="6"/>
      <c r="C154" t="s">
        <v>1</v>
      </c>
      <c r="D154">
        <f>D150</f>
        <v>4100</v>
      </c>
      <c r="E154" s="5"/>
      <c r="F154" s="86" t="str">
        <f t="shared" si="2"/>
        <v>erreur</v>
      </c>
    </row>
    <row r="155" spans="1:6" x14ac:dyDescent="0.25">
      <c r="A155" s="7"/>
      <c r="B155" s="8"/>
      <c r="C155" s="8"/>
      <c r="D155" s="8"/>
      <c r="E155" s="9"/>
      <c r="F155" s="86" t="str">
        <f t="shared" si="2"/>
        <v>erreur</v>
      </c>
    </row>
    <row r="156" spans="1:6" x14ac:dyDescent="0.25">
      <c r="A156" s="10" t="s">
        <v>2</v>
      </c>
      <c r="B156" s="11" t="s">
        <v>3</v>
      </c>
      <c r="C156" s="27" t="s">
        <v>4</v>
      </c>
      <c r="D156" s="27" t="s">
        <v>5</v>
      </c>
      <c r="E156" s="13" t="s">
        <v>6</v>
      </c>
      <c r="F156" s="86" t="str">
        <f t="shared" si="2"/>
        <v>erreur</v>
      </c>
    </row>
    <row r="157" spans="1:6" x14ac:dyDescent="0.25">
      <c r="A157" s="14"/>
      <c r="B157" s="15"/>
      <c r="C157" s="16"/>
      <c r="D157" s="16"/>
      <c r="E157" s="17"/>
      <c r="F157" s="86" t="str">
        <f t="shared" si="2"/>
        <v>erreur</v>
      </c>
    </row>
    <row r="158" spans="1:6" x14ac:dyDescent="0.25">
      <c r="A158" s="14"/>
      <c r="B158" s="15"/>
      <c r="C158" s="16"/>
      <c r="D158" s="16"/>
      <c r="E158" s="17"/>
      <c r="F158" s="86" t="str">
        <f t="shared" si="2"/>
        <v>erreur</v>
      </c>
    </row>
    <row r="159" spans="1:6" x14ac:dyDescent="0.25">
      <c r="A159" s="14"/>
      <c r="B159" s="15"/>
      <c r="C159" s="16"/>
      <c r="D159" s="16"/>
      <c r="E159" s="17"/>
      <c r="F159" s="86" t="str">
        <f t="shared" si="2"/>
        <v>erreur</v>
      </c>
    </row>
    <row r="160" spans="1:6" x14ac:dyDescent="0.25">
      <c r="A160" s="14"/>
      <c r="B160" s="15"/>
      <c r="C160" s="16"/>
      <c r="D160" s="16"/>
      <c r="E160" s="17"/>
      <c r="F160" s="86" t="str">
        <f t="shared" si="2"/>
        <v>erreur</v>
      </c>
    </row>
    <row r="161" spans="1:6" x14ac:dyDescent="0.25">
      <c r="A161" s="14"/>
      <c r="B161" s="29"/>
      <c r="C161" s="30"/>
      <c r="D161" s="16"/>
      <c r="E161" s="17"/>
      <c r="F161" s="86" t="str">
        <f t="shared" si="2"/>
        <v>erreur</v>
      </c>
    </row>
    <row r="162" spans="1:6" x14ac:dyDescent="0.25">
      <c r="A162" s="19"/>
      <c r="B162" s="20"/>
      <c r="C162" s="21">
        <f>SUM(C157:C161)</f>
        <v>0</v>
      </c>
      <c r="D162" s="21">
        <f>SUM(D157:D161)</f>
        <v>0</v>
      </c>
      <c r="E162" s="22"/>
      <c r="F162" s="86" t="str">
        <f t="shared" si="2"/>
        <v>erreur</v>
      </c>
    </row>
    <row r="163" spans="1:6" x14ac:dyDescent="0.25">
      <c r="A163" s="23"/>
      <c r="B163" s="24"/>
      <c r="C163" s="24"/>
      <c r="D163" s="24">
        <f>D154-C162+D162</f>
        <v>4100</v>
      </c>
      <c r="E163" s="25"/>
      <c r="F163" s="86" t="str">
        <f t="shared" si="2"/>
        <v>erreur</v>
      </c>
    </row>
    <row r="164" spans="1:6" x14ac:dyDescent="0.25">
      <c r="A164" s="28"/>
      <c r="B164" s="28"/>
      <c r="C164" s="28"/>
      <c r="D164" s="28"/>
      <c r="E164" s="28"/>
      <c r="F164" s="86" t="str">
        <f t="shared" si="2"/>
        <v>erreur</v>
      </c>
    </row>
    <row r="165" spans="1:6" x14ac:dyDescent="0.25">
      <c r="A165" s="1"/>
      <c r="B165" s="2" t="s">
        <v>0</v>
      </c>
      <c r="C165" s="3"/>
      <c r="D165" s="3"/>
      <c r="E165" s="4"/>
      <c r="F165" s="86" t="str">
        <f t="shared" si="2"/>
        <v>erreur</v>
      </c>
    </row>
    <row r="166" spans="1:6" x14ac:dyDescent="0.25">
      <c r="A166" s="26" t="s">
        <v>128</v>
      </c>
      <c r="E166" s="5"/>
      <c r="F166" s="86" t="str">
        <f t="shared" si="2"/>
        <v>erreur</v>
      </c>
    </row>
    <row r="167" spans="1:6" x14ac:dyDescent="0.25">
      <c r="A167" s="6"/>
      <c r="C167" t="s">
        <v>1</v>
      </c>
      <c r="D167">
        <f>D163</f>
        <v>4100</v>
      </c>
      <c r="E167" s="5"/>
      <c r="F167" s="86" t="str">
        <f t="shared" si="2"/>
        <v>erreur</v>
      </c>
    </row>
    <row r="168" spans="1:6" x14ac:dyDescent="0.25">
      <c r="A168" s="7"/>
      <c r="B168" s="8"/>
      <c r="C168" s="8"/>
      <c r="D168" s="8"/>
      <c r="E168" s="9"/>
      <c r="F168" s="86" t="str">
        <f t="shared" si="2"/>
        <v>erreur</v>
      </c>
    </row>
    <row r="169" spans="1:6" x14ac:dyDescent="0.25">
      <c r="A169" s="10" t="s">
        <v>2</v>
      </c>
      <c r="B169" s="11" t="s">
        <v>3</v>
      </c>
      <c r="C169" s="27" t="s">
        <v>4</v>
      </c>
      <c r="D169" s="27" t="s">
        <v>5</v>
      </c>
      <c r="E169" s="13" t="s">
        <v>6</v>
      </c>
      <c r="F169" s="86" t="str">
        <f t="shared" si="2"/>
        <v>erreur</v>
      </c>
    </row>
    <row r="170" spans="1:6" x14ac:dyDescent="0.25">
      <c r="A170" s="14"/>
      <c r="B170" s="15"/>
      <c r="C170" s="16"/>
      <c r="D170" s="16"/>
      <c r="E170" s="17"/>
      <c r="F170" s="86" t="str">
        <f t="shared" si="2"/>
        <v>erreur</v>
      </c>
    </row>
    <row r="171" spans="1:6" x14ac:dyDescent="0.25">
      <c r="A171" s="14"/>
      <c r="B171" s="15"/>
      <c r="C171" s="16"/>
      <c r="D171" s="16"/>
      <c r="E171" s="17"/>
      <c r="F171" s="86" t="str">
        <f t="shared" si="2"/>
        <v>erreur</v>
      </c>
    </row>
    <row r="172" spans="1:6" x14ac:dyDescent="0.25">
      <c r="A172" s="14"/>
      <c r="B172" s="15"/>
      <c r="C172" s="16"/>
      <c r="D172" s="16"/>
      <c r="E172" s="17"/>
      <c r="F172" s="86" t="str">
        <f t="shared" si="2"/>
        <v>erreur</v>
      </c>
    </row>
    <row r="173" spans="1:6" x14ac:dyDescent="0.25">
      <c r="A173" s="14"/>
      <c r="B173" s="15"/>
      <c r="C173" s="16"/>
      <c r="D173" s="16"/>
      <c r="E173" s="17"/>
      <c r="F173" s="86" t="str">
        <f t="shared" si="2"/>
        <v>erreur</v>
      </c>
    </row>
    <row r="174" spans="1:6" x14ac:dyDescent="0.25">
      <c r="A174" s="14"/>
      <c r="B174" s="29"/>
      <c r="C174" s="30"/>
      <c r="D174" s="16"/>
      <c r="E174" s="17"/>
      <c r="F174" s="86" t="str">
        <f t="shared" si="2"/>
        <v>erreur</v>
      </c>
    </row>
    <row r="175" spans="1:6" x14ac:dyDescent="0.25">
      <c r="A175" s="19"/>
      <c r="B175" s="20"/>
      <c r="C175" s="21">
        <f>SUM(C170:C174)</f>
        <v>0</v>
      </c>
      <c r="D175" s="21">
        <f>SUM(D170:D174)</f>
        <v>0</v>
      </c>
      <c r="E175" s="22"/>
      <c r="F175" s="86" t="str">
        <f t="shared" si="2"/>
        <v>erreur</v>
      </c>
    </row>
    <row r="176" spans="1:6" x14ac:dyDescent="0.25">
      <c r="A176" s="23"/>
      <c r="B176" s="24"/>
      <c r="C176" s="24"/>
      <c r="D176" s="24">
        <f>D167-C175+D175</f>
        <v>4100</v>
      </c>
      <c r="E176" s="25"/>
    </row>
  </sheetData>
  <sortState ref="A96:D103">
    <sortCondition ref="A96:A103"/>
  </sortState>
  <dataValidations count="1">
    <dataValidation type="list" allowBlank="1" showInputMessage="1" showErrorMessage="1" sqref="E1:E1048576">
      <formula1>$J$1:$J$26</formula1>
    </dataValidation>
  </dataValidations>
  <pageMargins left="0.7" right="0.7" top="0.75" bottom="0.75" header="0.3" footer="0.3"/>
  <pageSetup paperSize="9" orientation="portrait" copies="12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I19"/>
  <sheetViews>
    <sheetView workbookViewId="0">
      <selection activeCell="B21" sqref="B21"/>
    </sheetView>
  </sheetViews>
  <sheetFormatPr baseColWidth="10" defaultRowHeight="15.75" x14ac:dyDescent="0.25"/>
  <sheetData>
    <row r="1" spans="1:9" x14ac:dyDescent="0.25">
      <c r="A1" s="112" t="s">
        <v>100</v>
      </c>
      <c r="B1" s="112"/>
      <c r="C1" s="112"/>
      <c r="D1" s="112"/>
      <c r="E1" s="112"/>
      <c r="F1" s="112"/>
      <c r="G1" s="112"/>
      <c r="H1" s="112"/>
    </row>
    <row r="2" spans="1:9" x14ac:dyDescent="0.25">
      <c r="A2" s="113"/>
      <c r="B2" s="113"/>
      <c r="C2" s="113"/>
      <c r="D2" s="113"/>
      <c r="E2" s="113"/>
      <c r="F2" s="113"/>
      <c r="G2" s="113"/>
      <c r="H2" s="113"/>
    </row>
    <row r="3" spans="1:9" x14ac:dyDescent="0.25">
      <c r="A3" s="114" t="s">
        <v>71</v>
      </c>
      <c r="B3" s="114"/>
      <c r="C3" s="114"/>
      <c r="D3" s="114"/>
      <c r="E3" s="114" t="s">
        <v>72</v>
      </c>
      <c r="F3" s="114"/>
      <c r="G3" s="114"/>
      <c r="H3" s="114"/>
    </row>
    <row r="4" spans="1:9" x14ac:dyDescent="0.25">
      <c r="A4" s="10" t="s">
        <v>73</v>
      </c>
      <c r="B4" s="11"/>
      <c r="C4" s="27"/>
      <c r="D4" s="11"/>
      <c r="E4" s="10" t="s">
        <v>73</v>
      </c>
      <c r="F4" s="11"/>
      <c r="G4" s="27"/>
      <c r="H4" s="27"/>
    </row>
    <row r="5" spans="1:9" x14ac:dyDescent="0.25">
      <c r="A5" s="26" t="s">
        <v>74</v>
      </c>
      <c r="C5" s="31"/>
      <c r="D5" s="63">
        <f>C6-C7</f>
        <v>0</v>
      </c>
      <c r="E5" s="64" t="s">
        <v>75</v>
      </c>
      <c r="G5" s="31"/>
      <c r="H5" s="65">
        <f>G6+G7</f>
        <v>0</v>
      </c>
    </row>
    <row r="6" spans="1:9" x14ac:dyDescent="0.25">
      <c r="A6" s="26" t="s">
        <v>76</v>
      </c>
      <c r="C6" s="66"/>
      <c r="D6" s="63"/>
      <c r="E6" s="26" t="s">
        <v>77</v>
      </c>
      <c r="G6" s="66"/>
      <c r="H6" s="67"/>
    </row>
    <row r="7" spans="1:9" x14ac:dyDescent="0.25">
      <c r="A7" s="26" t="s">
        <v>78</v>
      </c>
      <c r="C7" s="66"/>
      <c r="D7" s="63"/>
      <c r="E7" s="26" t="s">
        <v>79</v>
      </c>
      <c r="G7" s="31"/>
      <c r="H7" s="67"/>
    </row>
    <row r="8" spans="1:9" x14ac:dyDescent="0.25">
      <c r="A8" s="26"/>
      <c r="C8" s="31"/>
      <c r="D8" s="63"/>
      <c r="E8" s="26"/>
      <c r="G8" s="31"/>
      <c r="H8" s="67"/>
    </row>
    <row r="9" spans="1:9" x14ac:dyDescent="0.25">
      <c r="A9" s="68" t="s">
        <v>80</v>
      </c>
      <c r="C9" s="31"/>
      <c r="D9" s="69">
        <f>SUM(C10:C13)</f>
        <v>0</v>
      </c>
      <c r="E9" s="26"/>
      <c r="G9" s="31"/>
      <c r="H9" s="67"/>
    </row>
    <row r="10" spans="1:9" x14ac:dyDescent="0.25">
      <c r="A10" s="26"/>
      <c r="C10" s="66"/>
      <c r="D10" s="63"/>
      <c r="E10" s="68" t="s">
        <v>81</v>
      </c>
      <c r="G10" s="31"/>
      <c r="H10" s="67">
        <f>G11-G12</f>
        <v>0</v>
      </c>
    </row>
    <row r="11" spans="1:9" x14ac:dyDescent="0.25">
      <c r="A11" s="26"/>
      <c r="C11" s="31"/>
      <c r="D11" s="63"/>
      <c r="E11" s="26" t="s">
        <v>82</v>
      </c>
      <c r="G11" s="70"/>
      <c r="H11" s="67"/>
    </row>
    <row r="12" spans="1:9" x14ac:dyDescent="0.25">
      <c r="A12" s="26"/>
      <c r="B12" s="5"/>
      <c r="C12" s="5"/>
      <c r="D12" s="63"/>
      <c r="E12" s="26" t="s">
        <v>78</v>
      </c>
      <c r="G12" s="26"/>
      <c r="H12" s="31"/>
      <c r="I12" s="26"/>
    </row>
    <row r="13" spans="1:9" x14ac:dyDescent="0.25">
      <c r="A13" s="26"/>
      <c r="B13" s="5"/>
      <c r="C13" s="5"/>
      <c r="D13" s="69"/>
      <c r="E13" s="26"/>
      <c r="G13" s="66"/>
      <c r="H13" s="67"/>
    </row>
    <row r="14" spans="1:9" x14ac:dyDescent="0.25">
      <c r="A14" s="26"/>
      <c r="C14" s="26"/>
      <c r="D14" s="69"/>
      <c r="E14" s="68" t="s">
        <v>83</v>
      </c>
      <c r="G14" s="31"/>
      <c r="H14" s="67">
        <f>SUM(G13:G16)</f>
        <v>0</v>
      </c>
    </row>
    <row r="15" spans="1:9" x14ac:dyDescent="0.25">
      <c r="A15" s="68" t="s">
        <v>84</v>
      </c>
      <c r="C15" s="31"/>
      <c r="D15" s="63">
        <f>SUM(C16:C18)</f>
        <v>2226.9699999999998</v>
      </c>
      <c r="E15" s="26"/>
      <c r="G15" s="31"/>
      <c r="H15" s="67"/>
    </row>
    <row r="16" spans="1:9" x14ac:dyDescent="0.25">
      <c r="A16" s="26" t="s">
        <v>85</v>
      </c>
      <c r="C16" s="66">
        <v>2226.9699999999998</v>
      </c>
      <c r="D16" s="63"/>
      <c r="E16" s="26"/>
      <c r="G16" s="31"/>
      <c r="H16" s="67"/>
    </row>
    <row r="17" spans="1:8" x14ac:dyDescent="0.25">
      <c r="A17" s="26"/>
      <c r="C17" s="66"/>
      <c r="D17" s="63"/>
      <c r="E17" s="26"/>
      <c r="G17" s="26"/>
      <c r="H17" s="67"/>
    </row>
    <row r="18" spans="1:8" x14ac:dyDescent="0.25">
      <c r="A18" s="7"/>
      <c r="B18" s="8"/>
      <c r="C18" s="71"/>
      <c r="D18" s="72"/>
      <c r="E18" s="7"/>
      <c r="F18" s="8"/>
      <c r="G18" s="7"/>
      <c r="H18" s="73"/>
    </row>
    <row r="19" spans="1:8" x14ac:dyDescent="0.25">
      <c r="A19" s="10"/>
      <c r="B19" s="11"/>
      <c r="C19" s="11"/>
      <c r="D19" s="74">
        <f>SUM(D5:D18)</f>
        <v>2226.9699999999998</v>
      </c>
      <c r="E19" s="10"/>
      <c r="F19" s="11"/>
      <c r="G19" s="11"/>
      <c r="H19" s="75">
        <f>SUM(H5:H18)</f>
        <v>0</v>
      </c>
    </row>
  </sheetData>
  <mergeCells count="3">
    <mergeCell ref="A1:H2"/>
    <mergeCell ref="A3:D3"/>
    <mergeCell ref="E3:H3"/>
  </mergeCells>
  <pageMargins left="0.7" right="0.7" top="0.75" bottom="0.75" header="0.3" footer="0.3"/>
  <pageSetup paperSize="9" scale="95" orientation="landscape" horizontalDpi="0" verticalDpi="0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I19"/>
  <sheetViews>
    <sheetView topLeftCell="A4" zoomScale="130" zoomScaleNormal="130" workbookViewId="0">
      <selection activeCell="F14" sqref="F14"/>
    </sheetView>
  </sheetViews>
  <sheetFormatPr baseColWidth="10" defaultRowHeight="15.75" x14ac:dyDescent="0.25"/>
  <sheetData>
    <row r="1" spans="1:9" x14ac:dyDescent="0.25">
      <c r="A1" s="112" t="s">
        <v>70</v>
      </c>
      <c r="B1" s="112"/>
      <c r="C1" s="112"/>
      <c r="D1" s="112"/>
      <c r="E1" s="112"/>
      <c r="F1" s="112"/>
      <c r="G1" s="112"/>
      <c r="H1" s="112"/>
    </row>
    <row r="2" spans="1:9" x14ac:dyDescent="0.25">
      <c r="A2" s="113"/>
      <c r="B2" s="113"/>
      <c r="C2" s="113"/>
      <c r="D2" s="113"/>
      <c r="E2" s="113"/>
      <c r="F2" s="113"/>
      <c r="G2" s="113"/>
      <c r="H2" s="113"/>
    </row>
    <row r="3" spans="1:9" x14ac:dyDescent="0.25">
      <c r="A3" s="114" t="s">
        <v>71</v>
      </c>
      <c r="B3" s="114"/>
      <c r="C3" s="114"/>
      <c r="D3" s="114"/>
      <c r="E3" s="114" t="s">
        <v>72</v>
      </c>
      <c r="F3" s="114"/>
      <c r="G3" s="114"/>
      <c r="H3" s="114"/>
    </row>
    <row r="4" spans="1:9" x14ac:dyDescent="0.25">
      <c r="A4" s="10" t="s">
        <v>73</v>
      </c>
      <c r="B4" s="11"/>
      <c r="C4" s="27"/>
      <c r="D4" s="11"/>
      <c r="E4" s="10" t="s">
        <v>73</v>
      </c>
      <c r="F4" s="11"/>
      <c r="G4" s="27"/>
      <c r="H4" s="27"/>
    </row>
    <row r="5" spans="1:9" x14ac:dyDescent="0.25">
      <c r="A5" s="26" t="s">
        <v>74</v>
      </c>
      <c r="C5" s="31"/>
      <c r="D5" s="63">
        <f>C6-C7</f>
        <v>0</v>
      </c>
      <c r="E5" s="64" t="s">
        <v>75</v>
      </c>
      <c r="G5" s="31"/>
      <c r="H5" s="65">
        <f>G6+G7</f>
        <v>0</v>
      </c>
    </row>
    <row r="6" spans="1:9" x14ac:dyDescent="0.25">
      <c r="A6" s="26" t="s">
        <v>76</v>
      </c>
      <c r="C6" s="66"/>
      <c r="D6" s="63"/>
      <c r="E6" s="26" t="s">
        <v>77</v>
      </c>
      <c r="G6" s="66"/>
      <c r="H6" s="67"/>
    </row>
    <row r="7" spans="1:9" x14ac:dyDescent="0.25">
      <c r="A7" s="26" t="s">
        <v>78</v>
      </c>
      <c r="C7" s="66"/>
      <c r="D7" s="63"/>
      <c r="E7" s="26" t="s">
        <v>79</v>
      </c>
      <c r="G7" s="31"/>
      <c r="H7" s="67"/>
    </row>
    <row r="8" spans="1:9" x14ac:dyDescent="0.25">
      <c r="A8" s="26"/>
      <c r="C8" s="31"/>
      <c r="D8" s="63"/>
      <c r="E8" s="26"/>
      <c r="G8" s="31"/>
      <c r="H8" s="67"/>
    </row>
    <row r="9" spans="1:9" x14ac:dyDescent="0.25">
      <c r="A9" s="68" t="s">
        <v>80</v>
      </c>
      <c r="C9" s="31"/>
      <c r="D9" s="69">
        <f>SUM(C10:C13)</f>
        <v>0</v>
      </c>
      <c r="E9" s="26"/>
      <c r="G9" s="31"/>
      <c r="H9" s="67"/>
    </row>
    <row r="10" spans="1:9" x14ac:dyDescent="0.25">
      <c r="A10" s="26"/>
      <c r="C10" s="66"/>
      <c r="D10" s="63"/>
      <c r="E10" s="68" t="s">
        <v>81</v>
      </c>
      <c r="G10" s="31"/>
      <c r="H10" s="67">
        <f>G11-G12</f>
        <v>0</v>
      </c>
    </row>
    <row r="11" spans="1:9" x14ac:dyDescent="0.25">
      <c r="A11" s="26"/>
      <c r="C11" s="31"/>
      <c r="D11" s="63"/>
      <c r="E11" s="26" t="s">
        <v>82</v>
      </c>
      <c r="G11" s="70"/>
      <c r="H11" s="67"/>
    </row>
    <row r="12" spans="1:9" x14ac:dyDescent="0.25">
      <c r="A12" s="26"/>
      <c r="B12" s="5"/>
      <c r="C12" s="5"/>
      <c r="D12" s="63"/>
      <c r="E12" s="26" t="s">
        <v>78</v>
      </c>
      <c r="G12" s="26"/>
      <c r="H12" s="31"/>
      <c r="I12" s="26"/>
    </row>
    <row r="13" spans="1:9" x14ac:dyDescent="0.25">
      <c r="A13" s="26"/>
      <c r="B13" s="5"/>
      <c r="C13" s="5"/>
      <c r="D13" s="69"/>
      <c r="E13" s="26"/>
      <c r="G13" s="66"/>
      <c r="H13" s="67"/>
    </row>
    <row r="14" spans="1:9" x14ac:dyDescent="0.25">
      <c r="A14" s="26"/>
      <c r="C14" s="26"/>
      <c r="D14" s="69"/>
      <c r="E14" s="68" t="s">
        <v>83</v>
      </c>
      <c r="G14" s="31"/>
      <c r="H14" s="67">
        <f>SUM(G13:G16)</f>
        <v>0</v>
      </c>
    </row>
    <row r="15" spans="1:9" x14ac:dyDescent="0.25">
      <c r="A15" s="68" t="s">
        <v>84</v>
      </c>
      <c r="C15" s="31"/>
      <c r="D15" s="63">
        <f>SUM(C16:C18)</f>
        <v>7289.77</v>
      </c>
      <c r="E15" s="26"/>
      <c r="G15" s="31"/>
      <c r="H15" s="67"/>
    </row>
    <row r="16" spans="1:9" x14ac:dyDescent="0.25">
      <c r="A16" s="26" t="s">
        <v>85</v>
      </c>
      <c r="C16" s="66">
        <v>7289.77</v>
      </c>
      <c r="D16" s="63"/>
      <c r="E16" s="26"/>
      <c r="G16" s="31"/>
      <c r="H16" s="67"/>
    </row>
    <row r="17" spans="1:8" x14ac:dyDescent="0.25">
      <c r="A17" s="26"/>
      <c r="C17" s="66"/>
      <c r="D17" s="63"/>
      <c r="E17" s="26"/>
      <c r="G17" s="26"/>
      <c r="H17" s="67"/>
    </row>
    <row r="18" spans="1:8" x14ac:dyDescent="0.25">
      <c r="A18" s="7"/>
      <c r="B18" s="8"/>
      <c r="C18" s="71"/>
      <c r="D18" s="72"/>
      <c r="E18" s="7"/>
      <c r="F18" s="8"/>
      <c r="G18" s="7"/>
      <c r="H18" s="73"/>
    </row>
    <row r="19" spans="1:8" x14ac:dyDescent="0.25">
      <c r="A19" s="10"/>
      <c r="B19" s="11"/>
      <c r="C19" s="11"/>
      <c r="D19" s="74">
        <f>SUM(D5:D18)</f>
        <v>7289.77</v>
      </c>
      <c r="E19" s="10"/>
      <c r="F19" s="11"/>
      <c r="G19" s="11"/>
      <c r="H19" s="75">
        <f>SUM(H5:H18)</f>
        <v>0</v>
      </c>
    </row>
  </sheetData>
  <mergeCells count="3">
    <mergeCell ref="A1:H2"/>
    <mergeCell ref="A3:D3"/>
    <mergeCell ref="E3:H3"/>
  </mergeCells>
  <pageMargins left="0.7" right="0.7" top="0.75" bottom="0.75" header="0.3" footer="0.3"/>
  <pageSetup paperSize="9" scale="95" orientation="landscape" horizontalDpi="0" verticalDpi="0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zoomScalePageLayoutView="138" workbookViewId="0">
      <selection activeCell="G11" sqref="G11"/>
    </sheetView>
  </sheetViews>
  <sheetFormatPr baseColWidth="10" defaultColWidth="10.875" defaultRowHeight="12.75" x14ac:dyDescent="0.2"/>
  <cols>
    <col min="1" max="1" width="22.125" style="76" customWidth="1"/>
    <col min="2" max="4" width="10.875" style="76"/>
    <col min="5" max="5" width="10" style="76" customWidth="1"/>
    <col min="6" max="10" width="9.625" style="76" bestFit="1" customWidth="1"/>
    <col min="11" max="11" width="7.125" style="76" customWidth="1"/>
    <col min="12" max="16384" width="10.875" style="76"/>
  </cols>
  <sheetData>
    <row r="1" spans="1:11" x14ac:dyDescent="0.2">
      <c r="A1" s="115" t="s">
        <v>86</v>
      </c>
      <c r="B1" s="116"/>
      <c r="C1" s="116"/>
      <c r="D1" s="116"/>
      <c r="E1" s="116"/>
      <c r="F1" s="116"/>
      <c r="G1" s="116"/>
      <c r="H1" s="116"/>
      <c r="I1" s="116"/>
      <c r="J1" s="116"/>
      <c r="K1" s="117"/>
    </row>
    <row r="2" spans="1:11" ht="13.5" thickBot="1" x14ac:dyDescent="0.25">
      <c r="A2" s="118"/>
      <c r="B2" s="119"/>
      <c r="C2" s="119"/>
      <c r="D2" s="119"/>
      <c r="E2" s="119"/>
      <c r="F2" s="119"/>
      <c r="G2" s="119"/>
      <c r="H2" s="119"/>
      <c r="I2" s="119"/>
      <c r="J2" s="119"/>
      <c r="K2" s="120"/>
    </row>
    <row r="6" spans="1:11" ht="38.25" x14ac:dyDescent="0.2">
      <c r="A6" s="77" t="s">
        <v>87</v>
      </c>
      <c r="B6" s="77" t="s">
        <v>88</v>
      </c>
      <c r="C6" s="77" t="s">
        <v>89</v>
      </c>
      <c r="D6" s="78" t="s">
        <v>90</v>
      </c>
      <c r="E6" s="77" t="s">
        <v>91</v>
      </c>
      <c r="F6" s="77" t="s">
        <v>92</v>
      </c>
      <c r="G6" s="77" t="s">
        <v>93</v>
      </c>
      <c r="H6" s="77" t="s">
        <v>94</v>
      </c>
      <c r="I6" s="77" t="s">
        <v>95</v>
      </c>
      <c r="J6" s="77" t="s">
        <v>96</v>
      </c>
      <c r="K6" s="79" t="s">
        <v>97</v>
      </c>
    </row>
    <row r="7" spans="1:11" ht="26.1" customHeight="1" x14ac:dyDescent="0.2">
      <c r="A7" s="80"/>
      <c r="B7" s="81"/>
      <c r="C7" s="80"/>
      <c r="D7" s="80"/>
      <c r="E7" s="80" t="e">
        <f>C7/D7</f>
        <v>#DIV/0!</v>
      </c>
      <c r="F7" s="80" t="e">
        <f>C7/D7</f>
        <v>#DIV/0!</v>
      </c>
      <c r="G7" s="80" t="e">
        <f>C7/D7</f>
        <v>#DIV/0!</v>
      </c>
      <c r="H7" s="80" t="e">
        <f>C7/D7</f>
        <v>#DIV/0!</v>
      </c>
      <c r="I7" s="80" t="e">
        <f>C7/D7</f>
        <v>#DIV/0!</v>
      </c>
      <c r="J7" s="80"/>
      <c r="K7" s="82" t="e">
        <f t="shared" ref="K7:K13" si="0">SUM(E7:J7)</f>
        <v>#DIV/0!</v>
      </c>
    </row>
    <row r="8" spans="1:11" ht="26.1" customHeight="1" x14ac:dyDescent="0.2">
      <c r="A8" s="80"/>
      <c r="B8" s="81"/>
      <c r="C8" s="80"/>
      <c r="D8" s="80"/>
      <c r="E8" s="80" t="e">
        <f>$C$8/$D$8</f>
        <v>#DIV/0!</v>
      </c>
      <c r="F8" s="80" t="e">
        <f t="shared" ref="F8:G8" si="1">$C$8/$D$8</f>
        <v>#DIV/0!</v>
      </c>
      <c r="G8" s="80" t="e">
        <f t="shared" si="1"/>
        <v>#DIV/0!</v>
      </c>
      <c r="H8" s="80"/>
      <c r="I8" s="80"/>
      <c r="J8" s="80"/>
      <c r="K8" s="82" t="e">
        <f t="shared" si="0"/>
        <v>#DIV/0!</v>
      </c>
    </row>
    <row r="9" spans="1:11" ht="26.1" customHeight="1" x14ac:dyDescent="0.2">
      <c r="A9" s="80"/>
      <c r="B9" s="81"/>
      <c r="C9" s="80"/>
      <c r="D9" s="80"/>
      <c r="E9" s="83"/>
      <c r="G9" s="80">
        <f>IFERROR($C$9/$D$9,0)</f>
        <v>0</v>
      </c>
      <c r="H9" s="80">
        <f t="shared" ref="H9:I9" si="2">IFERROR($C$9/$D$9,0)</f>
        <v>0</v>
      </c>
      <c r="I9" s="80">
        <f t="shared" si="2"/>
        <v>0</v>
      </c>
      <c r="J9" s="80"/>
      <c r="K9" s="82">
        <f t="shared" si="0"/>
        <v>0</v>
      </c>
    </row>
    <row r="10" spans="1:11" ht="26.1" customHeight="1" x14ac:dyDescent="0.2">
      <c r="A10" s="80"/>
      <c r="B10" s="80"/>
      <c r="C10" s="80"/>
      <c r="D10" s="80"/>
      <c r="E10" s="80"/>
      <c r="F10" s="80"/>
      <c r="G10" s="80"/>
      <c r="H10" s="80"/>
      <c r="I10" s="80"/>
      <c r="J10" s="80"/>
      <c r="K10" s="82">
        <f t="shared" si="0"/>
        <v>0</v>
      </c>
    </row>
    <row r="11" spans="1:11" ht="26.1" customHeight="1" x14ac:dyDescent="0.2">
      <c r="A11" s="80"/>
      <c r="B11" s="80"/>
      <c r="C11" s="80"/>
      <c r="D11" s="80"/>
      <c r="E11" s="80"/>
      <c r="F11" s="80"/>
      <c r="G11" s="80"/>
      <c r="H11" s="80"/>
      <c r="I11" s="80"/>
      <c r="J11" s="80"/>
      <c r="K11" s="82">
        <f t="shared" si="0"/>
        <v>0</v>
      </c>
    </row>
    <row r="12" spans="1:11" ht="26.1" customHeight="1" x14ac:dyDescent="0.2">
      <c r="A12" s="80"/>
      <c r="B12" s="80"/>
      <c r="C12" s="80"/>
      <c r="D12" s="80"/>
      <c r="E12" s="80"/>
      <c r="F12" s="80"/>
      <c r="G12" s="80"/>
      <c r="H12" s="80"/>
      <c r="I12" s="80"/>
      <c r="J12" s="80"/>
      <c r="K12" s="82">
        <f t="shared" si="0"/>
        <v>0</v>
      </c>
    </row>
    <row r="13" spans="1:11" ht="26.1" customHeight="1" x14ac:dyDescent="0.2">
      <c r="A13" s="80"/>
      <c r="B13" s="80"/>
      <c r="C13" s="80"/>
      <c r="D13" s="80"/>
      <c r="E13" s="80"/>
      <c r="F13" s="80"/>
      <c r="G13" s="80"/>
      <c r="H13" s="80"/>
      <c r="I13" s="80"/>
      <c r="J13" s="80"/>
      <c r="K13" s="82">
        <f t="shared" si="0"/>
        <v>0</v>
      </c>
    </row>
    <row r="14" spans="1:11" ht="26.1" customHeight="1" x14ac:dyDescent="0.2">
      <c r="A14" s="80"/>
      <c r="B14" s="80"/>
      <c r="C14" s="80"/>
      <c r="D14" s="80"/>
      <c r="E14" s="80"/>
      <c r="F14" s="80"/>
      <c r="G14" s="80"/>
      <c r="H14" s="80"/>
      <c r="I14" s="80"/>
      <c r="J14" s="80"/>
      <c r="K14" s="82">
        <f>SUM(E14:J14)</f>
        <v>0</v>
      </c>
    </row>
    <row r="15" spans="1:11" ht="26.1" customHeight="1" x14ac:dyDescent="0.2">
      <c r="A15" s="82"/>
      <c r="B15" s="82"/>
      <c r="C15" s="82">
        <f>SUM(C7:C14)</f>
        <v>0</v>
      </c>
      <c r="D15" s="84" t="s">
        <v>98</v>
      </c>
      <c r="E15" s="82" t="e">
        <f>SUM(E7:E14)</f>
        <v>#DIV/0!</v>
      </c>
      <c r="F15" s="82" t="e">
        <f t="shared" ref="F15:J15" si="3">SUM(F7:F14)</f>
        <v>#DIV/0!</v>
      </c>
      <c r="G15" s="82" t="e">
        <f t="shared" si="3"/>
        <v>#DIV/0!</v>
      </c>
      <c r="H15" s="82" t="e">
        <f t="shared" si="3"/>
        <v>#DIV/0!</v>
      </c>
      <c r="I15" s="82" t="e">
        <f t="shared" si="3"/>
        <v>#DIV/0!</v>
      </c>
      <c r="J15" s="82">
        <f t="shared" si="3"/>
        <v>0</v>
      </c>
      <c r="K15" s="82"/>
    </row>
    <row r="16" spans="1:11" ht="13.5" thickBot="1" x14ac:dyDescent="0.25"/>
    <row r="17" spans="1:11" x14ac:dyDescent="0.2">
      <c r="A17" s="115" t="s">
        <v>99</v>
      </c>
      <c r="B17" s="116"/>
      <c r="C17" s="116"/>
      <c r="D17" s="116"/>
      <c r="E17" s="116"/>
      <c r="F17" s="116"/>
      <c r="G17" s="116"/>
      <c r="H17" s="116"/>
      <c r="I17" s="116"/>
      <c r="J17" s="116"/>
      <c r="K17" s="117"/>
    </row>
    <row r="18" spans="1:11" ht="13.5" thickBot="1" x14ac:dyDescent="0.25">
      <c r="A18" s="118"/>
      <c r="B18" s="119"/>
      <c r="C18" s="119"/>
      <c r="D18" s="119"/>
      <c r="E18" s="119"/>
      <c r="F18" s="119"/>
      <c r="G18" s="119"/>
      <c r="H18" s="119"/>
      <c r="I18" s="119"/>
      <c r="J18" s="119"/>
      <c r="K18" s="120"/>
    </row>
    <row r="19" spans="1:11" x14ac:dyDescent="0.2">
      <c r="A19" s="80"/>
      <c r="B19" s="81"/>
      <c r="C19" s="80"/>
      <c r="D19" s="80"/>
      <c r="E19" s="80" t="e">
        <f>C19/D19</f>
        <v>#DIV/0!</v>
      </c>
      <c r="F19" s="80" t="e">
        <f>C19/D19</f>
        <v>#DIV/0!</v>
      </c>
      <c r="G19" s="80" t="e">
        <f>C19/D19</f>
        <v>#DIV/0!</v>
      </c>
      <c r="H19" s="80" t="e">
        <f>C19/D19</f>
        <v>#DIV/0!</v>
      </c>
      <c r="I19" s="80" t="e">
        <f>C19/D19</f>
        <v>#DIV/0!</v>
      </c>
      <c r="J19" s="80"/>
      <c r="K19" s="82" t="e">
        <f t="shared" ref="K19:K23" si="4">SUM(E19:J19)</f>
        <v>#DIV/0!</v>
      </c>
    </row>
    <row r="20" spans="1:11" x14ac:dyDescent="0.2">
      <c r="A20" s="85"/>
      <c r="B20" s="81"/>
      <c r="C20" s="80"/>
      <c r="D20" s="80"/>
      <c r="G20" s="80">
        <f>IFERROR($C$20/$D$20,0)</f>
        <v>0</v>
      </c>
      <c r="H20" s="80">
        <f t="shared" ref="H20:I20" si="5">IFERROR($C$20/$D$20,0)</f>
        <v>0</v>
      </c>
      <c r="I20" s="80">
        <f t="shared" si="5"/>
        <v>0</v>
      </c>
      <c r="J20" s="80"/>
      <c r="K20" s="82">
        <f>SUM(G20:J20)</f>
        <v>0</v>
      </c>
    </row>
    <row r="21" spans="1:11" x14ac:dyDescent="0.2">
      <c r="A21" s="80"/>
      <c r="B21" s="80"/>
      <c r="C21" s="80"/>
      <c r="D21" s="80"/>
      <c r="E21" s="80"/>
      <c r="F21" s="80"/>
      <c r="G21" s="80"/>
      <c r="H21" s="80"/>
      <c r="I21" s="80"/>
      <c r="J21" s="80"/>
      <c r="K21" s="82">
        <f t="shared" si="4"/>
        <v>0</v>
      </c>
    </row>
    <row r="22" spans="1:11" x14ac:dyDescent="0.2">
      <c r="A22" s="80"/>
      <c r="B22" s="80"/>
      <c r="C22" s="80"/>
      <c r="D22" s="80"/>
      <c r="E22" s="80"/>
      <c r="F22" s="80"/>
      <c r="G22" s="80"/>
      <c r="H22" s="80"/>
      <c r="I22" s="80"/>
      <c r="J22" s="80"/>
      <c r="K22" s="82">
        <f t="shared" si="4"/>
        <v>0</v>
      </c>
    </row>
    <row r="23" spans="1:11" x14ac:dyDescent="0.2">
      <c r="A23" s="80"/>
      <c r="B23" s="80"/>
      <c r="C23" s="80"/>
      <c r="D23" s="80"/>
      <c r="E23" s="80"/>
      <c r="F23" s="80"/>
      <c r="G23" s="80"/>
      <c r="H23" s="80"/>
      <c r="I23" s="80"/>
      <c r="J23" s="80"/>
      <c r="K23" s="82">
        <f t="shared" si="4"/>
        <v>0</v>
      </c>
    </row>
    <row r="24" spans="1:11" x14ac:dyDescent="0.2">
      <c r="A24" s="80"/>
      <c r="B24" s="80"/>
      <c r="C24" s="80"/>
      <c r="D24" s="80"/>
      <c r="E24" s="80"/>
      <c r="F24" s="80"/>
      <c r="G24" s="80"/>
      <c r="H24" s="80"/>
      <c r="I24" s="80"/>
      <c r="J24" s="80"/>
      <c r="K24" s="82">
        <f>SUM(E24:J24)</f>
        <v>0</v>
      </c>
    </row>
    <row r="25" spans="1:11" ht="25.5" x14ac:dyDescent="0.2">
      <c r="A25" s="82"/>
      <c r="B25" s="82"/>
      <c r="C25" s="82">
        <f>SUM(C19:C24)</f>
        <v>0</v>
      </c>
      <c r="D25" s="84" t="s">
        <v>98</v>
      </c>
      <c r="E25" s="82" t="e">
        <f t="shared" ref="E25:J25" si="6">SUM(E19:E24)</f>
        <v>#DIV/0!</v>
      </c>
      <c r="F25" s="82" t="e">
        <f t="shared" si="6"/>
        <v>#DIV/0!</v>
      </c>
      <c r="G25" s="82" t="e">
        <f t="shared" si="6"/>
        <v>#DIV/0!</v>
      </c>
      <c r="H25" s="82" t="e">
        <f t="shared" si="6"/>
        <v>#DIV/0!</v>
      </c>
      <c r="I25" s="82" t="e">
        <f t="shared" si="6"/>
        <v>#DIV/0!</v>
      </c>
      <c r="J25" s="82">
        <f t="shared" si="6"/>
        <v>0</v>
      </c>
      <c r="K25" s="82"/>
    </row>
  </sheetData>
  <sheetProtection formatColumns="0" formatRows="0" insertColumns="0" insertRows="0" selectLockedCells="1" sort="0" autoFilter="0"/>
  <mergeCells count="2">
    <mergeCell ref="A1:K2"/>
    <mergeCell ref="A17:K18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Compte de Résultat</vt:lpstr>
      <vt:lpstr>Compte Courant</vt:lpstr>
      <vt:lpstr>Bilan N vierge </vt:lpstr>
      <vt:lpstr>Bilan N-1 vierge Report</vt:lpstr>
      <vt:lpstr>Registre d'inventaire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 Drouville</dc:creator>
  <cp:lastModifiedBy>CUNY Felicien</cp:lastModifiedBy>
  <cp:lastPrinted>2023-06-06T15:04:26Z</cp:lastPrinted>
  <dcterms:created xsi:type="dcterms:W3CDTF">2023-04-01T11:43:46Z</dcterms:created>
  <dcterms:modified xsi:type="dcterms:W3CDTF">2023-06-12T10:16:23Z</dcterms:modified>
</cp:coreProperties>
</file>