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operactions-my.sharepoint.com/personal/vincent_maquaire_ext_ggvie_fr/Documents/Documents/"/>
    </mc:Choice>
  </mc:AlternateContent>
  <xr:revisionPtr revIDLastSave="38" documentId="8_{73A753A8-1C7A-427D-BFEB-09DE431608B1}" xr6:coauthVersionLast="47" xr6:coauthVersionMax="47" xr10:uidLastSave="{ADE26150-AD20-4577-9810-672B8FC95343}"/>
  <bookViews>
    <workbookView xWindow="-28920" yWindow="-120" windowWidth="29040" windowHeight="15840" xr2:uid="{A50A2BF8-5C2A-4922-83B1-5958138324DC}"/>
  </bookViews>
  <sheets>
    <sheet name="Périmètre" sheetId="23" r:id="rId1"/>
    <sheet name="Authentification" sheetId="1" r:id="rId2"/>
    <sheet name="Biens Immo &gt; Programme" sheetId="5" r:id="rId3"/>
    <sheet name="Biens Immo &gt; Avis" sheetId="17" r:id="rId4"/>
    <sheet name="Entités &gt; Promoteurs" sheetId="6" r:id="rId5"/>
    <sheet name="Entités &gt; Réseaux" sheetId="18" r:id="rId6"/>
    <sheet name="Entités &gt; Gestionnaires" sheetId="19" r:id="rId7"/>
    <sheet name="Entités &gt; Etudes notariales" sheetId="20" r:id="rId8"/>
    <sheet name="Entités &gt; Cabinet Comptables" sheetId="22" r:id="rId9"/>
    <sheet name="Entités &gt; Vendeurs immobiliers" sheetId="21" r:id="rId10"/>
    <sheet name="Entités &gt; Vendeurs mobiliers" sheetId="26" r:id="rId11"/>
    <sheet name="Entités &gt; Clients" sheetId="27" r:id="rId12"/>
    <sheet name="Contacts &gt; Contacts" sheetId="7" r:id="rId13"/>
    <sheet name="Contacts &gt; Profils" sheetId="30" r:id="rId14"/>
    <sheet name="Contacts &gt; Droits" sheetId="31" r:id="rId15"/>
    <sheet name="Affaires &gt; Déclaration" sheetId="8" r:id="rId16"/>
    <sheet name="Affaires &gt; Option" sheetId="24" r:id="rId17"/>
    <sheet name="Affaires &gt; Contrôles" sheetId="25" r:id="rId18"/>
    <sheet name="Boite à outils &gt; Outils" sheetId="32" r:id="rId19"/>
    <sheet name="Boite à outils &gt; Catégorie" sheetId="9" r:id="rId20"/>
    <sheet name="Editique &gt; Liasse" sheetId="34" r:id="rId21"/>
    <sheet name="Editique &gt; Documents Communs" sheetId="28" r:id="rId22"/>
    <sheet name="Editique &gt; Balises éditiques" sheetId="33" r:id="rId23"/>
    <sheet name="Actualité" sheetId="10" r:id="rId24"/>
    <sheet name="Extracteur de données" sheetId="11" r:id="rId25"/>
    <sheet name="Flux" sheetId="12" r:id="rId26"/>
    <sheet name="GED Editique" sheetId="13" r:id="rId27"/>
    <sheet name="Notifications" sheetId="14" r:id="rId28"/>
    <sheet name="Paramètres" sheetId="15" r:id="rId29"/>
    <sheet name="Propriétaire" sheetId="16" r:id="rId30"/>
  </sheets>
  <externalReferences>
    <externalReference r:id="rId31"/>
    <externalReference r:id="rId32"/>
    <externalReference r:id="rId33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23" l="1"/>
  <c r="C19" i="23"/>
  <c r="C20" i="23"/>
  <c r="C21" i="23"/>
  <c r="C22" i="23"/>
  <c r="C23" i="23"/>
  <c r="F23" i="23" a="1"/>
  <c r="F23" i="23" s="1"/>
  <c r="F22" i="23" a="1"/>
  <c r="F22" i="23" s="1"/>
  <c r="F21" i="23" a="1"/>
  <c r="F21" i="23" s="1"/>
  <c r="F20" i="23" a="1"/>
  <c r="F20" i="23" s="1"/>
  <c r="F24" i="23" a="1"/>
  <c r="F24" i="23" s="1"/>
  <c r="F19" i="23" a="1"/>
  <c r="F19" i="23" s="1"/>
  <c r="F6" i="23" a="1"/>
  <c r="F6" i="23" s="1"/>
  <c r="C7" i="23"/>
  <c r="C8" i="23"/>
  <c r="C9" i="23"/>
  <c r="C10" i="23"/>
  <c r="C11" i="23"/>
  <c r="C12" i="23"/>
  <c r="C13" i="23"/>
  <c r="C14" i="23"/>
  <c r="C15" i="23"/>
  <c r="C16" i="23"/>
  <c r="C17" i="23"/>
  <c r="C18" i="23"/>
  <c r="F8" i="23" a="1"/>
  <c r="F8" i="23" s="1"/>
  <c r="C6" i="23"/>
  <c r="F18" i="23" a="1"/>
  <c r="F18" i="23" s="1"/>
  <c r="AA4" i="34" a="1"/>
  <c r="AA4" i="34" s="1"/>
  <c r="X4" i="34" a="1"/>
  <c r="X4" i="34" s="1"/>
  <c r="U4" i="34" a="1"/>
  <c r="U4" i="34" s="1"/>
  <c r="R4" i="34" a="1"/>
  <c r="R4" i="34" s="1"/>
  <c r="O4" i="34" a="1"/>
  <c r="O4" i="34" s="1"/>
  <c r="I4" i="34" s="1"/>
  <c r="L4" i="34"/>
  <c r="Z3" i="34"/>
  <c r="W3" i="34"/>
  <c r="T3" i="34"/>
  <c r="Q3" i="34"/>
  <c r="N3" i="34"/>
  <c r="K3" i="34"/>
  <c r="I3" i="34" s="1"/>
  <c r="Z2" i="34"/>
  <c r="W2" i="34"/>
  <c r="T2" i="34"/>
  <c r="Q2" i="34"/>
  <c r="N2" i="34"/>
  <c r="I2" i="34" s="1"/>
  <c r="K2" i="34"/>
  <c r="Z1" i="34"/>
  <c r="W1" i="34"/>
  <c r="T1" i="34"/>
  <c r="Q1" i="34"/>
  <c r="N1" i="34"/>
  <c r="K1" i="34"/>
  <c r="I1" i="34" s="1"/>
  <c r="AA4" i="33" a="1"/>
  <c r="AA4" i="33" s="1"/>
  <c r="X4" i="33" a="1"/>
  <c r="X4" i="33" s="1"/>
  <c r="U4" i="33" a="1"/>
  <c r="U4" i="33" s="1"/>
  <c r="R4" i="33" a="1"/>
  <c r="R4" i="33" s="1"/>
  <c r="O4" i="33" a="1"/>
  <c r="O4" i="33" s="1"/>
  <c r="L4" i="33"/>
  <c r="Z3" i="33"/>
  <c r="W3" i="33"/>
  <c r="T3" i="33"/>
  <c r="Q3" i="33"/>
  <c r="N3" i="33"/>
  <c r="K3" i="33"/>
  <c r="I3" i="33" s="1"/>
  <c r="Z2" i="33"/>
  <c r="W2" i="33"/>
  <c r="T2" i="33"/>
  <c r="Q2" i="33"/>
  <c r="N2" i="33"/>
  <c r="I2" i="33" s="1"/>
  <c r="K2" i="33"/>
  <c r="Z1" i="33"/>
  <c r="W1" i="33"/>
  <c r="T1" i="33"/>
  <c r="Q1" i="33"/>
  <c r="N1" i="33"/>
  <c r="K1" i="33"/>
  <c r="I1" i="33"/>
  <c r="AA4" i="32" a="1"/>
  <c r="AA4" i="32" s="1"/>
  <c r="X4" i="32" a="1"/>
  <c r="X4" i="32" s="1"/>
  <c r="U4" i="32" a="1"/>
  <c r="U4" i="32" s="1"/>
  <c r="R4" i="32" a="1"/>
  <c r="R4" i="32" s="1"/>
  <c r="O4" i="32" a="1"/>
  <c r="O4" i="32" s="1"/>
  <c r="L4" i="32" a="1"/>
  <c r="L4" i="32" s="1"/>
  <c r="I4" i="32" s="1"/>
  <c r="Z3" i="32"/>
  <c r="W3" i="32"/>
  <c r="T3" i="32"/>
  <c r="Q3" i="32"/>
  <c r="N3" i="32"/>
  <c r="K3" i="32"/>
  <c r="I3" i="32"/>
  <c r="Z2" i="32"/>
  <c r="W2" i="32"/>
  <c r="T2" i="32"/>
  <c r="Q2" i="32"/>
  <c r="N2" i="32"/>
  <c r="K2" i="32"/>
  <c r="I2" i="32" s="1"/>
  <c r="Z1" i="32"/>
  <c r="W1" i="32"/>
  <c r="T1" i="32"/>
  <c r="Q1" i="32"/>
  <c r="N1" i="32"/>
  <c r="I1" i="32" s="1"/>
  <c r="K1" i="32"/>
  <c r="AA4" i="31" a="1"/>
  <c r="AA4" i="31" s="1"/>
  <c r="X4" i="31" a="1"/>
  <c r="X4" i="31" s="1"/>
  <c r="U4" i="31" a="1"/>
  <c r="U4" i="31" s="1"/>
  <c r="R4" i="31" a="1"/>
  <c r="R4" i="31" s="1"/>
  <c r="O4" i="31" a="1"/>
  <c r="O4" i="31" s="1"/>
  <c r="L4" i="31" a="1"/>
  <c r="L4" i="31" s="1"/>
  <c r="I4" i="31" s="1"/>
  <c r="Z3" i="31"/>
  <c r="W3" i="31"/>
  <c r="T3" i="31"/>
  <c r="Q3" i="31"/>
  <c r="N3" i="31"/>
  <c r="I3" i="31" s="1"/>
  <c r="K3" i="31"/>
  <c r="Z2" i="31"/>
  <c r="W2" i="31"/>
  <c r="T2" i="31"/>
  <c r="Q2" i="31"/>
  <c r="N2" i="31"/>
  <c r="K2" i="31"/>
  <c r="I2" i="31" s="1"/>
  <c r="Z1" i="31"/>
  <c r="W1" i="31"/>
  <c r="T1" i="31"/>
  <c r="Q1" i="31"/>
  <c r="N1" i="31"/>
  <c r="I1" i="31" s="1"/>
  <c r="K1" i="31"/>
  <c r="AA4" i="30" a="1"/>
  <c r="AA4" i="30" s="1"/>
  <c r="X4" i="30" a="1"/>
  <c r="X4" i="30" s="1"/>
  <c r="U4" i="30" a="1"/>
  <c r="U4" i="30" s="1"/>
  <c r="R4" i="30" a="1"/>
  <c r="R4" i="30" s="1"/>
  <c r="O4" i="30" a="1"/>
  <c r="O4" i="30" s="1"/>
  <c r="L4" i="30" a="1"/>
  <c r="L4" i="30" s="1"/>
  <c r="I4" i="30" s="1"/>
  <c r="Z3" i="30"/>
  <c r="W3" i="30"/>
  <c r="T3" i="30"/>
  <c r="Q3" i="30"/>
  <c r="N3" i="30"/>
  <c r="K3" i="30"/>
  <c r="I3" i="30"/>
  <c r="Z2" i="30"/>
  <c r="W2" i="30"/>
  <c r="T2" i="30"/>
  <c r="Q2" i="30"/>
  <c r="N2" i="30"/>
  <c r="K2" i="30"/>
  <c r="I2" i="30" s="1"/>
  <c r="Z1" i="30"/>
  <c r="W1" i="30"/>
  <c r="T1" i="30"/>
  <c r="Q1" i="30"/>
  <c r="N1" i="30"/>
  <c r="I1" i="30" s="1"/>
  <c r="K1" i="30"/>
  <c r="Z1" i="6"/>
  <c r="W1" i="6"/>
  <c r="T1" i="6"/>
  <c r="Q1" i="6"/>
  <c r="N1" i="6"/>
  <c r="K1" i="6"/>
  <c r="Z1" i="17"/>
  <c r="W1" i="17"/>
  <c r="T1" i="17"/>
  <c r="Q1" i="17"/>
  <c r="N1" i="17"/>
  <c r="K1" i="17"/>
  <c r="Z1" i="5"/>
  <c r="W1" i="5"/>
  <c r="T1" i="5"/>
  <c r="Q1" i="5"/>
  <c r="N1" i="5"/>
  <c r="K1" i="5"/>
  <c r="Y1" i="1"/>
  <c r="V1" i="1"/>
  <c r="S1" i="1"/>
  <c r="P1" i="1"/>
  <c r="M1" i="1"/>
  <c r="J1" i="1"/>
  <c r="Z1" i="16"/>
  <c r="W1" i="16"/>
  <c r="T1" i="16"/>
  <c r="Q1" i="16"/>
  <c r="N1" i="16"/>
  <c r="K1" i="16"/>
  <c r="Z1" i="15"/>
  <c r="W1" i="15"/>
  <c r="T1" i="15"/>
  <c r="Q1" i="15"/>
  <c r="N1" i="15"/>
  <c r="K1" i="15"/>
  <c r="Z1" i="14"/>
  <c r="W1" i="14"/>
  <c r="T1" i="14"/>
  <c r="Q1" i="14"/>
  <c r="N1" i="14"/>
  <c r="K1" i="14"/>
  <c r="Z1" i="13"/>
  <c r="W1" i="13"/>
  <c r="T1" i="13"/>
  <c r="Q1" i="13"/>
  <c r="N1" i="13"/>
  <c r="K1" i="13"/>
  <c r="Z1" i="12"/>
  <c r="W1" i="12"/>
  <c r="T1" i="12"/>
  <c r="Q1" i="12"/>
  <c r="N1" i="12"/>
  <c r="K1" i="12"/>
  <c r="Z1" i="11"/>
  <c r="W1" i="11"/>
  <c r="T1" i="11"/>
  <c r="Q1" i="11"/>
  <c r="N1" i="11"/>
  <c r="K1" i="11"/>
  <c r="Z1" i="10"/>
  <c r="W1" i="10"/>
  <c r="T1" i="10"/>
  <c r="Q1" i="10"/>
  <c r="N1" i="10"/>
  <c r="K1" i="10"/>
  <c r="Z1" i="28"/>
  <c r="W1" i="28"/>
  <c r="T1" i="28"/>
  <c r="Q1" i="28"/>
  <c r="N1" i="28"/>
  <c r="K1" i="28"/>
  <c r="Z1" i="9"/>
  <c r="W1" i="9"/>
  <c r="T1" i="9"/>
  <c r="Q1" i="9"/>
  <c r="N1" i="9"/>
  <c r="K1" i="9"/>
  <c r="Z1" i="25"/>
  <c r="W1" i="25"/>
  <c r="T1" i="25"/>
  <c r="Q1" i="25"/>
  <c r="N1" i="25"/>
  <c r="K1" i="25"/>
  <c r="I1" i="25" s="1"/>
  <c r="Z1" i="24"/>
  <c r="W1" i="24"/>
  <c r="T1" i="24"/>
  <c r="Q1" i="24"/>
  <c r="N1" i="24"/>
  <c r="K1" i="24"/>
  <c r="Z1" i="8"/>
  <c r="W1" i="8"/>
  <c r="T1" i="8"/>
  <c r="Q1" i="8"/>
  <c r="N1" i="8"/>
  <c r="K1" i="8"/>
  <c r="Z1" i="7"/>
  <c r="W1" i="7"/>
  <c r="T1" i="7"/>
  <c r="Q1" i="7"/>
  <c r="N1" i="7"/>
  <c r="K1" i="7"/>
  <c r="Z1" i="27"/>
  <c r="W1" i="27"/>
  <c r="T1" i="27"/>
  <c r="Q1" i="27"/>
  <c r="N1" i="27"/>
  <c r="K1" i="27"/>
  <c r="Z1" i="26"/>
  <c r="W1" i="26"/>
  <c r="T1" i="26"/>
  <c r="Q1" i="26"/>
  <c r="N1" i="26"/>
  <c r="K1" i="26"/>
  <c r="Z1" i="21"/>
  <c r="W1" i="21"/>
  <c r="T1" i="21"/>
  <c r="Q1" i="21"/>
  <c r="N1" i="21"/>
  <c r="K1" i="21"/>
  <c r="Z1" i="22"/>
  <c r="W1" i="22"/>
  <c r="T1" i="22"/>
  <c r="Q1" i="22"/>
  <c r="N1" i="22"/>
  <c r="K1" i="22"/>
  <c r="I1" i="22" s="1"/>
  <c r="G12" i="23" s="1"/>
  <c r="Z1" i="20"/>
  <c r="W1" i="20"/>
  <c r="T1" i="20"/>
  <c r="Q1" i="20"/>
  <c r="N1" i="20"/>
  <c r="K1" i="20"/>
  <c r="Z1" i="19"/>
  <c r="W1" i="19"/>
  <c r="T1" i="19"/>
  <c r="Q1" i="19"/>
  <c r="N1" i="19"/>
  <c r="K1" i="19"/>
  <c r="Z1" i="18"/>
  <c r="W1" i="18"/>
  <c r="T1" i="18"/>
  <c r="Q1" i="18"/>
  <c r="N1" i="18"/>
  <c r="K1" i="18"/>
  <c r="K2" i="18"/>
  <c r="AA4" i="16" a="1"/>
  <c r="AA4" i="16" s="1"/>
  <c r="X4" i="16" a="1"/>
  <c r="X4" i="16" s="1"/>
  <c r="U4" i="16" a="1"/>
  <c r="U4" i="16" s="1"/>
  <c r="R4" i="16" a="1"/>
  <c r="R4" i="16" s="1"/>
  <c r="O4" i="16" a="1"/>
  <c r="O4" i="16" s="1"/>
  <c r="L4" i="16" a="1"/>
  <c r="L4" i="16" s="1"/>
  <c r="AA4" i="15" a="1"/>
  <c r="AA4" i="15" s="1"/>
  <c r="X4" i="15" a="1"/>
  <c r="X4" i="15" s="1"/>
  <c r="U4" i="15" a="1"/>
  <c r="U4" i="15" s="1"/>
  <c r="R4" i="15" a="1"/>
  <c r="R4" i="15" s="1"/>
  <c r="O4" i="15" a="1"/>
  <c r="O4" i="15" s="1"/>
  <c r="L4" i="15" a="1"/>
  <c r="L4" i="15" s="1"/>
  <c r="AA4" i="14" a="1"/>
  <c r="AA4" i="14" s="1"/>
  <c r="X4" i="14" a="1"/>
  <c r="X4" i="14" s="1"/>
  <c r="U4" i="14" a="1"/>
  <c r="U4" i="14" s="1"/>
  <c r="R4" i="14" a="1"/>
  <c r="R4" i="14" s="1"/>
  <c r="O4" i="14" a="1"/>
  <c r="O4" i="14" s="1"/>
  <c r="L4" i="14" a="1"/>
  <c r="L4" i="14" s="1"/>
  <c r="AA4" i="13" a="1"/>
  <c r="AA4" i="13" s="1"/>
  <c r="X4" i="13" a="1"/>
  <c r="X4" i="13" s="1"/>
  <c r="U4" i="13" a="1"/>
  <c r="U4" i="13" s="1"/>
  <c r="R4" i="13" a="1"/>
  <c r="R4" i="13" s="1"/>
  <c r="O4" i="13" a="1"/>
  <c r="O4" i="13" s="1"/>
  <c r="L4" i="13" a="1"/>
  <c r="L4" i="13" s="1"/>
  <c r="AA4" i="12" a="1"/>
  <c r="AA4" i="12" s="1"/>
  <c r="X4" i="12" a="1"/>
  <c r="X4" i="12" s="1"/>
  <c r="U4" i="12" a="1"/>
  <c r="U4" i="12" s="1"/>
  <c r="R4" i="12" a="1"/>
  <c r="R4" i="12" s="1"/>
  <c r="O4" i="12" a="1"/>
  <c r="O4" i="12" s="1"/>
  <c r="L4" i="12" a="1"/>
  <c r="L4" i="12" s="1"/>
  <c r="AA4" i="11" a="1"/>
  <c r="AA4" i="11" s="1"/>
  <c r="X4" i="11" a="1"/>
  <c r="X4" i="11" s="1"/>
  <c r="U4" i="11" a="1"/>
  <c r="U4" i="11" s="1"/>
  <c r="R4" i="11" a="1"/>
  <c r="R4" i="11" s="1"/>
  <c r="O4" i="11" a="1"/>
  <c r="O4" i="11" s="1"/>
  <c r="L4" i="11" a="1"/>
  <c r="L4" i="11" s="1"/>
  <c r="AA4" i="10" a="1"/>
  <c r="AA4" i="10" s="1"/>
  <c r="X4" i="10" a="1"/>
  <c r="X4" i="10" s="1"/>
  <c r="U4" i="10" a="1"/>
  <c r="U4" i="10" s="1"/>
  <c r="R4" i="10" a="1"/>
  <c r="R4" i="10" s="1"/>
  <c r="O4" i="10" a="1"/>
  <c r="O4" i="10" s="1"/>
  <c r="L4" i="10" a="1"/>
  <c r="L4" i="10" s="1"/>
  <c r="AA4" i="28" a="1"/>
  <c r="AA4" i="28" s="1"/>
  <c r="X4" i="28" a="1"/>
  <c r="X4" i="28" s="1"/>
  <c r="U4" i="28" a="1"/>
  <c r="U4" i="28" s="1"/>
  <c r="R4" i="28" a="1"/>
  <c r="R4" i="28" s="1"/>
  <c r="O4" i="28" a="1"/>
  <c r="O4" i="28" s="1"/>
  <c r="AA4" i="9" a="1"/>
  <c r="AA4" i="9" s="1"/>
  <c r="X4" i="9" a="1"/>
  <c r="X4" i="9" s="1"/>
  <c r="U4" i="9" a="1"/>
  <c r="U4" i="9" s="1"/>
  <c r="R4" i="9" a="1"/>
  <c r="R4" i="9" s="1"/>
  <c r="O4" i="9" a="1"/>
  <c r="O4" i="9" s="1"/>
  <c r="L4" i="9" a="1"/>
  <c r="L4" i="9" s="1"/>
  <c r="AA4" i="25" a="1"/>
  <c r="AA4" i="25" s="1"/>
  <c r="X4" i="25" a="1"/>
  <c r="X4" i="25" s="1"/>
  <c r="U4" i="25" a="1"/>
  <c r="U4" i="25" s="1"/>
  <c r="R4" i="25" a="1"/>
  <c r="R4" i="25" s="1"/>
  <c r="O4" i="25" a="1"/>
  <c r="O4" i="25" s="1"/>
  <c r="L4" i="25" a="1"/>
  <c r="L4" i="25" s="1"/>
  <c r="AA4" i="24" a="1"/>
  <c r="AA4" i="24" s="1"/>
  <c r="X4" i="24" a="1"/>
  <c r="X4" i="24" s="1"/>
  <c r="U4" i="24" a="1"/>
  <c r="U4" i="24" s="1"/>
  <c r="R4" i="24" a="1"/>
  <c r="R4" i="24" s="1"/>
  <c r="O4" i="24" a="1"/>
  <c r="O4" i="24" s="1"/>
  <c r="L4" i="24" a="1"/>
  <c r="L4" i="24" s="1"/>
  <c r="AA4" i="8" a="1"/>
  <c r="AA4" i="8" s="1"/>
  <c r="X4" i="8" a="1"/>
  <c r="X4" i="8" s="1"/>
  <c r="U4" i="8" a="1"/>
  <c r="U4" i="8" s="1"/>
  <c r="R4" i="8" a="1"/>
  <c r="R4" i="8" s="1"/>
  <c r="O4" i="8" a="1"/>
  <c r="O4" i="8" s="1"/>
  <c r="L4" i="8" a="1"/>
  <c r="L4" i="8" s="1"/>
  <c r="AA4" i="7" a="1"/>
  <c r="AA4" i="7" s="1"/>
  <c r="X4" i="7" a="1"/>
  <c r="X4" i="7" s="1"/>
  <c r="U4" i="7" a="1"/>
  <c r="U4" i="7" s="1"/>
  <c r="R4" i="7" a="1"/>
  <c r="R4" i="7" s="1"/>
  <c r="O4" i="7" a="1"/>
  <c r="O4" i="7" s="1"/>
  <c r="L4" i="7" a="1"/>
  <c r="L4" i="7" s="1"/>
  <c r="AA4" i="27" a="1"/>
  <c r="AA4" i="27" s="1"/>
  <c r="X4" i="27" a="1"/>
  <c r="X4" i="27" s="1"/>
  <c r="U4" i="27" a="1"/>
  <c r="U4" i="27" s="1"/>
  <c r="R4" i="27" a="1"/>
  <c r="R4" i="27" s="1"/>
  <c r="O4" i="27" a="1"/>
  <c r="O4" i="27" s="1"/>
  <c r="L4" i="27" a="1"/>
  <c r="L4" i="27" s="1"/>
  <c r="AA4" i="26" a="1"/>
  <c r="AA4" i="26" s="1"/>
  <c r="X4" i="26" a="1"/>
  <c r="X4" i="26" s="1"/>
  <c r="U4" i="26" a="1"/>
  <c r="U4" i="26" s="1"/>
  <c r="R4" i="26" a="1"/>
  <c r="R4" i="26" s="1"/>
  <c r="O4" i="26" a="1"/>
  <c r="O4" i="26" s="1"/>
  <c r="L4" i="26" a="1"/>
  <c r="L4" i="26" s="1"/>
  <c r="AA4" i="21" a="1"/>
  <c r="AA4" i="21" s="1"/>
  <c r="X4" i="21" a="1"/>
  <c r="X4" i="21" s="1"/>
  <c r="U4" i="21" a="1"/>
  <c r="U4" i="21" s="1"/>
  <c r="R4" i="21" a="1"/>
  <c r="R4" i="21" s="1"/>
  <c r="O4" i="21" a="1"/>
  <c r="O4" i="21" s="1"/>
  <c r="L4" i="21" a="1"/>
  <c r="L4" i="21" s="1"/>
  <c r="AA4" i="22" a="1"/>
  <c r="AA4" i="22" s="1"/>
  <c r="X4" i="22" a="1"/>
  <c r="X4" i="22" s="1"/>
  <c r="U4" i="22" a="1"/>
  <c r="U4" i="22" s="1"/>
  <c r="R4" i="22" a="1"/>
  <c r="R4" i="22" s="1"/>
  <c r="O4" i="22" a="1"/>
  <c r="O4" i="22" s="1"/>
  <c r="L4" i="22" a="1"/>
  <c r="L4" i="22" s="1"/>
  <c r="AA4" i="20" a="1"/>
  <c r="AA4" i="20" s="1"/>
  <c r="X4" i="20" a="1"/>
  <c r="X4" i="20" s="1"/>
  <c r="U4" i="20" a="1"/>
  <c r="U4" i="20" s="1"/>
  <c r="R4" i="20" a="1"/>
  <c r="R4" i="20" s="1"/>
  <c r="O4" i="20" a="1"/>
  <c r="O4" i="20" s="1"/>
  <c r="L4" i="20" a="1"/>
  <c r="L4" i="20" s="1"/>
  <c r="AA4" i="19" a="1"/>
  <c r="AA4" i="19" s="1"/>
  <c r="X4" i="19" a="1"/>
  <c r="X4" i="19" s="1"/>
  <c r="U4" i="19" a="1"/>
  <c r="U4" i="19" s="1"/>
  <c r="R4" i="19" a="1"/>
  <c r="R4" i="19" s="1"/>
  <c r="O4" i="19" a="1"/>
  <c r="O4" i="19" s="1"/>
  <c r="AA4" i="18" a="1"/>
  <c r="AA4" i="18" s="1"/>
  <c r="X4" i="18" a="1"/>
  <c r="X4" i="18" s="1"/>
  <c r="U4" i="18" a="1"/>
  <c r="U4" i="18" s="1"/>
  <c r="R4" i="18" a="1"/>
  <c r="R4" i="18" s="1"/>
  <c r="O4" i="18" a="1"/>
  <c r="O4" i="18" s="1"/>
  <c r="L4" i="18" a="1"/>
  <c r="L4" i="18" s="1"/>
  <c r="AA4" i="6" a="1"/>
  <c r="AA4" i="6" s="1"/>
  <c r="X4" i="6" a="1"/>
  <c r="X4" i="6" s="1"/>
  <c r="U4" i="6" a="1"/>
  <c r="U4" i="6" s="1"/>
  <c r="R4" i="6" a="1"/>
  <c r="R4" i="6" s="1"/>
  <c r="O4" i="6" a="1"/>
  <c r="O4" i="6" s="1"/>
  <c r="AA4" i="17" a="1"/>
  <c r="AA4" i="17" s="1"/>
  <c r="X4" i="17" a="1"/>
  <c r="X4" i="17" s="1"/>
  <c r="U4" i="17" a="1"/>
  <c r="U4" i="17" s="1"/>
  <c r="R4" i="17" a="1"/>
  <c r="R4" i="17" s="1"/>
  <c r="O4" i="17" a="1"/>
  <c r="O4" i="17" s="1"/>
  <c r="AA4" i="5" a="1"/>
  <c r="AA4" i="5" s="1"/>
  <c r="X4" i="5" a="1"/>
  <c r="X4" i="5" s="1"/>
  <c r="U4" i="5" a="1"/>
  <c r="U4" i="5" s="1"/>
  <c r="R4" i="5" a="1"/>
  <c r="R4" i="5" s="1"/>
  <c r="O4" i="5" a="1"/>
  <c r="O4" i="5" s="1"/>
  <c r="Z4" i="1" a="1"/>
  <c r="Z4" i="1" s="1"/>
  <c r="W4" i="1" a="1"/>
  <c r="W4" i="1" s="1"/>
  <c r="T4" i="1" a="1"/>
  <c r="T4" i="1" s="1"/>
  <c r="Q4" i="1" a="1"/>
  <c r="Q4" i="1" s="1"/>
  <c r="N4" i="1" a="1"/>
  <c r="N4" i="1" s="1"/>
  <c r="K4" i="1" a="1"/>
  <c r="K4" i="1" s="1"/>
  <c r="L4" i="28"/>
  <c r="Z3" i="28"/>
  <c r="W3" i="28"/>
  <c r="T3" i="28"/>
  <c r="Q3" i="28"/>
  <c r="N3" i="28"/>
  <c r="K3" i="28"/>
  <c r="Z2" i="28"/>
  <c r="W2" i="28"/>
  <c r="T2" i="28"/>
  <c r="Q2" i="28"/>
  <c r="N2" i="28"/>
  <c r="K2" i="28"/>
  <c r="F46" i="23" a="1"/>
  <c r="F46" i="23" s="1"/>
  <c r="F17" i="23" a="1"/>
  <c r="F17" i="23" s="1"/>
  <c r="G18" i="23"/>
  <c r="K18" i="23" s="1"/>
  <c r="F16" i="23" a="1"/>
  <c r="F16" i="23" s="1"/>
  <c r="I15" i="23"/>
  <c r="H15" i="23"/>
  <c r="G15" i="23"/>
  <c r="K15" i="23" s="1"/>
  <c r="F15" i="23" a="1"/>
  <c r="F15" i="23" s="1"/>
  <c r="I1" i="27"/>
  <c r="K2" i="27"/>
  <c r="N2" i="27"/>
  <c r="Q2" i="27"/>
  <c r="T2" i="27"/>
  <c r="W2" i="27"/>
  <c r="I2" i="27" s="1"/>
  <c r="Z2" i="27"/>
  <c r="K3" i="27"/>
  <c r="I3" i="27" s="1"/>
  <c r="N3" i="27"/>
  <c r="Q3" i="27"/>
  <c r="T3" i="27"/>
  <c r="W3" i="27"/>
  <c r="Z3" i="27"/>
  <c r="F14" i="23" a="1"/>
  <c r="F14" i="23" s="1"/>
  <c r="I14" i="23"/>
  <c r="H14" i="23"/>
  <c r="I1" i="26"/>
  <c r="G14" i="23" s="1"/>
  <c r="K2" i="26"/>
  <c r="I2" i="26" s="1"/>
  <c r="N2" i="26"/>
  <c r="Q2" i="26"/>
  <c r="T2" i="26"/>
  <c r="W2" i="26"/>
  <c r="Z2" i="26"/>
  <c r="K3" i="26"/>
  <c r="I3" i="26" s="1"/>
  <c r="N3" i="26"/>
  <c r="Q3" i="26"/>
  <c r="T3" i="26"/>
  <c r="W3" i="26"/>
  <c r="Z3" i="26"/>
  <c r="I13" i="23"/>
  <c r="H13" i="23"/>
  <c r="F13" i="23" a="1"/>
  <c r="F13" i="23" s="1"/>
  <c r="Z3" i="25"/>
  <c r="W3" i="25"/>
  <c r="T3" i="25"/>
  <c r="Q3" i="25"/>
  <c r="N3" i="25"/>
  <c r="K3" i="25"/>
  <c r="Z2" i="25"/>
  <c r="W2" i="25"/>
  <c r="T2" i="25"/>
  <c r="Q2" i="25"/>
  <c r="N2" i="25"/>
  <c r="K2" i="25"/>
  <c r="Z3" i="24"/>
  <c r="W3" i="24"/>
  <c r="T3" i="24"/>
  <c r="Q3" i="24"/>
  <c r="N3" i="24"/>
  <c r="K3" i="24"/>
  <c r="Z2" i="24"/>
  <c r="W2" i="24"/>
  <c r="T2" i="24"/>
  <c r="Q2" i="24"/>
  <c r="N2" i="24"/>
  <c r="K2" i="24"/>
  <c r="I7" i="23"/>
  <c r="H7" i="23"/>
  <c r="Y3" i="1"/>
  <c r="V3" i="1"/>
  <c r="S3" i="1"/>
  <c r="P3" i="1"/>
  <c r="M3" i="1"/>
  <c r="J3" i="1"/>
  <c r="Y2" i="1"/>
  <c r="V2" i="1"/>
  <c r="S2" i="1"/>
  <c r="P2" i="1"/>
  <c r="M2" i="1"/>
  <c r="J2" i="1"/>
  <c r="F12" i="23" a="1"/>
  <c r="F12" i="23" s="1"/>
  <c r="F11" i="23" a="1"/>
  <c r="F11" i="23" s="1"/>
  <c r="F10" i="23" a="1"/>
  <c r="F10" i="23" s="1"/>
  <c r="F9" i="23" a="1"/>
  <c r="F9" i="23" s="1"/>
  <c r="F7" i="23" a="1"/>
  <c r="F7" i="23" s="1"/>
  <c r="F5" i="23" a="1"/>
  <c r="F5" i="23" s="1"/>
  <c r="Z3" i="16"/>
  <c r="W3" i="16"/>
  <c r="T3" i="16"/>
  <c r="Q3" i="16"/>
  <c r="N3" i="16"/>
  <c r="K3" i="16"/>
  <c r="I3" i="16" s="1"/>
  <c r="Z2" i="16"/>
  <c r="W2" i="16"/>
  <c r="T2" i="16"/>
  <c r="Q2" i="16"/>
  <c r="N2" i="16"/>
  <c r="K2" i="16"/>
  <c r="I2" i="16" s="1"/>
  <c r="I1" i="16"/>
  <c r="Z3" i="15"/>
  <c r="W3" i="15"/>
  <c r="T3" i="15"/>
  <c r="Q3" i="15"/>
  <c r="N3" i="15"/>
  <c r="K3" i="15"/>
  <c r="I3" i="15" s="1"/>
  <c r="Z2" i="15"/>
  <c r="W2" i="15"/>
  <c r="T2" i="15"/>
  <c r="Q2" i="15"/>
  <c r="N2" i="15"/>
  <c r="K2" i="15"/>
  <c r="I2" i="15" s="1"/>
  <c r="I1" i="15"/>
  <c r="Z3" i="14"/>
  <c r="W3" i="14"/>
  <c r="T3" i="14"/>
  <c r="Q3" i="14"/>
  <c r="N3" i="14"/>
  <c r="I3" i="14" s="1"/>
  <c r="K3" i="14"/>
  <c r="Z2" i="14"/>
  <c r="W2" i="14"/>
  <c r="T2" i="14"/>
  <c r="Q2" i="14"/>
  <c r="N2" i="14"/>
  <c r="I2" i="14" s="1"/>
  <c r="K2" i="14"/>
  <c r="I1" i="14"/>
  <c r="Z3" i="13"/>
  <c r="W3" i="13"/>
  <c r="T3" i="13"/>
  <c r="Q3" i="13"/>
  <c r="N3" i="13"/>
  <c r="K3" i="13"/>
  <c r="I3" i="13" s="1"/>
  <c r="Z2" i="13"/>
  <c r="W2" i="13"/>
  <c r="T2" i="13"/>
  <c r="Q2" i="13"/>
  <c r="N2" i="13"/>
  <c r="K2" i="13"/>
  <c r="I2" i="13" s="1"/>
  <c r="I1" i="13"/>
  <c r="Z3" i="12"/>
  <c r="W3" i="12"/>
  <c r="T3" i="12"/>
  <c r="Q3" i="12"/>
  <c r="N3" i="12"/>
  <c r="I3" i="12" s="1"/>
  <c r="K3" i="12"/>
  <c r="Z2" i="12"/>
  <c r="W2" i="12"/>
  <c r="T2" i="12"/>
  <c r="Q2" i="12"/>
  <c r="I2" i="12" s="1"/>
  <c r="N2" i="12"/>
  <c r="K2" i="12"/>
  <c r="I1" i="12"/>
  <c r="Z3" i="11"/>
  <c r="W3" i="11"/>
  <c r="T3" i="11"/>
  <c r="Q3" i="11"/>
  <c r="N3" i="11"/>
  <c r="K3" i="11"/>
  <c r="I3" i="11" s="1"/>
  <c r="Z2" i="11"/>
  <c r="W2" i="11"/>
  <c r="T2" i="11"/>
  <c r="Q2" i="11"/>
  <c r="I2" i="11" s="1"/>
  <c r="N2" i="11"/>
  <c r="K2" i="11"/>
  <c r="I1" i="11"/>
  <c r="Z3" i="10"/>
  <c r="W3" i="10"/>
  <c r="T3" i="10"/>
  <c r="Q3" i="10"/>
  <c r="N3" i="10"/>
  <c r="K3" i="10"/>
  <c r="I3" i="10" s="1"/>
  <c r="Z2" i="10"/>
  <c r="W2" i="10"/>
  <c r="T2" i="10"/>
  <c r="Q2" i="10"/>
  <c r="N2" i="10"/>
  <c r="K2" i="10"/>
  <c r="I2" i="10" s="1"/>
  <c r="I1" i="10"/>
  <c r="Z3" i="9"/>
  <c r="W3" i="9"/>
  <c r="T3" i="9"/>
  <c r="Q3" i="9"/>
  <c r="N3" i="9"/>
  <c r="K3" i="9"/>
  <c r="Z2" i="9"/>
  <c r="W2" i="9"/>
  <c r="T2" i="9"/>
  <c r="Q2" i="9"/>
  <c r="N2" i="9"/>
  <c r="K2" i="9"/>
  <c r="Z3" i="8"/>
  <c r="W3" i="8"/>
  <c r="T3" i="8"/>
  <c r="Q3" i="8"/>
  <c r="N3" i="8"/>
  <c r="K3" i="8"/>
  <c r="Z2" i="8"/>
  <c r="W2" i="8"/>
  <c r="T2" i="8"/>
  <c r="Q2" i="8"/>
  <c r="N2" i="8"/>
  <c r="I2" i="8" s="1"/>
  <c r="K2" i="8"/>
  <c r="I1" i="8"/>
  <c r="Z3" i="7"/>
  <c r="W3" i="7"/>
  <c r="T3" i="7"/>
  <c r="Q3" i="7"/>
  <c r="N3" i="7"/>
  <c r="K3" i="7"/>
  <c r="I3" i="7" s="1"/>
  <c r="Z2" i="7"/>
  <c r="W2" i="7"/>
  <c r="T2" i="7"/>
  <c r="Q2" i="7"/>
  <c r="N2" i="7"/>
  <c r="K2" i="7"/>
  <c r="I2" i="7" s="1"/>
  <c r="I1" i="7"/>
  <c r="G17" i="23" s="1"/>
  <c r="Z3" i="21"/>
  <c r="W3" i="21"/>
  <c r="T3" i="21"/>
  <c r="Q3" i="21"/>
  <c r="N3" i="21"/>
  <c r="K3" i="21"/>
  <c r="I3" i="21" s="1"/>
  <c r="Z2" i="21"/>
  <c r="W2" i="21"/>
  <c r="T2" i="21"/>
  <c r="Q2" i="21"/>
  <c r="N2" i="21"/>
  <c r="K2" i="21"/>
  <c r="I2" i="21" s="1"/>
  <c r="I1" i="21"/>
  <c r="G13" i="23" s="1"/>
  <c r="L13" i="23" s="1"/>
  <c r="Z3" i="22"/>
  <c r="W3" i="22"/>
  <c r="T3" i="22"/>
  <c r="Q3" i="22"/>
  <c r="N3" i="22"/>
  <c r="K3" i="22"/>
  <c r="Z2" i="22"/>
  <c r="W2" i="22"/>
  <c r="T2" i="22"/>
  <c r="Q2" i="22"/>
  <c r="N2" i="22"/>
  <c r="K2" i="22"/>
  <c r="I2" i="22" s="1"/>
  <c r="H12" i="23" s="1"/>
  <c r="Z3" i="20"/>
  <c r="W3" i="20"/>
  <c r="T3" i="20"/>
  <c r="Q3" i="20"/>
  <c r="N3" i="20"/>
  <c r="K3" i="20"/>
  <c r="Z2" i="20"/>
  <c r="W2" i="20"/>
  <c r="T2" i="20"/>
  <c r="Q2" i="20"/>
  <c r="N2" i="20"/>
  <c r="K2" i="20"/>
  <c r="L4" i="19"/>
  <c r="Z3" i="19"/>
  <c r="W3" i="19"/>
  <c r="T3" i="19"/>
  <c r="Q3" i="19"/>
  <c r="N3" i="19"/>
  <c r="K3" i="19"/>
  <c r="Z2" i="19"/>
  <c r="W2" i="19"/>
  <c r="T2" i="19"/>
  <c r="Q2" i="19"/>
  <c r="N2" i="19"/>
  <c r="K2" i="19"/>
  <c r="Z3" i="18"/>
  <c r="W3" i="18"/>
  <c r="T3" i="18"/>
  <c r="Q3" i="18"/>
  <c r="N3" i="18"/>
  <c r="K3" i="18"/>
  <c r="Z2" i="18"/>
  <c r="W2" i="18"/>
  <c r="T2" i="18"/>
  <c r="Q2" i="18"/>
  <c r="N2" i="18"/>
  <c r="L4" i="6"/>
  <c r="Z3" i="6"/>
  <c r="W3" i="6"/>
  <c r="T3" i="6"/>
  <c r="Q3" i="6"/>
  <c r="N3" i="6"/>
  <c r="K3" i="6"/>
  <c r="Z2" i="6"/>
  <c r="W2" i="6"/>
  <c r="T2" i="6"/>
  <c r="Q2" i="6"/>
  <c r="N2" i="6"/>
  <c r="K2" i="6"/>
  <c r="L4" i="17"/>
  <c r="Z3" i="17"/>
  <c r="W3" i="17"/>
  <c r="T3" i="17"/>
  <c r="Q3" i="17"/>
  <c r="N3" i="17"/>
  <c r="I3" i="17" s="1"/>
  <c r="K3" i="17"/>
  <c r="Z2" i="17"/>
  <c r="W2" i="17"/>
  <c r="T2" i="17"/>
  <c r="Q2" i="17"/>
  <c r="N2" i="17"/>
  <c r="K2" i="17"/>
  <c r="I2" i="17" s="1"/>
  <c r="I1" i="17"/>
  <c r="G7" i="23" s="1"/>
  <c r="L4" i="5"/>
  <c r="Z3" i="5"/>
  <c r="W3" i="5"/>
  <c r="T3" i="5"/>
  <c r="Q3" i="5"/>
  <c r="N3" i="5"/>
  <c r="I3" i="5" s="1"/>
  <c r="I6" i="23" s="1"/>
  <c r="K3" i="5"/>
  <c r="Z2" i="5"/>
  <c r="W2" i="5"/>
  <c r="T2" i="5"/>
  <c r="Q2" i="5"/>
  <c r="N2" i="5"/>
  <c r="I2" i="5" s="1"/>
  <c r="H6" i="23" s="1"/>
  <c r="K2" i="5"/>
  <c r="I3" i="25" l="1"/>
  <c r="I2" i="25"/>
  <c r="I2" i="24"/>
  <c r="I1" i="24"/>
  <c r="I3" i="24"/>
  <c r="F47" i="23"/>
  <c r="I4" i="33"/>
  <c r="I3" i="22"/>
  <c r="I12" i="23" s="1"/>
  <c r="K12" i="23" s="1"/>
  <c r="I1" i="20"/>
  <c r="G11" i="23" s="1"/>
  <c r="I2" i="20"/>
  <c r="H11" i="23" s="1"/>
  <c r="I3" i="20"/>
  <c r="I11" i="23" s="1"/>
  <c r="I1" i="9"/>
  <c r="I3" i="9"/>
  <c r="I2" i="9"/>
  <c r="I2" i="18"/>
  <c r="H9" i="23" s="1"/>
  <c r="L7" i="23"/>
  <c r="K7" i="23"/>
  <c r="K17" i="23"/>
  <c r="L17" i="23"/>
  <c r="G19" i="23"/>
  <c r="L18" i="23"/>
  <c r="G24" i="23"/>
  <c r="G46" i="23"/>
  <c r="G16" i="23"/>
  <c r="K16" i="23" s="1"/>
  <c r="K14" i="23"/>
  <c r="L14" i="23"/>
  <c r="L12" i="23"/>
  <c r="I3" i="18"/>
  <c r="I9" i="23" s="1"/>
  <c r="I2" i="19"/>
  <c r="H10" i="23" s="1"/>
  <c r="I3" i="19"/>
  <c r="I10" i="23" s="1"/>
  <c r="I1" i="19"/>
  <c r="G10" i="23" s="1"/>
  <c r="I1" i="5"/>
  <c r="I1" i="18"/>
  <c r="G9" i="23" s="1"/>
  <c r="I4" i="16"/>
  <c r="I4" i="15"/>
  <c r="I4" i="14"/>
  <c r="I4" i="13"/>
  <c r="I4" i="12"/>
  <c r="I4" i="11"/>
  <c r="I4" i="10"/>
  <c r="I4" i="9"/>
  <c r="I4" i="25"/>
  <c r="I4" i="24"/>
  <c r="I4" i="8"/>
  <c r="I4" i="7"/>
  <c r="I4" i="27"/>
  <c r="J15" i="23" s="1"/>
  <c r="I4" i="26"/>
  <c r="J14" i="23" s="1"/>
  <c r="I4" i="21"/>
  <c r="J13" i="23" s="1"/>
  <c r="I4" i="22"/>
  <c r="J12" i="23" s="1"/>
  <c r="I4" i="20"/>
  <c r="J11" i="23" s="1"/>
  <c r="I4" i="19"/>
  <c r="J10" i="23" s="1"/>
  <c r="I4" i="18"/>
  <c r="J9" i="23" s="1"/>
  <c r="I4" i="6"/>
  <c r="J8" i="23" s="1"/>
  <c r="I4" i="17"/>
  <c r="J7" i="23" s="1"/>
  <c r="I4" i="5"/>
  <c r="J6" i="23" s="1"/>
  <c r="H4" i="1"/>
  <c r="J5" i="23" s="1"/>
  <c r="I4" i="28"/>
  <c r="I1" i="28"/>
  <c r="I2" i="28"/>
  <c r="I3" i="28"/>
  <c r="H3" i="1"/>
  <c r="I5" i="23" s="1"/>
  <c r="H2" i="1"/>
  <c r="H5" i="23" s="1"/>
  <c r="H1" i="1"/>
  <c r="G5" i="23" s="1"/>
  <c r="I1" i="6"/>
  <c r="G8" i="23" s="1"/>
  <c r="I2" i="6"/>
  <c r="H8" i="23" s="1"/>
  <c r="I3" i="6"/>
  <c r="I8" i="23" s="1"/>
  <c r="L15" i="23"/>
  <c r="K13" i="23"/>
  <c r="I3" i="8"/>
  <c r="L11" i="23" l="1"/>
  <c r="K11" i="23"/>
  <c r="K24" i="23"/>
  <c r="L24" i="23"/>
  <c r="L46" i="23"/>
  <c r="K46" i="23"/>
  <c r="L16" i="23"/>
  <c r="K19" i="23"/>
  <c r="L19" i="23"/>
  <c r="K10" i="23"/>
  <c r="L10" i="23"/>
  <c r="L6" i="23"/>
  <c r="K6" i="23"/>
  <c r="L9" i="23"/>
  <c r="K9" i="23"/>
  <c r="J47" i="23"/>
  <c r="K5" i="23"/>
  <c r="L5" i="23"/>
  <c r="I47" i="23"/>
  <c r="G47" i="23"/>
  <c r="K8" i="23"/>
  <c r="H47" i="23"/>
  <c r="L8" i="23"/>
  <c r="L47" i="23" l="1"/>
  <c r="K47" i="2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tc={9B279067-1CC4-4A16-B224-9119D603C0CD}</author>
  </authors>
  <commentList>
    <comment ref="B10" authorId="0" shapeId="0" xr:uid="{9B279067-1CC4-4A16-B224-9119D603C0C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Rechercher l'impact FO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tc={8E4F9E9B-91A7-44B5-84F5-4F4D29600210}</author>
  </authors>
  <commentList>
    <comment ref="B10" authorId="0" shapeId="0" xr:uid="{8E4F9E9B-91A7-44B5-84F5-4F4D2960021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Rechercher l'impact FO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tc={8602F92D-1375-451F-B7EC-E2B949B9FE58}</author>
  </authors>
  <commentList>
    <comment ref="B10" authorId="0" shapeId="0" xr:uid="{8602F92D-1375-451F-B7EC-E2B949B9FE5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Rechercher l'impact FO</t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<sst xmlns="http://schemas.openxmlformats.org/spreadsheetml/2006/main" count="1615" uniqueCount="137">
  <si>
    <t>Périmètre de test Iteration 3</t>
  </si>
  <si>
    <t>Onglet</t>
  </si>
  <si>
    <t>Description</t>
  </si>
  <si>
    <t>Statut</t>
  </si>
  <si>
    <t>NB de Cas de test</t>
  </si>
  <si>
    <t>NB de variantes à tester</t>
  </si>
  <si>
    <t>NB de variantes OK</t>
  </si>
  <si>
    <t>NB de variantes KO</t>
  </si>
  <si>
    <t>Tickets ouverts</t>
  </si>
  <si>
    <t>Avancement</t>
  </si>
  <si>
    <t>Qualité</t>
  </si>
  <si>
    <t>Commentaires / Raf</t>
  </si>
  <si>
    <t>Authentification</t>
  </si>
  <si>
    <t> </t>
  </si>
  <si>
    <t>Entités</t>
  </si>
  <si>
    <t>Programme</t>
  </si>
  <si>
    <t>Attente correctif</t>
  </si>
  <si>
    <t>Avis</t>
  </si>
  <si>
    <t>A rédiger</t>
  </si>
  <si>
    <t>Promoteurs</t>
  </si>
  <si>
    <t>Réseaux</t>
  </si>
  <si>
    <t>Gestionnaires</t>
  </si>
  <si>
    <t>Etudes notariales</t>
  </si>
  <si>
    <t>Cabinet Comptables</t>
  </si>
  <si>
    <t>Vendeurs immobiliers</t>
  </si>
  <si>
    <t>Vendeurs mobiliers</t>
  </si>
  <si>
    <t>Clients</t>
  </si>
  <si>
    <t>Contacts</t>
  </si>
  <si>
    <t>Profils</t>
  </si>
  <si>
    <t>Droits</t>
  </si>
  <si>
    <t>Total</t>
  </si>
  <si>
    <t>Réf.</t>
  </si>
  <si>
    <t>Description du test</t>
  </si>
  <si>
    <t>Pré-requis</t>
  </si>
  <si>
    <t>Profil</t>
  </si>
  <si>
    <t>Type client</t>
  </si>
  <si>
    <t>Réalim.</t>
  </si>
  <si>
    <t>Résultats attendus</t>
  </si>
  <si>
    <t>Résultats obtenus</t>
  </si>
  <si>
    <t>Jeux de tests
Edge</t>
  </si>
  <si>
    <t>Statut Edge</t>
  </si>
  <si>
    <t>N° de Ticket</t>
  </si>
  <si>
    <t>Jeux de tests
Chrome</t>
  </si>
  <si>
    <t>Statut Chrome</t>
  </si>
  <si>
    <t>Jeux de tests
Tel IOS</t>
  </si>
  <si>
    <t>Statut Tel IOS</t>
  </si>
  <si>
    <t xml:space="preserve">Jeux de tests
Tel Android </t>
  </si>
  <si>
    <t>Statut Tel Android</t>
  </si>
  <si>
    <t>Jeux de tests
Tablette IOS</t>
  </si>
  <si>
    <t>Statut Tablette IOS</t>
  </si>
  <si>
    <t xml:space="preserve">Jeux de tests
Tablette Android </t>
  </si>
  <si>
    <t>Statut Tablette Android</t>
  </si>
  <si>
    <t>01</t>
  </si>
  <si>
    <r>
      <t>Je saisi un mail "ggvie.fr",</t>
    </r>
    <r>
      <rPr>
        <b/>
        <sz val="11"/>
        <color theme="1"/>
        <rFont val="Calibri"/>
        <family val="2"/>
        <scheme val="minor"/>
      </rPr>
      <t xml:space="preserve"> je suis habilité </t>
    </r>
    <r>
      <rPr>
        <sz val="11"/>
        <color theme="1"/>
        <rFont val="Calibri"/>
        <family val="2"/>
        <scheme val="minor"/>
      </rPr>
      <t>à accéder à Expertisimo et je clique sur "Continuer"</t>
    </r>
  </si>
  <si>
    <t>aucun</t>
  </si>
  <si>
    <t xml:space="preserve">J'arrive sur la home </t>
  </si>
  <si>
    <t>02</t>
  </si>
  <si>
    <r>
      <t>Je saisi un mail "ggvie.fr",</t>
    </r>
    <r>
      <rPr>
        <b/>
        <sz val="11"/>
        <color theme="1"/>
        <rFont val="Calibri"/>
        <family val="2"/>
        <scheme val="minor"/>
      </rPr>
      <t xml:space="preserve"> je ne suis pas habilité </t>
    </r>
    <r>
      <rPr>
        <sz val="11"/>
        <color theme="1"/>
        <rFont val="Calibri"/>
        <family val="2"/>
        <scheme val="minor"/>
      </rPr>
      <t>à accéder à Expertisimo et je clique sur "Continuer"</t>
    </r>
  </si>
  <si>
    <t>J'ai un message de non connexion</t>
  </si>
  <si>
    <t>03</t>
  </si>
  <si>
    <r>
      <t xml:space="preserve">Je saisi un mail "groupama.com", </t>
    </r>
    <r>
      <rPr>
        <b/>
        <sz val="11"/>
        <color theme="1"/>
        <rFont val="Calibri"/>
        <family val="2"/>
        <scheme val="minor"/>
      </rPr>
      <t>je suis habilité</t>
    </r>
    <r>
      <rPr>
        <sz val="11"/>
        <color theme="1"/>
        <rFont val="Calibri"/>
        <family val="2"/>
        <scheme val="minor"/>
      </rPr>
      <t xml:space="preserve"> à accéder à Expertisimo et je clique sur "Continuer"</t>
    </r>
  </si>
  <si>
    <t>04</t>
  </si>
  <si>
    <r>
      <t xml:space="preserve">Je saisi un mail "groupama.com", </t>
    </r>
    <r>
      <rPr>
        <b/>
        <sz val="11"/>
        <color theme="1"/>
        <rFont val="Calibri"/>
        <family val="2"/>
        <scheme val="minor"/>
      </rPr>
      <t>je ne suis pas habilité</t>
    </r>
    <r>
      <rPr>
        <sz val="11"/>
        <color theme="1"/>
        <rFont val="Calibri"/>
        <family val="2"/>
        <scheme val="minor"/>
      </rPr>
      <t xml:space="preserve"> à accéder à Expertisimo et je clique sur "Continuer"</t>
    </r>
  </si>
  <si>
    <t>05</t>
  </si>
  <si>
    <r>
      <t xml:space="preserve">Je saisi un mail "Gan Patrimoine", </t>
    </r>
    <r>
      <rPr>
        <b/>
        <sz val="11"/>
        <color theme="1"/>
        <rFont val="Calibri"/>
        <family val="2"/>
        <scheme val="minor"/>
      </rPr>
      <t>je suis habilité</t>
    </r>
    <r>
      <rPr>
        <sz val="11"/>
        <color theme="1"/>
        <rFont val="Calibri"/>
        <family val="2"/>
        <scheme val="minor"/>
      </rPr>
      <t xml:space="preserve"> à accéder à Expertisimo et je clique sur "Continuer"</t>
    </r>
  </si>
  <si>
    <t>06</t>
  </si>
  <si>
    <r>
      <t xml:space="preserve">Je saisi un mail "Gan Patrimoine", </t>
    </r>
    <r>
      <rPr>
        <b/>
        <sz val="11"/>
        <color theme="1"/>
        <rFont val="Calibri"/>
        <family val="2"/>
        <scheme val="minor"/>
      </rPr>
      <t xml:space="preserve">je ne suis pas habilité </t>
    </r>
    <r>
      <rPr>
        <sz val="11"/>
        <color theme="1"/>
        <rFont val="Calibri"/>
        <family val="2"/>
        <scheme val="minor"/>
      </rPr>
      <t>à accéder à Expertisimo et je clique sur "Continuer"</t>
    </r>
  </si>
  <si>
    <t>07</t>
  </si>
  <si>
    <t>Je saisi un mail "extérieur" et je clique sur "Continuer"</t>
  </si>
  <si>
    <t>Je dois saisir mon mot de passe</t>
  </si>
  <si>
    <t>Client avec valeurs minimales saisie (non mineur), pas de coacquéreur, LOT B36  - Programme RIVE GAUCHE - URBAT</t>
  </si>
  <si>
    <t>Catégorie</t>
  </si>
  <si>
    <t>Ok</t>
  </si>
  <si>
    <t>OK</t>
  </si>
  <si>
    <t>KO</t>
  </si>
  <si>
    <t>#2109624</t>
  </si>
  <si>
    <t>#2109625</t>
  </si>
  <si>
    <t>08</t>
  </si>
  <si>
    <t>09</t>
  </si>
  <si>
    <t>10</t>
  </si>
  <si>
    <t>11</t>
  </si>
  <si>
    <t>#2109627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</si>
  <si>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</si>
  <si>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</si>
  <si>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</si>
  <si>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</si>
  <si>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</si>
  <si>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</si>
  <si>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</si>
  <si>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</si>
  <si>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</si>
  <si>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</si>
  <si>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Le contact est enregistré mais il ne remonte pas</t>
  </si>
  <si>
    <t>Cas a jouer</t>
  </si>
  <si>
    <t>Total cas OK</t>
  </si>
  <si>
    <t>Total cas KO</t>
  </si>
  <si>
    <t>Biens Immo</t>
  </si>
  <si>
    <t>A vérifier</t>
  </si>
  <si>
    <t>4</t>
  </si>
  <si>
    <t>x</t>
  </si>
  <si>
    <t>1</t>
  </si>
  <si>
    <t>2</t>
  </si>
  <si>
    <t>3</t>
  </si>
  <si>
    <t>5</t>
  </si>
  <si>
    <t>6</t>
  </si>
  <si>
    <t>7</t>
  </si>
  <si>
    <t>8</t>
  </si>
  <si>
    <t>9</t>
  </si>
  <si>
    <t>#2109697</t>
  </si>
  <si>
    <t>#2109696</t>
  </si>
  <si>
    <t>A confirmer</t>
  </si>
  <si>
    <t>A créer</t>
  </si>
  <si>
    <t>FO à vérifier</t>
  </si>
  <si>
    <t>Semaine</t>
  </si>
  <si>
    <t>Finalisé</t>
  </si>
  <si>
    <t>A recetter</t>
  </si>
  <si>
    <t>22</t>
  </si>
  <si>
    <t>23</t>
  </si>
  <si>
    <t>24</t>
  </si>
  <si>
    <t>25</t>
  </si>
  <si>
    <t>26</t>
  </si>
  <si>
    <t>27</t>
  </si>
  <si>
    <t>28</t>
  </si>
  <si>
    <t>Affaires</t>
  </si>
  <si>
    <t>Déclaration</t>
  </si>
  <si>
    <t>Option</t>
  </si>
  <si>
    <t>Contrôles</t>
  </si>
  <si>
    <t>Remises exceptionnelles</t>
  </si>
  <si>
    <t>Rémunérations</t>
  </si>
  <si>
    <t>Boite à outils</t>
  </si>
  <si>
    <t>Outils</t>
  </si>
  <si>
    <t>Actualité</t>
  </si>
  <si>
    <t>Flux</t>
  </si>
  <si>
    <t>Editique</t>
  </si>
  <si>
    <t>Notifications</t>
  </si>
  <si>
    <t>Propriétaire</t>
  </si>
  <si>
    <t>Extracteur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</si>
</sst>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20"/>
      <color rgb="FF000000"/>
      <name val="Calibri"/>
      <family val="2"/>
    </font>
    <font>
      <b/>
      <sz val="11"/>
      <color rgb="FF000000"/>
      <name val="Calibri"/>
      <family val="2"/>
    </font>
    <font>
      <sz val="14"/>
      <color rgb="FF000000"/>
      <name val="Calibri"/>
      <family val="2"/>
    </font>
    <font>
      <sz val="11"/>
      <color rgb="FF000000"/>
      <name val="Calibri"/>
    </font>
    <font>
      <sz val="14"/>
      <color rgb="FF000000"/>
      <name val="Calibri"/>
    </font>
    <font>
      <sz val="1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5B3D7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B8CCE4"/>
        <bgColor rgb="FF000000"/>
      </patternFill>
    </fill>
    <fill>
      <patternFill patternType="solid">
        <fgColor rgb="FFFCE4D6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70">
    <xf numFmtId="0" fontId="0" fillId="0" borderId="0" xfId="0"/>
    <xf numFmtId="0" fontId="0" fillId="0" borderId="1" xfId="0" applyBorder="1" applyAlignment="1">
      <alignment horizontal="left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vertical="center" wrapText="1"/>
    </xf>
    <xf numFmtId="0" fontId="0" fillId="4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center" vertical="top" wrapText="1"/>
    </xf>
    <xf numFmtId="0" fontId="0" fillId="5" borderId="0" xfId="0" applyFill="1" applyAlignment="1">
      <alignment vertical="top"/>
    </xf>
    <xf numFmtId="0" fontId="0" fillId="6" borderId="0" xfId="0" applyFill="1" applyAlignment="1">
      <alignment vertical="top"/>
    </xf>
    <xf numFmtId="0" fontId="0" fillId="7" borderId="0" xfId="0" applyFill="1" applyAlignment="1">
      <alignment vertical="top"/>
    </xf>
    <xf numFmtId="0" fontId="0" fillId="8" borderId="0" xfId="0" applyFill="1" applyAlignment="1">
      <alignment vertical="top" wrapText="1"/>
    </xf>
    <xf numFmtId="0" fontId="0" fillId="9" borderId="0" xfId="0" applyFill="1" applyAlignment="1">
      <alignment vertical="top"/>
    </xf>
    <xf numFmtId="0" fontId="0" fillId="9" borderId="0" xfId="0" applyFill="1" applyAlignment="1">
      <alignment wrapText="1"/>
    </xf>
    <xf numFmtId="0" fontId="0" fillId="9" borderId="0" xfId="0" applyFill="1"/>
    <xf numFmtId="0" fontId="0" fillId="9" borderId="0" xfId="0" applyFill="1" applyAlignment="1">
      <alignment vertical="top" wrapText="1"/>
    </xf>
    <xf numFmtId="0" fontId="6" fillId="0" borderId="0" xfId="0" applyFont="1" applyFill="1" applyBorder="1" applyAlignment="1">
      <alignment wrapText="1"/>
    </xf>
    <xf numFmtId="0" fontId="8" fillId="10" borderId="1" xfId="0" applyFont="1" applyFill="1" applyBorder="1" applyAlignment="1">
      <alignment wrapText="1"/>
    </xf>
    <xf numFmtId="0" fontId="8" fillId="10" borderId="5" xfId="0" applyFont="1" applyFill="1" applyBorder="1" applyAlignment="1">
      <alignment wrapText="1"/>
    </xf>
    <xf numFmtId="0" fontId="5" fillId="0" borderId="6" xfId="1" applyFill="1" applyBorder="1" applyAlignment="1"/>
    <xf numFmtId="0" fontId="6" fillId="0" borderId="7" xfId="0" applyFont="1" applyFill="1" applyBorder="1" applyAlignment="1">
      <alignment wrapText="1"/>
    </xf>
    <xf numFmtId="49" fontId="0" fillId="0" borderId="0" xfId="0" applyNumberFormat="1"/>
    <xf numFmtId="0" fontId="0" fillId="0" borderId="0" xfId="0" applyBorder="1"/>
    <xf numFmtId="0" fontId="0" fillId="0" borderId="0" xfId="0" applyFill="1" applyBorder="1" applyAlignment="1">
      <alignment vertical="top" wrapText="1"/>
    </xf>
    <xf numFmtId="0" fontId="0" fillId="9" borderId="0" xfId="0" applyFill="1" applyBorder="1" applyAlignment="1">
      <alignment vertical="top" wrapText="1"/>
    </xf>
    <xf numFmtId="0" fontId="0" fillId="6" borderId="0" xfId="0" applyFill="1"/>
    <xf numFmtId="0" fontId="5" fillId="0" borderId="7" xfId="1" applyFill="1" applyBorder="1" applyAlignment="1"/>
    <xf numFmtId="0" fontId="0" fillId="4" borderId="1" xfId="0" applyFill="1" applyBorder="1" applyAlignment="1">
      <alignment vertical="top" wrapText="1"/>
    </xf>
    <xf numFmtId="49" fontId="0" fillId="0" borderId="0" xfId="0" applyNumberFormat="1" applyAlignment="1">
      <alignment vertical="top"/>
    </xf>
    <xf numFmtId="49" fontId="3" fillId="3" borderId="1" xfId="0" applyNumberFormat="1" applyFont="1" applyFill="1" applyBorder="1" applyAlignment="1">
      <alignment horizontal="center" vertical="top" wrapText="1"/>
    </xf>
    <xf numFmtId="0" fontId="5" fillId="0" borderId="0" xfId="2" applyAlignment="1">
      <alignment vertical="top" wrapText="1"/>
    </xf>
    <xf numFmtId="0" fontId="5" fillId="0" borderId="0" xfId="2" applyAlignment="1">
      <alignment vertical="top"/>
    </xf>
    <xf numFmtId="0" fontId="12" fillId="4" borderId="1" xfId="0" applyFont="1" applyFill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0" fontId="0" fillId="6" borderId="0" xfId="0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16" borderId="0" xfId="0" applyFill="1"/>
    <xf numFmtId="0" fontId="6" fillId="0" borderId="0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9" fontId="6" fillId="0" borderId="7" xfId="0" applyNumberFormat="1" applyFont="1" applyFill="1" applyBorder="1" applyAlignment="1">
      <alignment horizontal="center" vertical="center" wrapText="1"/>
    </xf>
    <xf numFmtId="0" fontId="9" fillId="12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0" fillId="0" borderId="0" xfId="0" applyFill="1" applyAlignment="1">
      <alignment vertical="top"/>
    </xf>
    <xf numFmtId="0" fontId="0" fillId="0" borderId="0" xfId="0" applyFill="1" applyAlignment="1">
      <alignment wrapText="1"/>
    </xf>
    <xf numFmtId="0" fontId="0" fillId="15" borderId="8" xfId="0" applyFill="1" applyBorder="1" applyAlignment="1">
      <alignment horizontal="center" vertical="center" wrapText="1"/>
    </xf>
    <xf numFmtId="0" fontId="5" fillId="0" borderId="6" xfId="2" applyFill="1" applyBorder="1" applyAlignment="1"/>
    <xf numFmtId="0" fontId="6" fillId="14" borderId="8" xfId="0" applyFont="1" applyFill="1" applyBorder="1" applyAlignment="1">
      <alignment horizontal="center" vertical="center" wrapText="1"/>
    </xf>
    <xf numFmtId="0" fontId="6" fillId="13" borderId="8" xfId="0" applyFont="1" applyFill="1" applyBorder="1" applyAlignment="1">
      <alignment horizontal="center" vertical="center" wrapText="1"/>
    </xf>
    <xf numFmtId="0" fontId="6" fillId="17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textRotation="135" wrapText="1"/>
    </xf>
    <xf numFmtId="0" fontId="7" fillId="0" borderId="2" xfId="0" applyFont="1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7" fillId="0" borderId="4" xfId="0" applyFont="1" applyFill="1" applyBorder="1" applyAlignment="1">
      <alignment wrapText="1"/>
    </xf>
  </cellXfs>
  <cellStyles count="3">
    <cellStyle name="Hyperlink" xfId="1" xr:uid="{00000000-000B-0000-0000-000008000000}"/>
    <cellStyle name="Lien hypertexte" xfId="2" builtinId="8"/>
    <cellStyle name="Normal" xfId="0" builtinId="0"/>
  </cellStyles>
  <dxfs count="79"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fgColor indexed="22"/>
          <bgColor theme="4" tint="0.7999816888943144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FF0000"/>
        </patternFill>
      </fill>
    </dxf>
    <dxf>
      <fill>
        <patternFill>
          <bgColor rgb="FFCC99FF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42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eetMetadata" Target="metadata.xml"/><Relationship Id="rId40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381000</xdr:colOff>
      <xdr:row>10</xdr:row>
      <xdr:rowOff>645584</xdr:rowOff>
    </xdr:from>
    <xdr:to>
      <xdr:col>8</xdr:col>
      <xdr:colOff>3838143</xdr:colOff>
      <xdr:row>10</xdr:row>
      <xdr:rowOff>1226536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160E3C4-0ADD-4AE7-8E31-01195ACC4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3917" y="3460751"/>
          <a:ext cx="3457143" cy="58095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DIRECT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ffaires%20%3e%20Remises%20exceptionnelle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Affaires%20%3e%20R&#233;mun&#233;ration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RECT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aires &gt; Remises exceptionnel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ffaires &gt; Rémunérations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MAQUAIRE Vincent" id="{F2754A5F-8CD1-4ED6-972E-376E9C294FD3}" userId="S::vincent.maquaire.ext@ggvie.fr::6fe5cc94-f8bc-40e3-b628-cf3077ef618b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" dT="2023-05-30T11:34:16.00" personId="{F2754A5F-8CD1-4ED6-972E-376E9C294FD3}" id="{9B279067-1CC4-4A16-B224-9119D603C0CD}">
    <text>Rechercher l'impact FO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B10" dT="2023-05-30T11:34:16.00" personId="{F2754A5F-8CD1-4ED6-972E-376E9C294FD3}" id="{8E4F9E9B-91A7-44B5-84F5-4F4D29600210}">
    <text>Rechercher l'impact FO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B10" dT="2023-05-30T11:34:16.00" personId="{F2754A5F-8CD1-4ED6-972E-376E9C294FD3}" id="{8602F92D-1375-451F-B7EC-E2B949B9FE58}">
    <text>Rechercher l'impact FO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8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2.xml"/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9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3.xml"/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https://extranet.chronos-ga.com/tickets/show/2109696" TargetMode="External"/><Relationship Id="rId1" Type="http://schemas.openxmlformats.org/officeDocument/2006/relationships/hyperlink" Target="https://extranet.chronos-ga.com/tickets/show/2109697" TargetMode="Externa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2D80-AC6B-461F-A360-3A3F867D1E06}">
  <dimension ref="A1:M59"/>
  <sheetViews>
    <sheetView tabSelected="1" workbookViewId="0">
      <selection activeCell="G6" sqref="G6"/>
    </sheetView>
  </sheetViews>
  <sheetFormatPr baseColWidth="10" defaultColWidth="9.1796875" defaultRowHeight="14.5" x14ac:dyDescent="0.35"/>
  <cols>
    <col min="1" max="1" width="15.08984375" style="53" customWidth="1"/>
    <col min="2" max="2" width="21.7265625" customWidth="1"/>
    <col min="3" max="3" width="31.1796875" customWidth="1"/>
    <col min="4" max="4" width="26.1796875" customWidth="1"/>
    <col min="5" max="5" width="16.81640625" style="53" customWidth="1"/>
    <col min="6" max="6" width="13.453125" style="53" customWidth="1"/>
    <col min="7" max="7" width="16.453125" style="53" customWidth="1"/>
    <col min="8" max="8" width="14.453125" style="53" customWidth="1"/>
    <col min="9" max="10" width="13.453125" style="53" customWidth="1"/>
    <col min="11" max="11" width="11.81640625" style="53" customWidth="1"/>
    <col min="12" max="12" width="10.453125" style="53" customWidth="1"/>
    <col min="13" max="13" width="47.54296875" style="53" customWidth="1"/>
  </cols>
  <sheetData>
    <row r="1" spans="1:13" x14ac:dyDescent="0.35">
      <c r="A1" s="44"/>
      <c r="B1" s="23"/>
      <c r="C1" s="23"/>
      <c r="D1" s="23"/>
      <c r="E1" s="44"/>
      <c r="F1" s="44"/>
      <c r="G1" s="44"/>
      <c r="H1" s="44"/>
      <c r="I1" s="44"/>
      <c r="J1" s="44"/>
      <c r="K1" s="44"/>
      <c r="L1" s="44"/>
      <c r="M1" s="44"/>
    </row>
    <row r="2" spans="1:13" ht="26" x14ac:dyDescent="0.6">
      <c r="A2" s="44"/>
      <c r="B2" s="67" t="s">
        <v>0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9"/>
    </row>
    <row r="3" spans="1:13" x14ac:dyDescent="0.35">
      <c r="A3" s="44"/>
      <c r="B3" s="23"/>
      <c r="C3" s="23"/>
      <c r="D3" s="23"/>
      <c r="E3" s="44"/>
      <c r="F3" s="44"/>
      <c r="G3" s="44"/>
      <c r="H3" s="44"/>
      <c r="I3" s="44"/>
      <c r="J3" s="44"/>
      <c r="K3" s="44"/>
      <c r="L3" s="44"/>
      <c r="M3" s="44"/>
    </row>
    <row r="4" spans="1:13" ht="29" x14ac:dyDescent="0.35">
      <c r="A4" s="44"/>
      <c r="B4" s="24" t="s">
        <v>1</v>
      </c>
      <c r="C4" s="25"/>
      <c r="D4" s="25" t="s">
        <v>2</v>
      </c>
      <c r="E4" s="45" t="s">
        <v>3</v>
      </c>
      <c r="F4" s="45" t="s">
        <v>4</v>
      </c>
      <c r="G4" s="45" t="s">
        <v>5</v>
      </c>
      <c r="H4" s="45" t="s">
        <v>6</v>
      </c>
      <c r="I4" s="45" t="s">
        <v>7</v>
      </c>
      <c r="J4" s="45" t="s">
        <v>8</v>
      </c>
      <c r="K4" s="45" t="s">
        <v>9</v>
      </c>
      <c r="L4" s="45" t="s">
        <v>10</v>
      </c>
      <c r="M4" s="45" t="s">
        <v>11</v>
      </c>
    </row>
    <row r="5" spans="1:13" x14ac:dyDescent="0.35">
      <c r="A5" s="44"/>
      <c r="B5" s="26" t="s">
        <v>12</v>
      </c>
      <c r="C5" s="33"/>
      <c r="D5" s="27" t="s">
        <v>13</v>
      </c>
      <c r="E5" s="46" t="s">
        <v>97</v>
      </c>
      <c r="F5" s="47" cm="1">
        <f t="array" ref="F5">LOOKUP(2,1/(NOT(ISBLANK(Authentification!A:A))),Authentification!A:A)*1</f>
        <v>7</v>
      </c>
      <c r="G5" s="48">
        <f>Authentification!H1</f>
        <v>7</v>
      </c>
      <c r="H5" s="47">
        <f>Authentification!H2</f>
        <v>0</v>
      </c>
      <c r="I5" s="47">
        <f>Authentification!H3</f>
        <v>0</v>
      </c>
      <c r="J5" s="47">
        <f>Authentification!H4</f>
        <v>0</v>
      </c>
      <c r="K5" s="49">
        <f t="shared" ref="K5:K47" si="0">IF(G5=0,0,(H5+I5)/G5)</f>
        <v>0</v>
      </c>
      <c r="L5" s="49">
        <f t="shared" ref="L5:L47" si="1">IF(G5=0,0,H5/G5)</f>
        <v>0</v>
      </c>
      <c r="M5" s="47" t="s">
        <v>13</v>
      </c>
    </row>
    <row r="6" spans="1:13" ht="15" customHeight="1" x14ac:dyDescent="0.35">
      <c r="A6" s="61" t="s">
        <v>96</v>
      </c>
      <c r="B6" s="26" t="s">
        <v>15</v>
      </c>
      <c r="C6" s="33" t="str">
        <f>A6&amp;" &gt; "&amp;B6</f>
        <v>Biens Immo &gt; Programme</v>
      </c>
      <c r="D6" s="27" t="s">
        <v>13</v>
      </c>
      <c r="E6" s="46" t="s">
        <v>97</v>
      </c>
      <c r="F6" s="47" cm="1">
        <f t="array" ref="F6">LOOKUP(2,1/(NOT(ISBLANK('Biens Immo &gt; Programme'!A:A))),'Biens Immo &gt; Programme'!A:A)*1</f>
        <v>21</v>
      </c>
      <c r="G6" s="47">
        <f>'Biens Immo &gt; Programme'!I1</f>
        <v>15</v>
      </c>
      <c r="H6" s="47">
        <f>'Biens Immo &gt; Programme'!I2</f>
        <v>6</v>
      </c>
      <c r="I6" s="47">
        <f>'Biens Immo &gt; Programme'!I3</f>
        <v>4</v>
      </c>
      <c r="J6" s="47">
        <f>'Biens Immo &gt; Programme'!I4</f>
        <v>4</v>
      </c>
      <c r="K6" s="49">
        <f t="shared" si="0"/>
        <v>0.66666666666666663</v>
      </c>
      <c r="L6" s="49">
        <f t="shared" si="1"/>
        <v>0.4</v>
      </c>
      <c r="M6" s="47" t="s">
        <v>13</v>
      </c>
    </row>
    <row r="7" spans="1:13" ht="19.5" customHeight="1" x14ac:dyDescent="0.35">
      <c r="A7" s="61" t="s">
        <v>96</v>
      </c>
      <c r="B7" s="26" t="s">
        <v>17</v>
      </c>
      <c r="C7" s="33" t="str">
        <f t="shared" ref="C7:C23" si="2">A7&amp;" &gt; "&amp;B7</f>
        <v>Biens Immo &gt; Avis</v>
      </c>
      <c r="D7" s="27" t="s">
        <v>13</v>
      </c>
      <c r="E7" s="46" t="s">
        <v>16</v>
      </c>
      <c r="F7" s="47" cm="1">
        <f t="array" ref="F7">LOOKUP(2,1/(NOT(ISBLANK('Biens Immo &gt; Avis'!A:A))),'Biens Immo &gt; Avis'!A:A)*1</f>
        <v>6</v>
      </c>
      <c r="G7" s="47">
        <f>'Biens Immo &gt; Avis'!I1</f>
        <v>6</v>
      </c>
      <c r="H7" s="47">
        <f>'Biens Immo &gt; Avis'!I2</f>
        <v>4</v>
      </c>
      <c r="I7" s="47">
        <f>'Biens Immo &gt; Avis'!I3</f>
        <v>2</v>
      </c>
      <c r="J7" s="47">
        <f>'Biens Immo &gt; Avis'!I4</f>
        <v>0</v>
      </c>
      <c r="K7" s="49">
        <f t="shared" si="0"/>
        <v>1</v>
      </c>
      <c r="L7" s="49">
        <f t="shared" si="1"/>
        <v>0.66666666666666663</v>
      </c>
      <c r="M7" s="47" t="s">
        <v>13</v>
      </c>
    </row>
    <row r="8" spans="1:13" ht="18.75" customHeight="1" x14ac:dyDescent="0.35">
      <c r="A8" s="64" t="s">
        <v>14</v>
      </c>
      <c r="B8" s="26" t="s">
        <v>19</v>
      </c>
      <c r="C8" s="33" t="str">
        <f t="shared" si="2"/>
        <v>Entités &gt; Promoteurs</v>
      </c>
      <c r="D8" s="27" t="s">
        <v>13</v>
      </c>
      <c r="E8" s="46" t="s">
        <v>115</v>
      </c>
      <c r="F8" s="47" cm="1">
        <f t="array" ref="F8">LOOKUP(2,1/(NOT(ISBLANK([1]INDIRECT!A:A))),'Entités &gt; Promoteurs'!A:A)*1</f>
        <v>0</v>
      </c>
      <c r="G8" s="47">
        <f>'Entités &gt; Promoteurs'!I1</f>
        <v>31</v>
      </c>
      <c r="H8" s="47">
        <f>'Entités &gt; Promoteurs'!I2</f>
        <v>14</v>
      </c>
      <c r="I8" s="47">
        <f>'Entités &gt; Promoteurs'!I3</f>
        <v>1</v>
      </c>
      <c r="J8" s="47">
        <f>'Entités &gt; Promoteurs'!I4</f>
        <v>0</v>
      </c>
      <c r="K8" s="49">
        <f t="shared" si="0"/>
        <v>0.4838709677419355</v>
      </c>
      <c r="L8" s="49">
        <f t="shared" si="1"/>
        <v>0.45161290322580644</v>
      </c>
      <c r="M8" s="47" t="s">
        <v>13</v>
      </c>
    </row>
    <row r="9" spans="1:13" x14ac:dyDescent="0.35">
      <c r="A9" s="64" t="s">
        <v>14</v>
      </c>
      <c r="B9" s="26" t="s">
        <v>20</v>
      </c>
      <c r="C9" s="33" t="str">
        <f t="shared" si="2"/>
        <v>Entités &gt; Réseaux</v>
      </c>
      <c r="D9" s="27" t="s">
        <v>13</v>
      </c>
      <c r="E9" s="46" t="s">
        <v>16</v>
      </c>
      <c r="F9" s="47" cm="1">
        <f t="array" ref="F9">LOOKUP(2,1/(NOT(ISBLANK('Entités &gt; Réseaux'!A:A))),'Entités &gt; Réseaux'!A:A)*1</f>
        <v>17</v>
      </c>
      <c r="G9" s="47">
        <f>'Entités &gt; Réseaux'!I1</f>
        <v>19</v>
      </c>
      <c r="H9" s="47">
        <f>'Entités &gt; Réseaux'!I2</f>
        <v>16</v>
      </c>
      <c r="I9" s="47">
        <f>'Entités &gt; Réseaux'!I3</f>
        <v>3</v>
      </c>
      <c r="J9" s="47">
        <f>'Entités &gt; Réseaux'!I4</f>
        <v>2</v>
      </c>
      <c r="K9" s="49">
        <f t="shared" si="0"/>
        <v>1</v>
      </c>
      <c r="L9" s="49">
        <f t="shared" si="1"/>
        <v>0.84210526315789469</v>
      </c>
      <c r="M9" s="47" t="s">
        <v>13</v>
      </c>
    </row>
    <row r="10" spans="1:13" x14ac:dyDescent="0.35">
      <c r="A10" s="64" t="s">
        <v>14</v>
      </c>
      <c r="B10" s="26" t="s">
        <v>21</v>
      </c>
      <c r="C10" s="33" t="str">
        <f t="shared" si="2"/>
        <v>Entités &gt; Gestionnaires</v>
      </c>
      <c r="D10" s="27" t="s">
        <v>13</v>
      </c>
      <c r="E10" s="46" t="s">
        <v>114</v>
      </c>
      <c r="F10" s="47" cm="1">
        <f t="array" ref="F10">LOOKUP(2,1/(NOT(ISBLANK('Entités &gt; Gestionnaires'!A:A))),'Entités &gt; Gestionnaires'!A:A)*1</f>
        <v>16</v>
      </c>
      <c r="G10" s="47">
        <f>'Entités &gt; Gestionnaires'!I1</f>
        <v>16</v>
      </c>
      <c r="H10" s="47">
        <f>'Entités &gt; Gestionnaires'!I2</f>
        <v>16</v>
      </c>
      <c r="I10" s="47">
        <f>'Entités &gt; Gestionnaires'!I3</f>
        <v>0</v>
      </c>
      <c r="J10" s="47">
        <f>'Entités &gt; Gestionnaires'!I4</f>
        <v>0</v>
      </c>
      <c r="K10" s="49">
        <f t="shared" si="0"/>
        <v>1</v>
      </c>
      <c r="L10" s="49">
        <f t="shared" si="1"/>
        <v>1</v>
      </c>
      <c r="M10" s="47" t="s">
        <v>13</v>
      </c>
    </row>
    <row r="11" spans="1:13" x14ac:dyDescent="0.35">
      <c r="A11" s="64" t="s">
        <v>14</v>
      </c>
      <c r="B11" s="26" t="s">
        <v>22</v>
      </c>
      <c r="C11" s="33" t="str">
        <f t="shared" si="2"/>
        <v>Entités &gt; Etudes notariales</v>
      </c>
      <c r="D11" s="27" t="s">
        <v>13</v>
      </c>
      <c r="E11" s="46" t="s">
        <v>114</v>
      </c>
      <c r="F11" s="47" cm="1">
        <f t="array" ref="F11">LOOKUP(2,1/(NOT(ISBLANK('Entités &gt; Etudes notariales'!A:A))),'Entités &gt; Etudes notariales'!A:A)*1</f>
        <v>14</v>
      </c>
      <c r="G11" s="47">
        <f>'Entités &gt; Etudes notariales'!I1</f>
        <v>14</v>
      </c>
      <c r="H11" s="47">
        <f>'Entités &gt; Etudes notariales'!I2</f>
        <v>14</v>
      </c>
      <c r="I11" s="47">
        <f>'Entités &gt; Etudes notariales'!I3</f>
        <v>0</v>
      </c>
      <c r="J11" s="47">
        <f>'Entités &gt; Etudes notariales'!I4</f>
        <v>0</v>
      </c>
      <c r="K11" s="49">
        <f t="shared" si="0"/>
        <v>1</v>
      </c>
      <c r="L11" s="49">
        <f t="shared" si="1"/>
        <v>1</v>
      </c>
      <c r="M11" s="47" t="s">
        <v>13</v>
      </c>
    </row>
    <row r="12" spans="1:13" x14ac:dyDescent="0.35">
      <c r="A12" s="64" t="s">
        <v>14</v>
      </c>
      <c r="B12" s="26" t="s">
        <v>23</v>
      </c>
      <c r="C12" s="33" t="str">
        <f t="shared" si="2"/>
        <v>Entités &gt; Cabinet Comptables</v>
      </c>
      <c r="D12" s="27" t="s">
        <v>13</v>
      </c>
      <c r="E12" s="46" t="s">
        <v>114</v>
      </c>
      <c r="F12" s="47" cm="1">
        <f t="array" ref="F12">LOOKUP(2,1/(NOT(ISBLANK('Entités &gt; Cabinet Comptables'!A:A))),'Entités &gt; Cabinet Comptables'!A:A)*1</f>
        <v>14</v>
      </c>
      <c r="G12" s="47">
        <f>'Entités &gt; Cabinet Comptables'!I1</f>
        <v>14</v>
      </c>
      <c r="H12" s="47">
        <f>'Entités &gt; Cabinet Comptables'!I2</f>
        <v>14</v>
      </c>
      <c r="I12" s="47">
        <f>'Entités &gt; Cabinet Comptables'!I3</f>
        <v>0</v>
      </c>
      <c r="J12" s="47">
        <f>'Entités &gt; Cabinet Comptables'!I4</f>
        <v>0</v>
      </c>
      <c r="K12" s="49">
        <f t="shared" si="0"/>
        <v>1</v>
      </c>
      <c r="L12" s="49">
        <f t="shared" si="1"/>
        <v>1</v>
      </c>
      <c r="M12" s="47" t="s">
        <v>13</v>
      </c>
    </row>
    <row r="13" spans="1:13" x14ac:dyDescent="0.35">
      <c r="A13" s="64" t="s">
        <v>14</v>
      </c>
      <c r="B13" s="26" t="s">
        <v>24</v>
      </c>
      <c r="C13" s="33" t="str">
        <f t="shared" si="2"/>
        <v>Entités &gt; Vendeurs immobiliers</v>
      </c>
      <c r="D13" s="27"/>
      <c r="E13" s="46" t="s">
        <v>18</v>
      </c>
      <c r="F13" s="47" cm="1">
        <f t="array" ref="F13">LOOKUP(2,1/(NOT(ISBLANK('Entités &gt; Vendeurs immobiliers'!A:A))),'Entités &gt; Vendeurs immobiliers'!A:A)*1</f>
        <v>16</v>
      </c>
      <c r="G13" s="47">
        <f>'Entités &gt; Vendeurs immobiliers'!I1</f>
        <v>0</v>
      </c>
      <c r="H13" s="47">
        <f>'Entités &gt; Vendeurs immobiliers'!I2</f>
        <v>0</v>
      </c>
      <c r="I13" s="47">
        <f>'Entités &gt; Vendeurs immobiliers'!I3</f>
        <v>0</v>
      </c>
      <c r="J13" s="47">
        <f>'Entités &gt; Vendeurs immobiliers'!I4</f>
        <v>0</v>
      </c>
      <c r="K13" s="49">
        <f t="shared" si="0"/>
        <v>0</v>
      </c>
      <c r="L13" s="49">
        <f t="shared" si="1"/>
        <v>0</v>
      </c>
      <c r="M13" s="47"/>
    </row>
    <row r="14" spans="1:13" x14ac:dyDescent="0.35">
      <c r="A14" s="64" t="s">
        <v>14</v>
      </c>
      <c r="B14" s="33" t="s">
        <v>25</v>
      </c>
      <c r="C14" s="33" t="str">
        <f t="shared" si="2"/>
        <v>Entités &gt; Vendeurs mobiliers</v>
      </c>
      <c r="D14" s="27"/>
      <c r="E14" s="46" t="s">
        <v>18</v>
      </c>
      <c r="F14" s="47" cm="1">
        <f t="array" ref="F14">LOOKUP(2,1/(NOT(ISBLANK('Entités &gt; Vendeurs mobiliers'!A:A))),'Entités &gt; Vendeurs mobiliers'!A:A)*1</f>
        <v>15</v>
      </c>
      <c r="G14" s="47">
        <f>'Entités &gt; Vendeurs mobiliers'!I1</f>
        <v>0</v>
      </c>
      <c r="H14" s="47">
        <f>'Entités &gt; Vendeurs mobiliers'!I2</f>
        <v>0</v>
      </c>
      <c r="I14" s="47">
        <f>'Entités &gt; Vendeurs mobiliers'!I3</f>
        <v>0</v>
      </c>
      <c r="J14" s="47">
        <f>'Entités &gt; Vendeurs mobiliers'!I4</f>
        <v>0</v>
      </c>
      <c r="K14" s="49">
        <f t="shared" si="0"/>
        <v>0</v>
      </c>
      <c r="L14" s="49">
        <f t="shared" si="1"/>
        <v>0</v>
      </c>
      <c r="M14" s="47"/>
    </row>
    <row r="15" spans="1:13" x14ac:dyDescent="0.35">
      <c r="A15" s="64" t="s">
        <v>14</v>
      </c>
      <c r="B15" s="33" t="s">
        <v>26</v>
      </c>
      <c r="C15" s="33" t="str">
        <f t="shared" si="2"/>
        <v>Entités &gt; Clients</v>
      </c>
      <c r="D15" s="27" t="s">
        <v>13</v>
      </c>
      <c r="E15" s="46" t="s">
        <v>18</v>
      </c>
      <c r="F15" s="47" cm="1">
        <f t="array" ref="F15">LOOKUP(2,1/(NOT(ISBLANK('Entités &gt; Clients'!A:A))),'Entités &gt; Clients'!A:A)*1</f>
        <v>14</v>
      </c>
      <c r="G15" s="47">
        <f>'Entités &gt; Clients'!I1</f>
        <v>0</v>
      </c>
      <c r="H15" s="47">
        <f>'Entités &gt; Clients'!I2</f>
        <v>0</v>
      </c>
      <c r="I15" s="47">
        <f>'Entités &gt; Clients'!I3</f>
        <v>0</v>
      </c>
      <c r="J15" s="47">
        <f>'Entités &gt; Clients'!I4</f>
        <v>0</v>
      </c>
      <c r="K15" s="49">
        <f t="shared" si="0"/>
        <v>0</v>
      </c>
      <c r="L15" s="49">
        <f t="shared" si="1"/>
        <v>0</v>
      </c>
      <c r="M15" s="47" t="s">
        <v>13</v>
      </c>
    </row>
    <row r="16" spans="1:13" ht="20.25" customHeight="1" x14ac:dyDescent="0.35">
      <c r="A16" s="63" t="s">
        <v>27</v>
      </c>
      <c r="B16" s="26" t="s">
        <v>27</v>
      </c>
      <c r="C16" s="33" t="str">
        <f t="shared" si="2"/>
        <v>Contacts &gt; Contacts</v>
      </c>
      <c r="D16" s="27" t="s">
        <v>13</v>
      </c>
      <c r="E16" s="46" t="s">
        <v>18</v>
      </c>
      <c r="F16" s="47" cm="1">
        <f t="array" ref="F16">LOOKUP(2,1/(NOT(ISBLANK('Contacts &gt; Contacts'!A:A))),'Contacts &gt; Contacts'!A:A)*1</f>
        <v>17</v>
      </c>
      <c r="G16" s="47">
        <f>'Contacts &gt; Contacts'!I1</f>
        <v>0</v>
      </c>
      <c r="H16" s="47">
        <v>0</v>
      </c>
      <c r="I16" s="47">
        <v>0</v>
      </c>
      <c r="J16" s="47">
        <v>0</v>
      </c>
      <c r="K16" s="49">
        <f t="shared" si="0"/>
        <v>0</v>
      </c>
      <c r="L16" s="49">
        <f t="shared" si="1"/>
        <v>0</v>
      </c>
      <c r="M16" s="47" t="s">
        <v>13</v>
      </c>
    </row>
    <row r="17" spans="1:13" ht="30" customHeight="1" x14ac:dyDescent="0.35">
      <c r="A17" s="63" t="s">
        <v>27</v>
      </c>
      <c r="B17" s="62" t="s">
        <v>28</v>
      </c>
      <c r="C17" s="33" t="str">
        <f t="shared" si="2"/>
        <v>Contacts &gt; Profils</v>
      </c>
      <c r="D17" s="27" t="s">
        <v>13</v>
      </c>
      <c r="E17" s="46" t="s">
        <v>18</v>
      </c>
      <c r="F17" s="47" cm="1">
        <f t="array" ref="F17">LOOKUP(2,1/(NOT(ISBLANK('Contacts &gt; Contacts'!A:A))),'Contacts &gt; Contacts'!A:A)*1</f>
        <v>17</v>
      </c>
      <c r="G17" s="47">
        <f>'Contacts &gt; Contacts'!I1</f>
        <v>0</v>
      </c>
      <c r="H17" s="47">
        <v>0</v>
      </c>
      <c r="I17" s="47">
        <v>0</v>
      </c>
      <c r="J17" s="47">
        <v>0</v>
      </c>
      <c r="K17" s="49">
        <f t="shared" si="0"/>
        <v>0</v>
      </c>
      <c r="L17" s="49">
        <f t="shared" si="1"/>
        <v>0</v>
      </c>
      <c r="M17" s="47" t="s">
        <v>13</v>
      </c>
    </row>
    <row r="18" spans="1:13" ht="18.75" customHeight="1" x14ac:dyDescent="0.35">
      <c r="A18" s="63" t="s">
        <v>27</v>
      </c>
      <c r="B18" s="62" t="s">
        <v>29</v>
      </c>
      <c r="C18" s="33" t="str">
        <f t="shared" si="2"/>
        <v>Contacts &gt; Droits</v>
      </c>
      <c r="D18" s="27" t="s">
        <v>13</v>
      </c>
      <c r="E18" s="46" t="s">
        <v>18</v>
      </c>
      <c r="F18" s="47" cm="1">
        <f t="array" ref="F18">LOOKUP(2,1/(NOT(ISBLANK('Contacts &gt; Profils'!A:A))),'Contacts &gt; Profils'!A:A)*1</f>
        <v>16</v>
      </c>
      <c r="G18" s="47">
        <f>'Contacts &gt; Contacts'!I1</f>
        <v>0</v>
      </c>
      <c r="H18" s="47">
        <v>0</v>
      </c>
      <c r="I18" s="47">
        <v>0</v>
      </c>
      <c r="J18" s="47">
        <v>0</v>
      </c>
      <c r="K18" s="49">
        <f t="shared" si="0"/>
        <v>0</v>
      </c>
      <c r="L18" s="49">
        <f t="shared" si="1"/>
        <v>0</v>
      </c>
      <c r="M18" s="47" t="s">
        <v>13</v>
      </c>
    </row>
    <row r="19" spans="1:13" x14ac:dyDescent="0.35">
      <c r="A19" s="65" t="s">
        <v>123</v>
      </c>
      <c r="B19" s="62" t="s">
        <v>124</v>
      </c>
      <c r="C19" s="33" t="str">
        <f t="shared" si="2"/>
        <v>Affaires &gt; Déclaration</v>
      </c>
      <c r="D19" s="27" t="s">
        <v>13</v>
      </c>
      <c r="E19" s="46" t="s">
        <v>18</v>
      </c>
      <c r="F19" s="47" cm="1">
        <f t="array" ref="F19">LOOKUP(2,1/(NOT(ISBLANK('Affaires &gt; Déclaration'!A:A))),'Affaires &gt; Déclaration'!A:A)*1</f>
        <v>9</v>
      </c>
      <c r="G19" s="47">
        <f>'Contacts &gt; Contacts'!I1</f>
        <v>0</v>
      </c>
      <c r="H19" s="47">
        <v>0</v>
      </c>
      <c r="I19" s="47">
        <v>0</v>
      </c>
      <c r="J19" s="47">
        <v>0</v>
      </c>
      <c r="K19" s="49">
        <f t="shared" si="0"/>
        <v>0</v>
      </c>
      <c r="L19" s="49">
        <f t="shared" si="1"/>
        <v>0</v>
      </c>
      <c r="M19" s="47" t="s">
        <v>13</v>
      </c>
    </row>
    <row r="20" spans="1:13" x14ac:dyDescent="0.35">
      <c r="A20" s="65" t="s">
        <v>123</v>
      </c>
      <c r="B20" s="62" t="s">
        <v>125</v>
      </c>
      <c r="C20" s="33" t="str">
        <f t="shared" si="2"/>
        <v>Affaires &gt; Option</v>
      </c>
      <c r="D20" s="27"/>
      <c r="E20" s="46"/>
      <c r="F20" s="47" cm="1">
        <f t="array" ref="F20">LOOKUP(2,1/(NOT(ISBLANK('Affaires &gt; Option'!A:A))),'Affaires &gt; Option'!A:A)*1</f>
        <v>12</v>
      </c>
      <c r="G20" s="47"/>
      <c r="H20" s="47"/>
      <c r="I20" s="47"/>
      <c r="J20" s="47"/>
      <c r="K20" s="49"/>
      <c r="L20" s="49"/>
      <c r="M20" s="47"/>
    </row>
    <row r="21" spans="1:13" x14ac:dyDescent="0.35">
      <c r="A21" s="65" t="s">
        <v>123</v>
      </c>
      <c r="B21" s="62" t="s">
        <v>126</v>
      </c>
      <c r="C21" s="33" t="str">
        <f t="shared" si="2"/>
        <v>Affaires &gt; Contrôles</v>
      </c>
      <c r="D21" s="27"/>
      <c r="E21" s="46"/>
      <c r="F21" s="47" cm="1">
        <f t="array" ref="F21">LOOKUP(2,1/(NOT(ISBLANK('Affaires &gt; Contrôles'!A:A))),'Affaires &gt; Contrôles'!A:A)*1</f>
        <v>11</v>
      </c>
      <c r="G21" s="47"/>
      <c r="H21" s="47"/>
      <c r="I21" s="47"/>
      <c r="J21" s="47"/>
      <c r="K21" s="49"/>
      <c r="L21" s="49"/>
      <c r="M21" s="47"/>
    </row>
    <row r="22" spans="1:13" x14ac:dyDescent="0.35">
      <c r="A22" s="65" t="s">
        <v>123</v>
      </c>
      <c r="B22" s="62" t="s">
        <v>127</v>
      </c>
      <c r="C22" s="33" t="str">
        <f t="shared" si="2"/>
        <v>Affaires &gt; Remises exceptionnelles</v>
      </c>
      <c r="D22" s="27"/>
      <c r="E22" s="46"/>
      <c r="F22" s="47" t="e" cm="1">
        <f t="array" ref="F22">LOOKUP(2,1/(NOT(ISBLANK('[2]Affaires &gt; Remises exceptionnel'!A:A))),'[2]Affaires &gt; Remises exceptionnel'!A:A)*1</f>
        <v>#REF!</v>
      </c>
      <c r="G22" s="47"/>
      <c r="H22" s="47"/>
      <c r="I22" s="47"/>
      <c r="J22" s="47"/>
      <c r="K22" s="49"/>
      <c r="L22" s="49"/>
      <c r="M22" s="47"/>
    </row>
    <row r="23" spans="1:13" x14ac:dyDescent="0.35">
      <c r="A23" s="65" t="s">
        <v>123</v>
      </c>
      <c r="B23" s="62" t="s">
        <v>128</v>
      </c>
      <c r="C23" s="33" t="str">
        <f t="shared" si="2"/>
        <v>Affaires &gt; Rémunérations</v>
      </c>
      <c r="D23" s="27"/>
      <c r="E23" s="46"/>
      <c r="F23" s="47" t="e" cm="1">
        <f t="array" ref="F23">LOOKUP(2,1/(NOT(ISBLANK('[3]Affaires &gt; Rémunérations'!A:A))),'[3]Affaires &gt; Rémunérations'!A:A)*1</f>
        <v>#REF!</v>
      </c>
      <c r="G23" s="47"/>
      <c r="H23" s="47"/>
      <c r="I23" s="47"/>
      <c r="J23" s="47"/>
      <c r="K23" s="49"/>
      <c r="L23" s="49"/>
      <c r="M23" s="47"/>
    </row>
    <row r="24" spans="1:13" ht="29" customHeight="1" x14ac:dyDescent="0.35">
      <c r="A24" s="66" t="s">
        <v>129</v>
      </c>
      <c r="B24" s="62" t="s">
        <v>130</v>
      </c>
      <c r="C24" s="33"/>
      <c r="D24" s="27" t="s">
        <v>13</v>
      </c>
      <c r="E24" s="46" t="s">
        <v>18</v>
      </c>
      <c r="F24" s="47" cm="1">
        <f t="array" ref="F24">LOOKUP(2,1/(NOT(ISBLANK('Affaires &gt; Déclaration'!A:A))),'Affaires &gt; Déclaration'!A:A)*1</f>
        <v>9</v>
      </c>
      <c r="G24" s="47">
        <f>'Contacts &gt; Contacts'!I1</f>
        <v>0</v>
      </c>
      <c r="H24" s="47">
        <v>0</v>
      </c>
      <c r="I24" s="47">
        <v>0</v>
      </c>
      <c r="J24" s="47">
        <v>0</v>
      </c>
      <c r="K24" s="49">
        <f t="shared" si="0"/>
        <v>0</v>
      </c>
      <c r="L24" s="49">
        <f t="shared" si="1"/>
        <v>0</v>
      </c>
      <c r="M24" s="47" t="s">
        <v>13</v>
      </c>
    </row>
    <row r="25" spans="1:13" x14ac:dyDescent="0.35">
      <c r="A25" s="66"/>
      <c r="B25" s="62" t="s">
        <v>71</v>
      </c>
      <c r="C25" s="33"/>
      <c r="D25" s="27"/>
      <c r="E25" s="46"/>
      <c r="F25" s="47"/>
      <c r="G25" s="47"/>
      <c r="H25" s="47"/>
      <c r="I25" s="47"/>
      <c r="J25" s="47"/>
      <c r="K25" s="49"/>
      <c r="L25" s="49"/>
      <c r="M25" s="47"/>
    </row>
    <row r="26" spans="1:13" ht="25" customHeight="1" x14ac:dyDescent="0.35">
      <c r="A26" s="66" t="s">
        <v>131</v>
      </c>
      <c r="B26" s="26"/>
      <c r="C26" s="33"/>
      <c r="D26" s="27"/>
      <c r="E26" s="46"/>
      <c r="F26" s="47"/>
      <c r="G26" s="47"/>
      <c r="H26" s="47"/>
      <c r="I26" s="47"/>
      <c r="J26" s="47"/>
      <c r="K26" s="49"/>
      <c r="L26" s="49"/>
      <c r="M26" s="47"/>
    </row>
    <row r="27" spans="1:13" ht="31.5" customHeight="1" x14ac:dyDescent="0.35">
      <c r="A27" s="66"/>
      <c r="B27" s="26"/>
      <c r="C27" s="33"/>
      <c r="D27" s="27"/>
      <c r="E27" s="46"/>
      <c r="F27" s="47"/>
      <c r="G27" s="47"/>
      <c r="H27" s="47"/>
      <c r="I27" s="47"/>
      <c r="J27" s="47"/>
      <c r="K27" s="49"/>
      <c r="L27" s="49"/>
      <c r="M27" s="47"/>
    </row>
    <row r="28" spans="1:13" ht="38.5" customHeight="1" x14ac:dyDescent="0.35">
      <c r="A28" s="44" t="s">
        <v>136</v>
      </c>
      <c r="B28" s="26"/>
      <c r="C28" s="33"/>
      <c r="D28" s="27"/>
      <c r="E28" s="46"/>
      <c r="F28" s="47"/>
      <c r="G28" s="47"/>
      <c r="H28" s="47"/>
      <c r="I28" s="47"/>
      <c r="J28" s="47"/>
      <c r="K28" s="49"/>
      <c r="L28" s="49"/>
      <c r="M28" s="47"/>
    </row>
    <row r="29" spans="1:13" x14ac:dyDescent="0.35">
      <c r="A29" s="66" t="s">
        <v>132</v>
      </c>
      <c r="B29" s="26"/>
      <c r="C29" s="33"/>
      <c r="D29" s="27"/>
      <c r="E29" s="46"/>
      <c r="F29" s="47"/>
      <c r="G29" s="47"/>
      <c r="H29" s="47"/>
      <c r="I29" s="47"/>
      <c r="J29" s="47"/>
      <c r="K29" s="49"/>
      <c r="L29" s="49"/>
      <c r="M29" s="47"/>
    </row>
    <row r="30" spans="1:13" x14ac:dyDescent="0.35">
      <c r="A30" s="66"/>
      <c r="B30" s="26"/>
      <c r="C30" s="33"/>
      <c r="D30" s="27"/>
      <c r="E30" s="46"/>
      <c r="F30" s="47"/>
      <c r="G30" s="47"/>
      <c r="H30" s="47"/>
      <c r="I30" s="47"/>
      <c r="J30" s="47"/>
      <c r="K30" s="49"/>
      <c r="L30" s="49"/>
      <c r="M30" s="47"/>
    </row>
    <row r="31" spans="1:13" x14ac:dyDescent="0.35">
      <c r="A31" s="66"/>
      <c r="B31" s="26"/>
      <c r="C31" s="33"/>
      <c r="D31" s="27"/>
      <c r="E31" s="46"/>
      <c r="F31" s="47"/>
      <c r="G31" s="47"/>
      <c r="H31" s="47"/>
      <c r="I31" s="47"/>
      <c r="J31" s="47"/>
      <c r="K31" s="49"/>
      <c r="L31" s="49"/>
      <c r="M31" s="47"/>
    </row>
    <row r="32" spans="1:13" x14ac:dyDescent="0.35">
      <c r="A32" s="66"/>
      <c r="B32" s="26"/>
      <c r="C32" s="33"/>
      <c r="D32" s="27"/>
      <c r="E32" s="46"/>
      <c r="F32" s="47"/>
      <c r="G32" s="47"/>
      <c r="H32" s="47"/>
      <c r="I32" s="47"/>
      <c r="J32" s="47"/>
      <c r="K32" s="49"/>
      <c r="L32" s="49"/>
      <c r="M32" s="47"/>
    </row>
    <row r="33" spans="1:13" x14ac:dyDescent="0.35">
      <c r="A33" s="66"/>
      <c r="B33" s="26"/>
      <c r="C33" s="33"/>
      <c r="D33" s="27"/>
      <c r="E33" s="46"/>
      <c r="F33" s="47"/>
      <c r="G33" s="47"/>
      <c r="H33" s="47"/>
      <c r="I33" s="47"/>
      <c r="J33" s="47"/>
      <c r="K33" s="49"/>
      <c r="L33" s="49"/>
      <c r="M33" s="47"/>
    </row>
    <row r="34" spans="1:13" x14ac:dyDescent="0.35">
      <c r="A34" s="66"/>
      <c r="B34" s="26"/>
      <c r="C34" s="33"/>
      <c r="D34" s="27"/>
      <c r="E34" s="46"/>
      <c r="F34" s="47"/>
      <c r="G34" s="47"/>
      <c r="H34" s="47"/>
      <c r="I34" s="47"/>
      <c r="J34" s="47"/>
      <c r="K34" s="49"/>
      <c r="L34" s="49"/>
      <c r="M34" s="47"/>
    </row>
    <row r="35" spans="1:13" x14ac:dyDescent="0.35">
      <c r="A35" s="66" t="s">
        <v>133</v>
      </c>
      <c r="B35" s="26"/>
      <c r="C35" s="33"/>
      <c r="D35" s="27"/>
      <c r="E35" s="46"/>
      <c r="F35" s="47"/>
      <c r="G35" s="47"/>
      <c r="H35" s="47"/>
      <c r="I35" s="47"/>
      <c r="J35" s="47"/>
      <c r="K35" s="49"/>
      <c r="L35" s="49"/>
      <c r="M35" s="47"/>
    </row>
    <row r="36" spans="1:13" x14ac:dyDescent="0.35">
      <c r="A36" s="66"/>
      <c r="B36" s="26"/>
      <c r="C36" s="33"/>
      <c r="D36" s="27"/>
      <c r="E36" s="46"/>
      <c r="F36" s="47"/>
      <c r="G36" s="47"/>
      <c r="H36" s="47"/>
      <c r="I36" s="47"/>
      <c r="J36" s="47"/>
      <c r="K36" s="49"/>
      <c r="L36" s="49"/>
      <c r="M36" s="47"/>
    </row>
    <row r="37" spans="1:13" x14ac:dyDescent="0.35">
      <c r="A37" s="66"/>
      <c r="B37" s="26"/>
      <c r="C37" s="33"/>
      <c r="D37" s="27"/>
      <c r="E37" s="46"/>
      <c r="F37" s="47"/>
      <c r="G37" s="47"/>
      <c r="H37" s="47"/>
      <c r="I37" s="47"/>
      <c r="J37" s="47"/>
      <c r="K37" s="49"/>
      <c r="L37" s="49"/>
      <c r="M37" s="47"/>
    </row>
    <row r="38" spans="1:13" ht="29" customHeight="1" x14ac:dyDescent="0.35">
      <c r="A38" s="66" t="s">
        <v>134</v>
      </c>
      <c r="B38" s="26"/>
      <c r="C38" s="33"/>
      <c r="D38" s="27"/>
      <c r="E38" s="46"/>
      <c r="F38" s="47"/>
      <c r="G38" s="47"/>
      <c r="H38" s="47"/>
      <c r="I38" s="47"/>
      <c r="J38" s="47"/>
      <c r="K38" s="49"/>
      <c r="L38" s="49"/>
      <c r="M38" s="47"/>
    </row>
    <row r="39" spans="1:13" x14ac:dyDescent="0.35">
      <c r="A39" s="66"/>
      <c r="B39" s="26"/>
      <c r="C39" s="33"/>
      <c r="D39" s="27"/>
      <c r="E39" s="46"/>
      <c r="F39" s="47"/>
      <c r="G39" s="47"/>
      <c r="H39" s="47"/>
      <c r="I39" s="47"/>
      <c r="J39" s="47"/>
      <c r="K39" s="49"/>
      <c r="L39" s="49"/>
      <c r="M39" s="47"/>
    </row>
    <row r="40" spans="1:13" x14ac:dyDescent="0.35">
      <c r="A40" s="66"/>
      <c r="B40" s="26"/>
      <c r="C40" s="33"/>
      <c r="D40" s="27"/>
      <c r="E40" s="46"/>
      <c r="F40" s="47"/>
      <c r="G40" s="47"/>
      <c r="H40" s="47"/>
      <c r="I40" s="47"/>
      <c r="J40" s="47"/>
      <c r="K40" s="49"/>
      <c r="L40" s="49"/>
      <c r="M40" s="47"/>
    </row>
    <row r="41" spans="1:13" x14ac:dyDescent="0.35">
      <c r="A41" s="66" t="s">
        <v>135</v>
      </c>
      <c r="B41" s="26"/>
      <c r="C41" s="33"/>
      <c r="D41" s="27"/>
      <c r="E41" s="46"/>
      <c r="F41" s="47"/>
      <c r="G41" s="47"/>
      <c r="H41" s="47"/>
      <c r="I41" s="47"/>
      <c r="J41" s="47"/>
      <c r="K41" s="49"/>
      <c r="L41" s="49"/>
      <c r="M41" s="47"/>
    </row>
    <row r="42" spans="1:13" x14ac:dyDescent="0.35">
      <c r="A42" s="66"/>
      <c r="B42" s="26"/>
      <c r="C42" s="33"/>
      <c r="D42" s="27"/>
      <c r="E42" s="46"/>
      <c r="F42" s="47"/>
      <c r="G42" s="47"/>
      <c r="H42" s="47"/>
      <c r="I42" s="47"/>
      <c r="J42" s="47"/>
      <c r="K42" s="49"/>
      <c r="L42" s="49"/>
      <c r="M42" s="47"/>
    </row>
    <row r="43" spans="1:13" x14ac:dyDescent="0.35">
      <c r="A43" s="66"/>
      <c r="B43" s="26"/>
      <c r="C43" s="33"/>
      <c r="D43" s="27"/>
      <c r="E43" s="46"/>
      <c r="F43" s="47"/>
      <c r="G43" s="47"/>
      <c r="H43" s="47"/>
      <c r="I43" s="47"/>
      <c r="J43" s="47"/>
      <c r="K43" s="49"/>
      <c r="L43" s="49"/>
      <c r="M43" s="47"/>
    </row>
    <row r="44" spans="1:13" x14ac:dyDescent="0.35">
      <c r="A44" s="66"/>
      <c r="B44" s="26"/>
      <c r="C44" s="33"/>
      <c r="D44" s="27"/>
      <c r="E44" s="46"/>
      <c r="F44" s="47"/>
      <c r="G44" s="47"/>
      <c r="H44" s="47"/>
      <c r="I44" s="47"/>
      <c r="J44" s="47"/>
      <c r="K44" s="49"/>
      <c r="L44" s="49"/>
      <c r="M44" s="47"/>
    </row>
    <row r="45" spans="1:13" x14ac:dyDescent="0.35">
      <c r="A45" s="66"/>
      <c r="B45" s="26"/>
      <c r="C45" s="33"/>
      <c r="D45" s="27"/>
      <c r="E45" s="46"/>
      <c r="F45" s="47"/>
      <c r="G45" s="47"/>
      <c r="H45" s="47"/>
      <c r="I45" s="47"/>
      <c r="J45" s="47"/>
      <c r="K45" s="49"/>
      <c r="L45" s="49"/>
      <c r="M45" s="47"/>
    </row>
    <row r="46" spans="1:13" x14ac:dyDescent="0.35">
      <c r="A46" s="44"/>
      <c r="B46" s="26"/>
      <c r="C46" s="33"/>
      <c r="D46" s="27" t="s">
        <v>13</v>
      </c>
      <c r="E46" s="46" t="s">
        <v>18</v>
      </c>
      <c r="F46" s="47" cm="1">
        <f t="array" ref="F46">LOOKUP(2,1/(NOT(ISBLANK('Contacts &gt; Contacts'!A:A))),'Contacts &gt; Contacts'!A:A)*1</f>
        <v>17</v>
      </c>
      <c r="G46" s="47">
        <f>'Contacts &gt; Contacts'!I1</f>
        <v>0</v>
      </c>
      <c r="H46" s="47">
        <v>0</v>
      </c>
      <c r="I46" s="47">
        <v>0</v>
      </c>
      <c r="J46" s="47">
        <v>0</v>
      </c>
      <c r="K46" s="49">
        <f t="shared" si="0"/>
        <v>0</v>
      </c>
      <c r="L46" s="49">
        <f t="shared" si="1"/>
        <v>0</v>
      </c>
      <c r="M46" s="47" t="s">
        <v>13</v>
      </c>
    </row>
    <row r="47" spans="1:13" ht="18.5" x14ac:dyDescent="0.35">
      <c r="A47" s="44"/>
      <c r="B47" s="23"/>
      <c r="C47" s="23"/>
      <c r="D47" s="23"/>
      <c r="E47" s="50" t="s">
        <v>30</v>
      </c>
      <c r="F47" s="51" t="e">
        <f>SUM(F5:F46)</f>
        <v>#REF!</v>
      </c>
      <c r="G47" s="52">
        <f>SUM(G5:G46)</f>
        <v>122</v>
      </c>
      <c r="H47" s="51">
        <f>SUM(H5:H46)</f>
        <v>84</v>
      </c>
      <c r="I47" s="51">
        <f>SUM(I5:I46)</f>
        <v>10</v>
      </c>
      <c r="J47" s="51">
        <f>SUM(J5:J46)</f>
        <v>6</v>
      </c>
      <c r="K47" s="49">
        <f t="shared" si="0"/>
        <v>0.77049180327868849</v>
      </c>
      <c r="L47" s="49">
        <f t="shared" si="1"/>
        <v>0.68852459016393441</v>
      </c>
      <c r="M47" s="44"/>
    </row>
    <row r="49" spans="5:12" x14ac:dyDescent="0.35">
      <c r="E49" s="44" t="s">
        <v>113</v>
      </c>
    </row>
    <row r="50" spans="5:12" ht="18.5" x14ac:dyDescent="0.35">
      <c r="E50" s="54">
        <v>45082</v>
      </c>
      <c r="F50" s="55">
        <v>128</v>
      </c>
      <c r="G50" s="56">
        <v>122</v>
      </c>
      <c r="H50" s="55">
        <v>84</v>
      </c>
      <c r="I50" s="55">
        <v>10</v>
      </c>
      <c r="J50" s="55">
        <v>6</v>
      </c>
      <c r="K50" s="57">
        <v>0.77049180327868849</v>
      </c>
      <c r="L50" s="57">
        <v>0.68852459016393441</v>
      </c>
    </row>
    <row r="51" spans="5:12" ht="18.5" x14ac:dyDescent="0.35">
      <c r="E51" s="54">
        <v>45089</v>
      </c>
      <c r="F51" s="55"/>
      <c r="G51" s="56"/>
      <c r="H51" s="55"/>
      <c r="I51" s="55"/>
      <c r="J51" s="55"/>
      <c r="K51" s="57"/>
      <c r="L51" s="57"/>
    </row>
    <row r="52" spans="5:12" ht="18.5" x14ac:dyDescent="0.35">
      <c r="E52" s="54">
        <v>45096</v>
      </c>
      <c r="F52" s="55"/>
      <c r="G52" s="56"/>
      <c r="H52" s="55"/>
      <c r="I52" s="55"/>
      <c r="J52" s="55"/>
      <c r="K52" s="57"/>
      <c r="L52" s="57"/>
    </row>
    <row r="53" spans="5:12" ht="18.5" x14ac:dyDescent="0.35">
      <c r="E53" s="54">
        <v>45103</v>
      </c>
      <c r="F53" s="55"/>
      <c r="G53" s="56"/>
      <c r="H53" s="55"/>
      <c r="I53" s="55"/>
      <c r="J53" s="55"/>
      <c r="K53" s="57"/>
      <c r="L53" s="57"/>
    </row>
    <row r="54" spans="5:12" ht="18.5" x14ac:dyDescent="0.35">
      <c r="E54" s="54">
        <v>45110</v>
      </c>
      <c r="F54" s="55"/>
      <c r="G54" s="56"/>
      <c r="H54" s="55"/>
      <c r="I54" s="55"/>
      <c r="J54" s="55"/>
      <c r="K54" s="57"/>
      <c r="L54" s="57"/>
    </row>
    <row r="55" spans="5:12" ht="18.5" x14ac:dyDescent="0.35">
      <c r="E55" s="54">
        <v>45117</v>
      </c>
      <c r="F55" s="55"/>
      <c r="G55" s="56"/>
      <c r="H55" s="55"/>
      <c r="I55" s="55"/>
      <c r="J55" s="55"/>
      <c r="K55" s="57"/>
      <c r="L55" s="57"/>
    </row>
    <row r="56" spans="5:12" ht="18.5" x14ac:dyDescent="0.35">
      <c r="E56" s="54">
        <v>45124</v>
      </c>
      <c r="F56" s="55"/>
      <c r="G56" s="56"/>
      <c r="H56" s="55"/>
      <c r="I56" s="55"/>
      <c r="J56" s="55"/>
      <c r="K56" s="57"/>
      <c r="L56" s="57"/>
    </row>
    <row r="57" spans="5:12" ht="18.5" x14ac:dyDescent="0.35">
      <c r="E57" s="54">
        <v>45131</v>
      </c>
      <c r="F57" s="55"/>
      <c r="G57" s="56"/>
      <c r="H57" s="55"/>
      <c r="I57" s="55"/>
      <c r="J57" s="55"/>
      <c r="K57" s="57"/>
      <c r="L57" s="57"/>
    </row>
    <row r="58" spans="5:12" ht="18.5" x14ac:dyDescent="0.35">
      <c r="E58" s="54">
        <v>45138</v>
      </c>
      <c r="F58" s="55"/>
      <c r="G58" s="56"/>
      <c r="H58" s="55"/>
      <c r="I58" s="55"/>
      <c r="J58" s="55"/>
      <c r="K58" s="57"/>
      <c r="L58" s="57"/>
    </row>
    <row r="59" spans="5:12" ht="18.5" x14ac:dyDescent="0.35">
      <c r="E59" s="54">
        <v>45145</v>
      </c>
      <c r="F59" s="55"/>
      <c r="G59" s="56"/>
      <c r="H59" s="55"/>
      <c r="I59" s="55"/>
      <c r="J59" s="55"/>
      <c r="K59" s="57"/>
      <c r="L59" s="57"/>
    </row>
  </sheetData>
  <mergeCells count="7">
    <mergeCell ref="B2:M2"/>
    <mergeCell ref="A41:A45"/>
    <mergeCell ref="A24:A25"/>
    <mergeCell ref="A26:A27"/>
    <mergeCell ref="A29:A34"/>
    <mergeCell ref="A35:A37"/>
    <mergeCell ref="A38:A40"/>
  </mergeCells>
  <conditionalFormatting sqref="E5:E46">
    <cfRule type="containsText" dxfId="78" priority="5" operator="containsText" text="A vérifier">
      <formula>NOT(ISERROR(SEARCH("A vérifier",E5)))</formula>
    </cfRule>
    <cfRule type="containsText" dxfId="77" priority="6" operator="containsText" text="A estimer">
      <formula>NOT(ISERROR(SEARCH("A estimer",E5)))</formula>
    </cfRule>
    <cfRule type="containsText" dxfId="76" priority="7" operator="containsText" text="Finalisé">
      <formula>NOT(ISERROR(SEARCH("Finalisé",E5)))</formula>
    </cfRule>
    <cfRule type="containsText" dxfId="75" priority="8" operator="containsText" text="Attente correctif">
      <formula>NOT(ISERROR(SEARCH("Attente correctif",E5)))</formula>
    </cfRule>
    <cfRule type="containsText" dxfId="74" priority="9" operator="containsText" text="A rédiger">
      <formula>NOT(ISERROR(SEARCH("A rédiger",E5)))</formula>
    </cfRule>
    <cfRule type="containsText" dxfId="73" priority="10" operator="containsText" text="A recetter">
      <formula>NOT(ISERROR(SEARCH("A recetter",E5)))</formula>
    </cfRule>
  </conditionalFormatting>
  <conditionalFormatting sqref="K5:K73">
    <cfRule type="dataBar" priority="4">
      <dataBar>
        <cfvo type="percent" val="0"/>
        <cfvo type="percent" val="100"/>
        <color rgb="FFFF555A"/>
      </dataBar>
      <extLst>
        <ext xmlns:x14="http://schemas.microsoft.com/office/spreadsheetml/2009/9/main" uri="{B025F937-C7B1-47D3-B67F-A62EFF666E3E}">
          <x14:id>{E2BDDC1D-B3D2-49B2-8798-916BBF6309BF}</x14:id>
        </ext>
      </extLst>
    </cfRule>
  </conditionalFormatting>
  <conditionalFormatting sqref="L5:L67">
    <cfRule type="dataBar" priority="3">
      <dataBar>
        <cfvo type="percent" val="0"/>
        <cfvo type="percent" val="100"/>
        <color rgb="FF63C384"/>
      </dataBar>
      <extLst>
        <ext xmlns:x14="http://schemas.microsoft.com/office/spreadsheetml/2009/9/main" uri="{B025F937-C7B1-47D3-B67F-A62EFF666E3E}">
          <x14:id>{47613C97-FAAA-4D64-9834-0B99B14060F8}</x14:id>
        </ext>
      </extLst>
    </cfRule>
  </conditionalFormatting>
  <dataValidations disablePrompts="1" count="1">
    <dataValidation type="list" allowBlank="1" showInputMessage="1" showErrorMessage="1" sqref="E5:E46" xr:uid="{E1855378-AA4B-45A5-ADFC-BA04A1A20A11}">
      <formula1>"A rédiger, A estimer, A vérifier, A recetter, Finalisé, Attente correctif"</formula1>
    </dataValidation>
  </dataValidations>
  <hyperlinks>
    <hyperlink ref="B5" location="'Authentification'!A1" display="Authentification" xr:uid="{40C780BC-7800-4E8E-80AC-CAF2A022FE29}"/>
    <hyperlink ref="B6" location="'Biens Immo&gt;Programme'!A1" display="Programme" xr:uid="{55D32480-0F7F-4134-A746-A9365F417764}"/>
    <hyperlink ref="B7" location="'Biens Immo&gt;Avis'!A1" display="Avis" xr:uid="{E346D0F3-703A-4184-B763-EE9924E5D9A5}"/>
    <hyperlink ref="B8" location="'Entités&gt;Promoteurs'!A1" display="Promoteurs" xr:uid="{8EEF7DA9-0043-4178-B61F-6BBA0BDFBA5D}"/>
    <hyperlink ref="B9" location="'Entités&gt;Réseaux'!A1" display="Réseaux" xr:uid="{AD1C7DCD-05C3-4947-A3E7-AF1783AE7BCB}"/>
    <hyperlink ref="B10" location="'Entités &gt; Gestionnaires'!A1" display="Gestionnaires" xr:uid="{6D43501C-BD84-44BC-A803-6A51DAADC844}"/>
    <hyperlink ref="B11" location="'Entités &gt; Etudes notariales'!A1" display="Etudes notariales" xr:uid="{C605B445-DC97-4B4B-AE43-A07E2801A558}"/>
    <hyperlink ref="B12" location="'Entités &gt; Cabinet Comptables'!A1" display="Cabinet Comptables" xr:uid="{B8A95B11-E60C-4D44-B3BB-8A1EAAA23D16}"/>
    <hyperlink ref="B16" location="'Contacts'!A1" display="Contacts" xr:uid="{4E10C69A-9E8F-42EA-9A7B-B7CCABBB65C9}"/>
    <hyperlink ref="B13" location="'Entités &gt; Vendeurs immobiliers'!A1" display="Vendeurs immobiliers" xr:uid="{3DF325B9-7370-416B-BAA7-186A7AB79428}"/>
    <hyperlink ref="B17" location="'Contacts &gt; Profils'!A1" display="Profils" xr:uid="{7FA4EC88-0AF3-4D9C-9F45-1DFDF523CF22}"/>
    <hyperlink ref="B18" location="'Contacts &gt; Droits'!A1" display="Droits" xr:uid="{35D5602D-61F5-42C7-A36E-68F3A215765B}"/>
    <hyperlink ref="B14" location="'Entités &gt; Vendeurs mobiliers'!A1" display="Vendeurs mobiliers" xr:uid="{BBEDE4D5-EE04-4274-8D7A-DD7A3321EC39}"/>
    <hyperlink ref="B15" location="'Entités &gt; Clients'!A1" display="Clients" xr:uid="{A130928A-F2FD-4955-9E57-C186B5CF4701}"/>
    <hyperlink ref="B19:B23" location="'Contacts &gt; Droits'!A1" display="Droits" xr:uid="{1D3BB65F-4D2D-4BB9-A451-00D8E2685DD6}"/>
    <hyperlink ref="B24:B25" location="'Contacts &gt; Droits'!A1" display="Droits" xr:uid="{E609F86A-5231-455F-B0CE-582D4AB50346}"/>
    <hyperlink ref="B24" location="'Boite à outils &gt; Outils'!A1" display="Outils" xr:uid="{DAD63136-1967-46CF-811A-96CE7CB66547}"/>
    <hyperlink ref="B25" location="'Boite à outils &gt; Catégorie'!A1" display="Catégorie" xr:uid="{B0C8735D-3785-439B-84B5-F382226B2740}"/>
  </hyperlink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2BDDC1D-B3D2-49B2-8798-916BBF6309BF}">
            <x14:dataBar minLength="0" maxLength="100" border="1" negativeBarBorderColorSameAsPositive="0">
              <x14:cfvo type="percent">
                <xm:f>0</xm:f>
              </x14:cfvo>
              <x14:cfvo type="percent">
                <xm:f>100</xm:f>
              </x14:cfvo>
              <x14:borderColor rgb="FFFF555A"/>
              <x14:negativeFillColor rgb="FFFF0000"/>
              <x14:negativeBorderColor rgb="FFFF0000"/>
              <x14:axisColor rgb="FF000000"/>
            </x14:dataBar>
          </x14:cfRule>
          <xm:sqref>K5:K73</xm:sqref>
        </x14:conditionalFormatting>
        <x14:conditionalFormatting xmlns:xm="http://schemas.microsoft.com/office/excel/2006/main">
          <x14:cfRule type="dataBar" id="{47613C97-FAAA-4D64-9834-0B99B14060F8}">
            <x14:dataBar minLength="0" maxLength="100" border="1" negativeBarBorderColorSameAsPositive="0">
              <x14:cfvo type="percent">
                <xm:f>0</xm:f>
              </x14:cfvo>
              <x14:cfvo type="percent">
                <xm:f>100</xm:f>
              </x14:cfvo>
              <x14:borderColor rgb="FF63C384"/>
              <x14:negativeFillColor rgb="FFFF0000"/>
              <x14:negativeBorderColor rgb="FFFF0000"/>
              <x14:axisColor rgb="FF000000"/>
            </x14:dataBar>
          </x14:cfRule>
          <xm:sqref>L5:L67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E348E-4317-4910-84AB-490CADE64049}">
  <dimension ref="A1:Z1048570"/>
  <sheetViews>
    <sheetView workbookViewId="0"/>
  </sheetViews>
  <sheetFormatPr baseColWidth="10" defaultColWidth="11.453125" defaultRowHeight="14.5" x14ac:dyDescent="0.35"/>
  <cols>
    <col min="1" max="1" width="4.7265625" style="3" bestFit="1" customWidth="1"/>
    <col min="2" max="2" width="59.453125" style="1" customWidth="1"/>
    <col min="3" max="3" width="14.26953125" style="1" customWidth="1"/>
    <col min="4" max="4" width="41.54296875" style="1" hidden="1" customWidth="1"/>
    <col min="5" max="5" width="41" style="1" hidden="1" customWidth="1"/>
    <col min="6" max="6" width="0" style="1" hidden="1" customWidth="1"/>
    <col min="7" max="7" width="46.26953125" style="1" customWidth="1"/>
    <col min="8" max="8" width="16.453125" style="1" customWidth="1"/>
    <col min="9" max="12" width="11.453125" style="1"/>
    <col min="13" max="16384" width="11.453125" style="2"/>
  </cols>
  <sheetData>
    <row r="1" spans="1:26" s="29" customFormat="1" x14ac:dyDescent="0.35">
      <c r="A1" s="3"/>
      <c r="B1" s="1"/>
      <c r="C1" s="1"/>
      <c r="D1" s="1"/>
      <c r="E1" s="1"/>
      <c r="F1" s="1"/>
      <c r="G1" s="8" t="s">
        <v>93</v>
      </c>
      <c r="H1">
        <f>SUM(J1,M1,P1,S1,V1,Y1)</f>
        <v>7</v>
      </c>
      <c r="I1" s="28"/>
      <c r="J1">
        <f>COUNTA(J6:J506)-COUNTIF(J6:J506,"N/A")</f>
        <v>0</v>
      </c>
      <c r="K1"/>
      <c r="L1" s="28"/>
      <c r="M1">
        <f>COUNTA(M6:M506)-COUNTIF(M6:M506,"N/A")</f>
        <v>7</v>
      </c>
      <c r="N1"/>
      <c r="O1" s="28"/>
      <c r="P1">
        <f>COUNTA(P6:P506)-COUNTIF(P6:P506,"N/A")</f>
        <v>0</v>
      </c>
      <c r="Q1"/>
      <c r="R1" s="28"/>
      <c r="S1">
        <f>COUNTA(S6:S506)-COUNTIF(S6:S506,"N/A")</f>
        <v>0</v>
      </c>
      <c r="T1"/>
      <c r="U1" s="28"/>
      <c r="V1">
        <f>COUNTA(V6:V506)-COUNTIF(V6:V506,"N/A")</f>
        <v>0</v>
      </c>
      <c r="W1"/>
      <c r="X1" s="28"/>
      <c r="Y1">
        <f>COUNTA(Y6:Y506)-COUNTIF(Y6:Y506,"N/A")</f>
        <v>0</v>
      </c>
      <c r="Z1"/>
    </row>
    <row r="2" spans="1:26" s="29" customFormat="1" x14ac:dyDescent="0.35">
      <c r="A2" s="3"/>
      <c r="B2" s="1"/>
      <c r="C2" s="1"/>
      <c r="D2" s="1"/>
      <c r="E2" s="1"/>
      <c r="F2" s="1"/>
      <c r="G2" s="8" t="s">
        <v>94</v>
      </c>
      <c r="H2">
        <f>SUM(J2,M2,P2,S2,V2,Y2)</f>
        <v>0</v>
      </c>
      <c r="I2" s="28"/>
      <c r="J2">
        <f>COUNTIF(J6:J503,"OK")</f>
        <v>0</v>
      </c>
      <c r="K2"/>
      <c r="L2" s="28"/>
      <c r="M2">
        <f>COUNTIF(M6:M503,"OK")</f>
        <v>0</v>
      </c>
      <c r="N2"/>
      <c r="O2" s="28"/>
      <c r="P2">
        <f>COUNTIF(P6:P503,"OK")</f>
        <v>0</v>
      </c>
      <c r="Q2"/>
      <c r="R2" s="28"/>
      <c r="S2">
        <f>COUNTIF(S6:S503,"OK")</f>
        <v>0</v>
      </c>
      <c r="T2"/>
      <c r="U2" s="28"/>
      <c r="V2">
        <f>COUNTIF(V6:V503,"OK")</f>
        <v>0</v>
      </c>
      <c r="W2"/>
      <c r="X2" s="28"/>
      <c r="Y2">
        <f>COUNTIF(Y6:Y503,"OK")</f>
        <v>0</v>
      </c>
      <c r="Z2"/>
    </row>
    <row r="3" spans="1:26" s="29" customFormat="1" x14ac:dyDescent="0.35">
      <c r="A3" s="3"/>
      <c r="B3" s="1"/>
      <c r="C3" s="1"/>
      <c r="D3" s="1"/>
      <c r="E3" s="1"/>
      <c r="F3" s="1"/>
      <c r="G3" s="8" t="s">
        <v>95</v>
      </c>
      <c r="H3">
        <f>SUM(J3,M3,P3,S3,V3,Y3)</f>
        <v>0</v>
      </c>
      <c r="I3" s="28"/>
      <c r="J3">
        <f>COUNTIF(J6:J504,"KO")</f>
        <v>0</v>
      </c>
      <c r="K3"/>
      <c r="L3" s="28"/>
      <c r="M3">
        <f>COUNTIF(M6:M504,"KO")</f>
        <v>0</v>
      </c>
      <c r="N3"/>
      <c r="O3" s="28"/>
      <c r="P3">
        <f>COUNTIF(P6:P504,"KO")</f>
        <v>0</v>
      </c>
      <c r="Q3"/>
      <c r="R3" s="28"/>
      <c r="S3">
        <f>COUNTIF(S6:S504,"KO")</f>
        <v>0</v>
      </c>
      <c r="T3"/>
      <c r="U3" s="28"/>
      <c r="V3">
        <f>COUNTIF(V6:V504,"KO")</f>
        <v>0</v>
      </c>
      <c r="W3"/>
      <c r="X3" s="28"/>
      <c r="Y3">
        <f>COUNTIF(Y6:Y504,"KO")</f>
        <v>0</v>
      </c>
      <c r="Z3"/>
    </row>
    <row r="4" spans="1:26" s="29" customFormat="1" x14ac:dyDescent="0.35">
      <c r="A4" s="3"/>
      <c r="B4" s="1"/>
      <c r="C4" s="1"/>
      <c r="D4" s="1"/>
      <c r="E4" s="1"/>
      <c r="F4" s="1"/>
      <c r="G4" s="8" t="s">
        <v>8</v>
      </c>
      <c r="H4">
        <f>SUM(K4,N4,Q4,T4,W4,Z4)</f>
        <v>0</v>
      </c>
      <c r="I4" s="28"/>
      <c r="J4"/>
      <c r="K4" cm="1">
        <f t="array" ref="K4">SUM(LEN(K6:K110)-LEN(SUBSTITUTE(K6:K110,CHAR(10),""))+(LEN(K6:K110)&gt;0))</f>
        <v>0</v>
      </c>
      <c r="L4" s="28"/>
      <c r="M4"/>
      <c r="N4" cm="1">
        <f t="array" ref="N4">SUM(LEN(N6:N110)-LEN(SUBSTITUTE(N6:N110,CHAR(10),""))+(LEN(N6:N110)&gt;0))</f>
        <v>0</v>
      </c>
      <c r="O4" s="28"/>
      <c r="P4"/>
      <c r="Q4" cm="1">
        <f t="array" ref="Q4">SUM(LEN(Q6:Q110)-LEN(SUBSTITUTE(Q6:Q110,CHAR(10),""))+(LEN(Q6:Q110)&gt;0))</f>
        <v>0</v>
      </c>
      <c r="R4" s="28"/>
      <c r="S4"/>
      <c r="T4" cm="1">
        <f t="array" ref="T4">SUM(LEN(T6:T110)-LEN(SUBSTITUTE(T6:T110,CHAR(10),""))+(LEN(T6:T110)&gt;0))</f>
        <v>0</v>
      </c>
      <c r="U4" s="28"/>
      <c r="V4"/>
      <c r="W4" cm="1">
        <f t="array" ref="W4">SUM(LEN(W6:W110)-LEN(SUBSTITUTE(W6:W110,CHAR(10),""))+(LEN(W6:W110)&gt;0))</f>
        <v>0</v>
      </c>
      <c r="X4" s="28"/>
      <c r="Y4"/>
      <c r="Z4" cm="1">
        <f t="array" ref="Z4">SUM(LEN(Z6:Z110)-LEN(SUBSTITUTE(Z6:Z110,CHAR(10),""))+(LEN(Z6:Z110)&gt;0))</f>
        <v>0</v>
      </c>
    </row>
    <row r="5" spans="1:26" customFormat="1" ht="27" customHeight="1" x14ac:dyDescent="0.35">
      <c r="A5" s="5" t="s">
        <v>31</v>
      </c>
      <c r="B5" s="5" t="s">
        <v>32</v>
      </c>
      <c r="C5" s="5" t="s">
        <v>33</v>
      </c>
      <c r="D5" s="5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6" t="s">
        <v>39</v>
      </c>
      <c r="J5" s="5" t="s">
        <v>40</v>
      </c>
      <c r="K5" s="5" t="s">
        <v>41</v>
      </c>
      <c r="L5" s="6" t="s">
        <v>42</v>
      </c>
      <c r="M5" s="5" t="s">
        <v>43</v>
      </c>
      <c r="N5" s="5" t="s">
        <v>41</v>
      </c>
      <c r="O5" s="6" t="s">
        <v>44</v>
      </c>
      <c r="P5" s="5" t="s">
        <v>45</v>
      </c>
      <c r="Q5" s="5" t="s">
        <v>41</v>
      </c>
      <c r="R5" s="6" t="s">
        <v>46</v>
      </c>
      <c r="S5" s="5" t="s">
        <v>47</v>
      </c>
      <c r="T5" s="5" t="s">
        <v>41</v>
      </c>
      <c r="U5" s="6" t="s">
        <v>48</v>
      </c>
      <c r="V5" s="5" t="s">
        <v>49</v>
      </c>
      <c r="W5" s="5" t="s">
        <v>41</v>
      </c>
      <c r="X5" s="6" t="s">
        <v>50</v>
      </c>
      <c r="Y5" s="5" t="s">
        <v>51</v>
      </c>
      <c r="Z5" s="5" t="s">
        <v>41</v>
      </c>
    </row>
    <row r="6" spans="1:26" ht="31.5" customHeight="1" x14ac:dyDescent="0.35">
      <c r="A6" s="7" t="s">
        <v>52</v>
      </c>
      <c r="B6" s="8" t="s">
        <v>53</v>
      </c>
      <c r="C6" s="9" t="s">
        <v>54</v>
      </c>
      <c r="D6" s="9"/>
      <c r="E6" s="9"/>
      <c r="F6" s="9"/>
      <c r="G6" s="8" t="s">
        <v>55</v>
      </c>
      <c r="M6" s="2" t="s">
        <v>99</v>
      </c>
    </row>
    <row r="7" spans="1:26" ht="31.5" customHeight="1" x14ac:dyDescent="0.35">
      <c r="A7" s="7" t="s">
        <v>56</v>
      </c>
      <c r="B7" s="8" t="s">
        <v>57</v>
      </c>
      <c r="C7" s="9" t="s">
        <v>54</v>
      </c>
      <c r="D7" s="9"/>
      <c r="E7" s="9"/>
      <c r="F7" s="9"/>
      <c r="G7" s="8" t="s">
        <v>58</v>
      </c>
      <c r="M7" s="2" t="s">
        <v>99</v>
      </c>
    </row>
    <row r="8" spans="1:26" ht="31.5" customHeight="1" x14ac:dyDescent="0.35">
      <c r="A8" s="7" t="s">
        <v>59</v>
      </c>
      <c r="B8" s="8" t="s">
        <v>60</v>
      </c>
      <c r="C8" s="9" t="s">
        <v>54</v>
      </c>
      <c r="D8" s="9"/>
      <c r="E8" s="9"/>
      <c r="F8" s="9"/>
      <c r="G8" s="8" t="s">
        <v>55</v>
      </c>
      <c r="M8" s="2" t="s">
        <v>99</v>
      </c>
    </row>
    <row r="9" spans="1:26" ht="31.5" customHeight="1" x14ac:dyDescent="0.35">
      <c r="A9" s="7" t="s">
        <v>61</v>
      </c>
      <c r="B9" s="8" t="s">
        <v>62</v>
      </c>
      <c r="C9" s="9" t="s">
        <v>54</v>
      </c>
      <c r="D9" s="9"/>
      <c r="E9" s="9"/>
      <c r="F9" s="9"/>
      <c r="G9" s="8" t="s">
        <v>58</v>
      </c>
      <c r="M9" s="2" t="s">
        <v>99</v>
      </c>
    </row>
    <row r="10" spans="1:26" ht="31.5" customHeight="1" x14ac:dyDescent="0.35">
      <c r="A10" s="7" t="s">
        <v>63</v>
      </c>
      <c r="B10" s="8" t="s">
        <v>64</v>
      </c>
      <c r="C10" s="9" t="s">
        <v>54</v>
      </c>
      <c r="D10" s="9"/>
      <c r="E10" s="9"/>
      <c r="F10" s="9"/>
      <c r="G10" s="8" t="s">
        <v>55</v>
      </c>
      <c r="M10" s="2" t="s">
        <v>99</v>
      </c>
    </row>
    <row r="11" spans="1:26" ht="31.5" customHeight="1" x14ac:dyDescent="0.35">
      <c r="A11" s="7" t="s">
        <v>65</v>
      </c>
      <c r="B11" s="8" t="s">
        <v>66</v>
      </c>
      <c r="C11" s="9" t="s">
        <v>54</v>
      </c>
      <c r="D11" s="9"/>
      <c r="E11" s="9"/>
      <c r="F11" s="9"/>
      <c r="G11" s="8" t="s">
        <v>58</v>
      </c>
      <c r="M11" s="2" t="s">
        <v>99</v>
      </c>
    </row>
    <row r="12" spans="1:26" ht="31.5" customHeight="1" x14ac:dyDescent="0.35">
      <c r="A12" s="7" t="s">
        <v>67</v>
      </c>
      <c r="B12" s="8" t="s">
        <v>68</v>
      </c>
      <c r="C12" s="9" t="s">
        <v>54</v>
      </c>
      <c r="D12" s="9"/>
      <c r="E12" s="9"/>
      <c r="F12" s="9"/>
      <c r="G12" s="8" t="s">
        <v>69</v>
      </c>
      <c r="M12" s="2" t="s">
        <v>99</v>
      </c>
    </row>
    <row r="16" spans="1:26" ht="31.5" customHeight="1" x14ac:dyDescent="0.35"/>
    <row r="18" ht="31.5" customHeight="1" x14ac:dyDescent="0.35"/>
    <row r="21" ht="47.25" customHeight="1" x14ac:dyDescent="0.35"/>
    <row r="22" ht="47.25" customHeight="1" x14ac:dyDescent="0.35"/>
    <row r="25" ht="47.25" customHeight="1" x14ac:dyDescent="0.35"/>
    <row r="26" ht="47.25" customHeight="1" x14ac:dyDescent="0.35"/>
    <row r="28" ht="47.25" customHeight="1" x14ac:dyDescent="0.35"/>
    <row r="30" ht="31.5" customHeight="1" x14ac:dyDescent="0.35"/>
    <row r="33" ht="31.5" customHeight="1" x14ac:dyDescent="0.35"/>
    <row r="38" ht="31.5" customHeight="1" x14ac:dyDescent="0.35"/>
    <row r="39" ht="31.5" customHeight="1" x14ac:dyDescent="0.35"/>
    <row r="43" ht="31.5" customHeight="1" x14ac:dyDescent="0.35"/>
    <row r="324" spans="1:1" ht="15.5" x14ac:dyDescent="0.35">
      <c r="A324" s="4"/>
    </row>
    <row r="325" spans="1:1" ht="15.5" x14ac:dyDescent="0.35">
      <c r="A325" s="4"/>
    </row>
    <row r="326" spans="1:1" ht="15.5" x14ac:dyDescent="0.35">
      <c r="A326" s="4"/>
    </row>
    <row r="327" spans="1:1" ht="15.5" x14ac:dyDescent="0.35">
      <c r="A327" s="4"/>
    </row>
    <row r="328" spans="1:1" ht="15.5" x14ac:dyDescent="0.35">
      <c r="A328" s="4"/>
    </row>
    <row r="329" spans="1:1" ht="15.5" x14ac:dyDescent="0.35">
      <c r="A329" s="4"/>
    </row>
    <row r="330" spans="1:1" ht="15.5" x14ac:dyDescent="0.35">
      <c r="A330" s="4"/>
    </row>
    <row r="331" spans="1:1" ht="15.5" x14ac:dyDescent="0.35">
      <c r="A331" s="4"/>
    </row>
    <row r="332" spans="1:1" ht="15.5" x14ac:dyDescent="0.35">
      <c r="A332" s="4"/>
    </row>
    <row r="333" spans="1:1" ht="15.5" x14ac:dyDescent="0.35">
      <c r="A333" s="4"/>
    </row>
    <row r="334" spans="1:1" ht="15.5" x14ac:dyDescent="0.35">
      <c r="A334" s="4"/>
    </row>
    <row r="335" spans="1:1" ht="15.5" x14ac:dyDescent="0.35">
      <c r="A335" s="4"/>
    </row>
    <row r="336" spans="1:1" ht="15.5" x14ac:dyDescent="0.35">
      <c r="A336" s="4"/>
    </row>
    <row r="337" spans="1:1" ht="15.5" x14ac:dyDescent="0.35">
      <c r="A337" s="4"/>
    </row>
    <row r="338" spans="1:1" ht="15.5" x14ac:dyDescent="0.35">
      <c r="A338" s="4"/>
    </row>
    <row r="339" spans="1:1" ht="15.5" x14ac:dyDescent="0.35">
      <c r="A339" s="4"/>
    </row>
    <row r="340" spans="1:1" ht="15.5" x14ac:dyDescent="0.35">
      <c r="A340" s="4"/>
    </row>
    <row r="341" spans="1:1" ht="15.5" x14ac:dyDescent="0.35">
      <c r="A341" s="4"/>
    </row>
    <row r="342" spans="1:1" ht="15.5" x14ac:dyDescent="0.35">
      <c r="A342" s="4"/>
    </row>
    <row r="343" spans="1:1" ht="15.5" x14ac:dyDescent="0.35">
      <c r="A343" s="4"/>
    </row>
    <row r="344" spans="1:1" ht="15.5" x14ac:dyDescent="0.35">
      <c r="A344" s="4"/>
    </row>
    <row r="345" spans="1:1" ht="15.5" x14ac:dyDescent="0.35">
      <c r="A345" s="4"/>
    </row>
    <row r="346" spans="1:1" ht="15.5" x14ac:dyDescent="0.35">
      <c r="A346" s="4"/>
    </row>
    <row r="347" spans="1:1" ht="15.5" x14ac:dyDescent="0.35">
      <c r="A347" s="4"/>
    </row>
    <row r="348" spans="1:1" ht="15.5" x14ac:dyDescent="0.35">
      <c r="A348" s="4"/>
    </row>
    <row r="349" spans="1:1" ht="15.5" x14ac:dyDescent="0.35">
      <c r="A349" s="4"/>
    </row>
    <row r="350" spans="1:1" ht="15.5" x14ac:dyDescent="0.35">
      <c r="A350" s="4"/>
    </row>
    <row r="351" spans="1:1" ht="15.5" x14ac:dyDescent="0.35">
      <c r="A351" s="4"/>
    </row>
    <row r="352" spans="1:1" ht="15.5" x14ac:dyDescent="0.35">
      <c r="A352" s="4"/>
    </row>
    <row r="353" spans="1:1" ht="15.5" x14ac:dyDescent="0.35">
      <c r="A353" s="4"/>
    </row>
    <row r="354" spans="1:1" ht="15.5" x14ac:dyDescent="0.35">
      <c r="A354" s="4"/>
    </row>
    <row r="355" spans="1:1" ht="15.5" x14ac:dyDescent="0.35">
      <c r="A355" s="4"/>
    </row>
    <row r="356" spans="1:1" ht="15.5" x14ac:dyDescent="0.35">
      <c r="A356" s="4"/>
    </row>
    <row r="357" spans="1:1" ht="15.5" x14ac:dyDescent="0.35">
      <c r="A357" s="4"/>
    </row>
    <row r="358" spans="1:1" ht="15.5" x14ac:dyDescent="0.35">
      <c r="A358" s="4"/>
    </row>
    <row r="359" spans="1:1" ht="15.5" x14ac:dyDescent="0.35">
      <c r="A359" s="4"/>
    </row>
    <row r="360" spans="1:1" ht="15.5" x14ac:dyDescent="0.35">
      <c r="A360" s="4"/>
    </row>
    <row r="361" spans="1:1" ht="15.5" x14ac:dyDescent="0.35">
      <c r="A361" s="4"/>
    </row>
    <row r="362" spans="1:1" ht="15.5" x14ac:dyDescent="0.35">
      <c r="A362" s="4"/>
    </row>
    <row r="363" spans="1:1" ht="15.5" x14ac:dyDescent="0.35">
      <c r="A363" s="4"/>
    </row>
    <row r="364" spans="1:1" ht="15.5" x14ac:dyDescent="0.35">
      <c r="A364" s="4"/>
    </row>
    <row r="365" spans="1:1" ht="15.5" x14ac:dyDescent="0.35">
      <c r="A365" s="4"/>
    </row>
    <row r="366" spans="1:1" ht="15.5" x14ac:dyDescent="0.35">
      <c r="A366" s="4"/>
    </row>
    <row r="367" spans="1:1" ht="15.5" x14ac:dyDescent="0.35">
      <c r="A367" s="4"/>
    </row>
    <row r="368" spans="1:1" ht="15.5" x14ac:dyDescent="0.35">
      <c r="A368" s="4"/>
    </row>
    <row r="369" spans="1:1" ht="15.5" x14ac:dyDescent="0.35">
      <c r="A369" s="4"/>
    </row>
    <row r="370" spans="1:1" ht="15.5" x14ac:dyDescent="0.35">
      <c r="A370" s="4"/>
    </row>
    <row r="371" spans="1:1" ht="15.5" x14ac:dyDescent="0.35">
      <c r="A371" s="4"/>
    </row>
    <row r="372" spans="1:1" ht="15.5" x14ac:dyDescent="0.35">
      <c r="A372" s="4"/>
    </row>
    <row r="373" spans="1:1" ht="15.5" x14ac:dyDescent="0.35">
      <c r="A373" s="4"/>
    </row>
    <row r="374" spans="1:1" ht="15.5" x14ac:dyDescent="0.35">
      <c r="A374" s="4"/>
    </row>
    <row r="375" spans="1:1" ht="15.5" x14ac:dyDescent="0.35">
      <c r="A375" s="4"/>
    </row>
    <row r="376" spans="1:1" ht="15.5" x14ac:dyDescent="0.35">
      <c r="A376" s="4"/>
    </row>
    <row r="377" spans="1:1" ht="15.5" x14ac:dyDescent="0.35">
      <c r="A377" s="4"/>
    </row>
    <row r="378" spans="1:1" ht="15.5" x14ac:dyDescent="0.35">
      <c r="A378" s="4"/>
    </row>
    <row r="379" spans="1:1" ht="15.5" x14ac:dyDescent="0.35">
      <c r="A379" s="4"/>
    </row>
    <row r="380" spans="1:1" ht="15.5" x14ac:dyDescent="0.35">
      <c r="A380" s="4"/>
    </row>
    <row r="381" spans="1:1" ht="15.5" x14ac:dyDescent="0.35">
      <c r="A381" s="4"/>
    </row>
    <row r="382" spans="1:1" ht="15.5" x14ac:dyDescent="0.35">
      <c r="A382" s="4"/>
    </row>
    <row r="383" spans="1:1" ht="15.5" x14ac:dyDescent="0.35">
      <c r="A383" s="4"/>
    </row>
    <row r="384" spans="1:1" ht="15.5" x14ac:dyDescent="0.35">
      <c r="A384" s="4"/>
    </row>
    <row r="385" spans="1:1" ht="15.5" x14ac:dyDescent="0.35">
      <c r="A385" s="4"/>
    </row>
    <row r="386" spans="1:1" ht="15.5" x14ac:dyDescent="0.35">
      <c r="A386" s="4"/>
    </row>
    <row r="387" spans="1:1" ht="15.5" x14ac:dyDescent="0.35">
      <c r="A387" s="4"/>
    </row>
    <row r="388" spans="1:1" ht="15.5" x14ac:dyDescent="0.35">
      <c r="A388" s="4"/>
    </row>
    <row r="389" spans="1:1" ht="15.5" x14ac:dyDescent="0.35">
      <c r="A389" s="4"/>
    </row>
    <row r="390" spans="1:1" ht="15.5" x14ac:dyDescent="0.35">
      <c r="A390" s="4"/>
    </row>
    <row r="391" spans="1:1" ht="15.5" x14ac:dyDescent="0.35">
      <c r="A391" s="4"/>
    </row>
    <row r="392" spans="1:1" ht="15.5" x14ac:dyDescent="0.35">
      <c r="A392" s="4"/>
    </row>
    <row r="393" spans="1:1" ht="15.5" x14ac:dyDescent="0.35">
      <c r="A393" s="4"/>
    </row>
    <row r="394" spans="1:1" ht="15.5" x14ac:dyDescent="0.35">
      <c r="A394" s="4"/>
    </row>
    <row r="395" spans="1:1" ht="15.5" x14ac:dyDescent="0.35">
      <c r="A395" s="4"/>
    </row>
    <row r="396" spans="1:1" ht="15.5" x14ac:dyDescent="0.35">
      <c r="A396" s="4"/>
    </row>
    <row r="397" spans="1:1" ht="15.5" x14ac:dyDescent="0.35">
      <c r="A397" s="4"/>
    </row>
    <row r="398" spans="1:1" ht="15.5" x14ac:dyDescent="0.35">
      <c r="A398" s="4"/>
    </row>
    <row r="399" spans="1:1" ht="15.5" x14ac:dyDescent="0.35">
      <c r="A399" s="4"/>
    </row>
    <row r="400" spans="1:1" ht="15.5" x14ac:dyDescent="0.35">
      <c r="A400" s="4"/>
    </row>
    <row r="401" spans="1:1" ht="15.5" x14ac:dyDescent="0.35">
      <c r="A401" s="4"/>
    </row>
    <row r="402" spans="1:1" ht="15.5" x14ac:dyDescent="0.35">
      <c r="A402" s="4"/>
    </row>
    <row r="403" spans="1:1" ht="15.5" x14ac:dyDescent="0.35">
      <c r="A403" s="4"/>
    </row>
    <row r="404" spans="1:1" ht="15.5" x14ac:dyDescent="0.35">
      <c r="A404" s="4"/>
    </row>
    <row r="405" spans="1:1" ht="15.5" x14ac:dyDescent="0.35">
      <c r="A405" s="4"/>
    </row>
    <row r="406" spans="1:1" ht="15.5" x14ac:dyDescent="0.35">
      <c r="A406" s="4"/>
    </row>
    <row r="407" spans="1:1" ht="15.5" x14ac:dyDescent="0.35">
      <c r="A407" s="4"/>
    </row>
    <row r="408" spans="1:1" ht="15.5" x14ac:dyDescent="0.35">
      <c r="A408" s="4"/>
    </row>
    <row r="409" spans="1:1" ht="15.5" x14ac:dyDescent="0.35">
      <c r="A409" s="4"/>
    </row>
    <row r="410" spans="1:1" ht="15.5" x14ac:dyDescent="0.35">
      <c r="A410" s="4"/>
    </row>
    <row r="411" spans="1:1" ht="15.5" x14ac:dyDescent="0.35">
      <c r="A411" s="4"/>
    </row>
    <row r="412" spans="1:1" ht="15.5" x14ac:dyDescent="0.35">
      <c r="A412" s="4"/>
    </row>
    <row r="413" spans="1:1" ht="15.5" x14ac:dyDescent="0.35">
      <c r="A413" s="4"/>
    </row>
    <row r="414" spans="1:1" ht="15.5" x14ac:dyDescent="0.35">
      <c r="A414" s="4"/>
    </row>
    <row r="415" spans="1:1" ht="15.5" x14ac:dyDescent="0.35">
      <c r="A415" s="4"/>
    </row>
    <row r="416" spans="1:1" ht="15.5" x14ac:dyDescent="0.35">
      <c r="A416" s="4"/>
    </row>
    <row r="417" spans="1:1" ht="15.5" x14ac:dyDescent="0.35">
      <c r="A417" s="4"/>
    </row>
    <row r="418" spans="1:1" ht="15.5" x14ac:dyDescent="0.35">
      <c r="A418" s="4"/>
    </row>
    <row r="419" spans="1:1" ht="15.5" x14ac:dyDescent="0.35">
      <c r="A419" s="4"/>
    </row>
    <row r="420" spans="1:1" ht="15.5" x14ac:dyDescent="0.35">
      <c r="A420" s="4"/>
    </row>
    <row r="421" spans="1:1" ht="15.5" x14ac:dyDescent="0.35">
      <c r="A421" s="4"/>
    </row>
    <row r="422" spans="1:1" ht="15.5" x14ac:dyDescent="0.35">
      <c r="A422" s="4"/>
    </row>
    <row r="423" spans="1:1" ht="15.5" x14ac:dyDescent="0.35">
      <c r="A423" s="4"/>
    </row>
    <row r="424" spans="1:1" ht="15.5" x14ac:dyDescent="0.35">
      <c r="A424" s="4"/>
    </row>
    <row r="425" spans="1:1" ht="15.5" x14ac:dyDescent="0.35">
      <c r="A425" s="4"/>
    </row>
    <row r="426" spans="1:1" ht="15.5" x14ac:dyDescent="0.35">
      <c r="A426" s="4"/>
    </row>
    <row r="427" spans="1:1" ht="15.5" x14ac:dyDescent="0.35">
      <c r="A427" s="4"/>
    </row>
    <row r="428" spans="1:1" ht="15.5" x14ac:dyDescent="0.35">
      <c r="A428" s="4"/>
    </row>
    <row r="429" spans="1:1" ht="15.5" x14ac:dyDescent="0.35">
      <c r="A429" s="4"/>
    </row>
    <row r="430" spans="1:1" ht="15.5" x14ac:dyDescent="0.35">
      <c r="A430" s="4"/>
    </row>
    <row r="431" spans="1:1" ht="15.5" x14ac:dyDescent="0.35">
      <c r="A431" s="4"/>
    </row>
    <row r="432" spans="1:1" ht="15.5" x14ac:dyDescent="0.35">
      <c r="A432" s="4"/>
    </row>
    <row r="433" spans="1:1" ht="15.5" x14ac:dyDescent="0.35">
      <c r="A433" s="4"/>
    </row>
    <row r="434" spans="1:1" ht="15.5" x14ac:dyDescent="0.35">
      <c r="A434" s="4"/>
    </row>
    <row r="435" spans="1:1" ht="15.5" x14ac:dyDescent="0.35">
      <c r="A435" s="4"/>
    </row>
    <row r="436" spans="1:1" ht="15.5" x14ac:dyDescent="0.35">
      <c r="A436" s="4"/>
    </row>
    <row r="437" spans="1:1" ht="15.5" x14ac:dyDescent="0.35">
      <c r="A437" s="4"/>
    </row>
    <row r="438" spans="1:1" ht="15.5" x14ac:dyDescent="0.35">
      <c r="A438" s="4"/>
    </row>
    <row r="439" spans="1:1" ht="15.5" x14ac:dyDescent="0.35">
      <c r="A439" s="4"/>
    </row>
    <row r="440" spans="1:1" ht="15.5" x14ac:dyDescent="0.35">
      <c r="A440" s="4"/>
    </row>
    <row r="441" spans="1:1" ht="15.5" x14ac:dyDescent="0.35">
      <c r="A441" s="4"/>
    </row>
    <row r="442" spans="1:1" ht="15.5" x14ac:dyDescent="0.35">
      <c r="A442" s="4"/>
    </row>
    <row r="443" spans="1:1" ht="15.5" x14ac:dyDescent="0.35">
      <c r="A443" s="4"/>
    </row>
    <row r="444" spans="1:1" ht="15.5" x14ac:dyDescent="0.35">
      <c r="A444" s="4"/>
    </row>
    <row r="445" spans="1:1" ht="15.5" x14ac:dyDescent="0.35">
      <c r="A445" s="4"/>
    </row>
    <row r="446" spans="1:1" ht="15.5" x14ac:dyDescent="0.35">
      <c r="A446" s="4"/>
    </row>
    <row r="447" spans="1:1" ht="15.5" x14ac:dyDescent="0.35">
      <c r="A447" s="4"/>
    </row>
    <row r="448" spans="1:1" ht="15.5" x14ac:dyDescent="0.35">
      <c r="A448" s="4"/>
    </row>
    <row r="449" spans="1:1" ht="15.5" x14ac:dyDescent="0.35">
      <c r="A449" s="4"/>
    </row>
    <row r="450" spans="1:1" ht="15.5" x14ac:dyDescent="0.35">
      <c r="A450" s="4"/>
    </row>
    <row r="451" spans="1:1" ht="15.5" x14ac:dyDescent="0.35">
      <c r="A451" s="4"/>
    </row>
    <row r="452" spans="1:1" ht="15.5" x14ac:dyDescent="0.35">
      <c r="A452" s="4"/>
    </row>
    <row r="453" spans="1:1" ht="15.5" x14ac:dyDescent="0.35">
      <c r="A453" s="4"/>
    </row>
    <row r="454" spans="1:1" ht="15.5" x14ac:dyDescent="0.35">
      <c r="A454" s="4"/>
    </row>
    <row r="455" spans="1:1" ht="15.5" x14ac:dyDescent="0.35">
      <c r="A455" s="4"/>
    </row>
    <row r="456" spans="1:1" ht="15.5" x14ac:dyDescent="0.35">
      <c r="A456" s="4"/>
    </row>
    <row r="457" spans="1:1" ht="15.5" x14ac:dyDescent="0.35">
      <c r="A457" s="4"/>
    </row>
    <row r="458" spans="1:1" ht="15.5" x14ac:dyDescent="0.35">
      <c r="A458" s="4"/>
    </row>
    <row r="459" spans="1:1" ht="15.5" x14ac:dyDescent="0.35">
      <c r="A459" s="4"/>
    </row>
    <row r="460" spans="1:1" ht="15.5" x14ac:dyDescent="0.35">
      <c r="A460" s="4"/>
    </row>
    <row r="461" spans="1:1" ht="15.5" x14ac:dyDescent="0.35">
      <c r="A461" s="4"/>
    </row>
    <row r="462" spans="1:1" ht="15.5" x14ac:dyDescent="0.35">
      <c r="A462" s="4"/>
    </row>
    <row r="463" spans="1:1" ht="15.5" x14ac:dyDescent="0.35">
      <c r="A463" s="4"/>
    </row>
    <row r="464" spans="1:1" ht="15.5" x14ac:dyDescent="0.35">
      <c r="A464" s="4"/>
    </row>
    <row r="465" spans="1:1" ht="15.5" x14ac:dyDescent="0.35">
      <c r="A465" s="4"/>
    </row>
    <row r="466" spans="1:1" ht="15.5" x14ac:dyDescent="0.35">
      <c r="A466" s="4"/>
    </row>
    <row r="467" spans="1:1" ht="15.5" x14ac:dyDescent="0.35">
      <c r="A467" s="4"/>
    </row>
    <row r="468" spans="1:1" ht="15.5" x14ac:dyDescent="0.35">
      <c r="A468" s="4"/>
    </row>
    <row r="469" spans="1:1" ht="15.5" x14ac:dyDescent="0.35">
      <c r="A469" s="4"/>
    </row>
    <row r="470" spans="1:1" ht="15.5" x14ac:dyDescent="0.35">
      <c r="A470" s="4"/>
    </row>
    <row r="471" spans="1:1" ht="15.5" x14ac:dyDescent="0.35">
      <c r="A471" s="4"/>
    </row>
    <row r="472" spans="1:1" ht="15.5" x14ac:dyDescent="0.35">
      <c r="A472" s="4"/>
    </row>
    <row r="473" spans="1:1" ht="15.5" x14ac:dyDescent="0.35">
      <c r="A473" s="4"/>
    </row>
    <row r="474" spans="1:1" ht="15.5" x14ac:dyDescent="0.35">
      <c r="A474" s="4"/>
    </row>
    <row r="475" spans="1:1" ht="15.5" x14ac:dyDescent="0.35">
      <c r="A475" s="4"/>
    </row>
    <row r="476" spans="1:1" ht="15.5" x14ac:dyDescent="0.35">
      <c r="A476" s="4"/>
    </row>
    <row r="477" spans="1:1" ht="15.5" x14ac:dyDescent="0.35">
      <c r="A477" s="4"/>
    </row>
    <row r="478" spans="1:1" ht="15.5" x14ac:dyDescent="0.35">
      <c r="A478" s="4"/>
    </row>
    <row r="479" spans="1:1" ht="15.5" x14ac:dyDescent="0.35">
      <c r="A479" s="4"/>
    </row>
    <row r="480" spans="1:1" ht="15.5" x14ac:dyDescent="0.35">
      <c r="A480" s="4"/>
    </row>
    <row r="481" spans="1:1" ht="15.5" x14ac:dyDescent="0.35">
      <c r="A481" s="4"/>
    </row>
    <row r="482" spans="1:1" ht="15.5" x14ac:dyDescent="0.35">
      <c r="A482" s="4"/>
    </row>
    <row r="483" spans="1:1" ht="15.5" x14ac:dyDescent="0.35">
      <c r="A483" s="4"/>
    </row>
    <row r="484" spans="1:1" ht="15.5" x14ac:dyDescent="0.35">
      <c r="A484" s="4"/>
    </row>
    <row r="485" spans="1:1" ht="15.5" x14ac:dyDescent="0.35">
      <c r="A485" s="4"/>
    </row>
    <row r="486" spans="1:1" ht="15.5" x14ac:dyDescent="0.35">
      <c r="A486" s="4"/>
    </row>
    <row r="487" spans="1:1" ht="15.5" x14ac:dyDescent="0.35">
      <c r="A487" s="4"/>
    </row>
    <row r="488" spans="1:1" ht="15.5" x14ac:dyDescent="0.35">
      <c r="A488" s="4"/>
    </row>
    <row r="489" spans="1:1" ht="15.5" x14ac:dyDescent="0.35">
      <c r="A489" s="4"/>
    </row>
    <row r="490" spans="1:1" ht="15.5" x14ac:dyDescent="0.35">
      <c r="A490" s="4"/>
    </row>
    <row r="491" spans="1:1" ht="15.5" x14ac:dyDescent="0.35">
      <c r="A491" s="4"/>
    </row>
    <row r="492" spans="1:1" ht="15.5" x14ac:dyDescent="0.35">
      <c r="A492" s="4"/>
    </row>
    <row r="493" spans="1:1" ht="15.5" x14ac:dyDescent="0.35">
      <c r="A493" s="4"/>
    </row>
    <row r="494" spans="1:1" ht="15.5" x14ac:dyDescent="0.35">
      <c r="A494" s="4"/>
    </row>
    <row r="495" spans="1:1" ht="15.5" x14ac:dyDescent="0.35">
      <c r="A495" s="4"/>
    </row>
    <row r="496" spans="1:1" ht="15.5" x14ac:dyDescent="0.35">
      <c r="A496" s="4"/>
    </row>
    <row r="497" spans="1:1" ht="15.5" x14ac:dyDescent="0.35">
      <c r="A497" s="4"/>
    </row>
    <row r="498" spans="1:1" ht="15.5" x14ac:dyDescent="0.35">
      <c r="A498" s="4"/>
    </row>
    <row r="499" spans="1:1" ht="15.5" x14ac:dyDescent="0.35">
      <c r="A499" s="4"/>
    </row>
    <row r="500" spans="1:1" ht="15.5" x14ac:dyDescent="0.35">
      <c r="A500" s="4"/>
    </row>
    <row r="501" spans="1:1" ht="15.5" x14ac:dyDescent="0.35">
      <c r="A501" s="4"/>
    </row>
    <row r="502" spans="1:1" ht="15.5" x14ac:dyDescent="0.35">
      <c r="A502" s="4"/>
    </row>
    <row r="503" spans="1:1" ht="15.5" x14ac:dyDescent="0.35">
      <c r="A503" s="4"/>
    </row>
    <row r="504" spans="1:1" ht="15.5" x14ac:dyDescent="0.35">
      <c r="A504" s="4"/>
    </row>
    <row r="505" spans="1:1" ht="15.5" x14ac:dyDescent="0.35">
      <c r="A505" s="4"/>
    </row>
    <row r="506" spans="1:1" ht="15.5" x14ac:dyDescent="0.35">
      <c r="A506" s="4"/>
    </row>
    <row r="507" spans="1:1" ht="15.5" x14ac:dyDescent="0.35">
      <c r="A507" s="4"/>
    </row>
    <row r="508" spans="1:1" ht="15.5" x14ac:dyDescent="0.35">
      <c r="A508" s="4"/>
    </row>
    <row r="509" spans="1:1" ht="15.5" x14ac:dyDescent="0.35">
      <c r="A509" s="4"/>
    </row>
    <row r="510" spans="1:1" ht="15.5" x14ac:dyDescent="0.35">
      <c r="A510" s="4"/>
    </row>
    <row r="511" spans="1:1" ht="15.5" x14ac:dyDescent="0.35">
      <c r="A511" s="4"/>
    </row>
    <row r="512" spans="1:1" ht="15.5" x14ac:dyDescent="0.35">
      <c r="A512" s="4"/>
    </row>
    <row r="513" spans="1:1" ht="15.5" x14ac:dyDescent="0.35">
      <c r="A513" s="4"/>
    </row>
    <row r="514" spans="1:1" ht="15.5" x14ac:dyDescent="0.35">
      <c r="A514" s="4"/>
    </row>
    <row r="515" spans="1:1" ht="15.5" x14ac:dyDescent="0.35">
      <c r="A515" s="4"/>
    </row>
    <row r="516" spans="1:1" ht="15.5" x14ac:dyDescent="0.35">
      <c r="A516" s="4"/>
    </row>
    <row r="517" spans="1:1" ht="15.5" x14ac:dyDescent="0.35">
      <c r="A517" s="4"/>
    </row>
    <row r="518" spans="1:1" ht="15.5" x14ac:dyDescent="0.35">
      <c r="A518" s="4"/>
    </row>
    <row r="519" spans="1:1" ht="15.5" x14ac:dyDescent="0.35">
      <c r="A519" s="4"/>
    </row>
    <row r="520" spans="1:1" ht="15.5" x14ac:dyDescent="0.35">
      <c r="A520" s="4"/>
    </row>
    <row r="521" spans="1:1" ht="15.5" x14ac:dyDescent="0.35">
      <c r="A521" s="4"/>
    </row>
    <row r="522" spans="1:1" ht="15.5" x14ac:dyDescent="0.35">
      <c r="A522" s="4"/>
    </row>
    <row r="523" spans="1:1" ht="15.5" x14ac:dyDescent="0.35">
      <c r="A523" s="4"/>
    </row>
    <row r="1048570" spans="2:2" ht="29" x14ac:dyDescent="0.35">
      <c r="B1048570" s="1" t="s">
        <v>70</v>
      </c>
    </row>
  </sheetData>
  <conditionalFormatting sqref="C18:D18">
    <cfRule type="duplicateValues" dxfId="72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2F76-C792-4DF9-BF51-0075FC305AA0}">
  <sheetPr>
    <tabColor theme="7" tint="0.59999389629810485"/>
  </sheetPr>
  <dimension ref="A1:AA27"/>
  <sheetViews>
    <sheetView workbookViewId="0">
      <selection activeCell="H23" sqref="H23"/>
    </sheetView>
  </sheetViews>
  <sheetFormatPr baseColWidth="10" defaultColWidth="11.453125" defaultRowHeight="14.5" x14ac:dyDescent="0.35"/>
  <cols>
    <col min="1" max="1" width="7.26953125" style="11" customWidth="1"/>
    <col min="2" max="2" width="30.453125" style="11" customWidth="1"/>
    <col min="3" max="3" width="54" style="12" customWidth="1"/>
    <col min="4" max="4" width="10.26953125" style="11" bestFit="1" customWidth="1"/>
    <col min="5" max="7" width="0" style="11" hidden="1" customWidth="1"/>
    <col min="8" max="8" width="62.54296875" style="11" bestFit="1" customWidth="1"/>
    <col min="9" max="9" width="63.1796875" style="11" customWidth="1"/>
    <col min="10" max="12" width="11.453125" style="11" customWidth="1"/>
    <col min="13" max="13" width="8" style="11" customWidth="1"/>
    <col min="14" max="14" width="15.54296875" style="11" bestFit="1" customWidth="1"/>
    <col min="15" max="16384" width="11.453125" style="11"/>
  </cols>
  <sheetData>
    <row r="1" spans="1:27" x14ac:dyDescent="0.35">
      <c r="H1" s="8" t="s">
        <v>93</v>
      </c>
      <c r="I1">
        <f>SUM(K1,N1,Q1,T1,W1,Z1)</f>
        <v>15</v>
      </c>
      <c r="J1" s="28"/>
      <c r="K1">
        <f>COUNTA(K6:K506)-COUNTIF(K6:K506,"N/A")</f>
        <v>0</v>
      </c>
      <c r="L1"/>
      <c r="M1" s="28"/>
      <c r="N1">
        <f>COUNTA(N6:N506)-COUNTIF(N6:N506,"N/A")</f>
        <v>15</v>
      </c>
      <c r="O1"/>
      <c r="P1" s="28"/>
      <c r="Q1">
        <f>COUNTA(Q6:Q506)-COUNTIF(Q6:Q506,"N/A")</f>
        <v>0</v>
      </c>
      <c r="R1"/>
      <c r="S1" s="28"/>
      <c r="T1">
        <f>COUNTA(T6:T506)-COUNTIF(T6:T506,"N/A")</f>
        <v>0</v>
      </c>
      <c r="U1"/>
      <c r="V1" s="28"/>
      <c r="W1">
        <f>COUNTA(W6:W506)-COUNTIF(W6:W506,"N/A")</f>
        <v>0</v>
      </c>
      <c r="X1"/>
      <c r="Y1" s="28"/>
      <c r="Z1">
        <f>COUNTA(Z6:Z506)-COUNTIF(Z6:Z506,"N/A")</f>
        <v>0</v>
      </c>
      <c r="AA1"/>
    </row>
    <row r="2" spans="1:27" x14ac:dyDescent="0.35">
      <c r="H2" s="8" t="s">
        <v>94</v>
      </c>
      <c r="I2">
        <f>SUM(K2,N2,Q2,T2,W2,Z2)</f>
        <v>6</v>
      </c>
      <c r="J2" s="28"/>
      <c r="K2">
        <f>COUNTIF(K6:K503,"OK")</f>
        <v>0</v>
      </c>
      <c r="L2"/>
      <c r="M2" s="28"/>
      <c r="N2">
        <f>COUNTIF(N6:N503,"OK")</f>
        <v>6</v>
      </c>
      <c r="O2"/>
      <c r="P2" s="28"/>
      <c r="Q2">
        <f>COUNTIF(Q6:Q503,"OK")</f>
        <v>0</v>
      </c>
      <c r="R2"/>
      <c r="S2" s="28"/>
      <c r="T2">
        <f>COUNTIF(T6:T503,"OK")</f>
        <v>0</v>
      </c>
      <c r="U2"/>
      <c r="V2" s="28"/>
      <c r="W2">
        <f>COUNTIF(W6:W503,"OK")</f>
        <v>0</v>
      </c>
      <c r="X2"/>
      <c r="Y2" s="28"/>
      <c r="Z2">
        <f>COUNTIF(Z6:Z503,"OK")</f>
        <v>0</v>
      </c>
      <c r="AA2"/>
    </row>
    <row r="3" spans="1:27" x14ac:dyDescent="0.35">
      <c r="H3" s="8" t="s">
        <v>95</v>
      </c>
      <c r="I3">
        <f>SUM(K3,N3,Q3,T3,W3,Z3)</f>
        <v>4</v>
      </c>
      <c r="J3" s="28"/>
      <c r="K3">
        <f>COUNTIF(K6:K504,"KO")</f>
        <v>0</v>
      </c>
      <c r="L3"/>
      <c r="M3" s="28"/>
      <c r="N3">
        <f>COUNTIF(N6:N504,"KO")</f>
        <v>4</v>
      </c>
      <c r="O3"/>
      <c r="P3" s="28"/>
      <c r="Q3">
        <f>COUNTIF(Q6:Q504,"KO")</f>
        <v>0</v>
      </c>
      <c r="R3"/>
      <c r="S3" s="28"/>
      <c r="T3">
        <f>COUNTIF(T6:T504,"KO")</f>
        <v>0</v>
      </c>
      <c r="U3"/>
      <c r="V3" s="28"/>
      <c r="W3">
        <f>COUNTIF(W6:W504,"KO")</f>
        <v>0</v>
      </c>
      <c r="X3"/>
      <c r="Y3" s="28"/>
      <c r="Z3">
        <f>COUNTIF(Z6:Z504,"KO")</f>
        <v>0</v>
      </c>
      <c r="AA3"/>
    </row>
    <row r="4" spans="1:27" x14ac:dyDescent="0.35">
      <c r="H4" s="8" t="s">
        <v>8</v>
      </c>
      <c r="I4">
        <f>SUM(L4,O4,R4,U4,X4,AA4)</f>
        <v>4</v>
      </c>
      <c r="J4" s="28"/>
      <c r="K4"/>
      <c r="L4">
        <f>COUNTIF(L6:L200,"*")</f>
        <v>0</v>
      </c>
      <c r="M4" s="28"/>
      <c r="N4"/>
      <c r="O4" cm="1">
        <f t="array" ref="O4">SUM(LEN(O6:O110)-LEN(SUBSTITUTE(O6:O110,CHAR(10),""))+(LEN(O6:O110)&gt;0))</f>
        <v>4</v>
      </c>
      <c r="P4" s="28"/>
      <c r="Q4"/>
      <c r="R4" cm="1">
        <f t="array" ref="R4">SUM(LEN(R6:R110)-LEN(SUBSTITUTE(R6:R110,CHAR(10),""))+(LEN(R6:R110)&gt;0))</f>
        <v>0</v>
      </c>
      <c r="S4" s="28"/>
      <c r="T4"/>
      <c r="U4" cm="1">
        <f t="array" ref="U4">SUM(LEN(U6:U110)-LEN(SUBSTITUTE(U6:U110,CHAR(10),""))+(LEN(U6:U110)&gt;0))</f>
        <v>0</v>
      </c>
      <c r="V4" s="28"/>
      <c r="W4"/>
      <c r="X4" cm="1">
        <f t="array" ref="X4">SUM(LEN(X6:X110)-LEN(SUBSTITUTE(X6:X110,CHAR(10),""))+(LEN(X6:X110)&gt;0))</f>
        <v>0</v>
      </c>
      <c r="Y4" s="28"/>
      <c r="Z4"/>
      <c r="AA4" cm="1">
        <f t="array" ref="AA4">SUM(LEN(AA6:AA110)-LEN(SUBSTITUTE(AA6:AA110,CHAR(10),""))+(LEN(AA6:AA110)&gt;0))</f>
        <v>0</v>
      </c>
    </row>
    <row r="5" spans="1:27" ht="27" customHeight="1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52</v>
      </c>
      <c r="B6" s="12"/>
      <c r="H6" s="12"/>
      <c r="N6" s="39" t="s">
        <v>73</v>
      </c>
    </row>
    <row r="7" spans="1:27" x14ac:dyDescent="0.35">
      <c r="A7" s="7" t="s">
        <v>56</v>
      </c>
      <c r="B7" s="12"/>
      <c r="H7" s="12"/>
      <c r="N7" s="39" t="s">
        <v>99</v>
      </c>
    </row>
    <row r="8" spans="1:27" x14ac:dyDescent="0.35">
      <c r="A8" s="7" t="s">
        <v>59</v>
      </c>
      <c r="B8" s="12"/>
      <c r="N8" s="39" t="s">
        <v>73</v>
      </c>
    </row>
    <row r="9" spans="1:27" x14ac:dyDescent="0.35">
      <c r="A9" s="7" t="s">
        <v>61</v>
      </c>
      <c r="B9" s="12"/>
      <c r="I9" s="12"/>
      <c r="N9" s="39" t="s">
        <v>73</v>
      </c>
    </row>
    <row r="10" spans="1:27" x14ac:dyDescent="0.35">
      <c r="A10" s="7" t="s">
        <v>63</v>
      </c>
      <c r="B10" s="12"/>
      <c r="I10" s="12"/>
      <c r="N10" s="39" t="s">
        <v>74</v>
      </c>
      <c r="O10" s="12" t="s">
        <v>75</v>
      </c>
    </row>
    <row r="11" spans="1:27" ht="110.25" customHeight="1" x14ac:dyDescent="0.35">
      <c r="A11" s="7" t="s">
        <v>65</v>
      </c>
      <c r="B11" s="12"/>
      <c r="H11" s="12"/>
      <c r="I11" s="12"/>
      <c r="N11" s="39" t="s">
        <v>74</v>
      </c>
      <c r="O11" s="12" t="s">
        <v>76</v>
      </c>
    </row>
    <row r="12" spans="1:27" ht="58.5" customHeight="1" x14ac:dyDescent="0.35">
      <c r="A12" s="7"/>
      <c r="B12" s="12"/>
      <c r="H12" s="12"/>
      <c r="I12" s="12"/>
      <c r="N12" s="39" t="s">
        <v>99</v>
      </c>
      <c r="O12" s="12"/>
    </row>
    <row r="13" spans="1:27" x14ac:dyDescent="0.35">
      <c r="A13" s="7" t="s">
        <v>67</v>
      </c>
      <c r="B13" s="12"/>
      <c r="H13" s="12"/>
      <c r="N13" s="39" t="s">
        <v>74</v>
      </c>
      <c r="O13" s="11" t="s">
        <v>110</v>
      </c>
    </row>
    <row r="14" spans="1:27" x14ac:dyDescent="0.35">
      <c r="A14" s="7" t="s">
        <v>77</v>
      </c>
      <c r="B14" s="12"/>
      <c r="N14" s="39" t="s">
        <v>73</v>
      </c>
    </row>
    <row r="15" spans="1:27" x14ac:dyDescent="0.35">
      <c r="A15" s="7" t="s">
        <v>78</v>
      </c>
      <c r="B15" s="12"/>
      <c r="N15" s="39" t="s">
        <v>73</v>
      </c>
    </row>
    <row r="16" spans="1:27" x14ac:dyDescent="0.35">
      <c r="A16" s="7" t="s">
        <v>79</v>
      </c>
      <c r="B16" s="12"/>
      <c r="N16" s="39" t="s">
        <v>74</v>
      </c>
    </row>
    <row r="17" spans="1:15" x14ac:dyDescent="0.35">
      <c r="A17" s="7" t="s">
        <v>80</v>
      </c>
      <c r="B17" s="12"/>
      <c r="H17" s="12"/>
      <c r="N17" s="39" t="s">
        <v>73</v>
      </c>
      <c r="O17" s="11" t="s">
        <v>81</v>
      </c>
    </row>
    <row r="18" spans="1:15" x14ac:dyDescent="0.35">
      <c r="A18" s="7" t="s">
        <v>82</v>
      </c>
      <c r="B18" s="12"/>
      <c r="N18" s="11" t="s">
        <v>99</v>
      </c>
    </row>
    <row r="19" spans="1:15" x14ac:dyDescent="0.35">
      <c r="A19" s="7" t="s">
        <v>83</v>
      </c>
      <c r="B19" s="18"/>
      <c r="N19" s="11" t="s">
        <v>99</v>
      </c>
    </row>
    <row r="20" spans="1:15" x14ac:dyDescent="0.35">
      <c r="A20" s="7" t="s">
        <v>84</v>
      </c>
      <c r="B20" s="18"/>
      <c r="N20" s="11" t="s">
        <v>99</v>
      </c>
    </row>
    <row r="21" spans="1:15" x14ac:dyDescent="0.35">
      <c r="A21" s="7" t="s">
        <v>85</v>
      </c>
      <c r="B21" s="12"/>
    </row>
    <row r="22" spans="1:15" x14ac:dyDescent="0.35">
      <c r="A22" s="7" t="s">
        <v>86</v>
      </c>
      <c r="B22" s="12"/>
    </row>
    <row r="23" spans="1:15" x14ac:dyDescent="0.35">
      <c r="A23" s="7" t="s">
        <v>87</v>
      </c>
      <c r="B23" s="12"/>
    </row>
    <row r="24" spans="1:15" x14ac:dyDescent="0.35">
      <c r="A24" s="7" t="s">
        <v>88</v>
      </c>
      <c r="B24" s="12"/>
    </row>
    <row r="25" spans="1:15" x14ac:dyDescent="0.35">
      <c r="A25" s="7" t="s">
        <v>89</v>
      </c>
      <c r="B25" s="12"/>
    </row>
    <row r="26" spans="1:15" x14ac:dyDescent="0.35">
      <c r="A26" s="7" t="s">
        <v>90</v>
      </c>
      <c r="B26" s="12"/>
    </row>
    <row r="27" spans="1:15" x14ac:dyDescent="0.35">
      <c r="A27" s="7" t="s">
        <v>91</v>
      </c>
      <c r="B27" s="12"/>
    </row>
  </sheetData>
  <phoneticPr fontId="4" type="noConversion"/>
  <conditionalFormatting sqref="N2:N1048576">
    <cfRule type="cellIs" dxfId="71" priority="1" operator="equal">
      <formula>"KO"</formula>
    </cfRule>
    <cfRule type="cellIs" dxfId="70" priority="2" operator="equal">
      <formula>"OK"</formula>
    </cfRule>
    <cfRule type="cellIs" dxfId="69" priority="3" stopIfTrue="1" operator="equal">
      <formula>0</formula>
    </cfRule>
  </conditionalFormatting>
  <dataValidations count="1">
    <dataValidation type="list" allowBlank="1" showInputMessage="1" sqref="N6:N17" xr:uid="{133B20A4-101F-42F3-92A8-BEF67550FF4B}">
      <formula1>"OK,KO"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A8CA27-CF03-4A00-A709-BCFC0F763678}">
  <sheetPr>
    <tabColor rgb="FF00B050"/>
  </sheetPr>
  <dimension ref="A1:AA11"/>
  <sheetViews>
    <sheetView workbookViewId="0">
      <selection activeCell="B6" sqref="B6:I11"/>
    </sheetView>
  </sheetViews>
  <sheetFormatPr baseColWidth="10" defaultColWidth="11.453125" defaultRowHeight="14.5" x14ac:dyDescent="0.35"/>
  <cols>
    <col min="1" max="1" width="4.7265625" customWidth="1"/>
    <col min="2" max="2" width="36" bestFit="1" customWidth="1"/>
    <col min="3" max="3" width="42.453125" customWidth="1"/>
    <col min="5" max="7" width="0" hidden="1" customWidth="1"/>
    <col min="8" max="8" width="62.54296875" bestFit="1" customWidth="1"/>
    <col min="9" max="9" width="41" customWidth="1"/>
    <col min="10" max="10" width="20.81640625" customWidth="1"/>
    <col min="11" max="13" width="11.453125" customWidth="1"/>
  </cols>
  <sheetData>
    <row r="1" spans="1:27" x14ac:dyDescent="0.35">
      <c r="H1" s="8" t="s">
        <v>93</v>
      </c>
      <c r="I1">
        <f>SUM(K1,N1,Q1,T1,W1,Z1)</f>
        <v>6</v>
      </c>
      <c r="J1" s="28"/>
      <c r="K1">
        <f>COUNTA(K6:K506)-COUNTIF(K6:K506,"N/A")</f>
        <v>0</v>
      </c>
      <c r="M1" s="28"/>
      <c r="N1">
        <f>COUNTA(N6:N506)-COUNTIF(N6:N506,"N/A")</f>
        <v>6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4</v>
      </c>
      <c r="J2" s="28"/>
      <c r="K2">
        <f>COUNTIF(K6:K503,"OK")</f>
        <v>0</v>
      </c>
      <c r="M2" s="28"/>
      <c r="N2">
        <f>COUNTIF(N6:N503,"OK")</f>
        <v>4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2</v>
      </c>
      <c r="J3" s="28"/>
      <c r="K3">
        <f>COUNTIF(K6:K504,"KO")</f>
        <v>0</v>
      </c>
      <c r="M3" s="28"/>
      <c r="N3">
        <f>COUNTIF(N6:N504,"KO")</f>
        <v>2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>
        <f>COUNTIF(L6:L200,"*")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s="11" customFormat="1" ht="27" customHeight="1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1"/>
      <c r="E6" s="11"/>
      <c r="F6" s="11"/>
      <c r="G6" s="11"/>
      <c r="H6" s="12"/>
      <c r="I6" s="11"/>
      <c r="J6" s="11"/>
      <c r="K6" s="11"/>
      <c r="L6" s="11"/>
      <c r="M6" s="11"/>
      <c r="N6" s="16" t="s">
        <v>73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x14ac:dyDescent="0.35">
      <c r="A7" s="7">
        <v>2</v>
      </c>
      <c r="B7" s="12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5" t="s">
        <v>74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x14ac:dyDescent="0.35">
      <c r="A8" s="7">
        <v>3</v>
      </c>
      <c r="B8" s="11"/>
      <c r="C8" s="12"/>
      <c r="D8" s="11"/>
      <c r="E8" s="11"/>
      <c r="F8" s="11"/>
      <c r="G8" s="11"/>
      <c r="H8" s="12"/>
      <c r="I8" s="12"/>
      <c r="J8" s="11"/>
      <c r="K8" s="11"/>
      <c r="L8" s="11"/>
      <c r="M8" s="11"/>
      <c r="N8" s="15" t="s">
        <v>74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s="11" customFormat="1" x14ac:dyDescent="0.35">
      <c r="A9" s="7">
        <v>4</v>
      </c>
      <c r="C9" s="12"/>
      <c r="H9" s="12"/>
      <c r="N9" s="16" t="s">
        <v>73</v>
      </c>
    </row>
    <row r="10" spans="1:27" x14ac:dyDescent="0.35">
      <c r="A10" s="7">
        <v>5</v>
      </c>
      <c r="C10" s="10"/>
      <c r="H10" s="12"/>
      <c r="N10" s="16" t="s">
        <v>73</v>
      </c>
    </row>
    <row r="11" spans="1:27" x14ac:dyDescent="0.35">
      <c r="A11" s="7">
        <v>6</v>
      </c>
      <c r="B11" s="11"/>
      <c r="C11" s="12"/>
      <c r="H11" s="12"/>
      <c r="N11" s="16" t="s">
        <v>73</v>
      </c>
    </row>
  </sheetData>
  <phoneticPr fontId="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2BF78-B694-402A-9D63-CA0F3F2DFE5D}">
  <sheetPr>
    <tabColor theme="7" tint="0.59999389629810485"/>
  </sheetPr>
  <dimension ref="A1:AA74"/>
  <sheetViews>
    <sheetView topLeftCell="A27" workbookViewId="0">
      <selection activeCell="B39" sqref="B6:H39"/>
    </sheetView>
  </sheetViews>
  <sheetFormatPr baseColWidth="10" defaultColWidth="11.453125" defaultRowHeight="14.5" x14ac:dyDescent="0.35"/>
  <cols>
    <col min="1" max="1" width="4.7265625" customWidth="1"/>
    <col min="2" max="3" width="44.26953125" customWidth="1"/>
    <col min="4" max="7" width="0" hidden="1" customWidth="1"/>
    <col min="8" max="8" width="53.7265625" bestFit="1" customWidth="1"/>
    <col min="9" max="9" width="43.81640625" bestFit="1" customWidth="1"/>
    <col min="10" max="13" width="11.453125" customWidth="1"/>
  </cols>
  <sheetData>
    <row r="1" spans="1:27" x14ac:dyDescent="0.35">
      <c r="H1" s="8" t="s">
        <v>93</v>
      </c>
      <c r="I1">
        <f>SUM(K1,N1,Q1,T1,W1,Z1)</f>
        <v>31</v>
      </c>
      <c r="J1" s="28"/>
      <c r="K1">
        <f>COUNTA(K6:K507)-COUNTIF(K6:K507,"N/A")</f>
        <v>17</v>
      </c>
      <c r="M1" s="28"/>
      <c r="N1">
        <f>COUNTA(N6:N507)-COUNTIF(N6:N507,"N/A")</f>
        <v>14</v>
      </c>
      <c r="P1" s="28"/>
      <c r="Q1">
        <f>COUNTA(Q6:Q507)-COUNTIF(Q6:Q507,"N/A")</f>
        <v>0</v>
      </c>
      <c r="S1" s="28"/>
      <c r="T1">
        <f>COUNTA(T6:T507)-COUNTIF(T6:T507,"N/A")</f>
        <v>0</v>
      </c>
      <c r="V1" s="28"/>
      <c r="W1">
        <f>COUNTA(W6:W507)-COUNTIF(W6:W507,"N/A")</f>
        <v>0</v>
      </c>
      <c r="Y1" s="28"/>
      <c r="Z1">
        <f>COUNTA(Z6:Z507)-COUNTIF(Z6:Z507,"N/A")</f>
        <v>0</v>
      </c>
    </row>
    <row r="2" spans="1:27" x14ac:dyDescent="0.35">
      <c r="H2" s="8" t="s">
        <v>94</v>
      </c>
      <c r="I2">
        <f>SUM(K2,N2,Q2,T2,W2,Z2)</f>
        <v>14</v>
      </c>
      <c r="J2" s="28"/>
      <c r="K2">
        <f>COUNTIF(K6:K504,"OK")</f>
        <v>1</v>
      </c>
      <c r="M2" s="28"/>
      <c r="N2">
        <f>COUNTIF(N6:N504,"OK")</f>
        <v>13</v>
      </c>
      <c r="P2" s="28"/>
      <c r="Q2">
        <f>COUNTIF(Q6:Q504,"OK")</f>
        <v>0</v>
      </c>
      <c r="S2" s="28"/>
      <c r="T2">
        <f>COUNTIF(T6:T504,"OK")</f>
        <v>0</v>
      </c>
      <c r="V2" s="28"/>
      <c r="W2">
        <f>COUNTIF(W6:W504,"OK")</f>
        <v>0</v>
      </c>
      <c r="Y2" s="28"/>
      <c r="Z2">
        <f>COUNTIF(Z6:Z504,"OK")</f>
        <v>0</v>
      </c>
    </row>
    <row r="3" spans="1:27" x14ac:dyDescent="0.35">
      <c r="H3" s="8" t="s">
        <v>95</v>
      </c>
      <c r="I3">
        <f>SUM(K3,N3,Q3,T3,W3,Z3)</f>
        <v>1</v>
      </c>
      <c r="J3" s="28"/>
      <c r="K3">
        <f>COUNTIF(K6:K505,"KO")</f>
        <v>0</v>
      </c>
      <c r="M3" s="28"/>
      <c r="N3">
        <f>COUNTIF(N6:N505,"KO")</f>
        <v>1</v>
      </c>
      <c r="P3" s="28"/>
      <c r="Q3">
        <f>COUNTIF(Q6:Q505,"KO")</f>
        <v>0</v>
      </c>
      <c r="S3" s="28"/>
      <c r="T3">
        <f>COUNTIF(T6:T505,"KO")</f>
        <v>0</v>
      </c>
      <c r="V3" s="28"/>
      <c r="W3">
        <f>COUNTIF(W6:W505,"KO")</f>
        <v>0</v>
      </c>
      <c r="Y3" s="28"/>
      <c r="Z3">
        <f>COUNTIF(Z6:Z505,"KO")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>
        <f>COUNTIF(L6:L201,"*")</f>
        <v>0</v>
      </c>
      <c r="M4" s="28"/>
      <c r="O4" cm="1">
        <f t="array" ref="O4">SUM(LEN(O6:O111)-LEN(SUBSTITUTE(O6:O111,CHAR(10),""))+(LEN(O6:O111)&gt;0))</f>
        <v>0</v>
      </c>
      <c r="P4" s="28"/>
      <c r="R4" cm="1">
        <f t="array" ref="R4">SUM(LEN(R6:R111)-LEN(SUBSTITUTE(R6:R111,CHAR(10),""))+(LEN(R6:R111)&gt;0))</f>
        <v>0</v>
      </c>
      <c r="S4" s="28"/>
      <c r="U4" cm="1">
        <f t="array" ref="U4">SUM(LEN(U6:U111)-LEN(SUBSTITUTE(U6:U111,CHAR(10),""))+(LEN(U6:U111)&gt;0))</f>
        <v>0</v>
      </c>
      <c r="V4" s="28"/>
      <c r="X4" cm="1">
        <f t="array" ref="X4">SUM(LEN(X6:X111)-LEN(SUBSTITUTE(X6:X111,CHAR(10),""))+(LEN(X6:X111)&gt;0))</f>
        <v>0</v>
      </c>
      <c r="Y4" s="28"/>
      <c r="AA4" cm="1">
        <f t="array" ref="AA4">SUM(LEN(AA6:AA111)-LEN(SUBSTITUTE(AA6:AA111,CHAR(10),""))+(LEN(AA6:AA111)&gt;0))</f>
        <v>0</v>
      </c>
    </row>
    <row r="5" spans="1:27" s="11" customFormat="1" ht="27" customHeight="1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1"/>
      <c r="E6" s="11"/>
      <c r="F6" s="11"/>
      <c r="G6" s="11"/>
      <c r="H6" s="12"/>
      <c r="I6" s="11"/>
      <c r="J6" s="11"/>
      <c r="K6" s="39"/>
      <c r="L6" s="11"/>
      <c r="M6" s="11"/>
      <c r="N6" s="39" t="s">
        <v>73</v>
      </c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x14ac:dyDescent="0.35">
      <c r="A7" s="7" t="s">
        <v>101</v>
      </c>
      <c r="B7" s="12"/>
      <c r="C7" s="12"/>
      <c r="D7" s="11"/>
      <c r="E7" s="11"/>
      <c r="F7" s="11"/>
      <c r="G7" s="11"/>
      <c r="H7" s="12"/>
      <c r="K7" s="39" t="s">
        <v>73</v>
      </c>
      <c r="N7" s="39"/>
    </row>
    <row r="8" spans="1:27" x14ac:dyDescent="0.35">
      <c r="A8" s="7">
        <v>2</v>
      </c>
      <c r="B8" s="12"/>
      <c r="C8" s="12"/>
      <c r="D8" s="11"/>
      <c r="E8" s="11"/>
      <c r="F8" s="11"/>
      <c r="G8" s="11"/>
      <c r="H8" s="11"/>
      <c r="I8" s="11"/>
      <c r="J8" s="11"/>
      <c r="K8" s="39"/>
      <c r="L8" s="11"/>
      <c r="M8" s="11"/>
      <c r="N8" s="39" t="s">
        <v>73</v>
      </c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x14ac:dyDescent="0.35">
      <c r="A9" s="7">
        <v>3</v>
      </c>
      <c r="B9" s="11"/>
      <c r="C9" s="12"/>
      <c r="D9" s="11"/>
      <c r="E9" s="11"/>
      <c r="F9" s="11"/>
      <c r="G9" s="11"/>
      <c r="H9" s="12"/>
      <c r="I9" s="12"/>
      <c r="J9" s="11"/>
      <c r="K9" s="39"/>
      <c r="L9" s="11"/>
      <c r="M9" s="11"/>
      <c r="N9" s="39" t="s">
        <v>73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7">
        <v>4</v>
      </c>
      <c r="B10" s="11"/>
      <c r="C10" s="12"/>
      <c r="D10" s="11"/>
      <c r="E10" s="11"/>
      <c r="F10" s="11"/>
      <c r="G10" s="11"/>
      <c r="H10" s="12"/>
      <c r="I10" s="11"/>
      <c r="J10" s="11"/>
      <c r="K10" s="39"/>
      <c r="L10" s="11"/>
      <c r="M10" s="11"/>
      <c r="N10" s="39" t="s">
        <v>73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x14ac:dyDescent="0.35">
      <c r="A11" s="7">
        <v>5</v>
      </c>
      <c r="B11" s="11"/>
      <c r="C11" s="12"/>
      <c r="D11" s="11"/>
      <c r="E11" s="11"/>
      <c r="F11" s="11"/>
      <c r="G11" s="11"/>
      <c r="H11" s="11"/>
      <c r="I11" s="11"/>
      <c r="J11" s="11"/>
      <c r="K11" s="39"/>
      <c r="L11" s="11"/>
      <c r="M11" s="11"/>
      <c r="N11" s="39" t="s">
        <v>73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1:27" x14ac:dyDescent="0.35">
      <c r="A12" s="7">
        <v>6</v>
      </c>
      <c r="B12" s="12"/>
      <c r="C12" s="12"/>
      <c r="D12" s="11"/>
      <c r="E12" s="11"/>
      <c r="F12" s="11"/>
      <c r="G12" s="11"/>
      <c r="H12" s="12"/>
      <c r="I12" s="11"/>
      <c r="J12" s="11"/>
      <c r="K12" s="39"/>
      <c r="L12" s="11"/>
      <c r="M12" s="11"/>
      <c r="N12" s="39" t="s">
        <v>73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x14ac:dyDescent="0.35">
      <c r="A13" s="7">
        <v>7</v>
      </c>
      <c r="B13" s="11"/>
      <c r="C13" s="12"/>
      <c r="D13" s="11"/>
      <c r="E13" s="11"/>
      <c r="F13" s="11"/>
      <c r="G13" s="11"/>
      <c r="H13" s="12"/>
      <c r="I13" s="11"/>
      <c r="J13" s="11"/>
      <c r="K13" s="39"/>
      <c r="L13" s="11"/>
      <c r="M13" s="11"/>
      <c r="N13" s="39" t="s">
        <v>73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x14ac:dyDescent="0.35">
      <c r="A14" s="7">
        <v>8</v>
      </c>
      <c r="B14" s="11"/>
      <c r="C14" s="12"/>
      <c r="D14" s="11"/>
      <c r="E14" s="11"/>
      <c r="F14" s="11"/>
      <c r="G14" s="11"/>
      <c r="H14" s="12"/>
      <c r="I14" s="11"/>
      <c r="J14" s="11"/>
      <c r="K14" s="39"/>
      <c r="L14" s="11"/>
      <c r="M14" s="11"/>
      <c r="N14" s="39" t="s">
        <v>73</v>
      </c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  <row r="15" spans="1:27" x14ac:dyDescent="0.35">
      <c r="A15" s="7">
        <v>9</v>
      </c>
      <c r="B15" s="11"/>
      <c r="C15" s="12"/>
      <c r="D15" s="11"/>
      <c r="E15" s="11"/>
      <c r="F15" s="11"/>
      <c r="G15" s="11"/>
      <c r="H15" s="11"/>
      <c r="I15" s="11"/>
      <c r="J15" s="11"/>
      <c r="K15" s="39" t="s">
        <v>99</v>
      </c>
      <c r="L15" s="11"/>
      <c r="M15" s="11"/>
      <c r="N15" s="39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</row>
    <row r="16" spans="1:27" x14ac:dyDescent="0.35">
      <c r="A16" s="7">
        <v>10</v>
      </c>
      <c r="B16" s="11"/>
      <c r="C16" s="12"/>
      <c r="D16" s="11"/>
      <c r="E16" s="11"/>
      <c r="F16" s="11"/>
      <c r="G16" s="11"/>
      <c r="H16" s="11"/>
      <c r="I16" s="11"/>
      <c r="J16" s="11"/>
      <c r="K16" s="39" t="s">
        <v>99</v>
      </c>
      <c r="L16" s="11"/>
      <c r="M16" s="11"/>
      <c r="N16" s="39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</row>
    <row r="17" spans="1:27" x14ac:dyDescent="0.35">
      <c r="A17" s="7">
        <v>11</v>
      </c>
      <c r="B17" s="11"/>
      <c r="C17" s="12"/>
      <c r="D17" s="11"/>
      <c r="E17" s="11"/>
      <c r="F17" s="11"/>
      <c r="G17" s="11"/>
      <c r="H17" s="12"/>
      <c r="I17" s="11"/>
      <c r="J17" s="11"/>
      <c r="K17" s="39" t="s">
        <v>99</v>
      </c>
      <c r="L17" s="11"/>
      <c r="M17" s="11"/>
      <c r="N17" s="39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x14ac:dyDescent="0.35">
      <c r="A18" s="7">
        <v>12</v>
      </c>
      <c r="B18" s="11"/>
      <c r="C18" s="12"/>
      <c r="D18" s="11"/>
      <c r="E18" s="11"/>
      <c r="F18" s="11"/>
      <c r="G18" s="11"/>
      <c r="H18" s="12"/>
      <c r="I18" s="11" t="s">
        <v>92</v>
      </c>
      <c r="J18" s="11"/>
      <c r="K18" s="39"/>
      <c r="L18" s="11"/>
      <c r="M18" s="11"/>
      <c r="N18" s="39" t="s">
        <v>74</v>
      </c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</row>
    <row r="19" spans="1:27" x14ac:dyDescent="0.35">
      <c r="A19" s="7">
        <v>13</v>
      </c>
      <c r="B19" s="11"/>
      <c r="C19" s="12"/>
      <c r="D19" s="11"/>
      <c r="E19" s="11"/>
      <c r="F19" s="11"/>
      <c r="G19" s="11"/>
      <c r="H19" s="11"/>
      <c r="I19" s="11"/>
      <c r="J19" s="11"/>
      <c r="K19" s="39" t="s">
        <v>99</v>
      </c>
      <c r="L19" s="11"/>
      <c r="M19" s="11"/>
      <c r="N19" s="39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</row>
    <row r="20" spans="1:27" x14ac:dyDescent="0.35">
      <c r="A20" s="7">
        <v>14</v>
      </c>
      <c r="B20" s="11"/>
      <c r="C20" s="12"/>
      <c r="D20" s="11"/>
      <c r="E20" s="11"/>
      <c r="F20" s="11"/>
      <c r="G20" s="11"/>
      <c r="H20" s="11"/>
      <c r="I20" s="11"/>
      <c r="J20" s="11"/>
      <c r="K20" s="39" t="s">
        <v>99</v>
      </c>
      <c r="L20" s="11"/>
      <c r="M20" s="11"/>
      <c r="N20" s="39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</row>
    <row r="21" spans="1:27" x14ac:dyDescent="0.35">
      <c r="A21" s="7">
        <v>15</v>
      </c>
      <c r="B21" s="12"/>
      <c r="C21" s="12"/>
      <c r="D21" s="11"/>
      <c r="E21" s="11"/>
      <c r="F21" s="11"/>
      <c r="G21" s="11"/>
      <c r="H21" s="12"/>
      <c r="I21" s="11"/>
      <c r="J21" s="11"/>
      <c r="K21" s="39"/>
      <c r="L21" s="11"/>
      <c r="M21" s="11"/>
      <c r="N21" s="39" t="s">
        <v>73</v>
      </c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</row>
    <row r="22" spans="1:27" x14ac:dyDescent="0.35">
      <c r="A22" s="7">
        <v>16</v>
      </c>
      <c r="B22" s="12"/>
      <c r="C22" s="12"/>
      <c r="D22" s="11"/>
      <c r="E22" s="11"/>
      <c r="F22" s="11"/>
      <c r="G22" s="11"/>
      <c r="H22" s="12"/>
      <c r="I22" s="11"/>
      <c r="J22" s="11"/>
      <c r="K22" s="39"/>
      <c r="L22" s="11"/>
      <c r="M22" s="11"/>
      <c r="N22" s="39" t="s">
        <v>73</v>
      </c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</row>
    <row r="23" spans="1:27" x14ac:dyDescent="0.35">
      <c r="A23" s="7">
        <v>17</v>
      </c>
      <c r="B23" s="11"/>
      <c r="C23" s="12"/>
      <c r="D23" s="11"/>
      <c r="E23" s="11"/>
      <c r="F23" s="11"/>
      <c r="G23" s="11"/>
      <c r="H23" s="12"/>
      <c r="I23" s="11"/>
      <c r="J23" s="11"/>
      <c r="K23" s="39" t="s">
        <v>99</v>
      </c>
      <c r="L23" s="11"/>
      <c r="M23" s="11"/>
      <c r="N23" s="39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</row>
    <row r="24" spans="1:27" x14ac:dyDescent="0.35">
      <c r="A24" s="7">
        <v>18</v>
      </c>
      <c r="B24" s="11"/>
      <c r="C24" s="12"/>
      <c r="D24" s="11"/>
      <c r="E24" s="11"/>
      <c r="F24" s="11"/>
      <c r="G24" s="11"/>
      <c r="H24" s="12"/>
      <c r="I24" s="11"/>
      <c r="J24" s="11"/>
      <c r="K24" s="39" t="s">
        <v>99</v>
      </c>
      <c r="L24" s="11"/>
      <c r="M24" s="11"/>
      <c r="N24" s="39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</row>
    <row r="25" spans="1:27" x14ac:dyDescent="0.35">
      <c r="A25" s="7">
        <v>19</v>
      </c>
      <c r="B25" s="11"/>
      <c r="C25" s="12"/>
      <c r="D25" s="11"/>
      <c r="E25" s="11"/>
      <c r="F25" s="11"/>
      <c r="G25" s="11"/>
      <c r="H25" s="12"/>
      <c r="I25" s="11"/>
      <c r="J25" s="11"/>
      <c r="K25" s="39" t="s">
        <v>99</v>
      </c>
      <c r="L25" s="11"/>
      <c r="M25" s="11"/>
      <c r="N25" s="39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</row>
    <row r="26" spans="1:27" x14ac:dyDescent="0.35">
      <c r="A26" s="7">
        <v>20</v>
      </c>
      <c r="B26" s="11"/>
      <c r="C26" s="12"/>
      <c r="D26" s="11"/>
      <c r="E26" s="11"/>
      <c r="F26" s="11"/>
      <c r="G26" s="11"/>
      <c r="H26" s="11"/>
      <c r="I26" s="11"/>
      <c r="J26" s="11"/>
      <c r="K26" s="39" t="s">
        <v>99</v>
      </c>
      <c r="L26" s="11"/>
      <c r="M26" s="11"/>
      <c r="N26" s="39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</row>
    <row r="27" spans="1:27" x14ac:dyDescent="0.35">
      <c r="A27" s="7">
        <v>21</v>
      </c>
      <c r="B27" s="19"/>
      <c r="C27" s="12"/>
      <c r="D27" s="11"/>
      <c r="E27" s="11"/>
      <c r="F27" s="11"/>
      <c r="G27" s="11"/>
      <c r="H27" s="19"/>
      <c r="I27" s="11"/>
      <c r="J27" s="11"/>
      <c r="K27" s="39" t="s">
        <v>99</v>
      </c>
      <c r="L27" s="11"/>
      <c r="M27" s="11"/>
      <c r="N27" s="39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</row>
    <row r="28" spans="1:27" x14ac:dyDescent="0.35">
      <c r="A28" s="7">
        <v>22</v>
      </c>
      <c r="B28" s="11"/>
      <c r="C28" s="12"/>
      <c r="H28" s="11"/>
      <c r="K28" s="39" t="s">
        <v>99</v>
      </c>
      <c r="N28" s="39"/>
    </row>
    <row r="29" spans="1:27" x14ac:dyDescent="0.35">
      <c r="A29" s="7">
        <v>23</v>
      </c>
      <c r="B29" s="11"/>
      <c r="C29" s="12"/>
      <c r="D29" s="11"/>
      <c r="E29" s="11"/>
      <c r="F29" s="11"/>
      <c r="G29" s="11"/>
      <c r="H29" s="22"/>
      <c r="K29" s="39"/>
      <c r="N29" s="39" t="s">
        <v>73</v>
      </c>
    </row>
    <row r="30" spans="1:27" x14ac:dyDescent="0.35">
      <c r="A30" s="7">
        <v>24</v>
      </c>
      <c r="B30" s="20"/>
      <c r="K30" s="39" t="s">
        <v>99</v>
      </c>
      <c r="N30" s="39"/>
    </row>
    <row r="31" spans="1:27" x14ac:dyDescent="0.35">
      <c r="A31" s="7">
        <v>25</v>
      </c>
      <c r="B31" s="11"/>
      <c r="C31" s="12"/>
      <c r="K31" s="39" t="s">
        <v>99</v>
      </c>
      <c r="N31" s="39"/>
    </row>
    <row r="32" spans="1:27" x14ac:dyDescent="0.35">
      <c r="A32" s="7">
        <v>26</v>
      </c>
      <c r="B32" s="21"/>
      <c r="K32" s="39" t="s">
        <v>99</v>
      </c>
      <c r="N32" s="39"/>
    </row>
    <row r="33" spans="1:14" x14ac:dyDescent="0.35">
      <c r="A33" s="7">
        <v>27</v>
      </c>
      <c r="B33" s="19"/>
      <c r="K33" s="39" t="s">
        <v>99</v>
      </c>
      <c r="N33" s="39"/>
    </row>
    <row r="34" spans="1:14" x14ac:dyDescent="0.35">
      <c r="A34" s="7">
        <v>28</v>
      </c>
      <c r="B34" s="19"/>
      <c r="K34" s="39" t="s">
        <v>99</v>
      </c>
      <c r="N34" s="39"/>
    </row>
    <row r="35" spans="1:14" x14ac:dyDescent="0.35">
      <c r="A35" s="7">
        <v>29</v>
      </c>
      <c r="B35" s="11"/>
      <c r="C35" s="12"/>
      <c r="H35" s="11"/>
      <c r="K35" s="39"/>
      <c r="N35" s="39" t="s">
        <v>73</v>
      </c>
    </row>
    <row r="36" spans="1:14" x14ac:dyDescent="0.35">
      <c r="A36" s="7">
        <v>30</v>
      </c>
      <c r="B36" s="11"/>
      <c r="K36" s="39"/>
      <c r="N36" s="39" t="s">
        <v>73</v>
      </c>
    </row>
    <row r="37" spans="1:14" x14ac:dyDescent="0.35">
      <c r="A37" s="7">
        <v>31</v>
      </c>
      <c r="C37" s="12"/>
      <c r="H37" s="11"/>
      <c r="K37" s="39"/>
      <c r="N37" s="39"/>
    </row>
    <row r="38" spans="1:14" x14ac:dyDescent="0.35">
      <c r="A38" s="7">
        <v>32</v>
      </c>
      <c r="C38" s="12"/>
      <c r="H38" s="10"/>
      <c r="K38" s="39"/>
      <c r="N38" s="39"/>
    </row>
    <row r="39" spans="1:14" x14ac:dyDescent="0.35">
      <c r="A39" s="7">
        <v>33</v>
      </c>
      <c r="B39" s="21"/>
      <c r="K39" s="39"/>
    </row>
    <row r="40" spans="1:14" x14ac:dyDescent="0.35">
      <c r="K40" s="39"/>
    </row>
    <row r="41" spans="1:14" x14ac:dyDescent="0.35">
      <c r="K41" s="39"/>
    </row>
    <row r="42" spans="1:14" x14ac:dyDescent="0.35">
      <c r="K42" s="39"/>
    </row>
    <row r="43" spans="1:14" x14ac:dyDescent="0.35">
      <c r="K43" s="39"/>
    </row>
    <row r="44" spans="1:14" x14ac:dyDescent="0.35">
      <c r="K44" s="39"/>
    </row>
    <row r="45" spans="1:14" x14ac:dyDescent="0.35">
      <c r="K45" s="39"/>
    </row>
    <row r="46" spans="1:14" x14ac:dyDescent="0.35">
      <c r="K46" s="39"/>
    </row>
    <row r="47" spans="1:14" x14ac:dyDescent="0.35">
      <c r="K47" s="39"/>
    </row>
    <row r="48" spans="1:14" x14ac:dyDescent="0.35">
      <c r="K48" s="39"/>
    </row>
    <row r="49" spans="11:11" x14ac:dyDescent="0.35">
      <c r="K49" s="39"/>
    </row>
    <row r="50" spans="11:11" x14ac:dyDescent="0.35">
      <c r="K50" s="39"/>
    </row>
    <row r="51" spans="11:11" x14ac:dyDescent="0.35">
      <c r="K51" s="39"/>
    </row>
    <row r="52" spans="11:11" x14ac:dyDescent="0.35">
      <c r="K52" s="39"/>
    </row>
    <row r="53" spans="11:11" x14ac:dyDescent="0.35">
      <c r="K53" s="39"/>
    </row>
    <row r="54" spans="11:11" x14ac:dyDescent="0.35">
      <c r="K54" s="39"/>
    </row>
    <row r="55" spans="11:11" x14ac:dyDescent="0.35">
      <c r="K55" s="39"/>
    </row>
    <row r="56" spans="11:11" x14ac:dyDescent="0.35">
      <c r="K56" s="39"/>
    </row>
    <row r="57" spans="11:11" x14ac:dyDescent="0.35">
      <c r="K57" s="39"/>
    </row>
    <row r="58" spans="11:11" x14ac:dyDescent="0.35">
      <c r="K58" s="39"/>
    </row>
    <row r="59" spans="11:11" x14ac:dyDescent="0.35">
      <c r="K59" s="39"/>
    </row>
    <row r="60" spans="11:11" x14ac:dyDescent="0.35">
      <c r="K60" s="39"/>
    </row>
    <row r="61" spans="11:11" x14ac:dyDescent="0.35">
      <c r="K61" s="39"/>
    </row>
    <row r="62" spans="11:11" x14ac:dyDescent="0.35">
      <c r="K62" s="39"/>
    </row>
    <row r="63" spans="11:11" x14ac:dyDescent="0.35">
      <c r="K63" s="39"/>
    </row>
    <row r="64" spans="11:11" x14ac:dyDescent="0.35">
      <c r="K64" s="39"/>
    </row>
    <row r="65" spans="11:11" x14ac:dyDescent="0.35">
      <c r="K65" s="39"/>
    </row>
    <row r="66" spans="11:11" x14ac:dyDescent="0.35">
      <c r="K66" s="39"/>
    </row>
    <row r="67" spans="11:11" x14ac:dyDescent="0.35">
      <c r="K67" s="39"/>
    </row>
    <row r="68" spans="11:11" x14ac:dyDescent="0.35">
      <c r="K68" s="39"/>
    </row>
    <row r="69" spans="11:11" x14ac:dyDescent="0.35">
      <c r="K69" s="39"/>
    </row>
    <row r="70" spans="11:11" x14ac:dyDescent="0.35">
      <c r="K70" s="39"/>
    </row>
    <row r="71" spans="11:11" x14ac:dyDescent="0.35">
      <c r="K71" s="39"/>
    </row>
    <row r="72" spans="11:11" x14ac:dyDescent="0.35">
      <c r="K72" s="39"/>
    </row>
    <row r="73" spans="11:11" x14ac:dyDescent="0.35">
      <c r="K73" s="39"/>
    </row>
    <row r="74" spans="11:11" x14ac:dyDescent="0.35">
      <c r="K74" s="39"/>
    </row>
  </sheetData>
  <conditionalFormatting sqref="K6:K74">
    <cfRule type="cellIs" dxfId="68" priority="49" operator="equal">
      <formula>"KO"</formula>
    </cfRule>
    <cfRule type="cellIs" dxfId="67" priority="50" operator="equal">
      <formula>"OK"</formula>
    </cfRule>
    <cfRule type="cellIs" dxfId="66" priority="51" stopIfTrue="1" operator="equal">
      <formula>0</formula>
    </cfRule>
  </conditionalFormatting>
  <conditionalFormatting sqref="N6">
    <cfRule type="cellIs" dxfId="65" priority="46" operator="equal">
      <formula>"KO"</formula>
    </cfRule>
    <cfRule type="cellIs" dxfId="64" priority="47" operator="equal">
      <formula>"OK"</formula>
    </cfRule>
    <cfRule type="cellIs" dxfId="63" priority="48" stopIfTrue="1" operator="equal">
      <formula>0</formula>
    </cfRule>
  </conditionalFormatting>
  <conditionalFormatting sqref="N8:N17">
    <cfRule type="cellIs" dxfId="62" priority="43" operator="equal">
      <formula>"KO"</formula>
    </cfRule>
    <cfRule type="cellIs" dxfId="61" priority="44" operator="equal">
      <formula>"OK"</formula>
    </cfRule>
    <cfRule type="cellIs" dxfId="60" priority="45" stopIfTrue="1" operator="equal">
      <formula>0</formula>
    </cfRule>
  </conditionalFormatting>
  <conditionalFormatting sqref="N7">
    <cfRule type="cellIs" dxfId="59" priority="40" operator="equal">
      <formula>"KO"</formula>
    </cfRule>
    <cfRule type="cellIs" dxfId="58" priority="41" operator="equal">
      <formula>"OK"</formula>
    </cfRule>
    <cfRule type="cellIs" dxfId="57" priority="42" stopIfTrue="1" operator="equal">
      <formula>0</formula>
    </cfRule>
  </conditionalFormatting>
  <conditionalFormatting sqref="N18">
    <cfRule type="cellIs" dxfId="56" priority="37" operator="equal">
      <formula>"KO"</formula>
    </cfRule>
    <cfRule type="cellIs" dxfId="55" priority="38" operator="equal">
      <formula>"OK"</formula>
    </cfRule>
    <cfRule type="cellIs" dxfId="54" priority="39" stopIfTrue="1" operator="equal">
      <formula>0</formula>
    </cfRule>
  </conditionalFormatting>
  <conditionalFormatting sqref="N21">
    <cfRule type="cellIs" dxfId="53" priority="31" operator="equal">
      <formula>"KO"</formula>
    </cfRule>
    <cfRule type="cellIs" dxfId="52" priority="32" operator="equal">
      <formula>"OK"</formula>
    </cfRule>
    <cfRule type="cellIs" dxfId="51" priority="33" stopIfTrue="1" operator="equal">
      <formula>0</formula>
    </cfRule>
  </conditionalFormatting>
  <conditionalFormatting sqref="N22">
    <cfRule type="cellIs" dxfId="50" priority="28" operator="equal">
      <formula>"KO"</formula>
    </cfRule>
    <cfRule type="cellIs" dxfId="49" priority="29" operator="equal">
      <formula>"OK"</formula>
    </cfRule>
    <cfRule type="cellIs" dxfId="48" priority="30" stopIfTrue="1" operator="equal">
      <formula>0</formula>
    </cfRule>
  </conditionalFormatting>
  <conditionalFormatting sqref="N29">
    <cfRule type="cellIs" dxfId="47" priority="25" operator="equal">
      <formula>"KO"</formula>
    </cfRule>
    <cfRule type="cellIs" dxfId="46" priority="26" operator="equal">
      <formula>"OK"</formula>
    </cfRule>
    <cfRule type="cellIs" dxfId="45" priority="27" stopIfTrue="1" operator="equal">
      <formula>0</formula>
    </cfRule>
  </conditionalFormatting>
  <conditionalFormatting sqref="N19">
    <cfRule type="cellIs" dxfId="44" priority="22" operator="equal">
      <formula>"KO"</formula>
    </cfRule>
    <cfRule type="cellIs" dxfId="43" priority="23" operator="equal">
      <formula>"OK"</formula>
    </cfRule>
    <cfRule type="cellIs" dxfId="42" priority="24" stopIfTrue="1" operator="equal">
      <formula>0</formula>
    </cfRule>
  </conditionalFormatting>
  <conditionalFormatting sqref="N20">
    <cfRule type="cellIs" dxfId="41" priority="19" operator="equal">
      <formula>"KO"</formula>
    </cfRule>
    <cfRule type="cellIs" dxfId="40" priority="20" operator="equal">
      <formula>"OK"</formula>
    </cfRule>
    <cfRule type="cellIs" dxfId="39" priority="21" stopIfTrue="1" operator="equal">
      <formula>0</formula>
    </cfRule>
  </conditionalFormatting>
  <conditionalFormatting sqref="N23:N28">
    <cfRule type="cellIs" dxfId="38" priority="16" operator="equal">
      <formula>"KO"</formula>
    </cfRule>
    <cfRule type="cellIs" dxfId="37" priority="17" operator="equal">
      <formula>"OK"</formula>
    </cfRule>
    <cfRule type="cellIs" dxfId="36" priority="18" stopIfTrue="1" operator="equal">
      <formula>0</formula>
    </cfRule>
  </conditionalFormatting>
  <conditionalFormatting sqref="N30:N34">
    <cfRule type="cellIs" dxfId="35" priority="13" operator="equal">
      <formula>"KO"</formula>
    </cfRule>
    <cfRule type="cellIs" dxfId="34" priority="14" operator="equal">
      <formula>"OK"</formula>
    </cfRule>
    <cfRule type="cellIs" dxfId="33" priority="15" stopIfTrue="1" operator="equal">
      <formula>0</formula>
    </cfRule>
  </conditionalFormatting>
  <conditionalFormatting sqref="N37">
    <cfRule type="cellIs" dxfId="32" priority="10" operator="equal">
      <formula>"KO"</formula>
    </cfRule>
    <cfRule type="cellIs" dxfId="31" priority="11" operator="equal">
      <formula>"OK"</formula>
    </cfRule>
    <cfRule type="cellIs" dxfId="30" priority="12" stopIfTrue="1" operator="equal">
      <formula>0</formula>
    </cfRule>
  </conditionalFormatting>
  <conditionalFormatting sqref="N38">
    <cfRule type="cellIs" dxfId="29" priority="7" operator="equal">
      <formula>"KO"</formula>
    </cfRule>
    <cfRule type="cellIs" dxfId="28" priority="8" operator="equal">
      <formula>"OK"</formula>
    </cfRule>
    <cfRule type="cellIs" dxfId="27" priority="9" stopIfTrue="1" operator="equal">
      <formula>0</formula>
    </cfRule>
  </conditionalFormatting>
  <conditionalFormatting sqref="N35">
    <cfRule type="cellIs" dxfId="26" priority="4" operator="equal">
      <formula>"KO"</formula>
    </cfRule>
    <cfRule type="cellIs" dxfId="25" priority="5" operator="equal">
      <formula>"OK"</formula>
    </cfRule>
    <cfRule type="cellIs" dxfId="24" priority="6" stopIfTrue="1" operator="equal">
      <formula>0</formula>
    </cfRule>
  </conditionalFormatting>
  <conditionalFormatting sqref="N36">
    <cfRule type="cellIs" dxfId="23" priority="1" operator="equal">
      <formula>"KO"</formula>
    </cfRule>
    <cfRule type="cellIs" dxfId="22" priority="2" operator="equal">
      <formula>"OK"</formula>
    </cfRule>
    <cfRule type="cellIs" dxfId="21" priority="3" stopIfTrue="1" operator="equal">
      <formula>0</formula>
    </cfRule>
  </conditionalFormatting>
  <dataValidations count="1">
    <dataValidation type="list" allowBlank="1" showInputMessage="1" sqref="K6:K74 N6:N38" xr:uid="{7FD361B9-DEC3-40B9-9A5A-A9BA57F7CD53}">
      <formula1>"OK,KO"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A0EF3-70A1-43B7-8180-7559F1EC1C39}">
  <sheetPr>
    <tabColor rgb="FF00B050"/>
  </sheetPr>
  <dimension ref="A1:AA22"/>
  <sheetViews>
    <sheetView topLeftCell="A15" workbookViewId="0">
      <selection activeCell="B22" sqref="B6:I22"/>
    </sheetView>
  </sheetViews>
  <sheetFormatPr baseColWidth="10" defaultColWidth="11.453125" defaultRowHeight="14.5" x14ac:dyDescent="0.35"/>
  <cols>
    <col min="1" max="1" width="11.453125" style="10"/>
    <col min="2" max="2" width="47.54296875" style="10" customWidth="1"/>
    <col min="3" max="3" width="43.453125" style="10" customWidth="1"/>
    <col min="4" max="4" width="18.81640625" style="10" hidden="1" customWidth="1"/>
    <col min="5" max="5" width="13.54296875" style="10" hidden="1" customWidth="1"/>
    <col min="6" max="7" width="0" style="10" hidden="1" customWidth="1"/>
    <col min="8" max="8" width="44.1796875" style="10" customWidth="1"/>
    <col min="9" max="9" width="45.1796875" style="10" customWidth="1"/>
    <col min="10" max="13" width="11.453125" style="10" customWidth="1"/>
    <col min="14" max="16384" width="11.453125" style="10"/>
  </cols>
  <sheetData>
    <row r="1" spans="1:27" x14ac:dyDescent="0.35">
      <c r="H1" s="8" t="s">
        <v>93</v>
      </c>
      <c r="I1" s="10">
        <f>SUM(K1,N1,Q1,T1,W1,Z1)</f>
        <v>19</v>
      </c>
      <c r="J1" s="40"/>
      <c r="K1" s="10">
        <f>COUNTA(K6:K511)-COUNTIF(K6:K511,"N/A")</f>
        <v>17</v>
      </c>
      <c r="M1" s="40"/>
      <c r="N1" s="10">
        <f>COUNTA(N6:N511)-COUNTIF(N6:N511,"N/A")</f>
        <v>2</v>
      </c>
      <c r="P1" s="40"/>
      <c r="Q1" s="10">
        <f>COUNTA(Q6:Q511)-COUNTIF(Q6:Q511,"N/A")</f>
        <v>0</v>
      </c>
      <c r="S1" s="40"/>
      <c r="T1" s="10">
        <f>COUNTA(T6:T511)-COUNTIF(T6:T511,"N/A")</f>
        <v>0</v>
      </c>
      <c r="V1" s="40"/>
      <c r="W1" s="10">
        <f>COUNTA(W6:W511)-COUNTIF(W6:W511,"N/A")</f>
        <v>0</v>
      </c>
      <c r="Y1" s="40"/>
      <c r="Z1" s="10">
        <f>COUNTA(Z6:Z511)-COUNTIF(Z6:Z511,"N/A")</f>
        <v>0</v>
      </c>
    </row>
    <row r="2" spans="1:27" x14ac:dyDescent="0.35">
      <c r="H2" s="8" t="s">
        <v>94</v>
      </c>
      <c r="I2" s="10">
        <f>SUM(K2,N2,Q2,T2,W2,Z2)</f>
        <v>16</v>
      </c>
      <c r="J2" s="40"/>
      <c r="K2" s="10">
        <f>COUNTIF(K6:K509,"OK")</f>
        <v>15</v>
      </c>
      <c r="M2" s="40"/>
      <c r="N2" s="10">
        <f>COUNTIF(N6:N509,"OK")</f>
        <v>1</v>
      </c>
      <c r="P2" s="40"/>
      <c r="Q2" s="10">
        <f>COUNTIF(Q6:Q509,"OK")</f>
        <v>0</v>
      </c>
      <c r="S2" s="40"/>
      <c r="T2" s="10">
        <f>COUNTIF(T6:T509,"OK")</f>
        <v>0</v>
      </c>
      <c r="V2" s="40"/>
      <c r="W2" s="10">
        <f>COUNTIF(W6:W509,"OK")</f>
        <v>0</v>
      </c>
      <c r="Y2" s="40"/>
      <c r="Z2" s="10">
        <f>COUNTIF(Z6:Z509,"OK")</f>
        <v>0</v>
      </c>
    </row>
    <row r="3" spans="1:27" x14ac:dyDescent="0.35">
      <c r="H3" s="8" t="s">
        <v>95</v>
      </c>
      <c r="I3" s="10">
        <f>SUM(K3,N3,Q3,T3,W3,Z3)</f>
        <v>3</v>
      </c>
      <c r="J3" s="40"/>
      <c r="K3" s="10">
        <f>COUNTIF(K6:K510,"KO")</f>
        <v>2</v>
      </c>
      <c r="M3" s="40"/>
      <c r="N3" s="10">
        <f>COUNTIF(N6:N510,"KO")</f>
        <v>1</v>
      </c>
      <c r="P3" s="40"/>
      <c r="Q3" s="10">
        <f>COUNTIF(Q6:Q510,"KO")</f>
        <v>0</v>
      </c>
      <c r="S3" s="40"/>
      <c r="T3" s="10">
        <f>COUNTIF(T6:T510,"KO")</f>
        <v>0</v>
      </c>
      <c r="V3" s="40"/>
      <c r="W3" s="10">
        <f>COUNTIF(W6:W510,"KO")</f>
        <v>0</v>
      </c>
      <c r="Y3" s="40"/>
      <c r="Z3" s="10">
        <f>COUNTIF(Z6:Z510,"KO")</f>
        <v>0</v>
      </c>
    </row>
    <row r="4" spans="1:27" x14ac:dyDescent="0.35">
      <c r="H4" s="8" t="s">
        <v>8</v>
      </c>
      <c r="I4" s="10">
        <f>SUM(L4,O4,R4,U4,X4,AA4)</f>
        <v>2</v>
      </c>
      <c r="J4" s="40"/>
      <c r="L4" s="10" cm="1">
        <f t="array" ref="L4">SUM(LEN(L6:L116)-LEN(SUBSTITUTE(L6:L116,CHAR(10),""))+(LEN(L6:L116)&gt;0))</f>
        <v>2</v>
      </c>
      <c r="M4" s="40"/>
      <c r="O4" s="10" cm="1">
        <f t="array" ref="O4">SUM(LEN(O6:O116)-LEN(SUBSTITUTE(O6:O116,CHAR(10),""))+(LEN(O6:O116)&gt;0))</f>
        <v>0</v>
      </c>
      <c r="P4" s="40"/>
      <c r="R4" s="10" cm="1">
        <f t="array" ref="R4">SUM(LEN(R6:R116)-LEN(SUBSTITUTE(R6:R116,CHAR(10),""))+(LEN(R6:R116)&gt;0))</f>
        <v>0</v>
      </c>
      <c r="S4" s="40"/>
      <c r="U4" s="10" cm="1">
        <f t="array" ref="U4">SUM(LEN(U6:U116)-LEN(SUBSTITUTE(U6:U116,CHAR(10),""))+(LEN(U6:U116)&gt;0))</f>
        <v>0</v>
      </c>
      <c r="V4" s="40"/>
      <c r="X4" s="10" cm="1">
        <f t="array" ref="X4">SUM(LEN(X6:X116)-LEN(SUBSTITUTE(X6:X116,CHAR(10),""))+(LEN(X6:X116)&gt;0))</f>
        <v>0</v>
      </c>
      <c r="Y4" s="40"/>
      <c r="AA4" s="10" cm="1">
        <f t="array" ref="AA4">SUM(LEN(AA6:AA116)-LEN(SUBSTITUTE(AA6:AA116,CHAR(10),""))+(LEN(AA6:AA116)&gt;0))</f>
        <v>0</v>
      </c>
    </row>
    <row r="5" spans="1:27" s="12" customFormat="1" ht="27" customHeight="1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2"/>
      <c r="E6" s="12"/>
      <c r="F6" s="12"/>
      <c r="G6" s="12"/>
      <c r="H6" s="12"/>
      <c r="K6" s="39" t="s">
        <v>73</v>
      </c>
      <c r="N6" s="41" t="s">
        <v>73</v>
      </c>
    </row>
    <row r="7" spans="1:27" x14ac:dyDescent="0.35">
      <c r="A7" s="7" t="s">
        <v>101</v>
      </c>
      <c r="B7" s="12"/>
      <c r="C7" s="12"/>
      <c r="D7" s="12"/>
      <c r="E7" s="12"/>
      <c r="F7" s="12"/>
      <c r="G7" s="12"/>
      <c r="H7" s="12"/>
      <c r="K7" s="39" t="s">
        <v>73</v>
      </c>
    </row>
    <row r="8" spans="1:27" x14ac:dyDescent="0.35">
      <c r="A8" s="7" t="s">
        <v>102</v>
      </c>
      <c r="B8" s="12"/>
      <c r="C8" s="12"/>
      <c r="D8" s="12"/>
      <c r="E8" s="12"/>
      <c r="F8" s="12"/>
      <c r="G8" s="12"/>
      <c r="H8" s="12"/>
      <c r="K8" s="39" t="s">
        <v>73</v>
      </c>
    </row>
    <row r="9" spans="1:27" x14ac:dyDescent="0.35">
      <c r="A9" s="7" t="s">
        <v>98</v>
      </c>
      <c r="B9" s="12"/>
      <c r="C9" s="12"/>
      <c r="D9" s="12"/>
      <c r="E9" s="12"/>
      <c r="F9" s="12"/>
      <c r="G9" s="12"/>
      <c r="H9" s="12"/>
      <c r="K9" s="39" t="s">
        <v>73</v>
      </c>
    </row>
    <row r="10" spans="1:27" x14ac:dyDescent="0.35">
      <c r="A10" s="7" t="s">
        <v>103</v>
      </c>
      <c r="B10" s="12"/>
      <c r="C10" s="12"/>
      <c r="D10" s="12"/>
      <c r="E10" s="12"/>
      <c r="F10" s="12"/>
      <c r="G10" s="12"/>
      <c r="H10" s="12"/>
      <c r="K10" s="39" t="s">
        <v>73</v>
      </c>
    </row>
    <row r="11" spans="1:27" x14ac:dyDescent="0.35">
      <c r="A11" s="7" t="s">
        <v>104</v>
      </c>
      <c r="B11" s="12"/>
      <c r="C11" s="12"/>
      <c r="D11" s="12"/>
      <c r="E11" s="12"/>
      <c r="F11" s="12"/>
      <c r="G11" s="12"/>
      <c r="H11" s="12"/>
      <c r="K11" s="39" t="s">
        <v>73</v>
      </c>
    </row>
    <row r="12" spans="1:27" x14ac:dyDescent="0.35">
      <c r="A12" s="7" t="s">
        <v>105</v>
      </c>
      <c r="B12" s="12"/>
      <c r="C12" s="12"/>
      <c r="D12" s="12"/>
      <c r="E12" s="12"/>
      <c r="F12" s="12"/>
      <c r="G12" s="12"/>
      <c r="H12" s="12"/>
      <c r="K12" s="39" t="s">
        <v>73</v>
      </c>
    </row>
    <row r="13" spans="1:27" x14ac:dyDescent="0.35">
      <c r="A13" s="7" t="s">
        <v>106</v>
      </c>
      <c r="B13" s="12"/>
      <c r="C13" s="12"/>
      <c r="K13" s="39" t="s">
        <v>73</v>
      </c>
    </row>
    <row r="14" spans="1:27" x14ac:dyDescent="0.35">
      <c r="A14" s="7" t="s">
        <v>107</v>
      </c>
      <c r="B14" s="12"/>
      <c r="C14" s="12"/>
      <c r="H14" s="12"/>
      <c r="K14" s="39" t="s">
        <v>74</v>
      </c>
      <c r="L14" s="10" t="s">
        <v>111</v>
      </c>
    </row>
    <row r="15" spans="1:27" x14ac:dyDescent="0.35">
      <c r="A15" s="7" t="s">
        <v>79</v>
      </c>
      <c r="B15" s="12"/>
      <c r="C15" s="12"/>
      <c r="H15" s="12"/>
      <c r="K15" s="39" t="s">
        <v>73</v>
      </c>
    </row>
    <row r="16" spans="1:27" x14ac:dyDescent="0.35">
      <c r="A16" s="7" t="s">
        <v>80</v>
      </c>
      <c r="B16" s="12"/>
      <c r="C16" s="12"/>
      <c r="H16" s="12"/>
      <c r="K16" s="39" t="s">
        <v>73</v>
      </c>
    </row>
    <row r="17" spans="1:14" x14ac:dyDescent="0.35">
      <c r="A17" s="7" t="s">
        <v>82</v>
      </c>
      <c r="B17" s="12"/>
      <c r="C17" s="12"/>
      <c r="H17" s="12"/>
      <c r="K17" s="39" t="s">
        <v>73</v>
      </c>
    </row>
    <row r="18" spans="1:14" x14ac:dyDescent="0.35">
      <c r="A18" s="7" t="s">
        <v>83</v>
      </c>
      <c r="B18" s="12"/>
      <c r="C18" s="12"/>
      <c r="K18" s="39" t="s">
        <v>73</v>
      </c>
    </row>
    <row r="19" spans="1:14" x14ac:dyDescent="0.35">
      <c r="A19" s="7" t="s">
        <v>84</v>
      </c>
      <c r="B19" s="12"/>
      <c r="H19" s="12"/>
      <c r="K19" s="39" t="s">
        <v>73</v>
      </c>
    </row>
    <row r="20" spans="1:14" x14ac:dyDescent="0.35">
      <c r="A20" s="7" t="s">
        <v>85</v>
      </c>
      <c r="B20" s="12"/>
      <c r="C20" s="12"/>
      <c r="K20" s="39" t="s">
        <v>73</v>
      </c>
      <c r="N20" s="42" t="s">
        <v>74</v>
      </c>
    </row>
    <row r="21" spans="1:14" x14ac:dyDescent="0.35">
      <c r="A21" s="7" t="s">
        <v>86</v>
      </c>
      <c r="B21" s="12"/>
      <c r="C21" s="12"/>
      <c r="K21" s="39" t="s">
        <v>73</v>
      </c>
    </row>
    <row r="22" spans="1:14" x14ac:dyDescent="0.35">
      <c r="A22" s="7" t="s">
        <v>87</v>
      </c>
      <c r="B22" s="12"/>
      <c r="C22" s="12"/>
      <c r="K22" s="39" t="s">
        <v>74</v>
      </c>
      <c r="L22" s="10" t="s">
        <v>111</v>
      </c>
    </row>
  </sheetData>
  <phoneticPr fontId="4" type="noConversion"/>
  <conditionalFormatting sqref="K6 K8:K16 K18:K21">
    <cfRule type="cellIs" dxfId="20" priority="13" operator="equal">
      <formula>"KO"</formula>
    </cfRule>
    <cfRule type="cellIs" dxfId="19" priority="14" operator="equal">
      <formula>"OK"</formula>
    </cfRule>
    <cfRule type="cellIs" dxfId="18" priority="15" stopIfTrue="1" operator="equal">
      <formula>0</formula>
    </cfRule>
  </conditionalFormatting>
  <conditionalFormatting sqref="K7">
    <cfRule type="cellIs" dxfId="17" priority="10" operator="equal">
      <formula>"KO"</formula>
    </cfRule>
    <cfRule type="cellIs" dxfId="16" priority="11" operator="equal">
      <formula>"OK"</formula>
    </cfRule>
    <cfRule type="cellIs" dxfId="15" priority="12" stopIfTrue="1" operator="equal">
      <formula>0</formula>
    </cfRule>
  </conditionalFormatting>
  <conditionalFormatting sqref="K17">
    <cfRule type="cellIs" dxfId="14" priority="4" operator="equal">
      <formula>"KO"</formula>
    </cfRule>
    <cfRule type="cellIs" dxfId="13" priority="5" operator="equal">
      <formula>"OK"</formula>
    </cfRule>
    <cfRule type="cellIs" dxfId="12" priority="6" stopIfTrue="1" operator="equal">
      <formula>0</formula>
    </cfRule>
  </conditionalFormatting>
  <conditionalFormatting sqref="K22">
    <cfRule type="cellIs" dxfId="11" priority="1" operator="equal">
      <formula>"KO"</formula>
    </cfRule>
    <cfRule type="cellIs" dxfId="10" priority="2" operator="equal">
      <formula>"OK"</formula>
    </cfRule>
    <cfRule type="cellIs" dxfId="9" priority="3" stopIfTrue="1" operator="equal">
      <formula>0</formula>
    </cfRule>
  </conditionalFormatting>
  <dataValidations count="1">
    <dataValidation type="list" allowBlank="1" showInputMessage="1" sqref="K6:K22" xr:uid="{16E03163-87A7-49CD-A176-E0557EC5C904}">
      <formula1>"OK,KO"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01540-4B06-47D6-B925-06A39D109294}">
  <sheetPr>
    <tabColor rgb="FF00B050"/>
  </sheetPr>
  <dimension ref="A1:AA23"/>
  <sheetViews>
    <sheetView topLeftCell="A14" workbookViewId="0">
      <selection activeCell="B21" sqref="B6:I21"/>
    </sheetView>
  </sheetViews>
  <sheetFormatPr baseColWidth="10" defaultColWidth="11.453125" defaultRowHeight="14.5" x14ac:dyDescent="0.35"/>
  <cols>
    <col min="2" max="2" width="41.81640625" customWidth="1"/>
    <col min="3" max="3" width="38.54296875" customWidth="1"/>
    <col min="4" max="7" width="11.453125" hidden="1" customWidth="1"/>
    <col min="8" max="8" width="43.7265625" customWidth="1"/>
    <col min="9" max="9" width="26.81640625" customWidth="1"/>
    <col min="10" max="12" width="11.453125" customWidth="1"/>
    <col min="13" max="13" width="22" customWidth="1"/>
    <col min="16" max="16" width="31.81640625" customWidth="1"/>
    <col min="19" max="19" width="20.54296875" customWidth="1"/>
  </cols>
  <sheetData>
    <row r="1" spans="1:27" x14ac:dyDescent="0.35">
      <c r="H1" s="8" t="s">
        <v>93</v>
      </c>
      <c r="I1">
        <f>SUM(K1,N1,Q1,T1,W1,Z1)</f>
        <v>16</v>
      </c>
      <c r="J1" s="28"/>
      <c r="K1">
        <f>COUNTA(K6:K508)-COUNTIF(K6:K508,"N/A")</f>
        <v>16</v>
      </c>
      <c r="M1" s="28"/>
      <c r="N1">
        <f>COUNTA(N6:N508)-COUNTIF(N6:N508,"N/A")</f>
        <v>0</v>
      </c>
      <c r="P1" s="28"/>
      <c r="Q1">
        <f>COUNTA(Q6:Q508)-COUNTIF(Q6:Q508,"N/A")</f>
        <v>0</v>
      </c>
      <c r="S1" s="28"/>
      <c r="T1">
        <f>COUNTA(T6:T508)-COUNTIF(T6:T508,"N/A")</f>
        <v>0</v>
      </c>
      <c r="V1" s="28"/>
      <c r="W1">
        <f>COUNTA(W6:W508)-COUNTIF(W6:W508,"N/A")</f>
        <v>0</v>
      </c>
      <c r="Y1" s="28"/>
      <c r="Z1">
        <f>COUNTA(Z6:Z508)-COUNTIF(Z6:Z508,"N/A")</f>
        <v>0</v>
      </c>
    </row>
    <row r="2" spans="1:27" x14ac:dyDescent="0.35">
      <c r="H2" s="8" t="s">
        <v>94</v>
      </c>
      <c r="I2">
        <f>SUM(K2,N2,Q2,T2,W2,Z2)</f>
        <v>16</v>
      </c>
      <c r="J2" s="28"/>
      <c r="K2">
        <f>COUNTIF(K6:K510,"OK")</f>
        <v>16</v>
      </c>
      <c r="M2" s="28"/>
      <c r="N2">
        <f>COUNTIF(N6:N510,"OK")</f>
        <v>0</v>
      </c>
      <c r="P2" s="28"/>
      <c r="Q2">
        <f>COUNTIF(Q6:Q510,"OK")</f>
        <v>0</v>
      </c>
      <c r="S2" s="28"/>
      <c r="T2">
        <f>COUNTIF(T6:T510,"OK")</f>
        <v>0</v>
      </c>
      <c r="V2" s="28"/>
      <c r="W2">
        <f>COUNTIF(W6:W510,"OK")</f>
        <v>0</v>
      </c>
      <c r="Y2" s="28"/>
      <c r="Z2">
        <f>COUNTIF(Z6:Z510,"OK")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COUNTIF(K6:K511,"KO")</f>
        <v>0</v>
      </c>
      <c r="M3" s="28"/>
      <c r="N3">
        <f>COUNTIF(N6:N511,"KO")</f>
        <v>0</v>
      </c>
      <c r="P3" s="28"/>
      <c r="Q3">
        <f>COUNTIF(Q6:Q511,"KO")</f>
        <v>0</v>
      </c>
      <c r="S3" s="28"/>
      <c r="T3">
        <f>COUNTIF(T6:T511,"KO")</f>
        <v>0</v>
      </c>
      <c r="V3" s="28"/>
      <c r="W3">
        <f>COUNTIF(W6:W511,"KO")</f>
        <v>0</v>
      </c>
      <c r="Y3" s="28"/>
      <c r="Z3">
        <f>COUNTIF(Z6:Z511,"KO")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>
        <f>COUNTIF(L6:L207,"*")</f>
        <v>0</v>
      </c>
      <c r="M4" s="28"/>
      <c r="O4" cm="1">
        <f t="array" ref="O4">SUM(LEN(O6:O117)-LEN(SUBSTITUTE(O6:O117,CHAR(10),""))+(LEN(O6:O117)&gt;0))</f>
        <v>0</v>
      </c>
      <c r="P4" s="28"/>
      <c r="R4" cm="1">
        <f t="array" ref="R4">SUM(LEN(R6:R117)-LEN(SUBSTITUTE(R6:R117,CHAR(10),""))+(LEN(R6:R117)&gt;0))</f>
        <v>0</v>
      </c>
      <c r="S4" s="28"/>
      <c r="U4" cm="1">
        <f t="array" ref="U4">SUM(LEN(U6:U117)-LEN(SUBSTITUTE(U6:U117,CHAR(10),""))+(LEN(U6:U117)&gt;0))</f>
        <v>0</v>
      </c>
      <c r="V4" s="28"/>
      <c r="X4" cm="1">
        <f t="array" ref="X4">SUM(LEN(X6:X117)-LEN(SUBSTITUTE(X6:X117,CHAR(10),""))+(LEN(X6:X117)&gt;0))</f>
        <v>0</v>
      </c>
      <c r="Y4" s="28"/>
      <c r="AA4" cm="1">
        <f t="array" ref="AA4">SUM(LEN(AA6:AA117)-LEN(SUBSTITUTE(AA6:AA117,CHAR(10),""))+(LEN(AA6:AA117)&gt;0))</f>
        <v>0</v>
      </c>
    </row>
    <row r="5" spans="1:27" ht="18.75" customHeight="1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1"/>
      <c r="E6" s="11"/>
      <c r="F6" s="11"/>
      <c r="G6" s="11"/>
      <c r="H6" s="12"/>
      <c r="K6" s="39" t="s">
        <v>73</v>
      </c>
    </row>
    <row r="7" spans="1:27" x14ac:dyDescent="0.35">
      <c r="A7" s="7" t="s">
        <v>101</v>
      </c>
      <c r="B7" s="12"/>
      <c r="C7" s="12"/>
      <c r="D7" s="11"/>
      <c r="E7" s="11"/>
      <c r="F7" s="11"/>
      <c r="G7" s="11"/>
      <c r="H7" s="12"/>
      <c r="K7" s="39" t="s">
        <v>73</v>
      </c>
    </row>
    <row r="8" spans="1:27" x14ac:dyDescent="0.35">
      <c r="A8" s="7" t="s">
        <v>102</v>
      </c>
      <c r="B8" s="12"/>
      <c r="C8" s="12"/>
      <c r="D8" s="11"/>
      <c r="E8" s="11"/>
      <c r="F8" s="11"/>
      <c r="G8" s="11"/>
      <c r="H8" s="11"/>
      <c r="K8" s="39" t="s">
        <v>73</v>
      </c>
    </row>
    <row r="9" spans="1:27" x14ac:dyDescent="0.35">
      <c r="A9" s="7" t="s">
        <v>98</v>
      </c>
      <c r="B9" s="11"/>
      <c r="C9" s="12"/>
      <c r="D9" s="11"/>
      <c r="E9" s="11"/>
      <c r="F9" s="11"/>
      <c r="G9" s="11"/>
      <c r="H9" s="12"/>
      <c r="K9" s="39" t="s">
        <v>73</v>
      </c>
    </row>
    <row r="10" spans="1:27" x14ac:dyDescent="0.35">
      <c r="A10" s="7" t="s">
        <v>103</v>
      </c>
      <c r="B10" s="11"/>
      <c r="C10" s="12"/>
      <c r="D10" s="11"/>
      <c r="E10" s="11"/>
      <c r="F10" s="11"/>
      <c r="G10" s="11"/>
      <c r="H10" s="12"/>
      <c r="K10" s="39" t="s">
        <v>73</v>
      </c>
    </row>
    <row r="11" spans="1:27" x14ac:dyDescent="0.35">
      <c r="A11" s="7" t="s">
        <v>104</v>
      </c>
      <c r="B11" s="11"/>
      <c r="C11" s="12"/>
      <c r="D11" s="11"/>
      <c r="E11" s="11"/>
      <c r="F11" s="11"/>
      <c r="G11" s="11"/>
      <c r="H11" s="12"/>
      <c r="K11" s="39" t="s">
        <v>73</v>
      </c>
    </row>
    <row r="12" spans="1:27" x14ac:dyDescent="0.35">
      <c r="A12" s="7" t="s">
        <v>105</v>
      </c>
      <c r="B12" s="11"/>
      <c r="C12" s="12"/>
      <c r="H12" s="12"/>
      <c r="K12" s="39" t="s">
        <v>73</v>
      </c>
    </row>
    <row r="13" spans="1:27" x14ac:dyDescent="0.35">
      <c r="A13" s="7" t="s">
        <v>106</v>
      </c>
      <c r="B13" s="11"/>
      <c r="C13" s="12"/>
      <c r="H13" s="12"/>
      <c r="K13" s="39" t="s">
        <v>73</v>
      </c>
    </row>
    <row r="14" spans="1:27" x14ac:dyDescent="0.35">
      <c r="A14" s="7" t="s">
        <v>107</v>
      </c>
      <c r="B14" s="11"/>
      <c r="C14" s="12"/>
      <c r="H14" s="12"/>
      <c r="K14" s="39" t="s">
        <v>73</v>
      </c>
    </row>
    <row r="15" spans="1:27" x14ac:dyDescent="0.35">
      <c r="A15" s="7" t="s">
        <v>79</v>
      </c>
      <c r="B15" s="11"/>
      <c r="C15" s="12"/>
      <c r="H15" s="12"/>
      <c r="K15" s="39" t="s">
        <v>73</v>
      </c>
    </row>
    <row r="16" spans="1:27" x14ac:dyDescent="0.35">
      <c r="A16" s="7" t="s">
        <v>80</v>
      </c>
      <c r="B16" s="11"/>
      <c r="C16" s="12"/>
      <c r="H16" s="12"/>
      <c r="K16" s="39" t="s">
        <v>73</v>
      </c>
      <c r="M16" s="58"/>
      <c r="N16" s="58"/>
      <c r="O16" s="58"/>
    </row>
    <row r="17" spans="1:27" x14ac:dyDescent="0.35">
      <c r="A17" s="7" t="s">
        <v>82</v>
      </c>
      <c r="B17" s="11"/>
      <c r="C17" s="12"/>
      <c r="D17" s="11"/>
      <c r="E17" s="11"/>
      <c r="F17" s="11"/>
      <c r="G17" s="11"/>
      <c r="H17" s="12"/>
      <c r="I17" s="11"/>
      <c r="J17" s="11"/>
      <c r="K17" s="39" t="s">
        <v>73</v>
      </c>
      <c r="L17" s="11"/>
      <c r="M17" s="59"/>
      <c r="N17" s="59"/>
      <c r="O17" s="59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</row>
    <row r="18" spans="1:27" x14ac:dyDescent="0.35">
      <c r="A18" s="7" t="s">
        <v>83</v>
      </c>
      <c r="B18" s="11"/>
      <c r="C18" s="12"/>
      <c r="D18" s="11"/>
      <c r="E18" s="11"/>
      <c r="F18" s="11"/>
      <c r="G18" s="11"/>
      <c r="H18" s="12"/>
      <c r="I18" s="11"/>
      <c r="J18" s="11"/>
      <c r="K18" s="39" t="s">
        <v>73</v>
      </c>
      <c r="L18" s="11"/>
      <c r="M18" s="59"/>
      <c r="N18" s="59"/>
      <c r="O18" s="59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</row>
    <row r="19" spans="1:27" x14ac:dyDescent="0.35">
      <c r="A19" s="7" t="s">
        <v>84</v>
      </c>
      <c r="B19" s="11"/>
      <c r="C19" s="12"/>
      <c r="H19" s="10"/>
      <c r="K19" s="39" t="s">
        <v>73</v>
      </c>
      <c r="M19" s="58"/>
      <c r="N19" s="58"/>
      <c r="O19" s="58"/>
    </row>
    <row r="20" spans="1:27" x14ac:dyDescent="0.35">
      <c r="A20" s="7" t="s">
        <v>85</v>
      </c>
      <c r="B20" s="11"/>
      <c r="C20" s="10"/>
      <c r="H20" s="12"/>
      <c r="K20" s="39" t="s">
        <v>73</v>
      </c>
    </row>
    <row r="21" spans="1:27" x14ac:dyDescent="0.35">
      <c r="A21" s="7" t="s">
        <v>86</v>
      </c>
      <c r="B21" s="11"/>
      <c r="C21" s="12"/>
      <c r="D21" s="11"/>
      <c r="E21" s="11"/>
      <c r="F21" s="11"/>
      <c r="G21" s="11"/>
      <c r="H21" s="12"/>
      <c r="K21" s="39" t="s">
        <v>73</v>
      </c>
    </row>
    <row r="22" spans="1:27" x14ac:dyDescent="0.35">
      <c r="A22" s="7"/>
      <c r="B22" s="11"/>
      <c r="C22" s="12"/>
      <c r="H22" s="12"/>
      <c r="K22" s="39"/>
    </row>
    <row r="23" spans="1:27" x14ac:dyDescent="0.35">
      <c r="A23" s="7"/>
      <c r="B23" s="11"/>
      <c r="C23" s="12"/>
      <c r="K23" s="39"/>
    </row>
  </sheetData>
  <phoneticPr fontId="4" type="noConversion"/>
  <conditionalFormatting sqref="K6:K23">
    <cfRule type="cellIs" dxfId="8" priority="1" operator="equal">
      <formula>"KO"</formula>
    </cfRule>
    <cfRule type="cellIs" dxfId="7" priority="2" operator="equal">
      <formula>"OK"</formula>
    </cfRule>
    <cfRule type="cellIs" dxfId="6" priority="3" stopIfTrue="1" operator="equal">
      <formula>0</formula>
    </cfRule>
  </conditionalFormatting>
  <dataValidations count="1">
    <dataValidation type="list" allowBlank="1" showInputMessage="1" sqref="K6:K23" xr:uid="{FB309ED5-78CE-4194-B443-4CC65357EF0E}">
      <formula1>"OK,KO"</formula1>
    </dataValidation>
  </dataValidations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783C6-B689-468C-B5FC-2055D8FFD71A}">
  <sheetPr>
    <tabColor rgb="FF00B050"/>
  </sheetPr>
  <dimension ref="A1:AA19"/>
  <sheetViews>
    <sheetView topLeftCell="A15" workbookViewId="0">
      <selection activeCell="B19" sqref="B6:H19"/>
    </sheetView>
  </sheetViews>
  <sheetFormatPr baseColWidth="10" defaultColWidth="11.453125" defaultRowHeight="14.5" x14ac:dyDescent="0.35"/>
  <cols>
    <col min="1" max="1" width="11.453125" style="10"/>
    <col min="2" max="2" width="19.26953125" style="10" customWidth="1"/>
    <col min="3" max="3" width="43.81640625" style="10" customWidth="1"/>
    <col min="4" max="4" width="11.453125" style="10"/>
    <col min="5" max="7" width="11.453125" style="10" hidden="1" customWidth="1"/>
    <col min="8" max="8" width="31.08984375" style="10" customWidth="1"/>
    <col min="9" max="16384" width="11.453125" style="10"/>
  </cols>
  <sheetData>
    <row r="1" spans="1:27" x14ac:dyDescent="0.35">
      <c r="H1" s="8" t="s">
        <v>93</v>
      </c>
      <c r="I1" s="10">
        <f>SUM(K1,N1,Q1,T1,W1,Z1)</f>
        <v>14</v>
      </c>
      <c r="J1" s="40"/>
      <c r="K1" s="10">
        <f>COUNTA(K6:K504)-COUNTIF(K6:K504,"N/A")</f>
        <v>14</v>
      </c>
      <c r="M1" s="40"/>
      <c r="N1" s="10">
        <f>COUNTA(N6:N504)-COUNTIF(N6:N504,"N/A")</f>
        <v>0</v>
      </c>
      <c r="P1" s="40"/>
      <c r="Q1" s="10">
        <f>COUNTA(Q6:Q504)-COUNTIF(Q6:Q504,"N/A")</f>
        <v>0</v>
      </c>
      <c r="S1" s="40"/>
      <c r="T1" s="10">
        <f>COUNTA(T6:T504)-COUNTIF(T6:T504,"N/A")</f>
        <v>0</v>
      </c>
      <c r="V1" s="40"/>
      <c r="W1" s="10">
        <f>COUNTA(W6:W504)-COUNTIF(W6:W504,"N/A")</f>
        <v>0</v>
      </c>
      <c r="Y1" s="40"/>
      <c r="Z1" s="10">
        <f>COUNTA(Z6:Z504)-COUNTIF(Z6:Z504,"N/A")</f>
        <v>0</v>
      </c>
    </row>
    <row r="2" spans="1:27" x14ac:dyDescent="0.35">
      <c r="H2" s="8" t="s">
        <v>94</v>
      </c>
      <c r="I2" s="10">
        <f>SUM(K2,N2,Q2,T2,W2,Z2)</f>
        <v>14</v>
      </c>
      <c r="J2" s="40"/>
      <c r="K2" s="10">
        <f>COUNTIF(K6:K501,"OK")</f>
        <v>14</v>
      </c>
      <c r="M2" s="40"/>
      <c r="N2" s="10">
        <f>COUNTIF(N6:N501,"OK")</f>
        <v>0</v>
      </c>
      <c r="P2" s="40"/>
      <c r="Q2" s="10">
        <f>COUNTIF(Q6:Q501,"OK")</f>
        <v>0</v>
      </c>
      <c r="S2" s="40"/>
      <c r="T2" s="10">
        <f>COUNTIF(T6:T501,"OK")</f>
        <v>0</v>
      </c>
      <c r="V2" s="40"/>
      <c r="W2" s="10">
        <f>COUNTIF(W6:W501,"OK")</f>
        <v>0</v>
      </c>
      <c r="Y2" s="40"/>
      <c r="Z2" s="10">
        <f>COUNTIF(Z6:Z501,"OK")</f>
        <v>0</v>
      </c>
    </row>
    <row r="3" spans="1:27" x14ac:dyDescent="0.35">
      <c r="H3" s="8" t="s">
        <v>95</v>
      </c>
      <c r="I3" s="10">
        <f>SUM(K3,N3,Q3,T3,W3,Z3)</f>
        <v>0</v>
      </c>
      <c r="J3" s="40"/>
      <c r="K3" s="10">
        <f>COUNTIF(K6:K502,"KO")</f>
        <v>0</v>
      </c>
      <c r="M3" s="40"/>
      <c r="N3" s="10">
        <f>COUNTIF(N6:N502,"KO")</f>
        <v>0</v>
      </c>
      <c r="P3" s="40"/>
      <c r="Q3" s="10">
        <f>COUNTIF(Q6:Q502,"KO")</f>
        <v>0</v>
      </c>
      <c r="S3" s="40"/>
      <c r="T3" s="10">
        <f>COUNTIF(T6:T502,"KO")</f>
        <v>0</v>
      </c>
      <c r="V3" s="40"/>
      <c r="W3" s="10">
        <f>COUNTIF(W6:W502,"KO")</f>
        <v>0</v>
      </c>
      <c r="Y3" s="40"/>
      <c r="Z3" s="10">
        <f>COUNTIF(Z6:Z502,"KO")</f>
        <v>0</v>
      </c>
    </row>
    <row r="4" spans="1:27" x14ac:dyDescent="0.35">
      <c r="H4" s="8" t="s">
        <v>8</v>
      </c>
      <c r="I4" s="10">
        <f>SUM(L4,O4,R4,U4,X4,AA4)</f>
        <v>0</v>
      </c>
      <c r="J4" s="40"/>
      <c r="L4" s="10" cm="1">
        <f t="array" ref="L4">SUM(LEN(L6:L108)-LEN(SUBSTITUTE(L6:L108,CHAR(10),""))+(LEN(L6:L108)&gt;0))</f>
        <v>0</v>
      </c>
      <c r="M4" s="40"/>
      <c r="O4" s="10" cm="1">
        <f t="array" ref="O4">SUM(LEN(O6:O108)-LEN(SUBSTITUTE(O6:O108,CHAR(10),""))+(LEN(O6:O108)&gt;0))</f>
        <v>0</v>
      </c>
      <c r="P4" s="40"/>
      <c r="R4" s="10" cm="1">
        <f t="array" ref="R4">SUM(LEN(R6:R108)-LEN(SUBSTITUTE(R6:R108,CHAR(10),""))+(LEN(R6:R108)&gt;0))</f>
        <v>0</v>
      </c>
      <c r="S4" s="40"/>
      <c r="U4" s="10" cm="1">
        <f t="array" ref="U4">SUM(LEN(U6:U108)-LEN(SUBSTITUTE(U6:U108,CHAR(10),""))+(LEN(U6:U108)&gt;0))</f>
        <v>0</v>
      </c>
      <c r="V4" s="40"/>
      <c r="X4" s="10" cm="1">
        <f t="array" ref="X4">SUM(LEN(X6:X108)-LEN(SUBSTITUTE(X6:X108,CHAR(10),""))+(LEN(X6:X108)&gt;0))</f>
        <v>0</v>
      </c>
      <c r="Y4" s="40"/>
      <c r="AA4" s="10" cm="1">
        <f t="array" ref="AA4">SUM(LEN(AA6:AA108)-LEN(SUBSTITUTE(AA6:AA108,CHAR(10),""))+(LEN(AA6:AA108)&gt;0))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2"/>
      <c r="E6" s="12"/>
      <c r="F6" s="12"/>
      <c r="G6" s="12"/>
      <c r="H6" s="12"/>
      <c r="K6" s="39" t="s">
        <v>73</v>
      </c>
    </row>
    <row r="7" spans="1:27" x14ac:dyDescent="0.35">
      <c r="A7" s="7" t="s">
        <v>101</v>
      </c>
      <c r="B7" s="12"/>
      <c r="C7" s="12"/>
      <c r="D7" s="12"/>
      <c r="E7" s="12"/>
      <c r="F7" s="12"/>
      <c r="G7" s="12"/>
      <c r="H7" s="12"/>
      <c r="K7" s="39" t="s">
        <v>73</v>
      </c>
    </row>
    <row r="8" spans="1:27" x14ac:dyDescent="0.35">
      <c r="A8" s="7" t="s">
        <v>102</v>
      </c>
      <c r="B8" s="12"/>
      <c r="C8" s="12"/>
      <c r="D8" s="12"/>
      <c r="E8" s="12"/>
      <c r="F8" s="12"/>
      <c r="G8" s="12"/>
      <c r="H8" s="12"/>
      <c r="K8" s="39" t="s">
        <v>73</v>
      </c>
    </row>
    <row r="9" spans="1:27" x14ac:dyDescent="0.35">
      <c r="A9" s="7" t="s">
        <v>98</v>
      </c>
      <c r="B9" s="12"/>
      <c r="C9" s="12"/>
      <c r="D9" s="12"/>
      <c r="E9" s="12"/>
      <c r="F9" s="12"/>
      <c r="G9" s="12"/>
      <c r="H9" s="12"/>
      <c r="K9" s="39" t="s">
        <v>73</v>
      </c>
    </row>
    <row r="10" spans="1:27" x14ac:dyDescent="0.35">
      <c r="A10" s="7" t="s">
        <v>103</v>
      </c>
      <c r="B10" s="12"/>
      <c r="C10" s="12"/>
      <c r="D10" s="12"/>
      <c r="E10" s="12"/>
      <c r="F10" s="12"/>
      <c r="G10" s="12"/>
      <c r="H10" s="12"/>
      <c r="K10" s="39" t="s">
        <v>73</v>
      </c>
    </row>
    <row r="11" spans="1:27" x14ac:dyDescent="0.35">
      <c r="A11" s="7" t="s">
        <v>104</v>
      </c>
      <c r="B11" s="12"/>
      <c r="C11" s="12"/>
      <c r="D11" s="12"/>
      <c r="E11" s="12"/>
      <c r="F11" s="12"/>
      <c r="G11" s="12"/>
      <c r="H11" s="12"/>
      <c r="K11" s="39" t="s">
        <v>73</v>
      </c>
    </row>
    <row r="12" spans="1:27" x14ac:dyDescent="0.35">
      <c r="A12" s="7" t="s">
        <v>105</v>
      </c>
      <c r="B12" s="12"/>
      <c r="C12" s="12"/>
      <c r="H12" s="12"/>
      <c r="K12" s="39" t="s">
        <v>73</v>
      </c>
    </row>
    <row r="13" spans="1:27" ht="140" customHeight="1" x14ac:dyDescent="0.35">
      <c r="A13" s="7" t="s">
        <v>106</v>
      </c>
      <c r="B13" s="12"/>
      <c r="C13" s="12"/>
      <c r="H13" s="12"/>
      <c r="K13" s="39" t="s">
        <v>73</v>
      </c>
    </row>
    <row r="14" spans="1:27" x14ac:dyDescent="0.35">
      <c r="A14" s="7" t="s">
        <v>107</v>
      </c>
      <c r="B14" s="12"/>
      <c r="C14" s="12"/>
      <c r="H14" s="12"/>
      <c r="K14" s="39" t="s">
        <v>73</v>
      </c>
    </row>
    <row r="15" spans="1:27" x14ac:dyDescent="0.35">
      <c r="A15" s="7" t="s">
        <v>79</v>
      </c>
      <c r="B15" s="12"/>
      <c r="C15" s="12"/>
      <c r="H15" s="12"/>
      <c r="K15" s="39" t="s">
        <v>73</v>
      </c>
    </row>
    <row r="16" spans="1:27" x14ac:dyDescent="0.35">
      <c r="A16" s="7" t="s">
        <v>80</v>
      </c>
      <c r="B16" s="12"/>
      <c r="C16" s="12"/>
      <c r="H16" s="12"/>
      <c r="K16" s="39" t="s">
        <v>73</v>
      </c>
      <c r="M16" s="60"/>
      <c r="N16" s="60"/>
      <c r="O16" s="60"/>
    </row>
    <row r="17" spans="1:15" x14ac:dyDescent="0.35">
      <c r="A17" s="7" t="s">
        <v>82</v>
      </c>
      <c r="B17" s="12"/>
      <c r="C17" s="12"/>
      <c r="K17" s="39" t="s">
        <v>73</v>
      </c>
      <c r="M17" s="60"/>
      <c r="N17" s="60"/>
      <c r="O17" s="60"/>
    </row>
    <row r="18" spans="1:15" x14ac:dyDescent="0.35">
      <c r="A18" s="7" t="s">
        <v>83</v>
      </c>
      <c r="B18" s="12"/>
      <c r="H18" s="12"/>
      <c r="K18" s="39" t="s">
        <v>73</v>
      </c>
    </row>
    <row r="19" spans="1:15" x14ac:dyDescent="0.35">
      <c r="A19" s="7" t="s">
        <v>84</v>
      </c>
      <c r="B19" s="12"/>
      <c r="C19" s="12"/>
      <c r="D19" s="12"/>
      <c r="E19" s="12"/>
      <c r="F19" s="12"/>
      <c r="G19" s="12"/>
      <c r="H19" s="12"/>
      <c r="K19" s="39" t="s">
        <v>73</v>
      </c>
    </row>
  </sheetData>
  <phoneticPr fontId="4" type="noConversion"/>
  <conditionalFormatting sqref="K6:K19">
    <cfRule type="cellIs" dxfId="5" priority="1" operator="equal">
      <formula>"KO"</formula>
    </cfRule>
    <cfRule type="cellIs" dxfId="4" priority="2" operator="equal">
      <formula>"OK"</formula>
    </cfRule>
    <cfRule type="cellIs" dxfId="3" priority="3" stopIfTrue="1" operator="equal">
      <formula>0</formula>
    </cfRule>
  </conditionalFormatting>
  <dataValidations count="1">
    <dataValidation type="list" allowBlank="1" showInputMessage="1" sqref="K6:K19" xr:uid="{A80F5039-35D1-4765-AB1E-D258DBD1BF0F}">
      <formula1>"OK,KO"</formula1>
    </dataValidation>
  </dataValidations>
  <pageMargins left="0.7" right="0.7" top="0.75" bottom="0.75" header="0.3" footer="0.3"/>
  <legacy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BE6C2-F3EA-4BEB-B13D-B7B32A224D62}">
  <sheetPr>
    <tabColor theme="5" tint="0.39997558519241921"/>
  </sheetPr>
  <dimension ref="A1:AA19"/>
  <sheetViews>
    <sheetView topLeftCell="A15" workbookViewId="0">
      <selection activeCell="B19" sqref="B6:H19"/>
    </sheetView>
  </sheetViews>
  <sheetFormatPr baseColWidth="10" defaultColWidth="11.453125" defaultRowHeight="14.5" x14ac:dyDescent="0.35"/>
  <cols>
    <col min="1" max="1" width="6.08984375" style="10" customWidth="1"/>
    <col min="2" max="2" width="11.453125" style="10"/>
    <col min="3" max="3" width="37.90625" style="10" customWidth="1"/>
    <col min="4" max="4" width="11.453125" style="10"/>
    <col min="5" max="7" width="0" style="10" hidden="1" customWidth="1"/>
    <col min="8" max="8" width="32.54296875" style="10" customWidth="1"/>
    <col min="9" max="16384" width="11.453125" style="10"/>
  </cols>
  <sheetData>
    <row r="1" spans="1:27" x14ac:dyDescent="0.35">
      <c r="H1" s="8" t="s">
        <v>93</v>
      </c>
      <c r="I1" s="10">
        <f>SUM(K1,N1,Q1,T1,W1,Z1)</f>
        <v>14</v>
      </c>
      <c r="J1" s="40"/>
      <c r="K1" s="10">
        <f>COUNTA(K6:K504)-COUNTIF(K6:K504,"N/A")</f>
        <v>14</v>
      </c>
      <c r="M1" s="40"/>
      <c r="N1" s="10">
        <f>COUNTA(N6:N504)-COUNTIF(N6:N504,"N/A")</f>
        <v>0</v>
      </c>
      <c r="P1" s="40"/>
      <c r="Q1" s="10">
        <f>COUNTA(Q6:Q504)-COUNTIF(Q6:Q504,"N/A")</f>
        <v>0</v>
      </c>
      <c r="S1" s="40"/>
      <c r="T1" s="10">
        <f>COUNTA(T6:T504)-COUNTIF(T6:T504,"N/A")</f>
        <v>0</v>
      </c>
      <c r="V1" s="40"/>
      <c r="W1" s="10">
        <f>COUNTA(W6:W504)-COUNTIF(W6:W504,"N/A")</f>
        <v>0</v>
      </c>
      <c r="Y1" s="40"/>
      <c r="Z1" s="10">
        <f>COUNTA(Z6:Z504)-COUNTIF(Z6:Z504,"N/A")</f>
        <v>0</v>
      </c>
    </row>
    <row r="2" spans="1:27" x14ac:dyDescent="0.35">
      <c r="H2" s="8" t="s">
        <v>94</v>
      </c>
      <c r="I2" s="10">
        <f>SUM(K2,N2,Q2,T2,W2,Z2)</f>
        <v>14</v>
      </c>
      <c r="J2" s="40"/>
      <c r="K2" s="10">
        <f>COUNTIF(K6:K501,"OK")</f>
        <v>14</v>
      </c>
      <c r="M2" s="40"/>
      <c r="N2" s="10">
        <f>COUNTIF(N6:N501,"OK")</f>
        <v>0</v>
      </c>
      <c r="P2" s="40"/>
      <c r="Q2" s="10">
        <f>COUNTIF(Q6:Q501,"OK")</f>
        <v>0</v>
      </c>
      <c r="S2" s="40"/>
      <c r="T2" s="10">
        <f>COUNTIF(T6:T501,"OK")</f>
        <v>0</v>
      </c>
      <c r="V2" s="40"/>
      <c r="W2" s="10">
        <f>COUNTIF(W6:W501,"OK")</f>
        <v>0</v>
      </c>
      <c r="Y2" s="40"/>
      <c r="Z2" s="10">
        <f>COUNTIF(Z6:Z501,"OK")</f>
        <v>0</v>
      </c>
    </row>
    <row r="3" spans="1:27" x14ac:dyDescent="0.35">
      <c r="H3" s="8" t="s">
        <v>95</v>
      </c>
      <c r="I3" s="10">
        <f>SUM(K3,N3,Q3,T3,W3,Z3)</f>
        <v>0</v>
      </c>
      <c r="J3" s="40"/>
      <c r="K3" s="10">
        <f>COUNTIF(K6:K502,"KO")</f>
        <v>0</v>
      </c>
      <c r="M3" s="40"/>
      <c r="N3" s="10">
        <f>COUNTIF(N6:N502,"KO")</f>
        <v>0</v>
      </c>
      <c r="P3" s="40"/>
      <c r="Q3" s="10">
        <f>COUNTIF(Q6:Q502,"KO")</f>
        <v>0</v>
      </c>
      <c r="S3" s="40"/>
      <c r="T3" s="10">
        <f>COUNTIF(T6:T502,"KO")</f>
        <v>0</v>
      </c>
      <c r="V3" s="40"/>
      <c r="W3" s="10">
        <f>COUNTIF(W6:W502,"KO")</f>
        <v>0</v>
      </c>
      <c r="Y3" s="40"/>
      <c r="Z3" s="10">
        <f>COUNTIF(Z6:Z502,"KO")</f>
        <v>0</v>
      </c>
    </row>
    <row r="4" spans="1:27" x14ac:dyDescent="0.35">
      <c r="H4" s="8" t="s">
        <v>8</v>
      </c>
      <c r="I4" s="10">
        <f>SUM(L4,O4,R4,U4,X4,AA4)</f>
        <v>0</v>
      </c>
      <c r="J4" s="40"/>
      <c r="L4" s="10" cm="1">
        <f t="array" ref="L4">SUM(LEN(L6:L108)-LEN(SUBSTITUTE(L6:L108,CHAR(10),""))+(LEN(L6:L108)&gt;0))</f>
        <v>0</v>
      </c>
      <c r="M4" s="40"/>
      <c r="O4" s="10" cm="1">
        <f t="array" ref="O4">SUM(LEN(O6:O108)-LEN(SUBSTITUTE(O6:O108,CHAR(10),""))+(LEN(O6:O108)&gt;0))</f>
        <v>0</v>
      </c>
      <c r="P4" s="40"/>
      <c r="R4" s="10" cm="1">
        <f t="array" ref="R4">SUM(LEN(R6:R108)-LEN(SUBSTITUTE(R6:R108,CHAR(10),""))+(LEN(R6:R108)&gt;0))</f>
        <v>0</v>
      </c>
      <c r="S4" s="40"/>
      <c r="U4" s="10" cm="1">
        <f t="array" ref="U4">SUM(LEN(U6:U108)-LEN(SUBSTITUTE(U6:U108,CHAR(10),""))+(LEN(U6:U108)&gt;0))</f>
        <v>0</v>
      </c>
      <c r="V4" s="40"/>
      <c r="X4" s="10" cm="1">
        <f t="array" ref="X4">SUM(LEN(X6:X108)-LEN(SUBSTITUTE(X6:X108,CHAR(10),""))+(LEN(X6:X108)&gt;0))</f>
        <v>0</v>
      </c>
      <c r="Y4" s="40"/>
      <c r="AA4" s="10" cm="1">
        <f t="array" ref="AA4">SUM(LEN(AA6:AA108)-LEN(SUBSTITUTE(AA6:AA108,CHAR(10),""))+(LEN(AA6:AA108)&gt;0))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2"/>
      <c r="E6" s="12"/>
      <c r="F6" s="12"/>
      <c r="G6" s="12"/>
      <c r="H6" s="12"/>
      <c r="K6" s="39" t="s">
        <v>73</v>
      </c>
    </row>
    <row r="7" spans="1:27" x14ac:dyDescent="0.35">
      <c r="A7" s="7" t="s">
        <v>101</v>
      </c>
      <c r="B7" s="12"/>
      <c r="C7" s="12"/>
      <c r="D7" s="12"/>
      <c r="E7" s="12"/>
      <c r="F7" s="12"/>
      <c r="G7" s="12"/>
      <c r="H7" s="12"/>
      <c r="K7" s="39" t="s">
        <v>73</v>
      </c>
    </row>
    <row r="8" spans="1:27" x14ac:dyDescent="0.35">
      <c r="A8" s="7" t="s">
        <v>102</v>
      </c>
      <c r="B8" s="12"/>
      <c r="C8" s="12"/>
      <c r="D8" s="12"/>
      <c r="E8" s="12"/>
      <c r="F8" s="12"/>
      <c r="G8" s="12"/>
      <c r="H8" s="12"/>
      <c r="K8" s="39" t="s">
        <v>73</v>
      </c>
    </row>
    <row r="9" spans="1:27" x14ac:dyDescent="0.35">
      <c r="A9" s="7" t="s">
        <v>98</v>
      </c>
      <c r="B9" s="12"/>
      <c r="C9" s="12"/>
      <c r="D9" s="12"/>
      <c r="E9" s="12"/>
      <c r="F9" s="12"/>
      <c r="G9" s="12"/>
      <c r="H9" s="12"/>
      <c r="K9" s="39" t="s">
        <v>73</v>
      </c>
    </row>
    <row r="10" spans="1:27" x14ac:dyDescent="0.35">
      <c r="A10" s="7" t="s">
        <v>103</v>
      </c>
      <c r="B10" s="12"/>
      <c r="C10" s="12"/>
      <c r="D10" s="12"/>
      <c r="E10" s="12"/>
      <c r="F10" s="12"/>
      <c r="G10" s="12"/>
      <c r="H10" s="12"/>
      <c r="K10" s="39" t="s">
        <v>73</v>
      </c>
    </row>
    <row r="11" spans="1:27" x14ac:dyDescent="0.35">
      <c r="A11" s="7" t="s">
        <v>104</v>
      </c>
      <c r="B11" s="12"/>
      <c r="C11" s="12"/>
      <c r="D11" s="12"/>
      <c r="E11" s="12"/>
      <c r="F11" s="12"/>
      <c r="G11" s="12"/>
      <c r="H11" s="12"/>
      <c r="K11" s="39" t="s">
        <v>73</v>
      </c>
    </row>
    <row r="12" spans="1:27" x14ac:dyDescent="0.35">
      <c r="A12" s="7" t="s">
        <v>105</v>
      </c>
      <c r="B12" s="12"/>
      <c r="C12" s="12"/>
      <c r="H12" s="12"/>
      <c r="K12" s="39" t="s">
        <v>73</v>
      </c>
    </row>
    <row r="13" spans="1:27" x14ac:dyDescent="0.35">
      <c r="A13" s="7" t="s">
        <v>106</v>
      </c>
      <c r="B13" s="12"/>
      <c r="C13" s="12"/>
      <c r="H13" s="12"/>
      <c r="K13" s="39" t="s">
        <v>73</v>
      </c>
    </row>
    <row r="14" spans="1:27" x14ac:dyDescent="0.35">
      <c r="A14" s="7" t="s">
        <v>107</v>
      </c>
      <c r="B14" s="12"/>
      <c r="C14" s="12"/>
      <c r="H14" s="12"/>
      <c r="K14" s="39" t="s">
        <v>73</v>
      </c>
    </row>
    <row r="15" spans="1:27" x14ac:dyDescent="0.35">
      <c r="A15" s="7" t="s">
        <v>79</v>
      </c>
      <c r="B15" s="12"/>
      <c r="C15" s="12"/>
      <c r="H15" s="12"/>
      <c r="K15" s="39" t="s">
        <v>73</v>
      </c>
    </row>
    <row r="16" spans="1:27" x14ac:dyDescent="0.35">
      <c r="A16" s="7" t="s">
        <v>80</v>
      </c>
      <c r="B16" s="12"/>
      <c r="C16" s="12"/>
      <c r="H16" s="12"/>
      <c r="K16" s="39" t="s">
        <v>73</v>
      </c>
      <c r="M16" s="60"/>
      <c r="N16" s="60"/>
      <c r="O16" s="60"/>
    </row>
    <row r="17" spans="1:15" x14ac:dyDescent="0.35">
      <c r="A17" s="7" t="s">
        <v>82</v>
      </c>
      <c r="B17" s="12"/>
      <c r="C17" s="12"/>
      <c r="K17" s="39" t="s">
        <v>73</v>
      </c>
      <c r="M17" s="60"/>
      <c r="N17" s="60"/>
      <c r="O17" s="60"/>
    </row>
    <row r="18" spans="1:15" x14ac:dyDescent="0.35">
      <c r="A18" s="7" t="s">
        <v>83</v>
      </c>
      <c r="B18" s="12"/>
      <c r="H18" s="12"/>
      <c r="K18" s="39" t="s">
        <v>73</v>
      </c>
    </row>
    <row r="19" spans="1:15" x14ac:dyDescent="0.35">
      <c r="A19" s="7" t="s">
        <v>84</v>
      </c>
      <c r="B19" s="12"/>
      <c r="C19" s="12"/>
      <c r="D19" s="12"/>
      <c r="E19" s="12"/>
      <c r="F19" s="12"/>
      <c r="G19" s="12"/>
      <c r="H19" s="12"/>
      <c r="K19" s="39" t="s">
        <v>73</v>
      </c>
    </row>
  </sheetData>
  <phoneticPr fontId="4" type="noConversion"/>
  <conditionalFormatting sqref="K6:K19">
    <cfRule type="cellIs" dxfId="2" priority="1" operator="equal">
      <formula>"KO"</formula>
    </cfRule>
    <cfRule type="cellIs" dxfId="1" priority="2" operator="equal">
      <formula>"OK"</formula>
    </cfRule>
    <cfRule type="cellIs" dxfId="0" priority="3" stopIfTrue="1" operator="equal">
      <formula>0</formula>
    </cfRule>
  </conditionalFormatting>
  <dataValidations count="1">
    <dataValidation type="list" allowBlank="1" showInputMessage="1" sqref="K6:K19" xr:uid="{9C4F94D5-A241-4A23-BBA0-55E9F5AB46C2}">
      <formula1>"OK,KO"</formula1>
    </dataValidation>
  </dataValidations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6A844-A514-4D58-B746-47DC60D4437B}">
  <sheetPr>
    <tabColor theme="5" tint="0.39997558519241921"/>
  </sheetPr>
  <dimension ref="A1:AA21"/>
  <sheetViews>
    <sheetView workbookViewId="0">
      <selection activeCell="B18" sqref="B18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</sheetData>
  <phoneticPr fontId="4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D20632-322B-41F4-8BA8-429487E5CF34}">
  <sheetPr>
    <tabColor theme="5" tint="0.39997558519241921"/>
  </sheetPr>
  <dimension ref="A1:AA20"/>
  <sheetViews>
    <sheetView workbookViewId="0">
      <selection activeCell="A7" sqref="A7:A20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</sheetData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0087A-8B79-4B07-869D-AA9B6549A4DA}">
  <sheetPr>
    <tabColor theme="5" tint="0.39997558519241921"/>
  </sheetPr>
  <dimension ref="A1:AA19"/>
  <sheetViews>
    <sheetView workbookViewId="0">
      <selection activeCell="A6" sqref="A6:A19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</sheetData>
  <phoneticPr fontId="4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810B1-98E9-46DA-9FE9-EF77F6BCD84F}">
  <dimension ref="A1:AA22"/>
  <sheetViews>
    <sheetView workbookViewId="0">
      <selection activeCell="A6" sqref="A6:A22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</sheetData>
  <phoneticPr fontId="4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D27AC-3283-493A-9F2B-6FCA5E2372EE}">
  <dimension ref="A1:AA21"/>
  <sheetViews>
    <sheetView workbookViewId="0">
      <selection activeCell="A6" sqref="A6:A21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</sheetData>
  <phoneticPr fontId="4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EE447-A83C-4D03-9C67-CCBB5C33FEEB}">
  <dimension ref="A1:AA25"/>
  <sheetViews>
    <sheetView workbookViewId="0">
      <selection activeCell="A6" sqref="A6:A25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  <row r="23" spans="1:1" x14ac:dyDescent="0.35">
      <c r="A23" s="7" t="s">
        <v>88</v>
      </c>
    </row>
    <row r="24" spans="1:1" x14ac:dyDescent="0.35">
      <c r="A24" s="7" t="s">
        <v>89</v>
      </c>
    </row>
    <row r="25" spans="1:1" x14ac:dyDescent="0.35">
      <c r="A25" s="7" t="s">
        <v>90</v>
      </c>
    </row>
  </sheetData>
  <phoneticPr fontId="4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C41C3B-224E-4BBC-BC11-E9FA44C6598E}">
  <sheetPr>
    <tabColor theme="7" tint="0.59999389629810485"/>
  </sheetPr>
  <dimension ref="A1:AA14"/>
  <sheetViews>
    <sheetView workbookViewId="0">
      <selection activeCell="B14" sqref="B6:I14"/>
    </sheetView>
  </sheetViews>
  <sheetFormatPr baseColWidth="10" defaultColWidth="11.453125" defaultRowHeight="14.5" x14ac:dyDescent="0.35"/>
  <cols>
    <col min="2" max="2" width="34" customWidth="1"/>
    <col min="3" max="3" width="45.1796875" customWidth="1"/>
    <col min="8" max="8" width="53.7265625" bestFit="1" customWidth="1"/>
    <col min="9" max="9" width="48.7265625" customWidth="1"/>
  </cols>
  <sheetData>
    <row r="1" spans="1:27" x14ac:dyDescent="0.35">
      <c r="H1" s="8" t="s">
        <v>93</v>
      </c>
      <c r="I1">
        <f>SUM(K1,N1,Q1,T1,W1,Z1)</f>
        <v>6</v>
      </c>
      <c r="J1" s="28"/>
      <c r="K1">
        <f>COUNTA(K6:K506)-COUNTIF(K6:K506,"N/A")</f>
        <v>0</v>
      </c>
      <c r="M1" s="28"/>
      <c r="N1">
        <f>COUNTA(N6:N506)-COUNTIF(N6:N506,"N/A")</f>
        <v>6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6</v>
      </c>
      <c r="J2" s="28"/>
      <c r="K2">
        <f>COUNTIF(K6:K503,"OK")</f>
        <v>0</v>
      </c>
      <c r="M2" s="28"/>
      <c r="N2">
        <f>COUNTIF(N6:N503,"OK")</f>
        <v>6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>
        <v>1</v>
      </c>
      <c r="B6" s="12"/>
      <c r="C6" s="12"/>
      <c r="D6" s="11"/>
      <c r="E6" s="11"/>
      <c r="F6" s="11"/>
      <c r="G6" s="11"/>
      <c r="H6" s="12"/>
      <c r="N6" s="32" t="s">
        <v>73</v>
      </c>
    </row>
    <row r="7" spans="1:27" x14ac:dyDescent="0.35">
      <c r="A7" s="7">
        <v>2</v>
      </c>
      <c r="B7" s="12"/>
      <c r="C7" s="12"/>
      <c r="D7" s="11"/>
      <c r="E7" s="11"/>
      <c r="F7" s="11"/>
      <c r="G7" s="11"/>
      <c r="H7" s="11"/>
      <c r="N7" s="32" t="s">
        <v>73</v>
      </c>
    </row>
    <row r="8" spans="1:27" x14ac:dyDescent="0.35">
      <c r="A8" s="7">
        <v>3</v>
      </c>
      <c r="B8" s="12"/>
      <c r="C8" s="12"/>
      <c r="D8" s="11"/>
      <c r="E8" s="11"/>
      <c r="F8" s="11"/>
      <c r="G8" s="11"/>
      <c r="H8" s="12"/>
      <c r="N8" s="32" t="s">
        <v>73</v>
      </c>
    </row>
    <row r="9" spans="1:27" x14ac:dyDescent="0.35">
      <c r="A9" s="7">
        <v>4</v>
      </c>
      <c r="B9" s="12"/>
      <c r="C9" s="10"/>
      <c r="H9" s="12"/>
      <c r="N9" s="32" t="s">
        <v>73</v>
      </c>
    </row>
    <row r="10" spans="1:27" x14ac:dyDescent="0.35">
      <c r="A10" s="7">
        <v>5</v>
      </c>
      <c r="B10" s="12"/>
      <c r="C10" s="12"/>
      <c r="H10" s="12"/>
      <c r="N10" s="32" t="s">
        <v>73</v>
      </c>
    </row>
    <row r="11" spans="1:27" x14ac:dyDescent="0.35">
      <c r="A11" s="7">
        <v>6</v>
      </c>
      <c r="B11" s="12"/>
      <c r="C11" s="10"/>
      <c r="H11" s="12"/>
      <c r="N11" s="32" t="s">
        <v>73</v>
      </c>
    </row>
    <row r="12" spans="1:27" x14ac:dyDescent="0.35">
      <c r="A12" s="7">
        <v>7</v>
      </c>
      <c r="B12" s="22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</row>
    <row r="13" spans="1:27" x14ac:dyDescent="0.35">
      <c r="A13" s="7">
        <v>8</v>
      </c>
      <c r="B13" s="3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</row>
    <row r="14" spans="1:27" x14ac:dyDescent="0.35">
      <c r="A14" s="7">
        <v>9</v>
      </c>
      <c r="B14" s="31"/>
      <c r="C14" s="21"/>
      <c r="D14" s="21"/>
      <c r="E14" s="21"/>
      <c r="F14" s="21"/>
      <c r="G14" s="21"/>
      <c r="H14" s="21"/>
      <c r="I14" s="22"/>
      <c r="J14" s="21"/>
      <c r="K14" s="21"/>
      <c r="L14" s="21"/>
      <c r="M14" s="21"/>
      <c r="N14" s="21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02340-95E7-4C64-B364-126D3B33D805}">
  <dimension ref="A1:AA22"/>
  <sheetViews>
    <sheetView workbookViewId="0">
      <selection activeCell="L16" sqref="L16"/>
    </sheetView>
  </sheetViews>
  <sheetFormatPr baseColWidth="10" defaultColWidth="11.453125" defaultRowHeight="14.5" x14ac:dyDescent="0.35"/>
  <cols>
    <col min="2" max="2" width="20.54296875" customWidth="1"/>
    <col min="3" max="3" width="44" customWidth="1"/>
    <col min="8" max="8" width="44.54296875" customWidth="1"/>
  </cols>
  <sheetData>
    <row r="1" spans="1:27" x14ac:dyDescent="0.35">
      <c r="H1" s="8" t="s">
        <v>93</v>
      </c>
      <c r="I1">
        <f>SUM(K1,N1,Q1,T1,W1,Z1)</f>
        <v>33</v>
      </c>
      <c r="J1" s="28"/>
      <c r="K1">
        <f>COUNTA(K6:K506)-COUNTIF(K6:K506,"N/A")</f>
        <v>17</v>
      </c>
      <c r="M1" s="28"/>
      <c r="N1">
        <f>COUNTA(N6:N506)-COUNTIF(N6:N506,"N/A")</f>
        <v>16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  <c r="B6" s="12"/>
      <c r="C6" s="12"/>
      <c r="D6" s="11"/>
      <c r="E6" s="11"/>
      <c r="F6" s="11"/>
      <c r="G6" s="11"/>
      <c r="H6" s="12"/>
      <c r="K6" t="s">
        <v>99</v>
      </c>
      <c r="N6" t="s">
        <v>99</v>
      </c>
    </row>
    <row r="7" spans="1:27" x14ac:dyDescent="0.35">
      <c r="A7" s="7" t="s">
        <v>101</v>
      </c>
      <c r="B7" s="12"/>
      <c r="C7" s="12"/>
      <c r="D7" s="11"/>
      <c r="E7" s="11"/>
      <c r="F7" s="11"/>
      <c r="G7" s="11"/>
      <c r="H7" s="11"/>
      <c r="K7" t="s">
        <v>99</v>
      </c>
      <c r="N7" t="s">
        <v>99</v>
      </c>
    </row>
    <row r="8" spans="1:27" x14ac:dyDescent="0.35">
      <c r="A8" s="7" t="s">
        <v>102</v>
      </c>
      <c r="B8" s="12"/>
      <c r="C8" s="12"/>
      <c r="D8" s="11"/>
      <c r="E8" s="11"/>
      <c r="F8" s="11"/>
      <c r="G8" s="11"/>
      <c r="H8" s="12"/>
      <c r="K8" t="s">
        <v>99</v>
      </c>
      <c r="N8" t="s">
        <v>99</v>
      </c>
    </row>
    <row r="9" spans="1:27" x14ac:dyDescent="0.35">
      <c r="A9" s="7" t="s">
        <v>98</v>
      </c>
      <c r="K9" t="s">
        <v>99</v>
      </c>
      <c r="N9" t="s">
        <v>99</v>
      </c>
    </row>
    <row r="10" spans="1:27" x14ac:dyDescent="0.35">
      <c r="A10" s="7" t="s">
        <v>103</v>
      </c>
      <c r="K10" t="s">
        <v>99</v>
      </c>
      <c r="N10" t="s">
        <v>99</v>
      </c>
    </row>
    <row r="11" spans="1:27" x14ac:dyDescent="0.35">
      <c r="A11" s="7" t="s">
        <v>104</v>
      </c>
      <c r="K11" t="s">
        <v>99</v>
      </c>
      <c r="N11" t="s">
        <v>99</v>
      </c>
    </row>
    <row r="12" spans="1:27" x14ac:dyDescent="0.35">
      <c r="A12" s="7" t="s">
        <v>105</v>
      </c>
      <c r="K12" t="s">
        <v>99</v>
      </c>
      <c r="N12" t="s">
        <v>99</v>
      </c>
    </row>
    <row r="13" spans="1:27" x14ac:dyDescent="0.35">
      <c r="A13" s="7" t="s">
        <v>106</v>
      </c>
      <c r="K13" t="s">
        <v>99</v>
      </c>
      <c r="N13" t="s">
        <v>99</v>
      </c>
    </row>
    <row r="14" spans="1:27" x14ac:dyDescent="0.35">
      <c r="A14" s="7" t="s">
        <v>107</v>
      </c>
      <c r="K14" t="s">
        <v>99</v>
      </c>
      <c r="N14" t="s">
        <v>99</v>
      </c>
    </row>
    <row r="15" spans="1:27" x14ac:dyDescent="0.35">
      <c r="A15" s="7" t="s">
        <v>79</v>
      </c>
      <c r="K15" t="s">
        <v>99</v>
      </c>
      <c r="N15" t="s">
        <v>99</v>
      </c>
    </row>
    <row r="16" spans="1:27" x14ac:dyDescent="0.35">
      <c r="A16" s="7" t="s">
        <v>80</v>
      </c>
      <c r="K16" t="s">
        <v>99</v>
      </c>
      <c r="N16" t="s">
        <v>99</v>
      </c>
    </row>
    <row r="17" spans="1:14" x14ac:dyDescent="0.35">
      <c r="A17" s="7" t="s">
        <v>82</v>
      </c>
      <c r="K17" t="s">
        <v>99</v>
      </c>
      <c r="N17" t="s">
        <v>99</v>
      </c>
    </row>
    <row r="18" spans="1:14" x14ac:dyDescent="0.35">
      <c r="K18" t="s">
        <v>99</v>
      </c>
      <c r="N18" t="s">
        <v>99</v>
      </c>
    </row>
    <row r="19" spans="1:14" x14ac:dyDescent="0.35">
      <c r="K19" t="s">
        <v>99</v>
      </c>
      <c r="N19" t="s">
        <v>99</v>
      </c>
    </row>
    <row r="20" spans="1:14" x14ac:dyDescent="0.35">
      <c r="K20" t="s">
        <v>99</v>
      </c>
      <c r="N20" t="s">
        <v>99</v>
      </c>
    </row>
    <row r="21" spans="1:14" x14ac:dyDescent="0.35">
      <c r="K21" t="s">
        <v>99</v>
      </c>
      <c r="N21" t="s">
        <v>99</v>
      </c>
    </row>
    <row r="22" spans="1:14" x14ac:dyDescent="0.35">
      <c r="K22" t="s">
        <v>99</v>
      </c>
    </row>
  </sheetData>
  <phoneticPr fontId="4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49A28-D6A9-4928-B1AB-6555841592CF}">
  <dimension ref="A1:AA16"/>
  <sheetViews>
    <sheetView workbookViewId="0">
      <selection activeCell="K7" sqref="K7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6</v>
      </c>
      <c r="J1" s="28"/>
      <c r="K1">
        <f>COUNTA(K6:K506)-COUNTIF(K6:K506,"N/A")</f>
        <v>6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5</v>
      </c>
      <c r="J4" s="28"/>
      <c r="L4" cm="1">
        <f t="array" ref="L4">SUM(LEN(L6:L110)-LEN(SUBSTITUTE(L6:L110,CHAR(10),""))+(LEN(L6:L110)&gt;0))</f>
        <v>5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  <c r="K6" t="s">
        <v>99</v>
      </c>
      <c r="L6" t="s">
        <v>99</v>
      </c>
    </row>
    <row r="7" spans="1:27" x14ac:dyDescent="0.35">
      <c r="A7" s="7" t="s">
        <v>101</v>
      </c>
      <c r="K7" t="s">
        <v>99</v>
      </c>
      <c r="L7" t="s">
        <v>99</v>
      </c>
    </row>
    <row r="8" spans="1:27" x14ac:dyDescent="0.35">
      <c r="A8" s="7" t="s">
        <v>102</v>
      </c>
      <c r="K8" t="s">
        <v>99</v>
      </c>
      <c r="L8" t="s">
        <v>99</v>
      </c>
    </row>
    <row r="9" spans="1:27" x14ac:dyDescent="0.35">
      <c r="A9" s="7" t="s">
        <v>98</v>
      </c>
      <c r="K9" t="s">
        <v>99</v>
      </c>
      <c r="L9" t="s">
        <v>99</v>
      </c>
    </row>
    <row r="10" spans="1:27" x14ac:dyDescent="0.35">
      <c r="A10" s="7" t="s">
        <v>103</v>
      </c>
      <c r="K10" t="s">
        <v>99</v>
      </c>
      <c r="L10" t="s">
        <v>99</v>
      </c>
    </row>
    <row r="11" spans="1:27" x14ac:dyDescent="0.35">
      <c r="A11" s="7" t="s">
        <v>104</v>
      </c>
      <c r="K11" t="s">
        <v>99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</sheetData>
  <phoneticPr fontId="4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9073D-DBDA-4FAA-881A-2D6D11AE1449}">
  <dimension ref="A1:AA33"/>
  <sheetViews>
    <sheetView workbookViewId="0">
      <selection activeCell="C6" sqref="C6:C18"/>
    </sheetView>
  </sheetViews>
  <sheetFormatPr baseColWidth="10" defaultColWidth="11.453125" defaultRowHeight="14.5" x14ac:dyDescent="0.35"/>
  <cols>
    <col min="2" max="2" width="10.26953125" customWidth="1"/>
    <col min="3" max="3" width="54.7265625" style="10" customWidth="1"/>
    <col min="8" max="8" width="34.453125" style="10" customWidth="1"/>
    <col min="9" max="9" width="10" customWidth="1"/>
    <col min="10" max="10" width="10.1796875" customWidth="1"/>
  </cols>
  <sheetData>
    <row r="1" spans="1:27" x14ac:dyDescent="0.35">
      <c r="H1" s="8" t="s">
        <v>93</v>
      </c>
      <c r="I1">
        <f>SUM(K1,N1,Q1,T1,W1,Z1)</f>
        <v>0</v>
      </c>
      <c r="J1" s="28"/>
      <c r="K1">
        <f>COUNTA(K6:K507)-COUNTIF(K6:K507,"N/A")</f>
        <v>0</v>
      </c>
      <c r="M1" s="28"/>
      <c r="N1">
        <f>COUNTA(N6:N507)-COUNTIF(N6:N507,"N/A")</f>
        <v>0</v>
      </c>
      <c r="P1" s="28"/>
      <c r="Q1">
        <f>COUNTA(Q6:Q507)-COUNTIF(Q6:Q507,"N/A")</f>
        <v>0</v>
      </c>
      <c r="S1" s="28"/>
      <c r="T1">
        <f>COUNTA(T6:T507)-COUNTIF(T6:T507,"N/A")</f>
        <v>0</v>
      </c>
      <c r="V1" s="28"/>
      <c r="W1">
        <f>COUNTA(W6:W507)-COUNTIF(W6:W507,"N/A")</f>
        <v>0</v>
      </c>
      <c r="Y1" s="28"/>
      <c r="Z1">
        <f>COUNTA(Z6:Z507)-COUNTIF(Z6:Z507,"N/A")</f>
        <v>0</v>
      </c>
    </row>
    <row r="2" spans="1:27" x14ac:dyDescent="0.35">
      <c r="A2" s="43"/>
      <c r="B2" t="s">
        <v>112</v>
      </c>
      <c r="H2" s="8" t="s">
        <v>94</v>
      </c>
      <c r="I2">
        <f>SUM(K2,N2,Q2,T2,W2,Z2)</f>
        <v>0</v>
      </c>
      <c r="J2" s="28"/>
      <c r="K2">
        <f>COUNTIF(K6:K504,"OK")</f>
        <v>0</v>
      </c>
      <c r="M2" s="28"/>
      <c r="N2">
        <f>COUNTIF(N6:N504,"OK")</f>
        <v>0</v>
      </c>
      <c r="P2" s="28"/>
      <c r="Q2">
        <f>COUNTIF(Q6:Q504,"OK")</f>
        <v>0</v>
      </c>
      <c r="S2" s="28"/>
      <c r="T2">
        <f>COUNTIF(T6:T504,"OK")</f>
        <v>0</v>
      </c>
      <c r="V2" s="28"/>
      <c r="W2">
        <f>COUNTIF(W6:W504,"OK")</f>
        <v>0</v>
      </c>
      <c r="Y2" s="28"/>
      <c r="Z2">
        <f>COUNTIF(Z6:Z504,"OK")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COUNTIF(K6:K505,"KO")</f>
        <v>0</v>
      </c>
      <c r="M3" s="28"/>
      <c r="N3">
        <f>COUNTIF(N6:N505,"KO")</f>
        <v>0</v>
      </c>
      <c r="P3" s="28"/>
      <c r="Q3">
        <f>COUNTIF(Q6:Q505,"KO")</f>
        <v>0</v>
      </c>
      <c r="S3" s="28"/>
      <c r="T3">
        <f>COUNTIF(T6:T505,"KO")</f>
        <v>0</v>
      </c>
      <c r="V3" s="28"/>
      <c r="W3">
        <f>COUNTIF(W6:W505,"KO")</f>
        <v>0</v>
      </c>
      <c r="Y3" s="28"/>
      <c r="Z3">
        <f>COUNTIF(Z6:Z505,"KO")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 cm="1">
        <f t="array" ref="L4">SUM(LEN(L6:L111)-LEN(SUBSTITUTE(L6:L111,CHAR(10),""))+(LEN(L6:L111)&gt;0))</f>
        <v>0</v>
      </c>
      <c r="M4" s="28"/>
      <c r="O4" cm="1">
        <f t="array" ref="O4">SUM(LEN(O6:O111)-LEN(SUBSTITUTE(O6:O111,CHAR(10),""))+(LEN(O6:O111)&gt;0))</f>
        <v>0</v>
      </c>
      <c r="P4" s="28"/>
      <c r="R4" cm="1">
        <f t="array" ref="R4">SUM(LEN(R6:R111)-LEN(SUBSTITUTE(R6:R111,CHAR(10),""))+(LEN(R6:R111)&gt;0))</f>
        <v>0</v>
      </c>
      <c r="S4" s="28"/>
      <c r="U4" cm="1">
        <f t="array" ref="U4">SUM(LEN(U6:U111)-LEN(SUBSTITUTE(U6:U111,CHAR(10),""))+(LEN(U6:U111)&gt;0))</f>
        <v>0</v>
      </c>
      <c r="V4" s="28"/>
      <c r="X4" cm="1">
        <f t="array" ref="X4">SUM(LEN(X6:X111)-LEN(SUBSTITUTE(X6:X111,CHAR(10),""))+(LEN(X6:X111)&gt;0))</f>
        <v>0</v>
      </c>
      <c r="Y4" s="28"/>
      <c r="AA4" cm="1">
        <f t="array" ref="AA4">SUM(LEN(AA6:AA111)-LEN(SUBSTITUTE(AA6:AA111,CHAR(10),""))+(LEN(AA6:AA111)&gt;0))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ht="33.65" customHeight="1" x14ac:dyDescent="0.35">
      <c r="A6" s="7" t="s">
        <v>100</v>
      </c>
      <c r="K6" s="43"/>
    </row>
    <row r="7" spans="1:27" x14ac:dyDescent="0.35">
      <c r="A7" s="7" t="s">
        <v>101</v>
      </c>
      <c r="K7" s="43"/>
    </row>
    <row r="8" spans="1:27" x14ac:dyDescent="0.35">
      <c r="A8" s="7" t="s">
        <v>102</v>
      </c>
      <c r="K8" s="43"/>
    </row>
    <row r="9" spans="1:27" x14ac:dyDescent="0.35">
      <c r="A9" s="7" t="s">
        <v>98</v>
      </c>
      <c r="K9" s="43"/>
    </row>
    <row r="10" spans="1:27" x14ac:dyDescent="0.35">
      <c r="A10" s="7" t="s">
        <v>103</v>
      </c>
      <c r="K10" s="43"/>
    </row>
    <row r="11" spans="1:27" x14ac:dyDescent="0.35">
      <c r="A11" s="7" t="s">
        <v>104</v>
      </c>
      <c r="K11" s="43"/>
    </row>
    <row r="12" spans="1:27" x14ac:dyDescent="0.35">
      <c r="A12" s="7" t="s">
        <v>105</v>
      </c>
    </row>
    <row r="13" spans="1:27" x14ac:dyDescent="0.35">
      <c r="A13" s="7" t="s">
        <v>106</v>
      </c>
      <c r="C13"/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  <row r="23" spans="1:1" x14ac:dyDescent="0.35">
      <c r="A23" s="7" t="s">
        <v>88</v>
      </c>
    </row>
    <row r="24" spans="1:1" x14ac:dyDescent="0.35">
      <c r="A24" s="7" t="s">
        <v>89</v>
      </c>
    </row>
    <row r="25" spans="1:1" x14ac:dyDescent="0.35">
      <c r="A25" s="7" t="s">
        <v>90</v>
      </c>
    </row>
    <row r="26" spans="1:1" x14ac:dyDescent="0.35">
      <c r="A26" s="7" t="s">
        <v>91</v>
      </c>
    </row>
    <row r="27" spans="1:1" x14ac:dyDescent="0.35">
      <c r="A27" s="7" t="s">
        <v>116</v>
      </c>
    </row>
    <row r="28" spans="1:1" x14ac:dyDescent="0.35">
      <c r="A28" s="7" t="s">
        <v>117</v>
      </c>
    </row>
    <row r="29" spans="1:1" x14ac:dyDescent="0.35">
      <c r="A29" s="7" t="s">
        <v>118</v>
      </c>
    </row>
    <row r="30" spans="1:1" x14ac:dyDescent="0.35">
      <c r="A30" s="7" t="s">
        <v>119</v>
      </c>
    </row>
    <row r="31" spans="1:1" x14ac:dyDescent="0.35">
      <c r="A31" s="7" t="s">
        <v>120</v>
      </c>
    </row>
    <row r="32" spans="1:1" x14ac:dyDescent="0.35">
      <c r="A32" s="7" t="s">
        <v>121</v>
      </c>
    </row>
    <row r="33" spans="1:1" x14ac:dyDescent="0.35">
      <c r="A33" s="7" t="s">
        <v>122</v>
      </c>
    </row>
  </sheetData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B4BE4-98F3-4CD3-83EA-C08117E7E786}">
  <dimension ref="A1:AA33"/>
  <sheetViews>
    <sheetView workbookViewId="0">
      <selection activeCell="K6" sqref="K6"/>
    </sheetView>
  </sheetViews>
  <sheetFormatPr baseColWidth="10" defaultColWidth="11.453125" defaultRowHeight="14.5" x14ac:dyDescent="0.35"/>
  <cols>
    <col min="2" max="2" width="10.26953125" customWidth="1"/>
    <col min="3" max="3" width="54.7265625" style="10" customWidth="1"/>
    <col min="8" max="8" width="34.453125" style="10" customWidth="1"/>
    <col min="9" max="9" width="10" customWidth="1"/>
    <col min="10" max="10" width="10.1796875" customWidth="1"/>
  </cols>
  <sheetData>
    <row r="1" spans="1:27" x14ac:dyDescent="0.35">
      <c r="H1" s="8" t="s">
        <v>93</v>
      </c>
      <c r="I1">
        <f>SUM(K1,N1,Q1,T1,W1,Z1)</f>
        <v>0</v>
      </c>
      <c r="J1" s="28"/>
      <c r="K1">
        <f>COUNTA(K6:K507)-COUNTIF(K6:K507,"N/A")</f>
        <v>0</v>
      </c>
      <c r="M1" s="28"/>
      <c r="N1">
        <f>COUNTA(N6:N507)-COUNTIF(N6:N507,"N/A")</f>
        <v>0</v>
      </c>
      <c r="P1" s="28"/>
      <c r="Q1">
        <f>COUNTA(Q6:Q507)-COUNTIF(Q6:Q507,"N/A")</f>
        <v>0</v>
      </c>
      <c r="S1" s="28"/>
      <c r="T1">
        <f>COUNTA(T6:T507)-COUNTIF(T6:T507,"N/A")</f>
        <v>0</v>
      </c>
      <c r="V1" s="28"/>
      <c r="W1">
        <f>COUNTA(W6:W507)-COUNTIF(W6:W507,"N/A")</f>
        <v>0</v>
      </c>
      <c r="Y1" s="28"/>
      <c r="Z1">
        <f>COUNTA(Z6:Z507)-COUNTIF(Z6:Z507,"N/A")</f>
        <v>0</v>
      </c>
    </row>
    <row r="2" spans="1:27" x14ac:dyDescent="0.35">
      <c r="A2" s="43"/>
      <c r="B2" t="s">
        <v>112</v>
      </c>
      <c r="H2" s="8" t="s">
        <v>94</v>
      </c>
      <c r="I2">
        <f>SUM(K2,N2,Q2,T2,W2,Z2)</f>
        <v>0</v>
      </c>
      <c r="J2" s="28"/>
      <c r="K2">
        <f>COUNTIF(K6:K504,"OK")</f>
        <v>0</v>
      </c>
      <c r="M2" s="28"/>
      <c r="N2">
        <f>COUNTIF(N6:N504,"OK")</f>
        <v>0</v>
      </c>
      <c r="P2" s="28"/>
      <c r="Q2">
        <f>COUNTIF(Q6:Q504,"OK")</f>
        <v>0</v>
      </c>
      <c r="S2" s="28"/>
      <c r="T2">
        <f>COUNTIF(T6:T504,"OK")</f>
        <v>0</v>
      </c>
      <c r="V2" s="28"/>
      <c r="W2">
        <f>COUNTIF(W6:W504,"OK")</f>
        <v>0</v>
      </c>
      <c r="Y2" s="28"/>
      <c r="Z2">
        <f>COUNTIF(Z6:Z504,"OK")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COUNTIF(K6:K505,"KO")</f>
        <v>0</v>
      </c>
      <c r="M3" s="28"/>
      <c r="N3">
        <f>COUNTIF(N6:N505,"KO")</f>
        <v>0</v>
      </c>
      <c r="P3" s="28"/>
      <c r="Q3">
        <f>COUNTIF(Q6:Q505,"KO")</f>
        <v>0</v>
      </c>
      <c r="S3" s="28"/>
      <c r="T3">
        <f>COUNTIF(T6:T505,"KO")</f>
        <v>0</v>
      </c>
      <c r="V3" s="28"/>
      <c r="W3">
        <f>COUNTIF(W6:W505,"KO")</f>
        <v>0</v>
      </c>
      <c r="Y3" s="28"/>
      <c r="Z3">
        <f>COUNTIF(Z6:Z505,"KO")</f>
        <v>0</v>
      </c>
    </row>
    <row r="4" spans="1:27" x14ac:dyDescent="0.35">
      <c r="H4" s="8" t="s">
        <v>8</v>
      </c>
      <c r="I4">
        <f>SUM(L4,O4,R4,U4,X4,AA4)</f>
        <v>0</v>
      </c>
      <c r="J4" s="28"/>
      <c r="L4" cm="1">
        <f t="array" ref="L4">SUM(LEN(L6:L111)-LEN(SUBSTITUTE(L6:L111,CHAR(10),""))+(LEN(L6:L111)&gt;0))</f>
        <v>0</v>
      </c>
      <c r="M4" s="28"/>
      <c r="O4" cm="1">
        <f t="array" ref="O4">SUM(LEN(O6:O111)-LEN(SUBSTITUTE(O6:O111,CHAR(10),""))+(LEN(O6:O111)&gt;0))</f>
        <v>0</v>
      </c>
      <c r="P4" s="28"/>
      <c r="R4" cm="1">
        <f t="array" ref="R4">SUM(LEN(R6:R111)-LEN(SUBSTITUTE(R6:R111,CHAR(10),""))+(LEN(R6:R111)&gt;0))</f>
        <v>0</v>
      </c>
      <c r="S4" s="28"/>
      <c r="U4" cm="1">
        <f t="array" ref="U4">SUM(LEN(U6:U111)-LEN(SUBSTITUTE(U6:U111,CHAR(10),""))+(LEN(U6:U111)&gt;0))</f>
        <v>0</v>
      </c>
      <c r="V4" s="28"/>
      <c r="X4" cm="1">
        <f t="array" ref="X4">SUM(LEN(X6:X111)-LEN(SUBSTITUTE(X6:X111,CHAR(10),""))+(LEN(X6:X111)&gt;0))</f>
        <v>0</v>
      </c>
      <c r="Y4" s="28"/>
      <c r="AA4" cm="1">
        <f t="array" ref="AA4">SUM(LEN(AA6:AA111)-LEN(SUBSTITUTE(AA6:AA111,CHAR(10),""))+(LEN(AA6:AA111)&gt;0))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ht="33.65" customHeight="1" x14ac:dyDescent="0.35">
      <c r="A6" s="7" t="s">
        <v>100</v>
      </c>
      <c r="K6" s="43"/>
    </row>
    <row r="7" spans="1:27" x14ac:dyDescent="0.35">
      <c r="A7" s="7" t="s">
        <v>101</v>
      </c>
      <c r="K7" s="43"/>
    </row>
    <row r="8" spans="1:27" x14ac:dyDescent="0.35">
      <c r="A8" s="7" t="s">
        <v>102</v>
      </c>
      <c r="K8" s="43"/>
    </row>
    <row r="9" spans="1:27" x14ac:dyDescent="0.35">
      <c r="A9" s="7" t="s">
        <v>98</v>
      </c>
      <c r="K9" s="43"/>
    </row>
    <row r="10" spans="1:27" x14ac:dyDescent="0.35">
      <c r="A10" s="7" t="s">
        <v>103</v>
      </c>
      <c r="K10" s="43"/>
    </row>
    <row r="11" spans="1:27" x14ac:dyDescent="0.35">
      <c r="A11" s="7" t="s">
        <v>104</v>
      </c>
      <c r="K11" s="43"/>
    </row>
    <row r="12" spans="1:27" x14ac:dyDescent="0.35">
      <c r="A12" s="7" t="s">
        <v>105</v>
      </c>
    </row>
    <row r="13" spans="1:27" x14ac:dyDescent="0.35">
      <c r="A13" s="7" t="s">
        <v>106</v>
      </c>
      <c r="C13"/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  <row r="23" spans="1:1" x14ac:dyDescent="0.35">
      <c r="A23" s="7" t="s">
        <v>88</v>
      </c>
    </row>
    <row r="24" spans="1:1" x14ac:dyDescent="0.35">
      <c r="A24" s="7" t="s">
        <v>89</v>
      </c>
    </row>
    <row r="25" spans="1:1" x14ac:dyDescent="0.35">
      <c r="A25" s="7" t="s">
        <v>90</v>
      </c>
    </row>
    <row r="26" spans="1:1" x14ac:dyDescent="0.35">
      <c r="A26" s="7" t="s">
        <v>91</v>
      </c>
    </row>
    <row r="27" spans="1:1" x14ac:dyDescent="0.35">
      <c r="A27" s="7" t="s">
        <v>116</v>
      </c>
    </row>
    <row r="28" spans="1:1" x14ac:dyDescent="0.35">
      <c r="A28" s="7" t="s">
        <v>117</v>
      </c>
    </row>
    <row r="29" spans="1:1" x14ac:dyDescent="0.35">
      <c r="A29" s="7" t="s">
        <v>118</v>
      </c>
    </row>
    <row r="30" spans="1:1" x14ac:dyDescent="0.35">
      <c r="A30" s="7" t="s">
        <v>119</v>
      </c>
    </row>
    <row r="31" spans="1:1" x14ac:dyDescent="0.35">
      <c r="A31" s="7" t="s">
        <v>120</v>
      </c>
    </row>
    <row r="32" spans="1:1" x14ac:dyDescent="0.35">
      <c r="A32" s="7" t="s">
        <v>121</v>
      </c>
    </row>
    <row r="33" spans="1:1" x14ac:dyDescent="0.35">
      <c r="A33" s="7" t="s">
        <v>122</v>
      </c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DBD75-30DD-4875-AA75-5E7E7ADAE4D7}">
  <sheetPr>
    <tabColor theme="7" tint="0.59999389629810485"/>
  </sheetPr>
  <dimension ref="A1:AA14"/>
  <sheetViews>
    <sheetView topLeftCell="E1" workbookViewId="0">
      <selection activeCell="L19" sqref="L19"/>
    </sheetView>
  </sheetViews>
  <sheetFormatPr baseColWidth="10" defaultColWidth="11.453125" defaultRowHeight="14.5" x14ac:dyDescent="0.35"/>
  <cols>
    <col min="2" max="2" width="47.26953125" bestFit="1" customWidth="1"/>
    <col min="3" max="3" width="54.26953125" customWidth="1"/>
    <col min="8" max="8" width="42.54296875" customWidth="1"/>
    <col min="9" max="9" width="49" customWidth="1"/>
    <col min="10" max="13" width="11.453125" customWidth="1"/>
  </cols>
  <sheetData>
    <row r="1" spans="1:27" x14ac:dyDescent="0.35">
      <c r="A1" s="11"/>
      <c r="B1" s="11"/>
      <c r="C1" s="11"/>
      <c r="D1" s="11"/>
      <c r="E1" s="11"/>
      <c r="F1" s="11"/>
      <c r="G1" s="11"/>
      <c r="H1" s="34" t="s">
        <v>93</v>
      </c>
      <c r="I1" s="11">
        <f>SUM(K1,N1,Q1,T1,W1,Z1)</f>
        <v>0</v>
      </c>
      <c r="J1" s="35"/>
      <c r="K1">
        <f>COUNTA(K6:K506)-COUNTIF(K6:K506,"N/A")</f>
        <v>0</v>
      </c>
      <c r="M1" s="28"/>
      <c r="N1">
        <f>COUNTA(N18:N506)-COUNTIF(N18:N506,"N/A")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A2" s="11"/>
      <c r="B2" s="11"/>
      <c r="C2" s="11"/>
      <c r="D2" s="11"/>
      <c r="E2" s="11"/>
      <c r="F2" s="11"/>
      <c r="G2" s="11"/>
      <c r="H2" s="34" t="s">
        <v>94</v>
      </c>
      <c r="I2" s="11">
        <f>SUM(K2,N2,Q2,T2,W2,Z2)</f>
        <v>0</v>
      </c>
      <c r="J2" s="35"/>
      <c r="K2" s="11">
        <f>COUNTIF(K6:K503,"OK")</f>
        <v>0</v>
      </c>
      <c r="L2" s="11"/>
      <c r="M2" s="35"/>
      <c r="N2" s="11">
        <f>COUNTIF(N18:N503,"OK")</f>
        <v>0</v>
      </c>
      <c r="O2" s="11"/>
      <c r="P2" s="35"/>
      <c r="Q2" s="11">
        <f>COUNTIF(Q6:Q503,"OK")</f>
        <v>0</v>
      </c>
      <c r="R2" s="11"/>
      <c r="S2" s="35"/>
      <c r="T2" s="11">
        <f>COUNTIF(T6:T503,"OK")</f>
        <v>0</v>
      </c>
      <c r="U2" s="11"/>
      <c r="V2" s="35"/>
      <c r="W2" s="11">
        <f>COUNTIF(W6:W503,"OK")</f>
        <v>0</v>
      </c>
      <c r="X2" s="11"/>
      <c r="Y2" s="35"/>
      <c r="Z2" s="11">
        <f>COUNTIF(Z6:Z503,"OK")</f>
        <v>0</v>
      </c>
      <c r="AA2" s="11"/>
    </row>
    <row r="3" spans="1:27" x14ac:dyDescent="0.35">
      <c r="A3" s="11"/>
      <c r="B3" s="11"/>
      <c r="C3" s="11"/>
      <c r="D3" s="11"/>
      <c r="E3" s="11"/>
      <c r="F3" s="11"/>
      <c r="G3" s="11"/>
      <c r="H3" s="34" t="s">
        <v>95</v>
      </c>
      <c r="I3" s="11">
        <f>SUM(K3,N3,Q3,T3,W3,Z3)</f>
        <v>0</v>
      </c>
      <c r="J3" s="35"/>
      <c r="K3" s="11">
        <f>COUNTIF(K6:K504,"KO")</f>
        <v>0</v>
      </c>
      <c r="L3" s="11"/>
      <c r="M3" s="35"/>
      <c r="N3" s="11">
        <f>COUNTIF(N18:N504,"KO")</f>
        <v>0</v>
      </c>
      <c r="O3" s="11"/>
      <c r="P3" s="35"/>
      <c r="Q3" s="11">
        <f>COUNTIF(Q6:Q504,"KO")</f>
        <v>0</v>
      </c>
      <c r="R3" s="11"/>
      <c r="S3" s="35"/>
      <c r="T3" s="11">
        <f>COUNTIF(T6:T504,"KO")</f>
        <v>0</v>
      </c>
      <c r="U3" s="11"/>
      <c r="V3" s="35"/>
      <c r="W3" s="11">
        <f>COUNTIF(W6:W504,"KO")</f>
        <v>0</v>
      </c>
      <c r="X3" s="11"/>
      <c r="Y3" s="35"/>
      <c r="Z3" s="11">
        <f>COUNTIF(Z6:Z504,"KO")</f>
        <v>0</v>
      </c>
      <c r="AA3" s="11"/>
    </row>
    <row r="4" spans="1:27" x14ac:dyDescent="0.35">
      <c r="A4" s="11"/>
      <c r="B4" s="11"/>
      <c r="C4" s="11"/>
      <c r="D4" s="11"/>
      <c r="E4" s="11"/>
      <c r="F4" s="11"/>
      <c r="G4" s="11"/>
      <c r="H4" s="34" t="s">
        <v>8</v>
      </c>
      <c r="I4" s="11">
        <f>SUM(L4,O4,R4,U4,X4,AA4)</f>
        <v>0</v>
      </c>
      <c r="J4" s="35"/>
      <c r="K4" s="11"/>
      <c r="L4" s="11">
        <f>COUNTIF(L6:L200,"*")</f>
        <v>0</v>
      </c>
      <c r="M4" s="35"/>
      <c r="N4" s="11"/>
      <c r="O4" cm="1">
        <f t="array" ref="O4">SUM(LEN(O18:O110)-LEN(SUBSTITUTE(O18:O110,CHAR(10),""))+(LEN(O18:O110)&gt;0))</f>
        <v>0</v>
      </c>
      <c r="P4" s="35"/>
      <c r="Q4" s="11"/>
      <c r="R4" cm="1">
        <f t="array" ref="R4">SUM(LEN(R6:R110)-LEN(SUBSTITUTE(R6:R110,CHAR(10),""))+(LEN(R6:R110)&gt;0))</f>
        <v>0</v>
      </c>
      <c r="S4" s="35"/>
      <c r="T4" s="11"/>
      <c r="U4" cm="1">
        <f t="array" ref="U4">SUM(LEN(U6:U110)-LEN(SUBSTITUTE(U6:U110,CHAR(10),""))+(LEN(U6:U110)&gt;0))</f>
        <v>0</v>
      </c>
      <c r="V4" s="35"/>
      <c r="W4" s="11"/>
      <c r="X4" cm="1">
        <f t="array" ref="X4">SUM(LEN(X6:X110)-LEN(SUBSTITUTE(X6:X110,CHAR(10),""))+(LEN(X6:X110)&gt;0))</f>
        <v>0</v>
      </c>
      <c r="Y4" s="35"/>
      <c r="Z4" s="11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36" t="s">
        <v>100</v>
      </c>
      <c r="B6" s="12"/>
      <c r="C6" s="12"/>
      <c r="D6" s="11"/>
      <c r="E6" s="11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</row>
    <row r="7" spans="1:27" x14ac:dyDescent="0.35">
      <c r="A7" s="36" t="s">
        <v>101</v>
      </c>
      <c r="B7" s="12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27" x14ac:dyDescent="0.35">
      <c r="A8" s="36" t="s">
        <v>102</v>
      </c>
      <c r="B8" s="12"/>
      <c r="C8" s="12"/>
      <c r="D8" s="11"/>
      <c r="E8" s="11"/>
      <c r="F8" s="11"/>
      <c r="G8" s="11"/>
      <c r="H8" s="12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</row>
    <row r="9" spans="1:27" x14ac:dyDescent="0.35">
      <c r="A9" s="36" t="s">
        <v>98</v>
      </c>
      <c r="B9" s="30"/>
      <c r="C9" s="12"/>
      <c r="D9" s="11"/>
      <c r="E9" s="11"/>
      <c r="F9" s="11"/>
      <c r="G9" s="11"/>
      <c r="H9" s="12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</row>
    <row r="10" spans="1:27" x14ac:dyDescent="0.35">
      <c r="A10" s="36" t="s">
        <v>103</v>
      </c>
      <c r="B10" s="30"/>
      <c r="C10" s="12"/>
      <c r="D10" s="11"/>
      <c r="E10" s="11"/>
      <c r="F10" s="11"/>
      <c r="G10" s="11"/>
      <c r="H10" s="30"/>
      <c r="I10" s="12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</row>
    <row r="11" spans="1:27" ht="178.5" customHeight="1" x14ac:dyDescent="0.35">
      <c r="A11" s="36" t="s">
        <v>104</v>
      </c>
      <c r="B11" s="30"/>
      <c r="C11" s="11"/>
      <c r="D11" s="11"/>
      <c r="E11" s="11"/>
      <c r="F11" s="11"/>
      <c r="G11" s="11"/>
      <c r="H11" s="12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</row>
    <row r="12" spans="1:27" x14ac:dyDescent="0.35">
      <c r="A12" s="36" t="s">
        <v>105</v>
      </c>
      <c r="B12" s="30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</row>
    <row r="13" spans="1:27" x14ac:dyDescent="0.35">
      <c r="A13" s="36" t="s">
        <v>106</v>
      </c>
      <c r="B13" s="19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</row>
    <row r="14" spans="1:27" x14ac:dyDescent="0.35">
      <c r="A14" s="36" t="s">
        <v>107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</row>
  </sheetData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C24DE-64AE-4493-B257-34A0A59D1584}">
  <sheetPr>
    <tabColor theme="7" tint="0.59999389629810485"/>
  </sheetPr>
  <dimension ref="A1:AA14"/>
  <sheetViews>
    <sheetView workbookViewId="0">
      <selection activeCell="B13" sqref="B6:I13"/>
    </sheetView>
  </sheetViews>
  <sheetFormatPr baseColWidth="10" defaultColWidth="11.453125" defaultRowHeight="14.5" x14ac:dyDescent="0.35"/>
  <cols>
    <col min="2" max="2" width="47.26953125" bestFit="1" customWidth="1"/>
    <col min="3" max="3" width="54.26953125" customWidth="1"/>
    <col min="8" max="8" width="42.54296875" customWidth="1"/>
    <col min="9" max="9" width="49" customWidth="1"/>
    <col min="10" max="13" width="11.453125" customWidth="1"/>
  </cols>
  <sheetData>
    <row r="1" spans="1:27" x14ac:dyDescent="0.35">
      <c r="A1" s="11"/>
      <c r="B1" s="11"/>
      <c r="C1" s="11"/>
      <c r="D1" s="11"/>
      <c r="E1" s="11"/>
      <c r="F1" s="11"/>
      <c r="G1" s="11"/>
      <c r="H1" s="34" t="s">
        <v>93</v>
      </c>
      <c r="I1" s="11">
        <f>SUM(K1,N1,Q1,T1,W1,Z1)</f>
        <v>4</v>
      </c>
      <c r="J1" s="35"/>
      <c r="K1">
        <f>COUNTA(K6:K506)-COUNTIF(K6:K506,"N/A")</f>
        <v>0</v>
      </c>
      <c r="M1" s="28"/>
      <c r="N1">
        <f>COUNTA(N6:N506)-COUNTIF(N6:N506,"N/A")</f>
        <v>4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A2" s="11"/>
      <c r="B2" s="11"/>
      <c r="C2" s="11"/>
      <c r="D2" s="11"/>
      <c r="E2" s="11"/>
      <c r="F2" s="11"/>
      <c r="G2" s="11"/>
      <c r="H2" s="34" t="s">
        <v>94</v>
      </c>
      <c r="I2" s="11">
        <f>SUM(K2,N2,Q2,T2,W2,Z2)</f>
        <v>2</v>
      </c>
      <c r="J2" s="35"/>
      <c r="K2" s="11">
        <f>COUNTIF(K6:K503,"OK")</f>
        <v>0</v>
      </c>
      <c r="L2" s="11"/>
      <c r="M2" s="35"/>
      <c r="N2" s="11">
        <f>COUNTIF(N6:N503,"OK")</f>
        <v>2</v>
      </c>
      <c r="O2" s="11"/>
      <c r="P2" s="35"/>
      <c r="Q2" s="11">
        <f>COUNTIF(Q6:Q503,"OK")</f>
        <v>0</v>
      </c>
      <c r="R2" s="11"/>
      <c r="S2" s="35"/>
      <c r="T2" s="11">
        <f>COUNTIF(T6:T503,"OK")</f>
        <v>0</v>
      </c>
      <c r="U2" s="11"/>
      <c r="V2" s="35"/>
      <c r="W2" s="11">
        <f>COUNTIF(W6:W503,"OK")</f>
        <v>0</v>
      </c>
      <c r="X2" s="11"/>
      <c r="Y2" s="35"/>
      <c r="Z2" s="11">
        <f>COUNTIF(Z6:Z503,"OK")</f>
        <v>0</v>
      </c>
      <c r="AA2" s="11"/>
    </row>
    <row r="3" spans="1:27" x14ac:dyDescent="0.35">
      <c r="A3" s="11"/>
      <c r="B3" s="11"/>
      <c r="C3" s="11"/>
      <c r="D3" s="11"/>
      <c r="E3" s="11"/>
      <c r="F3" s="11"/>
      <c r="G3" s="11"/>
      <c r="H3" s="34" t="s">
        <v>95</v>
      </c>
      <c r="I3" s="11">
        <f>SUM(K3,N3,Q3,T3,W3,Z3)</f>
        <v>2</v>
      </c>
      <c r="J3" s="35"/>
      <c r="K3" s="11">
        <f>COUNTIF(K6:K504,"KO")</f>
        <v>0</v>
      </c>
      <c r="L3" s="11"/>
      <c r="M3" s="35"/>
      <c r="N3" s="11">
        <f>COUNTIF(N6:N504,"KO")</f>
        <v>2</v>
      </c>
      <c r="O3" s="11"/>
      <c r="P3" s="35"/>
      <c r="Q3" s="11">
        <f>COUNTIF(Q6:Q504,"KO")</f>
        <v>0</v>
      </c>
      <c r="R3" s="11"/>
      <c r="S3" s="35"/>
      <c r="T3" s="11">
        <f>COUNTIF(T6:T504,"KO")</f>
        <v>0</v>
      </c>
      <c r="U3" s="11"/>
      <c r="V3" s="35"/>
      <c r="W3" s="11">
        <f>COUNTIF(W6:W504,"KO")</f>
        <v>0</v>
      </c>
      <c r="X3" s="11"/>
      <c r="Y3" s="35"/>
      <c r="Z3" s="11">
        <f>COUNTIF(Z6:Z504,"KO")</f>
        <v>0</v>
      </c>
      <c r="AA3" s="11"/>
    </row>
    <row r="4" spans="1:27" x14ac:dyDescent="0.35">
      <c r="A4" s="11"/>
      <c r="B4" s="11"/>
      <c r="C4" s="11"/>
      <c r="D4" s="11"/>
      <c r="E4" s="11"/>
      <c r="F4" s="11"/>
      <c r="G4" s="11"/>
      <c r="H4" s="34" t="s">
        <v>8</v>
      </c>
      <c r="I4" s="11">
        <f>SUM(L4,O4,R4,U4,X4,AA4)</f>
        <v>2</v>
      </c>
      <c r="J4" s="35"/>
      <c r="K4" s="11"/>
      <c r="L4" s="11">
        <f>COUNTIF(L6:L200,"*")</f>
        <v>0</v>
      </c>
      <c r="M4" s="35"/>
      <c r="N4" s="11"/>
      <c r="O4" cm="1">
        <f t="array" ref="O4">SUM(LEN(O6:O110)-LEN(SUBSTITUTE(O6:O110,CHAR(10),""))+(LEN(O6:O110)&gt;0))</f>
        <v>2</v>
      </c>
      <c r="P4" s="35"/>
      <c r="Q4" s="11"/>
      <c r="R4" cm="1">
        <f t="array" ref="R4">SUM(LEN(R6:R110)-LEN(SUBSTITUTE(R6:R110,CHAR(10),""))+(LEN(R6:R110)&gt;0))</f>
        <v>0</v>
      </c>
      <c r="S4" s="35"/>
      <c r="T4" s="11"/>
      <c r="U4" cm="1">
        <f t="array" ref="U4">SUM(LEN(U6:U110)-LEN(SUBSTITUTE(U6:U110,CHAR(10),""))+(LEN(U6:U110)&gt;0))</f>
        <v>0</v>
      </c>
      <c r="V4" s="35"/>
      <c r="W4" s="11"/>
      <c r="X4" cm="1">
        <f t="array" ref="X4">SUM(LEN(X6:X110)-LEN(SUBSTITUTE(X6:X110,CHAR(10),""))+(LEN(X6:X110)&gt;0))</f>
        <v>0</v>
      </c>
      <c r="Y4" s="35"/>
      <c r="Z4" s="11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36" t="s">
        <v>100</v>
      </c>
      <c r="B6" s="12"/>
      <c r="C6" s="12"/>
      <c r="D6" s="11"/>
      <c r="E6" s="11"/>
      <c r="F6" s="11"/>
      <c r="G6" s="11"/>
      <c r="H6" s="12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</row>
    <row r="7" spans="1:27" x14ac:dyDescent="0.35">
      <c r="A7" s="36" t="s">
        <v>101</v>
      </c>
      <c r="B7" s="12"/>
      <c r="C7" s="1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</row>
    <row r="8" spans="1:27" x14ac:dyDescent="0.35">
      <c r="A8" s="36" t="s">
        <v>102</v>
      </c>
      <c r="B8" s="12"/>
      <c r="C8" s="12"/>
      <c r="D8" s="11"/>
      <c r="E8" s="11"/>
      <c r="F8" s="11"/>
      <c r="G8" s="11"/>
      <c r="H8" s="12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</row>
    <row r="9" spans="1:27" x14ac:dyDescent="0.35">
      <c r="A9" s="36" t="s">
        <v>98</v>
      </c>
      <c r="B9" s="30"/>
      <c r="C9" s="12"/>
      <c r="D9" s="11"/>
      <c r="E9" s="11"/>
      <c r="F9" s="11"/>
      <c r="G9" s="11"/>
      <c r="H9" s="12"/>
      <c r="I9" s="11"/>
      <c r="J9" s="11"/>
      <c r="K9" s="11"/>
      <c r="L9" s="11"/>
      <c r="M9" s="11"/>
      <c r="N9" s="16" t="s">
        <v>72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</row>
    <row r="10" spans="1:27" x14ac:dyDescent="0.35">
      <c r="A10" s="36" t="s">
        <v>103</v>
      </c>
      <c r="B10" s="30"/>
      <c r="C10" s="12"/>
      <c r="D10" s="11"/>
      <c r="E10" s="11"/>
      <c r="F10" s="11"/>
      <c r="G10" s="11"/>
      <c r="H10" s="30"/>
      <c r="I10" s="12"/>
      <c r="J10" s="11"/>
      <c r="K10" s="11"/>
      <c r="L10" s="11"/>
      <c r="M10" s="11"/>
      <c r="N10" s="17" t="s">
        <v>74</v>
      </c>
      <c r="O10" s="37" t="s">
        <v>108</v>
      </c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</row>
    <row r="11" spans="1:27" ht="178.5" customHeight="1" x14ac:dyDescent="0.35">
      <c r="A11" s="36" t="s">
        <v>104</v>
      </c>
      <c r="B11" s="30"/>
      <c r="C11" s="11"/>
      <c r="D11" s="11"/>
      <c r="E11" s="11"/>
      <c r="F11" s="11"/>
      <c r="G11" s="11"/>
      <c r="H11" s="12"/>
      <c r="I11" s="11"/>
      <c r="J11" s="11"/>
      <c r="K11" s="11"/>
      <c r="L11" s="11"/>
      <c r="M11" s="11"/>
      <c r="N11" s="17" t="s">
        <v>74</v>
      </c>
      <c r="O11" s="38" t="s">
        <v>109</v>
      </c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</row>
    <row r="12" spans="1:27" x14ac:dyDescent="0.35">
      <c r="A12" s="36" t="s">
        <v>105</v>
      </c>
      <c r="B12" s="30"/>
      <c r="C12" s="12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6" t="s">
        <v>72</v>
      </c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</row>
    <row r="13" spans="1:27" x14ac:dyDescent="0.35">
      <c r="A13" s="36" t="s">
        <v>106</v>
      </c>
      <c r="B13" s="19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</row>
    <row r="14" spans="1:27" x14ac:dyDescent="0.35">
      <c r="A14" s="36" t="s">
        <v>107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</row>
  </sheetData>
  <phoneticPr fontId="4" type="noConversion"/>
  <hyperlinks>
    <hyperlink ref="O10" r:id="rId1" xr:uid="{880690DA-AA43-4025-9834-FA4B5EEDF81E}"/>
    <hyperlink ref="O11" r:id="rId2" xr:uid="{64F12982-2E2A-4103-9A99-F104EB196DB1}"/>
  </hyperlinks>
  <pageMargins left="0.7" right="0.7" top="0.75" bottom="0.75" header="0.3" footer="0.3"/>
  <pageSetup paperSize="9" orientation="portrait" r:id="rId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6A549-1E67-4594-A258-EA4F707B69D0}">
  <sheetPr>
    <tabColor theme="7" tint="0.59999389629810485"/>
  </sheetPr>
  <dimension ref="A1:AA14"/>
  <sheetViews>
    <sheetView workbookViewId="0">
      <selection activeCell="E27" sqref="E27"/>
    </sheetView>
  </sheetViews>
  <sheetFormatPr baseColWidth="10" defaultColWidth="11.453125" defaultRowHeight="14.5" x14ac:dyDescent="0.35"/>
  <cols>
    <col min="2" max="2" width="47.26953125" bestFit="1" customWidth="1"/>
    <col min="3" max="3" width="54.26953125" customWidth="1"/>
    <col min="8" max="8" width="42.54296875" customWidth="1"/>
    <col min="9" max="9" width="49" customWidth="1"/>
    <col min="10" max="13" width="11.453125" customWidth="1"/>
  </cols>
  <sheetData>
    <row r="1" spans="1:27" x14ac:dyDescent="0.35">
      <c r="A1" s="11"/>
      <c r="B1" s="11"/>
      <c r="C1" s="11"/>
      <c r="D1" s="11"/>
      <c r="E1" s="11"/>
      <c r="F1" s="11"/>
      <c r="G1" s="11"/>
      <c r="H1" s="34" t="s">
        <v>93</v>
      </c>
      <c r="I1" s="11">
        <f>SUM(K1,N1,Q1,T1,W1,Z1)</f>
        <v>0</v>
      </c>
      <c r="J1" s="35"/>
      <c r="K1">
        <f>COUNTA(K17:K506)-COUNTIF(K17:K506,"N/A")</f>
        <v>0</v>
      </c>
      <c r="M1" s="28"/>
      <c r="N1">
        <f>COUNTA(N17:N506)-COUNTIF(N17:N506,"N/A")</f>
        <v>0</v>
      </c>
      <c r="P1" s="28"/>
      <c r="Q1">
        <f>COUNTA(Q17:Q506)-COUNTIF(Q17:Q506,"N/A")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A2" s="11"/>
      <c r="B2" s="11"/>
      <c r="C2" s="11"/>
      <c r="D2" s="11"/>
      <c r="E2" s="11"/>
      <c r="F2" s="11"/>
      <c r="G2" s="11"/>
      <c r="H2" s="34" t="s">
        <v>94</v>
      </c>
      <c r="I2" s="11">
        <f>SUM(K2,N2,Q2,T2,W2,Z2)</f>
        <v>0</v>
      </c>
      <c r="J2" s="35"/>
      <c r="K2" s="11">
        <f>COUNTIF(K17:K503,"OK")</f>
        <v>0</v>
      </c>
      <c r="L2" s="11"/>
      <c r="M2" s="35"/>
      <c r="N2" s="11">
        <f>COUNTIF(N17:N503,"OK")</f>
        <v>0</v>
      </c>
      <c r="O2" s="11"/>
      <c r="P2" s="35"/>
      <c r="Q2" s="11">
        <f>COUNTIF(Q17:Q503,"OK")</f>
        <v>0</v>
      </c>
      <c r="R2" s="11"/>
      <c r="S2" s="35"/>
      <c r="T2" s="11">
        <f>COUNTIF(T6:T503,"OK")</f>
        <v>0</v>
      </c>
      <c r="U2" s="11"/>
      <c r="V2" s="35"/>
      <c r="W2" s="11">
        <f>COUNTIF(W6:W503,"OK")</f>
        <v>0</v>
      </c>
      <c r="X2" s="11"/>
      <c r="Y2" s="35"/>
      <c r="Z2" s="11">
        <f>COUNTIF(Z6:Z503,"OK")</f>
        <v>0</v>
      </c>
      <c r="AA2" s="11"/>
    </row>
    <row r="3" spans="1:27" x14ac:dyDescent="0.35">
      <c r="A3" s="11"/>
      <c r="B3" s="11"/>
      <c r="C3" s="11"/>
      <c r="D3" s="11"/>
      <c r="E3" s="11"/>
      <c r="F3" s="11"/>
      <c r="G3" s="11"/>
      <c r="H3" s="34" t="s">
        <v>95</v>
      </c>
      <c r="I3" s="11">
        <f>SUM(K3,N3,Q3,T3,W3,Z3)</f>
        <v>0</v>
      </c>
      <c r="J3" s="35"/>
      <c r="K3" s="11">
        <f>COUNTIF(K17:K504,"KO")</f>
        <v>0</v>
      </c>
      <c r="L3" s="11"/>
      <c r="M3" s="35"/>
      <c r="N3" s="11">
        <f>COUNTIF(N17:N504,"KO")</f>
        <v>0</v>
      </c>
      <c r="O3" s="11"/>
      <c r="P3" s="35"/>
      <c r="Q3" s="11">
        <f>COUNTIF(Q17:Q504,"KO")</f>
        <v>0</v>
      </c>
      <c r="R3" s="11"/>
      <c r="S3" s="35"/>
      <c r="T3" s="11">
        <f>COUNTIF(T6:T504,"KO")</f>
        <v>0</v>
      </c>
      <c r="U3" s="11"/>
      <c r="V3" s="35"/>
      <c r="W3" s="11">
        <f>COUNTIF(W6:W504,"KO")</f>
        <v>0</v>
      </c>
      <c r="X3" s="11"/>
      <c r="Y3" s="35"/>
      <c r="Z3" s="11">
        <f>COUNTIF(Z6:Z504,"KO")</f>
        <v>0</v>
      </c>
      <c r="AA3" s="11"/>
    </row>
    <row r="4" spans="1:27" x14ac:dyDescent="0.35">
      <c r="A4" s="11"/>
      <c r="B4" s="11"/>
      <c r="C4" s="11"/>
      <c r="D4" s="11"/>
      <c r="E4" s="11"/>
      <c r="F4" s="11"/>
      <c r="G4" s="11"/>
      <c r="H4" s="34" t="s">
        <v>8</v>
      </c>
      <c r="I4" s="11">
        <f>SUM(L4,O4,R4,U4,X4,AA4)</f>
        <v>0</v>
      </c>
      <c r="J4" s="35"/>
      <c r="K4" s="11"/>
      <c r="L4" s="11">
        <f>COUNTIF(L17:L200,"*")</f>
        <v>0</v>
      </c>
      <c r="M4" s="35"/>
      <c r="N4" s="11"/>
      <c r="O4" cm="1">
        <f t="array" ref="O4">SUM(LEN(O17:O110)-LEN(SUBSTITUTE(O17:O110,CHAR(10),""))+(LEN(O17:O110)&gt;0))</f>
        <v>0</v>
      </c>
      <c r="P4" s="35"/>
      <c r="Q4" s="11"/>
      <c r="R4" cm="1">
        <f t="array" ref="R4">SUM(LEN(R17:R110)-LEN(SUBSTITUTE(R17:R110,CHAR(10),""))+(LEN(R17:R110)&gt;0))</f>
        <v>0</v>
      </c>
      <c r="S4" s="35"/>
      <c r="T4" s="11"/>
      <c r="U4" cm="1">
        <f t="array" ref="U4">SUM(LEN(U6:U110)-LEN(SUBSTITUTE(U6:U110,CHAR(10),""))+(LEN(U6:U110)&gt;0))</f>
        <v>0</v>
      </c>
      <c r="V4" s="35"/>
      <c r="W4" s="11"/>
      <c r="X4" cm="1">
        <f t="array" ref="X4">SUM(LEN(X6:X110)-LEN(SUBSTITUTE(X6:X110,CHAR(10),""))+(LEN(X6:X110)&gt;0))</f>
        <v>0</v>
      </c>
      <c r="Y4" s="35"/>
      <c r="Z4" s="11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36" t="s">
        <v>100</v>
      </c>
      <c r="B6" s="11"/>
      <c r="C6" s="11"/>
      <c r="D6" s="11"/>
      <c r="E6" s="11"/>
      <c r="F6" s="11"/>
      <c r="G6" s="11"/>
      <c r="H6" s="11"/>
      <c r="I6" s="11"/>
      <c r="J6" s="11"/>
    </row>
    <row r="7" spans="1:27" x14ac:dyDescent="0.35">
      <c r="A7" s="36" t="s">
        <v>101</v>
      </c>
      <c r="B7" s="11"/>
      <c r="C7" s="11"/>
      <c r="D7" s="11"/>
      <c r="E7" s="11"/>
      <c r="F7" s="11"/>
      <c r="G7" s="11"/>
      <c r="H7" s="11"/>
      <c r="I7" s="11"/>
      <c r="J7" s="11"/>
    </row>
    <row r="8" spans="1:27" x14ac:dyDescent="0.35">
      <c r="A8" s="36" t="s">
        <v>102</v>
      </c>
      <c r="B8" s="11"/>
      <c r="C8" s="11"/>
      <c r="D8" s="11"/>
      <c r="E8" s="11"/>
      <c r="F8" s="11"/>
      <c r="G8" s="11"/>
      <c r="H8" s="11"/>
      <c r="I8" s="11"/>
      <c r="J8" s="11"/>
    </row>
    <row r="9" spans="1:27" x14ac:dyDescent="0.35">
      <c r="A9" s="36" t="s">
        <v>98</v>
      </c>
      <c r="B9" s="11"/>
      <c r="C9" s="11"/>
      <c r="D9" s="11"/>
      <c r="E9" s="11"/>
      <c r="F9" s="11"/>
      <c r="G9" s="11"/>
      <c r="H9" s="11"/>
      <c r="I9" s="11"/>
      <c r="J9" s="11"/>
    </row>
    <row r="10" spans="1:27" x14ac:dyDescent="0.35">
      <c r="A10" s="36" t="s">
        <v>103</v>
      </c>
      <c r="B10" s="11"/>
      <c r="C10" s="11"/>
      <c r="D10" s="11"/>
      <c r="E10" s="11"/>
      <c r="F10" s="11"/>
      <c r="G10" s="11"/>
      <c r="H10" s="11"/>
      <c r="I10" s="11"/>
      <c r="J10" s="11"/>
    </row>
    <row r="11" spans="1:27" ht="178.5" customHeight="1" x14ac:dyDescent="0.35">
      <c r="A11" s="36" t="s">
        <v>104</v>
      </c>
      <c r="B11" s="11"/>
      <c r="C11" s="11"/>
      <c r="D11" s="11"/>
      <c r="E11" s="11"/>
      <c r="F11" s="11"/>
      <c r="G11" s="11"/>
      <c r="H11" s="11"/>
      <c r="I11" s="11"/>
      <c r="J11" s="11"/>
    </row>
    <row r="12" spans="1:27" x14ac:dyDescent="0.35">
      <c r="A12" s="36" t="s">
        <v>105</v>
      </c>
      <c r="B12" s="11"/>
      <c r="C12" s="11"/>
      <c r="D12" s="11"/>
      <c r="E12" s="11"/>
      <c r="F12" s="11"/>
      <c r="G12" s="11"/>
      <c r="H12" s="11"/>
      <c r="I12" s="11"/>
      <c r="J12" s="11"/>
    </row>
    <row r="13" spans="1:27" x14ac:dyDescent="0.35">
      <c r="A13" s="36" t="s">
        <v>106</v>
      </c>
      <c r="B13" s="11"/>
      <c r="C13" s="11"/>
      <c r="D13" s="11"/>
      <c r="E13" s="11"/>
      <c r="F13" s="11"/>
      <c r="G13" s="11"/>
      <c r="H13" s="11"/>
      <c r="I13" s="11"/>
      <c r="J13" s="11"/>
    </row>
    <row r="14" spans="1:27" x14ac:dyDescent="0.35">
      <c r="A14" s="36" t="s">
        <v>107</v>
      </c>
      <c r="B14" s="11"/>
      <c r="C14" s="11"/>
      <c r="D14" s="11"/>
      <c r="E14" s="11"/>
      <c r="F14" s="11"/>
      <c r="G14" s="11"/>
      <c r="H14" s="11"/>
      <c r="I14" s="11"/>
      <c r="J14" s="11"/>
    </row>
  </sheetData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42BF-3F7A-48DB-88D5-D823B93065BB}">
  <dimension ref="A1:AA19"/>
  <sheetViews>
    <sheetView workbookViewId="0">
      <selection activeCell="A6" sqref="A6:A19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</sheetData>
  <phoneticPr fontId="4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77956C-CA0A-49DE-BBB6-ABD14D74B875}">
  <dimension ref="A1:AA16"/>
  <sheetViews>
    <sheetView workbookViewId="0">
      <selection activeCell="D8" sqref="D8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</sheetData>
  <phoneticPr fontId="4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22C41-01AF-448B-9C93-6EB54806E96A}">
  <dimension ref="A1:AA23"/>
  <sheetViews>
    <sheetView workbookViewId="0">
      <selection activeCell="A6" sqref="A6:A23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  <row r="23" spans="1:1" x14ac:dyDescent="0.35">
      <c r="A23" s="7" t="s">
        <v>88</v>
      </c>
    </row>
  </sheetData>
  <phoneticPr fontId="4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2C9D4-E4C5-45E5-BE4E-E765B64E299A}">
  <dimension ref="A1:AA19"/>
  <sheetViews>
    <sheetView workbookViewId="0">
      <selection activeCell="A6" sqref="A6:A19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</sheetData>
  <phoneticPr fontId="4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F8A1BD-064B-4F4B-8EEC-84A8FB80DF5B}">
  <dimension ref="A1:AA27"/>
  <sheetViews>
    <sheetView workbookViewId="0">
      <selection activeCell="A6" sqref="A6:A27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  <row r="23" spans="1:1" x14ac:dyDescent="0.35">
      <c r="A23" s="7" t="s">
        <v>88</v>
      </c>
    </row>
    <row r="24" spans="1:1" x14ac:dyDescent="0.35">
      <c r="A24" s="7" t="s">
        <v>89</v>
      </c>
    </row>
    <row r="25" spans="1:1" x14ac:dyDescent="0.35">
      <c r="A25" s="7" t="s">
        <v>90</v>
      </c>
    </row>
    <row r="26" spans="1:1" x14ac:dyDescent="0.35">
      <c r="A26" s="7" t="s">
        <v>91</v>
      </c>
    </row>
    <row r="27" spans="1:1" x14ac:dyDescent="0.35">
      <c r="A27" s="7" t="s">
        <v>116</v>
      </c>
    </row>
  </sheetData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74EE3-B761-412A-BA3E-30F0A2C137BC}">
  <dimension ref="A1:AA16"/>
  <sheetViews>
    <sheetView workbookViewId="0">
      <selection activeCell="A6" sqref="A6:A16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</sheetData>
  <phoneticPr fontId="4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DC9FF-1AD7-456F-BFD4-3D62956C8672}">
  <dimension ref="A1:AA26"/>
  <sheetViews>
    <sheetView workbookViewId="0">
      <selection activeCell="F26" sqref="F26"/>
    </sheetView>
  </sheetViews>
  <sheetFormatPr baseColWidth="10" defaultColWidth="11.453125" defaultRowHeight="14.5" x14ac:dyDescent="0.35"/>
  <sheetData>
    <row r="1" spans="1:27" x14ac:dyDescent="0.35">
      <c r="H1" s="8" t="s">
        <v>93</v>
      </c>
      <c r="I1">
        <f>SUM(K1,N1,Q1,T1,W1,Z1)</f>
        <v>0</v>
      </c>
      <c r="J1" s="28"/>
      <c r="K1">
        <f>COUNTA(K6:K506)-COUNTIF(K6:K506,"N/A")</f>
        <v>0</v>
      </c>
      <c r="M1" s="28"/>
      <c r="N1">
        <f>COUNTA(N6:N506)-COUNTIF(N6:N506,"N/A")</f>
        <v>0</v>
      </c>
      <c r="P1" s="28"/>
      <c r="Q1">
        <f>COUNTA(Q6:Q506)-COUNTIF(Q6:Q506,"N/A")</f>
        <v>0</v>
      </c>
      <c r="S1" s="28"/>
      <c r="T1">
        <f>COUNTA(T6:T506)-COUNTIF(T6:T506,"N/A")</f>
        <v>0</v>
      </c>
      <c r="V1" s="28"/>
      <c r="W1">
        <f>COUNTA(W6:W506)-COUNTIF(W6:W506,"N/A")</f>
        <v>0</v>
      </c>
      <c r="Y1" s="28"/>
      <c r="Z1">
        <f>COUNTA(Z6:Z506)-COUNTIF(Z6:Z506,"N/A")</f>
        <v>0</v>
      </c>
    </row>
    <row r="2" spans="1:27" x14ac:dyDescent="0.35">
      <c r="H2" s="8" t="s">
        <v>94</v>
      </c>
      <c r="I2">
        <f>SUM(K2,N2,Q2,T2,W2,Z2)</f>
        <v>0</v>
      </c>
      <c r="J2" s="28"/>
      <c r="K2">
        <f>COUNTIF(K6:K503,"OK")</f>
        <v>0</v>
      </c>
      <c r="M2" s="28"/>
      <c r="N2">
        <f>COUNTIF(N6:N503,"OK")</f>
        <v>0</v>
      </c>
      <c r="P2" s="28"/>
      <c r="Q2">
        <f>COUNTIF(Q6:Q503,"OK")</f>
        <v>0</v>
      </c>
      <c r="S2" s="28"/>
      <c r="T2">
        <f>COUNTIF(T6:T503,"OK")</f>
        <v>0</v>
      </c>
      <c r="V2" s="28"/>
      <c r="W2">
        <f>COUNTIF(W6:W503,"OK")</f>
        <v>0</v>
      </c>
      <c r="Y2" s="28"/>
      <c r="Z2">
        <f>COUNTIF(Z6:Z503,"OK")</f>
        <v>0</v>
      </c>
    </row>
    <row r="3" spans="1:27" x14ac:dyDescent="0.35">
      <c r="H3" s="8" t="s">
        <v>95</v>
      </c>
      <c r="I3">
        <f>SUM(K3,N3,Q3,T3,W3,Z3)</f>
        <v>0</v>
      </c>
      <c r="J3" s="28"/>
      <c r="K3">
        <f>COUNTIF(K6:K504,"KO")</f>
        <v>0</v>
      </c>
      <c r="M3" s="28"/>
      <c r="N3">
        <f>COUNTIF(N6:N504,"KO")</f>
        <v>0</v>
      </c>
      <c r="P3" s="28"/>
      <c r="Q3">
        <f>COUNTIF(Q6:Q504,"KO")</f>
        <v>0</v>
      </c>
      <c r="S3" s="28"/>
      <c r="T3">
        <f>COUNTIF(T6:T504,"KO")</f>
        <v>0</v>
      </c>
      <c r="V3" s="28"/>
      <c r="W3">
        <f>COUNTIF(W6:W504,"KO")</f>
        <v>0</v>
      </c>
      <c r="Y3" s="28"/>
      <c r="Z3">
        <f>COUNTIF(Z6:Z504,"KO")</f>
        <v>0</v>
      </c>
    </row>
    <row r="4" spans="1:27" ht="29" x14ac:dyDescent="0.35">
      <c r="H4" s="8" t="s">
        <v>8</v>
      </c>
      <c r="I4">
        <f>SUM(L4,O4,R4,U4,X4,AA4)</f>
        <v>0</v>
      </c>
      <c r="J4" s="28"/>
      <c r="L4" cm="1">
        <f t="array" ref="L4">SUM(LEN(L6:L110)-LEN(SUBSTITUTE(L6:L110,CHAR(10),""))+(LEN(L6:L110)&gt;0))</f>
        <v>0</v>
      </c>
      <c r="M4" s="28"/>
      <c r="O4" cm="1">
        <f t="array" ref="O4">SUM(LEN(O6:O110)-LEN(SUBSTITUTE(O6:O110,CHAR(10),""))+(LEN(O6:O110)&gt;0))</f>
        <v>0</v>
      </c>
      <c r="P4" s="28"/>
      <c r="R4" cm="1">
        <f t="array" ref="R4">SUM(LEN(R6:R110)-LEN(SUBSTITUTE(R6:R110,CHAR(10),""))+(LEN(R6:R110)&gt;0))</f>
        <v>0</v>
      </c>
      <c r="S4" s="28"/>
      <c r="U4" cm="1">
        <f t="array" ref="U4">SUM(LEN(U6:U110)-LEN(SUBSTITUTE(U6:U110,CHAR(10),""))+(LEN(U6:U110)&gt;0))</f>
        <v>0</v>
      </c>
      <c r="V4" s="28"/>
      <c r="X4" cm="1">
        <f t="array" ref="X4">SUM(LEN(X6:X110)-LEN(SUBSTITUTE(X6:X110,CHAR(10),""))+(LEN(X6:X110)&gt;0))</f>
        <v>0</v>
      </c>
      <c r="Y4" s="28"/>
      <c r="AA4" cm="1">
        <f t="array" ref="AA4">SUM(LEN(AA6:AA110)-LEN(SUBSTITUTE(AA6:AA110,CHAR(10),""))+(LEN(AA6:AA110)&gt;0))</f>
        <v>0</v>
      </c>
    </row>
    <row r="5" spans="1:27" ht="58" x14ac:dyDescent="0.35">
      <c r="A5" s="13" t="s">
        <v>31</v>
      </c>
      <c r="B5" s="13" t="s">
        <v>71</v>
      </c>
      <c r="C5" s="13" t="s">
        <v>32</v>
      </c>
      <c r="D5" s="13" t="s">
        <v>33</v>
      </c>
      <c r="E5" s="13" t="s">
        <v>34</v>
      </c>
      <c r="F5" s="13" t="s">
        <v>35</v>
      </c>
      <c r="G5" s="13" t="s">
        <v>36</v>
      </c>
      <c r="H5" s="13" t="s">
        <v>37</v>
      </c>
      <c r="I5" s="13" t="s">
        <v>38</v>
      </c>
      <c r="J5" s="14" t="s">
        <v>39</v>
      </c>
      <c r="K5" s="13" t="s">
        <v>40</v>
      </c>
      <c r="L5" s="13" t="s">
        <v>41</v>
      </c>
      <c r="M5" s="14" t="s">
        <v>42</v>
      </c>
      <c r="N5" s="13" t="s">
        <v>43</v>
      </c>
      <c r="O5" s="13" t="s">
        <v>41</v>
      </c>
      <c r="P5" s="14" t="s">
        <v>44</v>
      </c>
      <c r="Q5" s="13" t="s">
        <v>45</v>
      </c>
      <c r="R5" s="13" t="s">
        <v>41</v>
      </c>
      <c r="S5" s="14" t="s">
        <v>46</v>
      </c>
      <c r="T5" s="13" t="s">
        <v>47</v>
      </c>
      <c r="U5" s="13" t="s">
        <v>41</v>
      </c>
      <c r="V5" s="14" t="s">
        <v>48</v>
      </c>
      <c r="W5" s="13" t="s">
        <v>49</v>
      </c>
      <c r="X5" s="13" t="s">
        <v>41</v>
      </c>
      <c r="Y5" s="14" t="s">
        <v>50</v>
      </c>
      <c r="Z5" s="13" t="s">
        <v>51</v>
      </c>
      <c r="AA5" s="13" t="s">
        <v>41</v>
      </c>
    </row>
    <row r="6" spans="1:27" x14ac:dyDescent="0.35">
      <c r="A6" s="7" t="s">
        <v>100</v>
      </c>
    </row>
    <row r="7" spans="1:27" x14ac:dyDescent="0.35">
      <c r="A7" s="7" t="s">
        <v>101</v>
      </c>
    </row>
    <row r="8" spans="1:27" x14ac:dyDescent="0.35">
      <c r="A8" s="7" t="s">
        <v>102</v>
      </c>
    </row>
    <row r="9" spans="1:27" x14ac:dyDescent="0.35">
      <c r="A9" s="7" t="s">
        <v>98</v>
      </c>
    </row>
    <row r="10" spans="1:27" x14ac:dyDescent="0.35">
      <c r="A10" s="7" t="s">
        <v>103</v>
      </c>
    </row>
    <row r="11" spans="1:27" x14ac:dyDescent="0.35">
      <c r="A11" s="7" t="s">
        <v>104</v>
      </c>
    </row>
    <row r="12" spans="1:27" x14ac:dyDescent="0.35">
      <c r="A12" s="7" t="s">
        <v>105</v>
      </c>
    </row>
    <row r="13" spans="1:27" x14ac:dyDescent="0.35">
      <c r="A13" s="7" t="s">
        <v>106</v>
      </c>
    </row>
    <row r="14" spans="1:27" x14ac:dyDescent="0.35">
      <c r="A14" s="7" t="s">
        <v>107</v>
      </c>
    </row>
    <row r="15" spans="1:27" x14ac:dyDescent="0.35">
      <c r="A15" s="7" t="s">
        <v>79</v>
      </c>
    </row>
    <row r="16" spans="1:27" x14ac:dyDescent="0.35">
      <c r="A16" s="7" t="s">
        <v>80</v>
      </c>
    </row>
    <row r="17" spans="1:1" x14ac:dyDescent="0.35">
      <c r="A17" s="7" t="s">
        <v>82</v>
      </c>
    </row>
    <row r="18" spans="1:1" x14ac:dyDescent="0.35">
      <c r="A18" s="7" t="s">
        <v>83</v>
      </c>
    </row>
    <row r="19" spans="1:1" x14ac:dyDescent="0.35">
      <c r="A19" s="7" t="s">
        <v>84</v>
      </c>
    </row>
    <row r="20" spans="1:1" x14ac:dyDescent="0.35">
      <c r="A20" s="7" t="s">
        <v>85</v>
      </c>
    </row>
    <row r="21" spans="1:1" x14ac:dyDescent="0.35">
      <c r="A21" s="7" t="s">
        <v>86</v>
      </c>
    </row>
    <row r="22" spans="1:1" x14ac:dyDescent="0.35">
      <c r="A22" s="7" t="s">
        <v>87</v>
      </c>
    </row>
    <row r="23" spans="1:1" x14ac:dyDescent="0.35">
      <c r="A23" s="7" t="s">
        <v>88</v>
      </c>
    </row>
    <row r="24" spans="1:1" x14ac:dyDescent="0.35">
      <c r="A24" s="7" t="s">
        <v>89</v>
      </c>
    </row>
    <row r="25" spans="1:1" x14ac:dyDescent="0.35">
      <c r="A25" s="7" t="s">
        <v>90</v>
      </c>
    </row>
    <row r="26" spans="1:1" x14ac:dyDescent="0.35">
      <c r="A26" s="7" t="s">
        <v>91</v>
      </c>
    </row>
  </sheetData>
  <phoneticPr fontId="4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7D53A9B27545B4DBE72251BD8CD8AEF" ma:contentTypeVersion="4" ma:contentTypeDescription="Crée un document." ma:contentTypeScope="" ma:versionID="c4486ab984c01676bf826a23f1c4a404">
  <xsd:schema xmlns:xsd="http://www.w3.org/2001/XMLSchema" xmlns:xs="http://www.w3.org/2001/XMLSchema" xmlns:p="http://schemas.microsoft.com/office/2006/metadata/properties" xmlns:ns2="1c167398-b522-482b-8566-73ed32267ba7" xmlns:ns3="32da31d0-53d2-4373-aed8-d47a44c8a7e4" targetNamespace="http://schemas.microsoft.com/office/2006/metadata/properties" ma:root="true" ma:fieldsID="a1988084bc4f6ea764d7241e5b93fc5f" ns2:_="" ns3:_="">
    <xsd:import namespace="1c167398-b522-482b-8566-73ed32267ba7"/>
    <xsd:import namespace="32da31d0-53d2-4373-aed8-d47a44c8a7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167398-b522-482b-8566-73ed32267ba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da31d0-53d2-4373-aed8-d47a44c8a7e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162253-8511-4646-AE35-F649DDE329E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1B8B15-8AC7-48F5-BBA8-21B271DC69D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ABB12F3-61CF-402F-A6BC-BE8F545FE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167398-b522-482b-8566-73ed32267ba7"/>
    <ds:schemaRef ds:uri="32da31d0-53d2-4373-aed8-d47a44c8a7e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30</vt:i4>
      </vt:variant>
    </vt:vector>
  </HeadingPairs>
  <TitlesOfParts>
    <vt:vector size="30" baseType="lpstr">
      <vt:lpstr>Périmètre</vt:lpstr>
      <vt:lpstr>Authentification</vt:lpstr>
      <vt:lpstr>Biens Immo &gt; Programme</vt:lpstr>
      <vt:lpstr>Biens Immo &gt; Avis</vt:lpstr>
      <vt:lpstr>Entités &gt; Promoteurs</vt:lpstr>
      <vt:lpstr>Entités &gt; Réseaux</vt:lpstr>
      <vt:lpstr>Entités &gt; Gestionnaires</vt:lpstr>
      <vt:lpstr>Entités &gt; Etudes notariales</vt:lpstr>
      <vt:lpstr>Entités &gt; Cabinet Comptables</vt:lpstr>
      <vt:lpstr>Entités &gt; Vendeurs immobiliers</vt:lpstr>
      <vt:lpstr>Entités &gt; Vendeurs mobiliers</vt:lpstr>
      <vt:lpstr>Entités &gt; Clients</vt:lpstr>
      <vt:lpstr>Contacts &gt; Contacts</vt:lpstr>
      <vt:lpstr>Contacts &gt; Profils</vt:lpstr>
      <vt:lpstr>Contacts &gt; Droits</vt:lpstr>
      <vt:lpstr>Affaires &gt; Déclaration</vt:lpstr>
      <vt:lpstr>Affaires &gt; Option</vt:lpstr>
      <vt:lpstr>Affaires &gt; Contrôles</vt:lpstr>
      <vt:lpstr>Boite à outils &gt; Outils</vt:lpstr>
      <vt:lpstr>Boite à outils &gt; Catégorie</vt:lpstr>
      <vt:lpstr>Editique &gt; Liasse</vt:lpstr>
      <vt:lpstr>Editique &gt; Documents Communs</vt:lpstr>
      <vt:lpstr>Editique &gt; Balises éditiques</vt:lpstr>
      <vt:lpstr>Actualité</vt:lpstr>
      <vt:lpstr>Extracteur de données</vt:lpstr>
      <vt:lpstr>Flux</vt:lpstr>
      <vt:lpstr>GED Editique</vt:lpstr>
      <vt:lpstr>Notifications</vt:lpstr>
      <vt:lpstr>Paramètres</vt:lpstr>
      <vt:lpstr>Propriétaire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Simon VANDEPUTTE</dc:creator>
  <cp:keywords/>
  <dc:description/>
  <cp:lastModifiedBy>MAQUAIRE Vincent</cp:lastModifiedBy>
  <cp:revision/>
  <dcterms:created xsi:type="dcterms:W3CDTF">2023-04-05T09:43:22Z</dcterms:created>
  <dcterms:modified xsi:type="dcterms:W3CDTF">2023-06-05T11:06:56Z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0x01010047D53A9B27545B4DBE72251BD8CD8AEF</vt:lpwstr>
  </property>
</Properties>
</file>