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bethry\Documents\"/>
    </mc:Choice>
  </mc:AlternateContent>
  <xr:revisionPtr revIDLastSave="0" documentId="13_ncr:1_{F4F052F5-FC34-425F-95AE-842CD9B20504}" xr6:coauthVersionLast="47" xr6:coauthVersionMax="47" xr10:uidLastSave="{00000000-0000-0000-0000-000000000000}"/>
  <bookViews>
    <workbookView xWindow="-28920" yWindow="-120" windowWidth="29040" windowHeight="15840" activeTab="2" xr2:uid="{3529E27A-359B-4E63-97B3-743BA1B2353A}"/>
  </bookViews>
  <sheets>
    <sheet name="Export CPRD PN2068-2" sheetId="2" r:id="rId1"/>
    <sheet name="Export CPRD PN2122" sheetId="3" r:id="rId2"/>
    <sheet name="Etat navette" sheetId="4" r:id="rId3"/>
    <sheet name="Feuil1" sheetId="1" r:id="rId4"/>
  </sheets>
  <externalReferences>
    <externalReference r:id="rId5"/>
  </externalReferences>
  <definedNames>
    <definedName name="_xlnm._FilterDatabase" localSheetId="2" hidden="1">'Etat navette'!$E$11:$T$506</definedName>
    <definedName name="_xlnm._FilterDatabase" localSheetId="0" hidden="1">'Export CPRD PN2068-2'!$B$1:$M$535</definedName>
    <definedName name="_xlnm._FilterDatabase" localSheetId="1" hidden="1">'Export CPRD PN2122'!$B$1:$N$53</definedName>
    <definedName name="Avct_Visa">'Etat navette'!#REF!</definedName>
    <definedName name="Avis_1erregard">'Etat navette'!#REF!</definedName>
    <definedName name="Avis_CSPS">'Etat navette'!#REF!</definedName>
    <definedName name="Avis_MOE">'Etat navette'!#REF!</definedName>
    <definedName name="Avis_OCTA">'Etat navette'!#REF!</definedName>
    <definedName name="Avis_OPCG">'Etat navette'!#REF!</definedName>
    <definedName name="Avis_Synthese">'Etat navette'!#REF!</definedName>
    <definedName name="EN_date_1er_reg">'Etat navette'!#REF!</definedName>
    <definedName name="EN_date_avis_synth">'Etat navette'!#REF!</definedName>
    <definedName name="EN_date_prev_ind_prec">'Etat navette'!$Q:$Q</definedName>
    <definedName name="EN_dern_ind">'Etat navette'!$O:$O</definedName>
    <definedName name="EN_num_ind">'Etat navette'!$N:$N</definedName>
    <definedName name="EN_Ouvrage">'Etat navette'!$F:$F</definedName>
    <definedName name="EN_Spec">'Etat navette'!$H:$H</definedName>
    <definedName name="EN_TypeD">'Etat navette'!$L:$L</definedName>
    <definedName name="Nav_GED">'Etat navette'!$E:$E</definedName>
    <definedName name="_xlnm.Print_Area" localSheetId="2">'Etat navette'!$E$1:$T$506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12" i="4" l="1"/>
  <c r="T13" i="4"/>
  <c r="T14" i="4"/>
  <c r="T15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T40" i="4"/>
  <c r="T41" i="4"/>
  <c r="T42" i="4"/>
  <c r="T43" i="4"/>
  <c r="T44" i="4"/>
  <c r="T45" i="4"/>
  <c r="T46" i="4"/>
  <c r="T47" i="4"/>
  <c r="T48" i="4"/>
  <c r="T49" i="4"/>
  <c r="T50" i="4"/>
  <c r="T51" i="4"/>
  <c r="T52" i="4"/>
  <c r="T53" i="4"/>
  <c r="T54" i="4"/>
  <c r="T55" i="4"/>
  <c r="T56" i="4"/>
  <c r="T57" i="4"/>
  <c r="T58" i="4"/>
  <c r="T59" i="4"/>
  <c r="T60" i="4"/>
  <c r="T61" i="4"/>
  <c r="T62" i="4"/>
  <c r="T63" i="4"/>
  <c r="T64" i="4"/>
  <c r="T65" i="4"/>
  <c r="T66" i="4"/>
  <c r="T67" i="4"/>
  <c r="T68" i="4"/>
  <c r="T69" i="4"/>
  <c r="T70" i="4"/>
  <c r="T71" i="4"/>
  <c r="T72" i="4"/>
  <c r="T73" i="4"/>
  <c r="T74" i="4"/>
  <c r="T75" i="4"/>
  <c r="T76" i="4"/>
  <c r="T77" i="4"/>
  <c r="T78" i="4"/>
  <c r="T79" i="4"/>
  <c r="T80" i="4"/>
  <c r="T81" i="4"/>
  <c r="T82" i="4"/>
  <c r="T83" i="4"/>
  <c r="T84" i="4"/>
  <c r="T85" i="4"/>
  <c r="T86" i="4"/>
  <c r="T87" i="4"/>
  <c r="T88" i="4"/>
  <c r="T89" i="4"/>
  <c r="T90" i="4"/>
  <c r="T91" i="4"/>
  <c r="T92" i="4"/>
  <c r="T93" i="4"/>
  <c r="T94" i="4"/>
  <c r="T95" i="4"/>
  <c r="T96" i="4"/>
  <c r="T97" i="4"/>
  <c r="T98" i="4"/>
  <c r="T99" i="4"/>
  <c r="T100" i="4"/>
  <c r="T101" i="4"/>
  <c r="T102" i="4"/>
  <c r="T103" i="4"/>
  <c r="T104" i="4"/>
  <c r="T105" i="4"/>
  <c r="T106" i="4"/>
  <c r="T107" i="4"/>
  <c r="T108" i="4"/>
  <c r="T109" i="4"/>
  <c r="T110" i="4"/>
  <c r="T111" i="4"/>
  <c r="T112" i="4"/>
  <c r="T113" i="4"/>
  <c r="T114" i="4"/>
  <c r="T115" i="4"/>
  <c r="T116" i="4"/>
  <c r="T117" i="4"/>
  <c r="T118" i="4"/>
  <c r="T119" i="4"/>
  <c r="T120" i="4"/>
  <c r="T121" i="4"/>
  <c r="T122" i="4"/>
  <c r="T123" i="4"/>
  <c r="T124" i="4"/>
  <c r="T125" i="4"/>
  <c r="T126" i="4"/>
  <c r="T127" i="4"/>
  <c r="T128" i="4"/>
  <c r="T129" i="4"/>
  <c r="T130" i="4"/>
  <c r="T131" i="4"/>
  <c r="T132" i="4"/>
  <c r="T133" i="4"/>
  <c r="T134" i="4"/>
  <c r="T135" i="4"/>
  <c r="T136" i="4"/>
  <c r="T137" i="4"/>
  <c r="T138" i="4"/>
  <c r="T139" i="4"/>
  <c r="T140" i="4"/>
  <c r="T141" i="4"/>
  <c r="T142" i="4"/>
  <c r="T143" i="4"/>
  <c r="T144" i="4"/>
  <c r="T145" i="4"/>
  <c r="T146" i="4"/>
  <c r="T147" i="4"/>
  <c r="T148" i="4"/>
  <c r="T149" i="4"/>
  <c r="T150" i="4"/>
  <c r="T151" i="4"/>
  <c r="T152" i="4"/>
  <c r="T153" i="4"/>
  <c r="T154" i="4"/>
  <c r="T155" i="4"/>
  <c r="T156" i="4"/>
  <c r="T157" i="4"/>
  <c r="T158" i="4"/>
  <c r="T159" i="4"/>
  <c r="T160" i="4"/>
  <c r="T161" i="4"/>
  <c r="T162" i="4"/>
  <c r="T163" i="4"/>
  <c r="T164" i="4"/>
  <c r="T165" i="4"/>
  <c r="T166" i="4"/>
  <c r="T167" i="4"/>
  <c r="T168" i="4"/>
  <c r="T169" i="4"/>
  <c r="T170" i="4"/>
  <c r="T171" i="4"/>
  <c r="T172" i="4"/>
  <c r="T173" i="4"/>
  <c r="T174" i="4"/>
  <c r="T175" i="4"/>
  <c r="T176" i="4"/>
  <c r="T177" i="4"/>
  <c r="T178" i="4"/>
  <c r="T179" i="4"/>
  <c r="T180" i="4"/>
  <c r="T181" i="4"/>
  <c r="T182" i="4"/>
  <c r="T183" i="4"/>
  <c r="T184" i="4"/>
  <c r="T185" i="4"/>
  <c r="T186" i="4"/>
  <c r="T187" i="4"/>
  <c r="T188" i="4"/>
  <c r="T189" i="4"/>
  <c r="T190" i="4"/>
  <c r="T191" i="4"/>
  <c r="T192" i="4"/>
  <c r="T193" i="4"/>
  <c r="T194" i="4"/>
  <c r="T195" i="4"/>
  <c r="T196" i="4"/>
  <c r="T197" i="4"/>
  <c r="T198" i="4"/>
  <c r="T199" i="4"/>
  <c r="T200" i="4"/>
  <c r="T201" i="4"/>
  <c r="T202" i="4"/>
  <c r="T203" i="4"/>
  <c r="T204" i="4"/>
  <c r="T205" i="4"/>
  <c r="T206" i="4"/>
  <c r="T207" i="4"/>
  <c r="T208" i="4"/>
  <c r="T209" i="4"/>
  <c r="T210" i="4"/>
  <c r="T211" i="4"/>
  <c r="T212" i="4"/>
  <c r="T213" i="4"/>
  <c r="T214" i="4"/>
  <c r="T215" i="4"/>
  <c r="T216" i="4"/>
  <c r="T217" i="4"/>
  <c r="T218" i="4"/>
  <c r="T219" i="4"/>
  <c r="T220" i="4"/>
  <c r="T221" i="4"/>
  <c r="T222" i="4"/>
  <c r="T223" i="4"/>
  <c r="T224" i="4"/>
  <c r="T225" i="4"/>
  <c r="T226" i="4"/>
  <c r="T227" i="4"/>
  <c r="T228" i="4"/>
  <c r="T229" i="4"/>
  <c r="T230" i="4"/>
  <c r="T231" i="4"/>
  <c r="T232" i="4"/>
  <c r="T233" i="4"/>
  <c r="T234" i="4"/>
  <c r="T235" i="4"/>
  <c r="T236" i="4"/>
  <c r="T237" i="4"/>
  <c r="T238" i="4"/>
  <c r="T239" i="4"/>
  <c r="T240" i="4"/>
  <c r="T241" i="4"/>
  <c r="T242" i="4"/>
  <c r="T243" i="4"/>
  <c r="T244" i="4"/>
  <c r="T245" i="4"/>
  <c r="T246" i="4"/>
  <c r="T247" i="4"/>
  <c r="T248" i="4"/>
  <c r="T249" i="4"/>
  <c r="T250" i="4"/>
  <c r="T251" i="4"/>
  <c r="T252" i="4"/>
  <c r="T253" i="4"/>
  <c r="T254" i="4"/>
  <c r="T255" i="4"/>
  <c r="T256" i="4"/>
  <c r="T257" i="4"/>
  <c r="T258" i="4"/>
  <c r="T259" i="4"/>
  <c r="T260" i="4"/>
  <c r="T261" i="4"/>
  <c r="T262" i="4"/>
  <c r="T263" i="4"/>
  <c r="T264" i="4"/>
  <c r="T265" i="4"/>
  <c r="T266" i="4"/>
  <c r="T267" i="4"/>
  <c r="T268" i="4"/>
  <c r="T269" i="4"/>
  <c r="T270" i="4"/>
  <c r="T271" i="4"/>
  <c r="T272" i="4"/>
  <c r="T273" i="4"/>
  <c r="T274" i="4"/>
  <c r="T275" i="4"/>
  <c r="T276" i="4"/>
  <c r="T277" i="4"/>
  <c r="T278" i="4"/>
  <c r="T279" i="4"/>
  <c r="T280" i="4"/>
  <c r="T281" i="4"/>
  <c r="T282" i="4"/>
  <c r="T283" i="4"/>
  <c r="T284" i="4"/>
  <c r="T285" i="4"/>
  <c r="T286" i="4"/>
  <c r="T287" i="4"/>
  <c r="T288" i="4"/>
  <c r="T289" i="4"/>
  <c r="T290" i="4"/>
  <c r="T291" i="4"/>
  <c r="T292" i="4"/>
  <c r="T293" i="4"/>
  <c r="T294" i="4"/>
  <c r="T295" i="4"/>
  <c r="T296" i="4"/>
  <c r="T297" i="4"/>
  <c r="T298" i="4"/>
  <c r="T299" i="4"/>
  <c r="T300" i="4"/>
  <c r="T301" i="4"/>
  <c r="T302" i="4"/>
  <c r="T303" i="4"/>
  <c r="T304" i="4"/>
  <c r="T305" i="4"/>
  <c r="T306" i="4"/>
  <c r="T307" i="4"/>
  <c r="T308" i="4"/>
  <c r="T309" i="4"/>
  <c r="T310" i="4"/>
  <c r="T311" i="4"/>
  <c r="T312" i="4"/>
  <c r="T313" i="4"/>
  <c r="T314" i="4"/>
  <c r="T315" i="4"/>
  <c r="T316" i="4"/>
  <c r="T317" i="4"/>
  <c r="T318" i="4"/>
  <c r="T319" i="4"/>
  <c r="T320" i="4"/>
  <c r="T321" i="4"/>
  <c r="T322" i="4"/>
  <c r="T323" i="4"/>
  <c r="T324" i="4"/>
  <c r="T325" i="4"/>
  <c r="T326" i="4"/>
  <c r="T327" i="4"/>
  <c r="T328" i="4"/>
  <c r="T329" i="4"/>
  <c r="T330" i="4"/>
  <c r="T331" i="4"/>
  <c r="T332" i="4"/>
  <c r="T333" i="4"/>
  <c r="T334" i="4"/>
  <c r="T335" i="4"/>
  <c r="T336" i="4"/>
  <c r="T337" i="4"/>
  <c r="T338" i="4"/>
  <c r="T339" i="4"/>
  <c r="T340" i="4"/>
  <c r="T341" i="4"/>
  <c r="T342" i="4"/>
  <c r="T343" i="4"/>
  <c r="T344" i="4"/>
  <c r="T345" i="4"/>
  <c r="T346" i="4"/>
  <c r="T347" i="4"/>
  <c r="T348" i="4"/>
  <c r="T349" i="4"/>
  <c r="T350" i="4"/>
  <c r="T351" i="4"/>
  <c r="T352" i="4"/>
  <c r="T353" i="4"/>
  <c r="T354" i="4"/>
  <c r="T355" i="4"/>
  <c r="T356" i="4"/>
  <c r="T357" i="4"/>
  <c r="T358" i="4"/>
  <c r="T359" i="4"/>
  <c r="T360" i="4"/>
  <c r="T361" i="4"/>
  <c r="T362" i="4"/>
  <c r="T363" i="4"/>
  <c r="T364" i="4"/>
  <c r="T365" i="4"/>
  <c r="T366" i="4"/>
  <c r="T367" i="4"/>
  <c r="T368" i="4"/>
  <c r="T369" i="4"/>
  <c r="T370" i="4"/>
  <c r="T371" i="4"/>
  <c r="T372" i="4"/>
  <c r="T373" i="4"/>
  <c r="T374" i="4"/>
  <c r="T375" i="4"/>
  <c r="T376" i="4"/>
  <c r="T377" i="4"/>
  <c r="T378" i="4"/>
  <c r="T379" i="4"/>
  <c r="T380" i="4"/>
  <c r="T381" i="4"/>
  <c r="T382" i="4"/>
  <c r="T383" i="4"/>
  <c r="T384" i="4"/>
  <c r="T385" i="4"/>
  <c r="T386" i="4"/>
  <c r="T387" i="4"/>
  <c r="T388" i="4"/>
  <c r="T389" i="4"/>
  <c r="T390" i="4"/>
  <c r="T391" i="4"/>
  <c r="T392" i="4"/>
  <c r="T393" i="4"/>
  <c r="T394" i="4"/>
  <c r="T395" i="4"/>
  <c r="T396" i="4"/>
  <c r="T397" i="4"/>
  <c r="T398" i="4"/>
  <c r="T399" i="4"/>
  <c r="T400" i="4"/>
  <c r="T401" i="4"/>
  <c r="T402" i="4"/>
  <c r="T403" i="4"/>
  <c r="T404" i="4"/>
  <c r="T405" i="4"/>
  <c r="T406" i="4"/>
  <c r="T407" i="4"/>
  <c r="T408" i="4"/>
  <c r="T409" i="4"/>
  <c r="T410" i="4"/>
  <c r="T411" i="4"/>
  <c r="T412" i="4"/>
  <c r="T413" i="4"/>
  <c r="T414" i="4"/>
  <c r="T415" i="4"/>
  <c r="T416" i="4"/>
  <c r="T417" i="4"/>
  <c r="T418" i="4"/>
  <c r="T419" i="4"/>
  <c r="T420" i="4"/>
  <c r="T421" i="4"/>
  <c r="T422" i="4"/>
  <c r="T423" i="4"/>
  <c r="T424" i="4"/>
  <c r="T425" i="4"/>
  <c r="T426" i="4"/>
  <c r="T427" i="4"/>
  <c r="T428" i="4"/>
  <c r="T429" i="4"/>
  <c r="T430" i="4"/>
  <c r="T431" i="4"/>
  <c r="T432" i="4"/>
  <c r="T433" i="4"/>
  <c r="T434" i="4"/>
  <c r="T435" i="4"/>
  <c r="T436" i="4"/>
  <c r="T437" i="4"/>
  <c r="T438" i="4"/>
  <c r="T439" i="4"/>
  <c r="T440" i="4"/>
  <c r="T441" i="4"/>
  <c r="T442" i="4"/>
  <c r="T443" i="4"/>
  <c r="T444" i="4"/>
  <c r="T445" i="4"/>
  <c r="T446" i="4"/>
  <c r="T447" i="4"/>
  <c r="T448" i="4"/>
  <c r="T449" i="4"/>
  <c r="T450" i="4"/>
  <c r="T451" i="4"/>
  <c r="T452" i="4"/>
  <c r="T453" i="4"/>
  <c r="T454" i="4"/>
  <c r="T455" i="4"/>
  <c r="T456" i="4"/>
  <c r="T457" i="4"/>
  <c r="T458" i="4"/>
  <c r="T459" i="4"/>
  <c r="T460" i="4"/>
  <c r="T461" i="4"/>
  <c r="T462" i="4"/>
  <c r="T463" i="4"/>
  <c r="T464" i="4"/>
  <c r="T465" i="4"/>
  <c r="T466" i="4"/>
  <c r="T467" i="4"/>
  <c r="T468" i="4"/>
  <c r="T469" i="4"/>
  <c r="T470" i="4"/>
  <c r="T471" i="4"/>
  <c r="T472" i="4"/>
  <c r="T473" i="4"/>
  <c r="T474" i="4"/>
  <c r="T475" i="4"/>
  <c r="T476" i="4"/>
  <c r="T477" i="4"/>
  <c r="T478" i="4"/>
  <c r="T479" i="4"/>
  <c r="T480" i="4"/>
  <c r="T481" i="4"/>
  <c r="T482" i="4"/>
  <c r="T483" i="4"/>
  <c r="T484" i="4"/>
  <c r="T485" i="4"/>
  <c r="T486" i="4"/>
  <c r="T487" i="4"/>
  <c r="T488" i="4"/>
  <c r="T489" i="4"/>
  <c r="T490" i="4"/>
  <c r="T491" i="4"/>
  <c r="T492" i="4"/>
  <c r="T493" i="4"/>
  <c r="T494" i="4"/>
  <c r="T495" i="4"/>
  <c r="T496" i="4"/>
  <c r="T497" i="4"/>
  <c r="T498" i="4"/>
  <c r="T499" i="4"/>
  <c r="T500" i="4"/>
  <c r="T501" i="4"/>
  <c r="T502" i="4"/>
  <c r="T503" i="4"/>
  <c r="T504" i="4"/>
  <c r="T505" i="4"/>
  <c r="T506" i="4"/>
  <c r="P354" i="4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2" i="2"/>
  <c r="P80" i="4" l="1"/>
  <c r="P162" i="4"/>
  <c r="P82" i="4"/>
  <c r="P97" i="4"/>
  <c r="P28" i="4"/>
  <c r="P45" i="4"/>
  <c r="P195" i="4"/>
  <c r="P179" i="4"/>
  <c r="P163" i="4"/>
  <c r="P147" i="4"/>
  <c r="P131" i="4"/>
  <c r="P115" i="4"/>
  <c r="P79" i="4"/>
  <c r="P63" i="4"/>
  <c r="P205" i="4"/>
  <c r="P223" i="4"/>
  <c r="P241" i="4"/>
  <c r="P253" i="4"/>
  <c r="P272" i="4"/>
  <c r="P290" i="4"/>
  <c r="P300" i="4"/>
  <c r="P309" i="4"/>
  <c r="P331" i="4"/>
  <c r="P343" i="4"/>
  <c r="P353" i="4"/>
  <c r="P96" i="4"/>
  <c r="P46" i="4"/>
  <c r="P132" i="4"/>
  <c r="P332" i="4"/>
  <c r="P194" i="4"/>
  <c r="P178" i="4"/>
  <c r="P146" i="4"/>
  <c r="P130" i="4"/>
  <c r="P114" i="4"/>
  <c r="P78" i="4"/>
  <c r="P62" i="4"/>
  <c r="P204" i="4"/>
  <c r="P222" i="4"/>
  <c r="P240" i="4"/>
  <c r="P252" i="4"/>
  <c r="P271" i="4"/>
  <c r="P289" i="4"/>
  <c r="P299" i="4"/>
  <c r="P308" i="4"/>
  <c r="P330" i="4"/>
  <c r="P342" i="4"/>
  <c r="P352" i="4"/>
  <c r="P95" i="4"/>
  <c r="P26" i="4"/>
  <c r="P43" i="4"/>
  <c r="P193" i="4"/>
  <c r="P177" i="4"/>
  <c r="P161" i="4"/>
  <c r="P145" i="4"/>
  <c r="P129" i="4"/>
  <c r="P113" i="4"/>
  <c r="P77" i="4"/>
  <c r="P61" i="4"/>
  <c r="P203" i="4"/>
  <c r="P221" i="4"/>
  <c r="P239" i="4"/>
  <c r="P251" i="4"/>
  <c r="P270" i="4"/>
  <c r="P288" i="4"/>
  <c r="P298" i="4"/>
  <c r="P307" i="4"/>
  <c r="P329" i="4"/>
  <c r="P341" i="4"/>
  <c r="P366" i="4"/>
  <c r="P94" i="4"/>
  <c r="P291" i="4"/>
  <c r="P25" i="4"/>
  <c r="P42" i="4"/>
  <c r="P192" i="4"/>
  <c r="P176" i="4"/>
  <c r="P160" i="4"/>
  <c r="P144" i="4"/>
  <c r="P128" i="4"/>
  <c r="P112" i="4"/>
  <c r="P76" i="4"/>
  <c r="P60" i="4"/>
  <c r="P202" i="4"/>
  <c r="P220" i="4"/>
  <c r="P238" i="4"/>
  <c r="P250" i="4"/>
  <c r="P269" i="4"/>
  <c r="P287" i="4"/>
  <c r="P297" i="4"/>
  <c r="P306" i="4"/>
  <c r="P328" i="4"/>
  <c r="P340" i="4"/>
  <c r="P367" i="4"/>
  <c r="P12" i="4"/>
  <c r="P93" i="4"/>
  <c r="P242" i="4"/>
  <c r="P44" i="4"/>
  <c r="P24" i="4"/>
  <c r="P41" i="4"/>
  <c r="P191" i="4"/>
  <c r="P175" i="4"/>
  <c r="P159" i="4"/>
  <c r="P143" i="4"/>
  <c r="P127" i="4"/>
  <c r="P111" i="4"/>
  <c r="P75" i="4"/>
  <c r="P59" i="4"/>
  <c r="P201" i="4"/>
  <c r="P219" i="4"/>
  <c r="P237" i="4"/>
  <c r="P249" i="4"/>
  <c r="P268" i="4"/>
  <c r="P286" i="4"/>
  <c r="P296" i="4"/>
  <c r="P323" i="4"/>
  <c r="P327" i="4"/>
  <c r="P365" i="4"/>
  <c r="P19" i="4"/>
  <c r="P92" i="4"/>
  <c r="P64" i="4"/>
  <c r="P23" i="4"/>
  <c r="P40" i="4"/>
  <c r="P190" i="4"/>
  <c r="P174" i="4"/>
  <c r="P158" i="4"/>
  <c r="P142" i="4"/>
  <c r="P126" i="4"/>
  <c r="P110" i="4"/>
  <c r="P74" i="4"/>
  <c r="P58" i="4"/>
  <c r="P200" i="4"/>
  <c r="P218" i="4"/>
  <c r="P236" i="4"/>
  <c r="P248" i="4"/>
  <c r="P267" i="4"/>
  <c r="P285" i="4"/>
  <c r="P295" i="4"/>
  <c r="P322" i="4"/>
  <c r="P326" i="4"/>
  <c r="P364" i="4"/>
  <c r="P18" i="4"/>
  <c r="P91" i="4"/>
  <c r="P180" i="4"/>
  <c r="P273" i="4"/>
  <c r="P27" i="4"/>
  <c r="P22" i="4"/>
  <c r="P39" i="4"/>
  <c r="P189" i="4"/>
  <c r="P173" i="4"/>
  <c r="P157" i="4"/>
  <c r="P141" i="4"/>
  <c r="P125" i="4"/>
  <c r="P109" i="4"/>
  <c r="P73" i="4"/>
  <c r="P57" i="4"/>
  <c r="P199" i="4"/>
  <c r="P217" i="4"/>
  <c r="P235" i="4"/>
  <c r="P247" i="4"/>
  <c r="P266" i="4"/>
  <c r="P284" i="4"/>
  <c r="P319" i="4"/>
  <c r="P321" i="4"/>
  <c r="P325" i="4"/>
  <c r="P363" i="4"/>
  <c r="P17" i="4"/>
  <c r="P90" i="4"/>
  <c r="P116" i="4"/>
  <c r="P21" i="4"/>
  <c r="P38" i="4"/>
  <c r="P188" i="4"/>
  <c r="P172" i="4"/>
  <c r="P156" i="4"/>
  <c r="P140" i="4"/>
  <c r="P124" i="4"/>
  <c r="P108" i="4"/>
  <c r="P72" i="4"/>
  <c r="P56" i="4"/>
  <c r="P232" i="4"/>
  <c r="P216" i="4"/>
  <c r="P234" i="4"/>
  <c r="P246" i="4"/>
  <c r="P265" i="4"/>
  <c r="P283" i="4"/>
  <c r="P318" i="4"/>
  <c r="P320" i="4"/>
  <c r="P324" i="4"/>
  <c r="P362" i="4"/>
  <c r="P16" i="4"/>
  <c r="P89" i="4"/>
  <c r="P196" i="4"/>
  <c r="P301" i="4"/>
  <c r="P20" i="4"/>
  <c r="P37" i="4"/>
  <c r="P187" i="4"/>
  <c r="P171" i="4"/>
  <c r="P155" i="4"/>
  <c r="P139" i="4"/>
  <c r="P123" i="4"/>
  <c r="P107" i="4"/>
  <c r="P71" i="4"/>
  <c r="P55" i="4"/>
  <c r="P231" i="4"/>
  <c r="P215" i="4"/>
  <c r="P233" i="4"/>
  <c r="P245" i="4"/>
  <c r="P264" i="4"/>
  <c r="P282" i="4"/>
  <c r="P317" i="4"/>
  <c r="P339" i="4"/>
  <c r="P351" i="4"/>
  <c r="P361" i="4"/>
  <c r="P15" i="4"/>
  <c r="P88" i="4"/>
  <c r="P29" i="4"/>
  <c r="P148" i="4"/>
  <c r="P344" i="4"/>
  <c r="P52" i="4"/>
  <c r="P36" i="4"/>
  <c r="P186" i="4"/>
  <c r="P170" i="4"/>
  <c r="P154" i="4"/>
  <c r="P138" i="4"/>
  <c r="P122" i="4"/>
  <c r="P106" i="4"/>
  <c r="P70" i="4"/>
  <c r="P54" i="4"/>
  <c r="P230" i="4"/>
  <c r="P214" i="4"/>
  <c r="P260" i="4"/>
  <c r="P279" i="4"/>
  <c r="P263" i="4"/>
  <c r="P281" i="4"/>
  <c r="P316" i="4"/>
  <c r="P338" i="4"/>
  <c r="P350" i="4"/>
  <c r="P360" i="4"/>
  <c r="P14" i="4"/>
  <c r="P87" i="4"/>
  <c r="P164" i="4"/>
  <c r="P310" i="4"/>
  <c r="P51" i="4"/>
  <c r="P35" i="4"/>
  <c r="P185" i="4"/>
  <c r="P169" i="4"/>
  <c r="P153" i="4"/>
  <c r="P137" i="4"/>
  <c r="P121" i="4"/>
  <c r="P105" i="4"/>
  <c r="P69" i="4"/>
  <c r="P53" i="4"/>
  <c r="P229" i="4"/>
  <c r="P213" i="4"/>
  <c r="P259" i="4"/>
  <c r="P278" i="4"/>
  <c r="P262" i="4"/>
  <c r="P280" i="4"/>
  <c r="P315" i="4"/>
  <c r="P337" i="4"/>
  <c r="P349" i="4"/>
  <c r="P359" i="4"/>
  <c r="P13" i="4"/>
  <c r="P86" i="4"/>
  <c r="P254" i="4"/>
  <c r="P50" i="4"/>
  <c r="P34" i="4"/>
  <c r="P184" i="4"/>
  <c r="P168" i="4"/>
  <c r="P152" i="4"/>
  <c r="P136" i="4"/>
  <c r="P120" i="4"/>
  <c r="P104" i="4"/>
  <c r="P68" i="4"/>
  <c r="P210" i="4"/>
  <c r="P228" i="4"/>
  <c r="P212" i="4"/>
  <c r="P258" i="4"/>
  <c r="P277" i="4"/>
  <c r="P261" i="4"/>
  <c r="P305" i="4"/>
  <c r="P314" i="4"/>
  <c r="P336" i="4"/>
  <c r="P348" i="4"/>
  <c r="P358" i="4"/>
  <c r="P101" i="4"/>
  <c r="P85" i="4"/>
  <c r="P224" i="4"/>
  <c r="P32" i="4"/>
  <c r="P49" i="4"/>
  <c r="P33" i="4"/>
  <c r="P183" i="4"/>
  <c r="P167" i="4"/>
  <c r="P151" i="4"/>
  <c r="P135" i="4"/>
  <c r="P119" i="4"/>
  <c r="P103" i="4"/>
  <c r="P67" i="4"/>
  <c r="P209" i="4"/>
  <c r="P227" i="4"/>
  <c r="P211" i="4"/>
  <c r="P257" i="4"/>
  <c r="P276" i="4"/>
  <c r="P294" i="4"/>
  <c r="P304" i="4"/>
  <c r="P313" i="4"/>
  <c r="P335" i="4"/>
  <c r="P347" i="4"/>
  <c r="P357" i="4"/>
  <c r="P100" i="4"/>
  <c r="P84" i="4"/>
  <c r="P206" i="4"/>
  <c r="P31" i="4"/>
  <c r="P48" i="4"/>
  <c r="P198" i="4"/>
  <c r="P182" i="4"/>
  <c r="P166" i="4"/>
  <c r="P150" i="4"/>
  <c r="P134" i="4"/>
  <c r="P118" i="4"/>
  <c r="P102" i="4"/>
  <c r="P66" i="4"/>
  <c r="P208" i="4"/>
  <c r="P226" i="4"/>
  <c r="P244" i="4"/>
  <c r="P256" i="4"/>
  <c r="P275" i="4"/>
  <c r="P293" i="4"/>
  <c r="P303" i="4"/>
  <c r="P312" i="4"/>
  <c r="P334" i="4"/>
  <c r="P346" i="4"/>
  <c r="P356" i="4"/>
  <c r="P99" i="4"/>
  <c r="P83" i="4"/>
  <c r="P30" i="4"/>
  <c r="P47" i="4"/>
  <c r="P197" i="4"/>
  <c r="P181" i="4"/>
  <c r="P165" i="4"/>
  <c r="P149" i="4"/>
  <c r="P133" i="4"/>
  <c r="P117" i="4"/>
  <c r="P81" i="4"/>
  <c r="P65" i="4"/>
  <c r="P207" i="4"/>
  <c r="P225" i="4"/>
  <c r="P243" i="4"/>
  <c r="P255" i="4"/>
  <c r="P274" i="4"/>
  <c r="P292" i="4"/>
  <c r="P302" i="4"/>
  <c r="P311" i="4"/>
  <c r="P333" i="4"/>
  <c r="P345" i="4"/>
  <c r="P355" i="4"/>
  <c r="P98" i="4"/>
  <c r="S292" i="4"/>
  <c r="N292" i="4"/>
  <c r="M292" i="4"/>
  <c r="L292" i="4"/>
  <c r="K292" i="4"/>
  <c r="J292" i="4"/>
  <c r="I292" i="4"/>
  <c r="H292" i="4"/>
  <c r="G292" i="4"/>
  <c r="F292" i="4"/>
  <c r="S285" i="4"/>
  <c r="N285" i="4"/>
  <c r="M285" i="4"/>
  <c r="L285" i="4"/>
  <c r="K285" i="4"/>
  <c r="J285" i="4"/>
  <c r="I285" i="4"/>
  <c r="H285" i="4"/>
  <c r="G285" i="4"/>
  <c r="F285" i="4"/>
  <c r="S283" i="4"/>
  <c r="N283" i="4"/>
  <c r="M283" i="4"/>
  <c r="L283" i="4"/>
  <c r="K283" i="4"/>
  <c r="J283" i="4"/>
  <c r="I283" i="4"/>
  <c r="H283" i="4"/>
  <c r="G283" i="4"/>
  <c r="F283" i="4"/>
  <c r="S280" i="4"/>
  <c r="N280" i="4"/>
  <c r="M280" i="4"/>
  <c r="L280" i="4"/>
  <c r="K280" i="4"/>
  <c r="J280" i="4"/>
  <c r="I280" i="4"/>
  <c r="H280" i="4"/>
  <c r="G280" i="4"/>
  <c r="F280" i="4"/>
  <c r="S276" i="4"/>
  <c r="R276" i="4"/>
  <c r="N276" i="4"/>
  <c r="M276" i="4"/>
  <c r="L276" i="4"/>
  <c r="K276" i="4"/>
  <c r="J276" i="4"/>
  <c r="I276" i="4"/>
  <c r="H276" i="4"/>
  <c r="G276" i="4"/>
  <c r="F276" i="4"/>
  <c r="S273" i="4"/>
  <c r="N273" i="4"/>
  <c r="M273" i="4"/>
  <c r="L273" i="4"/>
  <c r="K273" i="4"/>
  <c r="J273" i="4"/>
  <c r="I273" i="4"/>
  <c r="H273" i="4"/>
  <c r="G273" i="4"/>
  <c r="F273" i="4"/>
  <c r="S269" i="4"/>
  <c r="N269" i="4"/>
  <c r="M269" i="4"/>
  <c r="L269" i="4"/>
  <c r="K269" i="4"/>
  <c r="J269" i="4"/>
  <c r="I269" i="4"/>
  <c r="H269" i="4"/>
  <c r="G269" i="4"/>
  <c r="F269" i="4"/>
  <c r="S264" i="4"/>
  <c r="N264" i="4"/>
  <c r="M264" i="4"/>
  <c r="L264" i="4"/>
  <c r="K264" i="4"/>
  <c r="J264" i="4"/>
  <c r="I264" i="4"/>
  <c r="H264" i="4"/>
  <c r="G264" i="4"/>
  <c r="F264" i="4"/>
  <c r="R253" i="4"/>
  <c r="S253" i="4"/>
  <c r="N253" i="4"/>
  <c r="M253" i="4"/>
  <c r="L253" i="4"/>
  <c r="K253" i="4"/>
  <c r="J253" i="4"/>
  <c r="I253" i="4"/>
  <c r="H253" i="4"/>
  <c r="G253" i="4"/>
  <c r="F253" i="4"/>
  <c r="S249" i="4"/>
  <c r="N249" i="4"/>
  <c r="M249" i="4"/>
  <c r="L249" i="4"/>
  <c r="K249" i="4"/>
  <c r="J249" i="4"/>
  <c r="I249" i="4"/>
  <c r="H249" i="4"/>
  <c r="G249" i="4"/>
  <c r="F249" i="4"/>
  <c r="S246" i="4"/>
  <c r="N246" i="4"/>
  <c r="M246" i="4"/>
  <c r="L246" i="4"/>
  <c r="K246" i="4"/>
  <c r="J246" i="4"/>
  <c r="I246" i="4"/>
  <c r="H246" i="4"/>
  <c r="G246" i="4"/>
  <c r="F246" i="4"/>
  <c r="S296" i="4"/>
  <c r="N296" i="4"/>
  <c r="M296" i="4"/>
  <c r="L296" i="4"/>
  <c r="K296" i="4"/>
  <c r="J296" i="4"/>
  <c r="I296" i="4"/>
  <c r="H296" i="4"/>
  <c r="G296" i="4"/>
  <c r="F296" i="4"/>
  <c r="S295" i="4"/>
  <c r="N295" i="4"/>
  <c r="M295" i="4"/>
  <c r="L295" i="4"/>
  <c r="K295" i="4"/>
  <c r="J295" i="4"/>
  <c r="I295" i="4"/>
  <c r="H295" i="4"/>
  <c r="G295" i="4"/>
  <c r="F295" i="4"/>
  <c r="S294" i="4"/>
  <c r="N294" i="4"/>
  <c r="M294" i="4"/>
  <c r="L294" i="4"/>
  <c r="K294" i="4"/>
  <c r="J294" i="4"/>
  <c r="I294" i="4"/>
  <c r="H294" i="4"/>
  <c r="G294" i="4"/>
  <c r="F294" i="4"/>
  <c r="S293" i="4"/>
  <c r="N293" i="4"/>
  <c r="M293" i="4"/>
  <c r="L293" i="4"/>
  <c r="K293" i="4"/>
  <c r="J293" i="4"/>
  <c r="I293" i="4"/>
  <c r="H293" i="4"/>
  <c r="G293" i="4"/>
  <c r="F293" i="4"/>
  <c r="S291" i="4"/>
  <c r="N291" i="4"/>
  <c r="M291" i="4"/>
  <c r="L291" i="4"/>
  <c r="K291" i="4"/>
  <c r="J291" i="4"/>
  <c r="I291" i="4"/>
  <c r="H291" i="4"/>
  <c r="G291" i="4"/>
  <c r="F291" i="4"/>
  <c r="S259" i="4"/>
  <c r="N259" i="4"/>
  <c r="M259" i="4"/>
  <c r="L259" i="4"/>
  <c r="K259" i="4"/>
  <c r="J259" i="4"/>
  <c r="I259" i="4"/>
  <c r="H259" i="4"/>
  <c r="G259" i="4"/>
  <c r="F259" i="4"/>
  <c r="S170" i="4"/>
  <c r="N170" i="4"/>
  <c r="M170" i="4"/>
  <c r="L170" i="4"/>
  <c r="K170" i="4"/>
  <c r="J170" i="4"/>
  <c r="I170" i="4"/>
  <c r="H170" i="4"/>
  <c r="G170" i="4"/>
  <c r="F170" i="4"/>
  <c r="S332" i="4"/>
  <c r="N332" i="4"/>
  <c r="M332" i="4"/>
  <c r="L332" i="4"/>
  <c r="K332" i="4"/>
  <c r="J332" i="4"/>
  <c r="I332" i="4"/>
  <c r="H332" i="4"/>
  <c r="G332" i="4"/>
  <c r="F332" i="4"/>
  <c r="R338" i="4"/>
  <c r="S338" i="4"/>
  <c r="N338" i="4"/>
  <c r="M338" i="4"/>
  <c r="L338" i="4"/>
  <c r="K338" i="4"/>
  <c r="J338" i="4"/>
  <c r="I338" i="4"/>
  <c r="H338" i="4"/>
  <c r="G338" i="4"/>
  <c r="F338" i="4"/>
  <c r="S165" i="4"/>
  <c r="N165" i="4"/>
  <c r="M165" i="4"/>
  <c r="L165" i="4"/>
  <c r="K165" i="4"/>
  <c r="J165" i="4"/>
  <c r="I165" i="4"/>
  <c r="H165" i="4"/>
  <c r="G165" i="4"/>
  <c r="F165" i="4"/>
  <c r="R156" i="4"/>
  <c r="S156" i="4"/>
  <c r="N156" i="4"/>
  <c r="M156" i="4"/>
  <c r="L156" i="4"/>
  <c r="K156" i="4"/>
  <c r="J156" i="4"/>
  <c r="I156" i="4"/>
  <c r="H156" i="4"/>
  <c r="G156" i="4"/>
  <c r="F156" i="4"/>
  <c r="S153" i="4"/>
  <c r="N153" i="4"/>
  <c r="M153" i="4"/>
  <c r="L153" i="4"/>
  <c r="K153" i="4"/>
  <c r="J153" i="4"/>
  <c r="I153" i="4"/>
  <c r="H153" i="4"/>
  <c r="G153" i="4"/>
  <c r="F153" i="4"/>
  <c r="S398" i="4"/>
  <c r="N398" i="4"/>
  <c r="M398" i="4"/>
  <c r="L398" i="4"/>
  <c r="K398" i="4"/>
  <c r="J398" i="4"/>
  <c r="I398" i="4"/>
  <c r="H398" i="4"/>
  <c r="G398" i="4"/>
  <c r="F398" i="4"/>
  <c r="S369" i="4"/>
  <c r="N369" i="4"/>
  <c r="M369" i="4"/>
  <c r="L369" i="4"/>
  <c r="K369" i="4"/>
  <c r="J369" i="4"/>
  <c r="I369" i="4"/>
  <c r="H369" i="4"/>
  <c r="G369" i="4"/>
  <c r="F369" i="4"/>
  <c r="S230" i="4"/>
  <c r="R230" i="4"/>
  <c r="N230" i="4"/>
  <c r="M230" i="4"/>
  <c r="L230" i="4"/>
  <c r="K230" i="4"/>
  <c r="J230" i="4"/>
  <c r="I230" i="4"/>
  <c r="H230" i="4"/>
  <c r="G230" i="4"/>
  <c r="F230" i="4"/>
  <c r="S57" i="4"/>
  <c r="N57" i="4"/>
  <c r="M57" i="4"/>
  <c r="L57" i="4"/>
  <c r="K57" i="4"/>
  <c r="J57" i="4"/>
  <c r="I57" i="4"/>
  <c r="H57" i="4"/>
  <c r="G57" i="4"/>
  <c r="F57" i="4"/>
  <c r="S205" i="4"/>
  <c r="N205" i="4"/>
  <c r="M205" i="4"/>
  <c r="L205" i="4"/>
  <c r="K205" i="4"/>
  <c r="J205" i="4"/>
  <c r="I205" i="4"/>
  <c r="H205" i="4"/>
  <c r="G205" i="4"/>
  <c r="F205" i="4"/>
  <c r="S204" i="4"/>
  <c r="N204" i="4"/>
  <c r="M204" i="4"/>
  <c r="L204" i="4"/>
  <c r="K204" i="4"/>
  <c r="J204" i="4"/>
  <c r="I204" i="4"/>
  <c r="H204" i="4"/>
  <c r="G204" i="4"/>
  <c r="F204" i="4"/>
  <c r="S167" i="4"/>
  <c r="N167" i="4"/>
  <c r="M167" i="4"/>
  <c r="L167" i="4"/>
  <c r="K167" i="4"/>
  <c r="J167" i="4"/>
  <c r="I167" i="4"/>
  <c r="H167" i="4"/>
  <c r="G167" i="4"/>
  <c r="F167" i="4"/>
  <c r="S166" i="4"/>
  <c r="R166" i="4"/>
  <c r="N166" i="4"/>
  <c r="M166" i="4"/>
  <c r="L166" i="4"/>
  <c r="K166" i="4"/>
  <c r="J166" i="4"/>
  <c r="I166" i="4"/>
  <c r="H166" i="4"/>
  <c r="G166" i="4"/>
  <c r="F166" i="4"/>
  <c r="S164" i="4"/>
  <c r="N164" i="4"/>
  <c r="M164" i="4"/>
  <c r="L164" i="4"/>
  <c r="K164" i="4"/>
  <c r="J164" i="4"/>
  <c r="I164" i="4"/>
  <c r="H164" i="4"/>
  <c r="G164" i="4"/>
  <c r="F164" i="4"/>
  <c r="S163" i="4"/>
  <c r="R163" i="4"/>
  <c r="N163" i="4"/>
  <c r="M163" i="4"/>
  <c r="L163" i="4"/>
  <c r="K163" i="4"/>
  <c r="J163" i="4"/>
  <c r="I163" i="4"/>
  <c r="H163" i="4"/>
  <c r="G163" i="4"/>
  <c r="F163" i="4"/>
  <c r="S162" i="4"/>
  <c r="N162" i="4"/>
  <c r="M162" i="4"/>
  <c r="L162" i="4"/>
  <c r="K162" i="4"/>
  <c r="J162" i="4"/>
  <c r="I162" i="4"/>
  <c r="H162" i="4"/>
  <c r="G162" i="4"/>
  <c r="F162" i="4"/>
  <c r="S161" i="4"/>
  <c r="R161" i="4"/>
  <c r="N161" i="4"/>
  <c r="M161" i="4"/>
  <c r="L161" i="4"/>
  <c r="K161" i="4"/>
  <c r="J161" i="4"/>
  <c r="I161" i="4"/>
  <c r="H161" i="4"/>
  <c r="G161" i="4"/>
  <c r="F161" i="4"/>
  <c r="S160" i="4"/>
  <c r="N160" i="4"/>
  <c r="M160" i="4"/>
  <c r="L160" i="4"/>
  <c r="K160" i="4"/>
  <c r="J160" i="4"/>
  <c r="I160" i="4"/>
  <c r="H160" i="4"/>
  <c r="G160" i="4"/>
  <c r="F160" i="4"/>
  <c r="S159" i="4"/>
  <c r="N159" i="4"/>
  <c r="M159" i="4"/>
  <c r="L159" i="4"/>
  <c r="K159" i="4"/>
  <c r="J159" i="4"/>
  <c r="I159" i="4"/>
  <c r="H159" i="4"/>
  <c r="G159" i="4"/>
  <c r="F159" i="4"/>
  <c r="S158" i="4"/>
  <c r="N158" i="4"/>
  <c r="M158" i="4"/>
  <c r="L158" i="4"/>
  <c r="K158" i="4"/>
  <c r="J158" i="4"/>
  <c r="I158" i="4"/>
  <c r="H158" i="4"/>
  <c r="G158" i="4"/>
  <c r="F158" i="4"/>
  <c r="S157" i="4"/>
  <c r="N157" i="4"/>
  <c r="M157" i="4"/>
  <c r="L157" i="4"/>
  <c r="K157" i="4"/>
  <c r="J157" i="4"/>
  <c r="I157" i="4"/>
  <c r="H157" i="4"/>
  <c r="G157" i="4"/>
  <c r="F157" i="4"/>
  <c r="S155" i="4"/>
  <c r="R155" i="4"/>
  <c r="N155" i="4"/>
  <c r="M155" i="4"/>
  <c r="L155" i="4"/>
  <c r="K155" i="4"/>
  <c r="J155" i="4"/>
  <c r="I155" i="4"/>
  <c r="H155" i="4"/>
  <c r="G155" i="4"/>
  <c r="F155" i="4"/>
  <c r="S154" i="4"/>
  <c r="N154" i="4"/>
  <c r="M154" i="4"/>
  <c r="L154" i="4"/>
  <c r="K154" i="4"/>
  <c r="J154" i="4"/>
  <c r="I154" i="4"/>
  <c r="H154" i="4"/>
  <c r="G154" i="4"/>
  <c r="F154" i="4"/>
  <c r="S101" i="4"/>
  <c r="R101" i="4"/>
  <c r="N101" i="4"/>
  <c r="M101" i="4"/>
  <c r="L101" i="4"/>
  <c r="K101" i="4"/>
  <c r="J101" i="4"/>
  <c r="I101" i="4"/>
  <c r="H101" i="4"/>
  <c r="G101" i="4"/>
  <c r="F101" i="4"/>
  <c r="S328" i="4"/>
  <c r="R328" i="4"/>
  <c r="N328" i="4"/>
  <c r="M328" i="4"/>
  <c r="L328" i="4"/>
  <c r="K328" i="4"/>
  <c r="J328" i="4"/>
  <c r="I328" i="4"/>
  <c r="H328" i="4"/>
  <c r="G328" i="4"/>
  <c r="F328" i="4"/>
  <c r="S286" i="4"/>
  <c r="N286" i="4"/>
  <c r="M286" i="4"/>
  <c r="L286" i="4"/>
  <c r="K286" i="4"/>
  <c r="J286" i="4"/>
  <c r="I286" i="4"/>
  <c r="H286" i="4"/>
  <c r="G286" i="4"/>
  <c r="F286" i="4"/>
  <c r="S284" i="4"/>
  <c r="R284" i="4"/>
  <c r="N284" i="4"/>
  <c r="M284" i="4"/>
  <c r="L284" i="4"/>
  <c r="K284" i="4"/>
  <c r="J284" i="4"/>
  <c r="I284" i="4"/>
  <c r="H284" i="4"/>
  <c r="G284" i="4"/>
  <c r="F284" i="4"/>
  <c r="S282" i="4"/>
  <c r="N282" i="4"/>
  <c r="M282" i="4"/>
  <c r="L282" i="4"/>
  <c r="K282" i="4"/>
  <c r="J282" i="4"/>
  <c r="I282" i="4"/>
  <c r="H282" i="4"/>
  <c r="G282" i="4"/>
  <c r="F282" i="4"/>
  <c r="S281" i="4"/>
  <c r="R281" i="4"/>
  <c r="N281" i="4"/>
  <c r="M281" i="4"/>
  <c r="L281" i="4"/>
  <c r="K281" i="4"/>
  <c r="J281" i="4"/>
  <c r="I281" i="4"/>
  <c r="H281" i="4"/>
  <c r="G281" i="4"/>
  <c r="F281" i="4"/>
  <c r="S278" i="4"/>
  <c r="N278" i="4"/>
  <c r="M278" i="4"/>
  <c r="L278" i="4"/>
  <c r="K278" i="4"/>
  <c r="J278" i="4"/>
  <c r="I278" i="4"/>
  <c r="H278" i="4"/>
  <c r="G278" i="4"/>
  <c r="F278" i="4"/>
  <c r="S277" i="4"/>
  <c r="N277" i="4"/>
  <c r="M277" i="4"/>
  <c r="L277" i="4"/>
  <c r="K277" i="4"/>
  <c r="J277" i="4"/>
  <c r="I277" i="4"/>
  <c r="H277" i="4"/>
  <c r="G277" i="4"/>
  <c r="F277" i="4"/>
  <c r="S274" i="4"/>
  <c r="N274" i="4"/>
  <c r="M274" i="4"/>
  <c r="L274" i="4"/>
  <c r="K274" i="4"/>
  <c r="J274" i="4"/>
  <c r="I274" i="4"/>
  <c r="H274" i="4"/>
  <c r="G274" i="4"/>
  <c r="F274" i="4"/>
  <c r="S271" i="4"/>
  <c r="N271" i="4"/>
  <c r="M271" i="4"/>
  <c r="L271" i="4"/>
  <c r="K271" i="4"/>
  <c r="J271" i="4"/>
  <c r="I271" i="4"/>
  <c r="H271" i="4"/>
  <c r="G271" i="4"/>
  <c r="F271" i="4"/>
  <c r="S270" i="4"/>
  <c r="N270" i="4"/>
  <c r="M270" i="4"/>
  <c r="L270" i="4"/>
  <c r="K270" i="4"/>
  <c r="J270" i="4"/>
  <c r="I270" i="4"/>
  <c r="H270" i="4"/>
  <c r="G270" i="4"/>
  <c r="F270" i="4"/>
  <c r="S266" i="4"/>
  <c r="R266" i="4"/>
  <c r="N266" i="4"/>
  <c r="M266" i="4"/>
  <c r="L266" i="4"/>
  <c r="K266" i="4"/>
  <c r="J266" i="4"/>
  <c r="I266" i="4"/>
  <c r="H266" i="4"/>
  <c r="G266" i="4"/>
  <c r="F266" i="4"/>
  <c r="S265" i="4"/>
  <c r="N265" i="4"/>
  <c r="M265" i="4"/>
  <c r="L265" i="4"/>
  <c r="K265" i="4"/>
  <c r="J265" i="4"/>
  <c r="I265" i="4"/>
  <c r="H265" i="4"/>
  <c r="G265" i="4"/>
  <c r="F265" i="4"/>
  <c r="S261" i="4"/>
  <c r="N261" i="4"/>
  <c r="M261" i="4"/>
  <c r="L261" i="4"/>
  <c r="K261" i="4"/>
  <c r="J261" i="4"/>
  <c r="I261" i="4"/>
  <c r="H261" i="4"/>
  <c r="G261" i="4"/>
  <c r="F261" i="4"/>
  <c r="S260" i="4"/>
  <c r="N260" i="4"/>
  <c r="M260" i="4"/>
  <c r="L260" i="4"/>
  <c r="K260" i="4"/>
  <c r="J260" i="4"/>
  <c r="I260" i="4"/>
  <c r="H260" i="4"/>
  <c r="G260" i="4"/>
  <c r="F260" i="4"/>
  <c r="S256" i="4"/>
  <c r="N256" i="4"/>
  <c r="M256" i="4"/>
  <c r="L256" i="4"/>
  <c r="K256" i="4"/>
  <c r="J256" i="4"/>
  <c r="I256" i="4"/>
  <c r="H256" i="4"/>
  <c r="G256" i="4"/>
  <c r="F256" i="4"/>
  <c r="S255" i="4"/>
  <c r="N255" i="4"/>
  <c r="M255" i="4"/>
  <c r="L255" i="4"/>
  <c r="K255" i="4"/>
  <c r="J255" i="4"/>
  <c r="I255" i="4"/>
  <c r="H255" i="4"/>
  <c r="G255" i="4"/>
  <c r="F255" i="4"/>
  <c r="S254" i="4"/>
  <c r="N254" i="4"/>
  <c r="M254" i="4"/>
  <c r="L254" i="4"/>
  <c r="K254" i="4"/>
  <c r="J254" i="4"/>
  <c r="I254" i="4"/>
  <c r="H254" i="4"/>
  <c r="G254" i="4"/>
  <c r="F254" i="4"/>
  <c r="S499" i="4"/>
  <c r="N499" i="4"/>
  <c r="M499" i="4"/>
  <c r="L499" i="4"/>
  <c r="K499" i="4"/>
  <c r="J499" i="4"/>
  <c r="I499" i="4"/>
  <c r="H499" i="4"/>
  <c r="G499" i="4"/>
  <c r="F499" i="4"/>
  <c r="S498" i="4"/>
  <c r="N498" i="4"/>
  <c r="M498" i="4"/>
  <c r="L498" i="4"/>
  <c r="K498" i="4"/>
  <c r="J498" i="4"/>
  <c r="I498" i="4"/>
  <c r="H498" i="4"/>
  <c r="G498" i="4"/>
  <c r="F498" i="4"/>
  <c r="S53" i="4"/>
  <c r="N53" i="4"/>
  <c r="M53" i="4"/>
  <c r="L53" i="4"/>
  <c r="K53" i="4"/>
  <c r="J53" i="4"/>
  <c r="I53" i="4"/>
  <c r="H53" i="4"/>
  <c r="G53" i="4"/>
  <c r="F53" i="4"/>
  <c r="S482" i="4"/>
  <c r="R482" i="4"/>
  <c r="N482" i="4"/>
  <c r="M482" i="4"/>
  <c r="L482" i="4"/>
  <c r="K482" i="4"/>
  <c r="J482" i="4"/>
  <c r="I482" i="4"/>
  <c r="H482" i="4"/>
  <c r="G482" i="4"/>
  <c r="F482" i="4"/>
  <c r="S250" i="4"/>
  <c r="N250" i="4"/>
  <c r="M250" i="4"/>
  <c r="L250" i="4"/>
  <c r="K250" i="4"/>
  <c r="J250" i="4"/>
  <c r="I250" i="4"/>
  <c r="H250" i="4"/>
  <c r="G250" i="4"/>
  <c r="F250" i="4"/>
  <c r="S247" i="4"/>
  <c r="N247" i="4"/>
  <c r="M247" i="4"/>
  <c r="L247" i="4"/>
  <c r="K247" i="4"/>
  <c r="J247" i="4"/>
  <c r="I247" i="4"/>
  <c r="H247" i="4"/>
  <c r="G247" i="4"/>
  <c r="F247" i="4"/>
  <c r="S407" i="4"/>
  <c r="N407" i="4"/>
  <c r="M407" i="4"/>
  <c r="L407" i="4"/>
  <c r="K407" i="4"/>
  <c r="J407" i="4"/>
  <c r="I407" i="4"/>
  <c r="H407" i="4"/>
  <c r="G407" i="4"/>
  <c r="F407" i="4"/>
  <c r="S52" i="4"/>
  <c r="N52" i="4"/>
  <c r="M52" i="4"/>
  <c r="L52" i="4"/>
  <c r="K52" i="4"/>
  <c r="J52" i="4"/>
  <c r="I52" i="4"/>
  <c r="H52" i="4"/>
  <c r="G52" i="4"/>
  <c r="F52" i="4"/>
  <c r="S99" i="4"/>
  <c r="N99" i="4"/>
  <c r="M99" i="4"/>
  <c r="L99" i="4"/>
  <c r="K99" i="4"/>
  <c r="J99" i="4"/>
  <c r="I99" i="4"/>
  <c r="H99" i="4"/>
  <c r="G99" i="4"/>
  <c r="F99" i="4"/>
  <c r="S496" i="4"/>
  <c r="N496" i="4"/>
  <c r="M496" i="4"/>
  <c r="L496" i="4"/>
  <c r="K496" i="4"/>
  <c r="J496" i="4"/>
  <c r="I496" i="4"/>
  <c r="H496" i="4"/>
  <c r="G496" i="4"/>
  <c r="F496" i="4"/>
  <c r="S495" i="4"/>
  <c r="N495" i="4"/>
  <c r="M495" i="4"/>
  <c r="L495" i="4"/>
  <c r="K495" i="4"/>
  <c r="J495" i="4"/>
  <c r="I495" i="4"/>
  <c r="H495" i="4"/>
  <c r="G495" i="4"/>
  <c r="F495" i="4"/>
  <c r="S494" i="4"/>
  <c r="R494" i="4"/>
  <c r="N494" i="4"/>
  <c r="M494" i="4"/>
  <c r="L494" i="4"/>
  <c r="K494" i="4"/>
  <c r="J494" i="4"/>
  <c r="I494" i="4"/>
  <c r="H494" i="4"/>
  <c r="G494" i="4"/>
  <c r="F494" i="4"/>
  <c r="S493" i="4"/>
  <c r="N493" i="4"/>
  <c r="M493" i="4"/>
  <c r="L493" i="4"/>
  <c r="K493" i="4"/>
  <c r="J493" i="4"/>
  <c r="I493" i="4"/>
  <c r="H493" i="4"/>
  <c r="G493" i="4"/>
  <c r="F493" i="4"/>
  <c r="S492" i="4"/>
  <c r="N492" i="4"/>
  <c r="M492" i="4"/>
  <c r="L492" i="4"/>
  <c r="K492" i="4"/>
  <c r="J492" i="4"/>
  <c r="I492" i="4"/>
  <c r="H492" i="4"/>
  <c r="G492" i="4"/>
  <c r="F492" i="4"/>
  <c r="S491" i="4"/>
  <c r="N491" i="4"/>
  <c r="M491" i="4"/>
  <c r="L491" i="4"/>
  <c r="K491" i="4"/>
  <c r="J491" i="4"/>
  <c r="I491" i="4"/>
  <c r="H491" i="4"/>
  <c r="G491" i="4"/>
  <c r="F491" i="4"/>
  <c r="S490" i="4"/>
  <c r="R490" i="4"/>
  <c r="N490" i="4"/>
  <c r="M490" i="4"/>
  <c r="L490" i="4"/>
  <c r="K490" i="4"/>
  <c r="J490" i="4"/>
  <c r="I490" i="4"/>
  <c r="H490" i="4"/>
  <c r="G490" i="4"/>
  <c r="F490" i="4"/>
  <c r="S489" i="4"/>
  <c r="N489" i="4"/>
  <c r="M489" i="4"/>
  <c r="L489" i="4"/>
  <c r="K489" i="4"/>
  <c r="J489" i="4"/>
  <c r="I489" i="4"/>
  <c r="H489" i="4"/>
  <c r="G489" i="4"/>
  <c r="F489" i="4"/>
  <c r="S488" i="4"/>
  <c r="N488" i="4"/>
  <c r="M488" i="4"/>
  <c r="L488" i="4"/>
  <c r="K488" i="4"/>
  <c r="J488" i="4"/>
  <c r="I488" i="4"/>
  <c r="H488" i="4"/>
  <c r="G488" i="4"/>
  <c r="F488" i="4"/>
  <c r="S487" i="4"/>
  <c r="N487" i="4"/>
  <c r="M487" i="4"/>
  <c r="L487" i="4"/>
  <c r="K487" i="4"/>
  <c r="J487" i="4"/>
  <c r="I487" i="4"/>
  <c r="H487" i="4"/>
  <c r="G487" i="4"/>
  <c r="F487" i="4"/>
  <c r="S451" i="4"/>
  <c r="N451" i="4"/>
  <c r="M451" i="4"/>
  <c r="L451" i="4"/>
  <c r="K451" i="4"/>
  <c r="J451" i="4"/>
  <c r="I451" i="4"/>
  <c r="H451" i="4"/>
  <c r="G451" i="4"/>
  <c r="F451" i="4"/>
  <c r="S450" i="4"/>
  <c r="N450" i="4"/>
  <c r="M450" i="4"/>
  <c r="L450" i="4"/>
  <c r="K450" i="4"/>
  <c r="J450" i="4"/>
  <c r="I450" i="4"/>
  <c r="H450" i="4"/>
  <c r="G450" i="4"/>
  <c r="F450" i="4"/>
  <c r="S449" i="4"/>
  <c r="N449" i="4"/>
  <c r="M449" i="4"/>
  <c r="L449" i="4"/>
  <c r="K449" i="4"/>
  <c r="J449" i="4"/>
  <c r="I449" i="4"/>
  <c r="H449" i="4"/>
  <c r="G449" i="4"/>
  <c r="F449" i="4"/>
  <c r="S448" i="4"/>
  <c r="N448" i="4"/>
  <c r="M448" i="4"/>
  <c r="L448" i="4"/>
  <c r="K448" i="4"/>
  <c r="J448" i="4"/>
  <c r="I448" i="4"/>
  <c r="H448" i="4"/>
  <c r="G448" i="4"/>
  <c r="F448" i="4"/>
  <c r="S447" i="4"/>
  <c r="N447" i="4"/>
  <c r="M447" i="4"/>
  <c r="L447" i="4"/>
  <c r="K447" i="4"/>
  <c r="J447" i="4"/>
  <c r="I447" i="4"/>
  <c r="H447" i="4"/>
  <c r="G447" i="4"/>
  <c r="F447" i="4"/>
  <c r="S446" i="4"/>
  <c r="N446" i="4"/>
  <c r="M446" i="4"/>
  <c r="L446" i="4"/>
  <c r="K446" i="4"/>
  <c r="J446" i="4"/>
  <c r="I446" i="4"/>
  <c r="H446" i="4"/>
  <c r="G446" i="4"/>
  <c r="F446" i="4"/>
  <c r="S445" i="4"/>
  <c r="N445" i="4"/>
  <c r="M445" i="4"/>
  <c r="L445" i="4"/>
  <c r="K445" i="4"/>
  <c r="J445" i="4"/>
  <c r="I445" i="4"/>
  <c r="H445" i="4"/>
  <c r="G445" i="4"/>
  <c r="F445" i="4"/>
  <c r="S444" i="4"/>
  <c r="N444" i="4"/>
  <c r="M444" i="4"/>
  <c r="L444" i="4"/>
  <c r="K444" i="4"/>
  <c r="J444" i="4"/>
  <c r="I444" i="4"/>
  <c r="H444" i="4"/>
  <c r="G444" i="4"/>
  <c r="F444" i="4"/>
  <c r="R443" i="4"/>
  <c r="S443" i="4"/>
  <c r="N443" i="4"/>
  <c r="M443" i="4"/>
  <c r="L443" i="4"/>
  <c r="K443" i="4"/>
  <c r="J443" i="4"/>
  <c r="I443" i="4"/>
  <c r="H443" i="4"/>
  <c r="G443" i="4"/>
  <c r="F443" i="4"/>
  <c r="S327" i="4"/>
  <c r="N327" i="4"/>
  <c r="M327" i="4"/>
  <c r="L327" i="4"/>
  <c r="K327" i="4"/>
  <c r="J327" i="4"/>
  <c r="I327" i="4"/>
  <c r="H327" i="4"/>
  <c r="G327" i="4"/>
  <c r="F327" i="4"/>
  <c r="S326" i="4"/>
  <c r="N326" i="4"/>
  <c r="M326" i="4"/>
  <c r="L326" i="4"/>
  <c r="K326" i="4"/>
  <c r="J326" i="4"/>
  <c r="I326" i="4"/>
  <c r="H326" i="4"/>
  <c r="G326" i="4"/>
  <c r="F326" i="4"/>
  <c r="S325" i="4"/>
  <c r="N325" i="4"/>
  <c r="M325" i="4"/>
  <c r="L325" i="4"/>
  <c r="K325" i="4"/>
  <c r="J325" i="4"/>
  <c r="I325" i="4"/>
  <c r="H325" i="4"/>
  <c r="G325" i="4"/>
  <c r="F325" i="4"/>
  <c r="S324" i="4"/>
  <c r="N324" i="4"/>
  <c r="M324" i="4"/>
  <c r="L324" i="4"/>
  <c r="K324" i="4"/>
  <c r="J324" i="4"/>
  <c r="I324" i="4"/>
  <c r="H324" i="4"/>
  <c r="G324" i="4"/>
  <c r="F324" i="4"/>
  <c r="S318" i="4"/>
  <c r="R318" i="4"/>
  <c r="N318" i="4"/>
  <c r="M318" i="4"/>
  <c r="L318" i="4"/>
  <c r="K318" i="4"/>
  <c r="J318" i="4"/>
  <c r="I318" i="4"/>
  <c r="H318" i="4"/>
  <c r="G318" i="4"/>
  <c r="F318" i="4"/>
  <c r="S307" i="4"/>
  <c r="N307" i="4"/>
  <c r="M307" i="4"/>
  <c r="L307" i="4"/>
  <c r="K307" i="4"/>
  <c r="J307" i="4"/>
  <c r="I307" i="4"/>
  <c r="H307" i="4"/>
  <c r="G307" i="4"/>
  <c r="F307" i="4"/>
  <c r="S306" i="4"/>
  <c r="N306" i="4"/>
  <c r="M306" i="4"/>
  <c r="L306" i="4"/>
  <c r="K306" i="4"/>
  <c r="J306" i="4"/>
  <c r="I306" i="4"/>
  <c r="H306" i="4"/>
  <c r="G306" i="4"/>
  <c r="F306" i="4"/>
  <c r="S305" i="4"/>
  <c r="N305" i="4"/>
  <c r="M305" i="4"/>
  <c r="L305" i="4"/>
  <c r="K305" i="4"/>
  <c r="J305" i="4"/>
  <c r="I305" i="4"/>
  <c r="H305" i="4"/>
  <c r="G305" i="4"/>
  <c r="F305" i="4"/>
  <c r="S244" i="4"/>
  <c r="N244" i="4"/>
  <c r="M244" i="4"/>
  <c r="L244" i="4"/>
  <c r="K244" i="4"/>
  <c r="J244" i="4"/>
  <c r="I244" i="4"/>
  <c r="H244" i="4"/>
  <c r="G244" i="4"/>
  <c r="F244" i="4"/>
  <c r="S133" i="4"/>
  <c r="N133" i="4"/>
  <c r="M133" i="4"/>
  <c r="L133" i="4"/>
  <c r="K133" i="4"/>
  <c r="J133" i="4"/>
  <c r="I133" i="4"/>
  <c r="H133" i="4"/>
  <c r="G133" i="4"/>
  <c r="F133" i="4"/>
  <c r="S79" i="4"/>
  <c r="R79" i="4"/>
  <c r="N79" i="4"/>
  <c r="M79" i="4"/>
  <c r="L79" i="4"/>
  <c r="K79" i="4"/>
  <c r="J79" i="4"/>
  <c r="I79" i="4"/>
  <c r="H79" i="4"/>
  <c r="G79" i="4"/>
  <c r="F79" i="4"/>
  <c r="S360" i="4"/>
  <c r="N360" i="4"/>
  <c r="M360" i="4"/>
  <c r="L360" i="4"/>
  <c r="K360" i="4"/>
  <c r="J360" i="4"/>
  <c r="I360" i="4"/>
  <c r="H360" i="4"/>
  <c r="G360" i="4"/>
  <c r="F360" i="4"/>
  <c r="S304" i="4"/>
  <c r="N304" i="4"/>
  <c r="M304" i="4"/>
  <c r="L304" i="4"/>
  <c r="K304" i="4"/>
  <c r="J304" i="4"/>
  <c r="I304" i="4"/>
  <c r="H304" i="4"/>
  <c r="G304" i="4"/>
  <c r="F304" i="4"/>
  <c r="S201" i="4"/>
  <c r="N201" i="4"/>
  <c r="M201" i="4"/>
  <c r="L201" i="4"/>
  <c r="K201" i="4"/>
  <c r="J201" i="4"/>
  <c r="I201" i="4"/>
  <c r="H201" i="4"/>
  <c r="G201" i="4"/>
  <c r="F201" i="4"/>
  <c r="S221" i="4"/>
  <c r="N221" i="4"/>
  <c r="M221" i="4"/>
  <c r="L221" i="4"/>
  <c r="K221" i="4"/>
  <c r="J221" i="4"/>
  <c r="I221" i="4"/>
  <c r="H221" i="4"/>
  <c r="G221" i="4"/>
  <c r="F221" i="4"/>
  <c r="S461" i="4"/>
  <c r="N461" i="4"/>
  <c r="M461" i="4"/>
  <c r="L461" i="4"/>
  <c r="K461" i="4"/>
  <c r="J461" i="4"/>
  <c r="I461" i="4"/>
  <c r="H461" i="4"/>
  <c r="G461" i="4"/>
  <c r="F461" i="4"/>
  <c r="S460" i="4"/>
  <c r="N460" i="4"/>
  <c r="M460" i="4"/>
  <c r="L460" i="4"/>
  <c r="K460" i="4"/>
  <c r="J460" i="4"/>
  <c r="I460" i="4"/>
  <c r="H460" i="4"/>
  <c r="G460" i="4"/>
  <c r="F460" i="4"/>
  <c r="S459" i="4"/>
  <c r="N459" i="4"/>
  <c r="M459" i="4"/>
  <c r="L459" i="4"/>
  <c r="K459" i="4"/>
  <c r="J459" i="4"/>
  <c r="I459" i="4"/>
  <c r="H459" i="4"/>
  <c r="G459" i="4"/>
  <c r="F459" i="4"/>
  <c r="S458" i="4"/>
  <c r="R458" i="4"/>
  <c r="N458" i="4"/>
  <c r="M458" i="4"/>
  <c r="L458" i="4"/>
  <c r="K458" i="4"/>
  <c r="J458" i="4"/>
  <c r="I458" i="4"/>
  <c r="H458" i="4"/>
  <c r="G458" i="4"/>
  <c r="F458" i="4"/>
  <c r="S457" i="4"/>
  <c r="N457" i="4"/>
  <c r="M457" i="4"/>
  <c r="L457" i="4"/>
  <c r="K457" i="4"/>
  <c r="J457" i="4"/>
  <c r="I457" i="4"/>
  <c r="H457" i="4"/>
  <c r="G457" i="4"/>
  <c r="F457" i="4"/>
  <c r="S456" i="4"/>
  <c r="N456" i="4"/>
  <c r="M456" i="4"/>
  <c r="L456" i="4"/>
  <c r="K456" i="4"/>
  <c r="J456" i="4"/>
  <c r="I456" i="4"/>
  <c r="H456" i="4"/>
  <c r="G456" i="4"/>
  <c r="F456" i="4"/>
  <c r="S455" i="4"/>
  <c r="N455" i="4"/>
  <c r="M455" i="4"/>
  <c r="L455" i="4"/>
  <c r="K455" i="4"/>
  <c r="J455" i="4"/>
  <c r="I455" i="4"/>
  <c r="H455" i="4"/>
  <c r="G455" i="4"/>
  <c r="F455" i="4"/>
  <c r="S454" i="4"/>
  <c r="N454" i="4"/>
  <c r="M454" i="4"/>
  <c r="L454" i="4"/>
  <c r="K454" i="4"/>
  <c r="J454" i="4"/>
  <c r="I454" i="4"/>
  <c r="H454" i="4"/>
  <c r="G454" i="4"/>
  <c r="F454" i="4"/>
  <c r="S453" i="4"/>
  <c r="N453" i="4"/>
  <c r="M453" i="4"/>
  <c r="L453" i="4"/>
  <c r="K453" i="4"/>
  <c r="J453" i="4"/>
  <c r="I453" i="4"/>
  <c r="H453" i="4"/>
  <c r="G453" i="4"/>
  <c r="F453" i="4"/>
  <c r="S452" i="4"/>
  <c r="R452" i="4"/>
  <c r="N452" i="4"/>
  <c r="M452" i="4"/>
  <c r="L452" i="4"/>
  <c r="K452" i="4"/>
  <c r="J452" i="4"/>
  <c r="I452" i="4"/>
  <c r="H452" i="4"/>
  <c r="G452" i="4"/>
  <c r="F452" i="4"/>
  <c r="S463" i="4"/>
  <c r="N463" i="4"/>
  <c r="M463" i="4"/>
  <c r="L463" i="4"/>
  <c r="K463" i="4"/>
  <c r="J463" i="4"/>
  <c r="I463" i="4"/>
  <c r="H463" i="4"/>
  <c r="G463" i="4"/>
  <c r="F463" i="4"/>
  <c r="S440" i="4"/>
  <c r="N440" i="4"/>
  <c r="M440" i="4"/>
  <c r="L440" i="4"/>
  <c r="K440" i="4"/>
  <c r="J440" i="4"/>
  <c r="I440" i="4"/>
  <c r="H440" i="4"/>
  <c r="G440" i="4"/>
  <c r="F440" i="4"/>
  <c r="S323" i="4"/>
  <c r="N323" i="4"/>
  <c r="M323" i="4"/>
  <c r="L323" i="4"/>
  <c r="K323" i="4"/>
  <c r="J323" i="4"/>
  <c r="I323" i="4"/>
  <c r="H323" i="4"/>
  <c r="G323" i="4"/>
  <c r="F323" i="4"/>
  <c r="S322" i="4"/>
  <c r="N322" i="4"/>
  <c r="M322" i="4"/>
  <c r="L322" i="4"/>
  <c r="K322" i="4"/>
  <c r="J322" i="4"/>
  <c r="I322" i="4"/>
  <c r="H322" i="4"/>
  <c r="G322" i="4"/>
  <c r="F322" i="4"/>
  <c r="S321" i="4"/>
  <c r="N321" i="4"/>
  <c r="M321" i="4"/>
  <c r="L321" i="4"/>
  <c r="K321" i="4"/>
  <c r="J321" i="4"/>
  <c r="I321" i="4"/>
  <c r="H321" i="4"/>
  <c r="G321" i="4"/>
  <c r="F321" i="4"/>
  <c r="S320" i="4"/>
  <c r="R320" i="4"/>
  <c r="N320" i="4"/>
  <c r="M320" i="4"/>
  <c r="L320" i="4"/>
  <c r="K320" i="4"/>
  <c r="J320" i="4"/>
  <c r="I320" i="4"/>
  <c r="H320" i="4"/>
  <c r="G320" i="4"/>
  <c r="F320" i="4"/>
  <c r="S319" i="4"/>
  <c r="N319" i="4"/>
  <c r="M319" i="4"/>
  <c r="L319" i="4"/>
  <c r="K319" i="4"/>
  <c r="J319" i="4"/>
  <c r="I319" i="4"/>
  <c r="H319" i="4"/>
  <c r="G319" i="4"/>
  <c r="F319" i="4"/>
  <c r="S317" i="4"/>
  <c r="R317" i="4"/>
  <c r="N317" i="4"/>
  <c r="M317" i="4"/>
  <c r="L317" i="4"/>
  <c r="K317" i="4"/>
  <c r="J317" i="4"/>
  <c r="I317" i="4"/>
  <c r="H317" i="4"/>
  <c r="G317" i="4"/>
  <c r="F317" i="4"/>
  <c r="S316" i="4"/>
  <c r="N316" i="4"/>
  <c r="M316" i="4"/>
  <c r="L316" i="4"/>
  <c r="K316" i="4"/>
  <c r="J316" i="4"/>
  <c r="I316" i="4"/>
  <c r="H316" i="4"/>
  <c r="G316" i="4"/>
  <c r="F316" i="4"/>
  <c r="S315" i="4"/>
  <c r="N315" i="4"/>
  <c r="M315" i="4"/>
  <c r="L315" i="4"/>
  <c r="K315" i="4"/>
  <c r="J315" i="4"/>
  <c r="I315" i="4"/>
  <c r="H315" i="4"/>
  <c r="G315" i="4"/>
  <c r="F315" i="4"/>
  <c r="S313" i="4"/>
  <c r="N313" i="4"/>
  <c r="M313" i="4"/>
  <c r="L313" i="4"/>
  <c r="K313" i="4"/>
  <c r="J313" i="4"/>
  <c r="I313" i="4"/>
  <c r="H313" i="4"/>
  <c r="G313" i="4"/>
  <c r="F313" i="4"/>
  <c r="S312" i="4"/>
  <c r="N312" i="4"/>
  <c r="M312" i="4"/>
  <c r="L312" i="4"/>
  <c r="K312" i="4"/>
  <c r="J312" i="4"/>
  <c r="I312" i="4"/>
  <c r="H312" i="4"/>
  <c r="G312" i="4"/>
  <c r="F312" i="4"/>
  <c r="S311" i="4"/>
  <c r="N311" i="4"/>
  <c r="M311" i="4"/>
  <c r="L311" i="4"/>
  <c r="K311" i="4"/>
  <c r="J311" i="4"/>
  <c r="I311" i="4"/>
  <c r="H311" i="4"/>
  <c r="G311" i="4"/>
  <c r="F311" i="4"/>
  <c r="S309" i="4"/>
  <c r="N309" i="4"/>
  <c r="M309" i="4"/>
  <c r="L309" i="4"/>
  <c r="K309" i="4"/>
  <c r="J309" i="4"/>
  <c r="I309" i="4"/>
  <c r="H309" i="4"/>
  <c r="G309" i="4"/>
  <c r="F309" i="4"/>
  <c r="S302" i="4"/>
  <c r="N302" i="4"/>
  <c r="M302" i="4"/>
  <c r="L302" i="4"/>
  <c r="K302" i="4"/>
  <c r="J302" i="4"/>
  <c r="I302" i="4"/>
  <c r="H302" i="4"/>
  <c r="G302" i="4"/>
  <c r="F302" i="4"/>
  <c r="S300" i="4"/>
  <c r="N300" i="4"/>
  <c r="M300" i="4"/>
  <c r="L300" i="4"/>
  <c r="K300" i="4"/>
  <c r="J300" i="4"/>
  <c r="I300" i="4"/>
  <c r="H300" i="4"/>
  <c r="G300" i="4"/>
  <c r="F300" i="4"/>
  <c r="S298" i="4"/>
  <c r="N298" i="4"/>
  <c r="M298" i="4"/>
  <c r="L298" i="4"/>
  <c r="K298" i="4"/>
  <c r="J298" i="4"/>
  <c r="I298" i="4"/>
  <c r="H298" i="4"/>
  <c r="G298" i="4"/>
  <c r="F298" i="4"/>
  <c r="S242" i="4"/>
  <c r="N242" i="4"/>
  <c r="M242" i="4"/>
  <c r="L242" i="4"/>
  <c r="K242" i="4"/>
  <c r="J242" i="4"/>
  <c r="I242" i="4"/>
  <c r="H242" i="4"/>
  <c r="G242" i="4"/>
  <c r="F242" i="4"/>
  <c r="S239" i="4"/>
  <c r="N239" i="4"/>
  <c r="M239" i="4"/>
  <c r="L239" i="4"/>
  <c r="K239" i="4"/>
  <c r="J239" i="4"/>
  <c r="I239" i="4"/>
  <c r="H239" i="4"/>
  <c r="G239" i="4"/>
  <c r="F239" i="4"/>
  <c r="S236" i="4"/>
  <c r="N236" i="4"/>
  <c r="M236" i="4"/>
  <c r="L236" i="4"/>
  <c r="K236" i="4"/>
  <c r="J236" i="4"/>
  <c r="I236" i="4"/>
  <c r="H236" i="4"/>
  <c r="G236" i="4"/>
  <c r="F236" i="4"/>
  <c r="S233" i="4"/>
  <c r="N233" i="4"/>
  <c r="M233" i="4"/>
  <c r="L233" i="4"/>
  <c r="K233" i="4"/>
  <c r="J233" i="4"/>
  <c r="I233" i="4"/>
  <c r="H233" i="4"/>
  <c r="G233" i="4"/>
  <c r="F233" i="4"/>
  <c r="S189" i="4"/>
  <c r="N189" i="4"/>
  <c r="M189" i="4"/>
  <c r="L189" i="4"/>
  <c r="K189" i="4"/>
  <c r="J189" i="4"/>
  <c r="I189" i="4"/>
  <c r="H189" i="4"/>
  <c r="G189" i="4"/>
  <c r="F189" i="4"/>
  <c r="S152" i="4"/>
  <c r="N152" i="4"/>
  <c r="M152" i="4"/>
  <c r="L152" i="4"/>
  <c r="K152" i="4"/>
  <c r="J152" i="4"/>
  <c r="I152" i="4"/>
  <c r="H152" i="4"/>
  <c r="G152" i="4"/>
  <c r="F152" i="4"/>
  <c r="S140" i="4"/>
  <c r="N140" i="4"/>
  <c r="M140" i="4"/>
  <c r="L140" i="4"/>
  <c r="K140" i="4"/>
  <c r="J140" i="4"/>
  <c r="I140" i="4"/>
  <c r="H140" i="4"/>
  <c r="G140" i="4"/>
  <c r="F140" i="4"/>
  <c r="S55" i="4"/>
  <c r="N55" i="4"/>
  <c r="M55" i="4"/>
  <c r="L55" i="4"/>
  <c r="K55" i="4"/>
  <c r="J55" i="4"/>
  <c r="I55" i="4"/>
  <c r="H55" i="4"/>
  <c r="G55" i="4"/>
  <c r="F55" i="4"/>
  <c r="S465" i="4"/>
  <c r="N465" i="4"/>
  <c r="M465" i="4"/>
  <c r="L465" i="4"/>
  <c r="K465" i="4"/>
  <c r="J465" i="4"/>
  <c r="I465" i="4"/>
  <c r="H465" i="4"/>
  <c r="G465" i="4"/>
  <c r="F465" i="4"/>
  <c r="S367" i="4"/>
  <c r="N367" i="4"/>
  <c r="M367" i="4"/>
  <c r="L367" i="4"/>
  <c r="K367" i="4"/>
  <c r="J367" i="4"/>
  <c r="I367" i="4"/>
  <c r="H367" i="4"/>
  <c r="G367" i="4"/>
  <c r="F367" i="4"/>
  <c r="S467" i="4"/>
  <c r="N467" i="4"/>
  <c r="M467" i="4"/>
  <c r="L467" i="4"/>
  <c r="K467" i="4"/>
  <c r="J467" i="4"/>
  <c r="I467" i="4"/>
  <c r="H467" i="4"/>
  <c r="G467" i="4"/>
  <c r="F467" i="4"/>
  <c r="S466" i="4"/>
  <c r="N466" i="4"/>
  <c r="M466" i="4"/>
  <c r="L466" i="4"/>
  <c r="K466" i="4"/>
  <c r="J466" i="4"/>
  <c r="I466" i="4"/>
  <c r="H466" i="4"/>
  <c r="G466" i="4"/>
  <c r="F466" i="4"/>
  <c r="S430" i="4"/>
  <c r="N430" i="4"/>
  <c r="M430" i="4"/>
  <c r="L430" i="4"/>
  <c r="K430" i="4"/>
  <c r="J430" i="4"/>
  <c r="I430" i="4"/>
  <c r="H430" i="4"/>
  <c r="G430" i="4"/>
  <c r="F430" i="4"/>
  <c r="S429" i="4"/>
  <c r="N429" i="4"/>
  <c r="M429" i="4"/>
  <c r="L429" i="4"/>
  <c r="K429" i="4"/>
  <c r="J429" i="4"/>
  <c r="I429" i="4"/>
  <c r="H429" i="4"/>
  <c r="G429" i="4"/>
  <c r="F429" i="4"/>
  <c r="R428" i="4"/>
  <c r="S428" i="4"/>
  <c r="N428" i="4"/>
  <c r="M428" i="4"/>
  <c r="L428" i="4"/>
  <c r="K428" i="4"/>
  <c r="J428" i="4"/>
  <c r="I428" i="4"/>
  <c r="H428" i="4"/>
  <c r="G428" i="4"/>
  <c r="F428" i="4"/>
  <c r="S427" i="4"/>
  <c r="N427" i="4"/>
  <c r="M427" i="4"/>
  <c r="L427" i="4"/>
  <c r="K427" i="4"/>
  <c r="J427" i="4"/>
  <c r="I427" i="4"/>
  <c r="H427" i="4"/>
  <c r="G427" i="4"/>
  <c r="F427" i="4"/>
  <c r="R426" i="4"/>
  <c r="S426" i="4"/>
  <c r="N426" i="4"/>
  <c r="M426" i="4"/>
  <c r="L426" i="4"/>
  <c r="K426" i="4"/>
  <c r="J426" i="4"/>
  <c r="I426" i="4"/>
  <c r="H426" i="4"/>
  <c r="G426" i="4"/>
  <c r="F426" i="4"/>
  <c r="S425" i="4"/>
  <c r="N425" i="4"/>
  <c r="M425" i="4"/>
  <c r="L425" i="4"/>
  <c r="K425" i="4"/>
  <c r="J425" i="4"/>
  <c r="I425" i="4"/>
  <c r="H425" i="4"/>
  <c r="G425" i="4"/>
  <c r="F425" i="4"/>
  <c r="S423" i="4"/>
  <c r="N423" i="4"/>
  <c r="M423" i="4"/>
  <c r="L423" i="4"/>
  <c r="K423" i="4"/>
  <c r="J423" i="4"/>
  <c r="I423" i="4"/>
  <c r="H423" i="4"/>
  <c r="G423" i="4"/>
  <c r="F423" i="4"/>
  <c r="S422" i="4"/>
  <c r="N422" i="4"/>
  <c r="M422" i="4"/>
  <c r="L422" i="4"/>
  <c r="K422" i="4"/>
  <c r="J422" i="4"/>
  <c r="I422" i="4"/>
  <c r="H422" i="4"/>
  <c r="G422" i="4"/>
  <c r="F422" i="4"/>
  <c r="S151" i="4"/>
  <c r="N151" i="4"/>
  <c r="M151" i="4"/>
  <c r="L151" i="4"/>
  <c r="K151" i="4"/>
  <c r="J151" i="4"/>
  <c r="I151" i="4"/>
  <c r="H151" i="4"/>
  <c r="G151" i="4"/>
  <c r="F151" i="4"/>
  <c r="S380" i="4"/>
  <c r="N380" i="4"/>
  <c r="M380" i="4"/>
  <c r="L380" i="4"/>
  <c r="K380" i="4"/>
  <c r="J380" i="4"/>
  <c r="I380" i="4"/>
  <c r="H380" i="4"/>
  <c r="G380" i="4"/>
  <c r="F380" i="4"/>
  <c r="S290" i="4"/>
  <c r="N290" i="4"/>
  <c r="M290" i="4"/>
  <c r="L290" i="4"/>
  <c r="K290" i="4"/>
  <c r="J290" i="4"/>
  <c r="I290" i="4"/>
  <c r="H290" i="4"/>
  <c r="G290" i="4"/>
  <c r="F290" i="4"/>
  <c r="S289" i="4"/>
  <c r="N289" i="4"/>
  <c r="M289" i="4"/>
  <c r="L289" i="4"/>
  <c r="K289" i="4"/>
  <c r="J289" i="4"/>
  <c r="I289" i="4"/>
  <c r="H289" i="4"/>
  <c r="G289" i="4"/>
  <c r="F289" i="4"/>
  <c r="S150" i="4"/>
  <c r="N150" i="4"/>
  <c r="M150" i="4"/>
  <c r="L150" i="4"/>
  <c r="K150" i="4"/>
  <c r="J150" i="4"/>
  <c r="I150" i="4"/>
  <c r="H150" i="4"/>
  <c r="G150" i="4"/>
  <c r="F150" i="4"/>
  <c r="S384" i="4"/>
  <c r="N384" i="4"/>
  <c r="M384" i="4"/>
  <c r="L384" i="4"/>
  <c r="K384" i="4"/>
  <c r="J384" i="4"/>
  <c r="I384" i="4"/>
  <c r="H384" i="4"/>
  <c r="G384" i="4"/>
  <c r="F384" i="4"/>
  <c r="S497" i="4"/>
  <c r="N497" i="4"/>
  <c r="M497" i="4"/>
  <c r="L497" i="4"/>
  <c r="K497" i="4"/>
  <c r="J497" i="4"/>
  <c r="I497" i="4"/>
  <c r="H497" i="4"/>
  <c r="G497" i="4"/>
  <c r="F497" i="4"/>
  <c r="S462" i="4"/>
  <c r="N462" i="4"/>
  <c r="M462" i="4"/>
  <c r="L462" i="4"/>
  <c r="K462" i="4"/>
  <c r="J462" i="4"/>
  <c r="I462" i="4"/>
  <c r="H462" i="4"/>
  <c r="G462" i="4"/>
  <c r="F462" i="4"/>
  <c r="S442" i="4"/>
  <c r="N442" i="4"/>
  <c r="M442" i="4"/>
  <c r="L442" i="4"/>
  <c r="K442" i="4"/>
  <c r="J442" i="4"/>
  <c r="I442" i="4"/>
  <c r="H442" i="4"/>
  <c r="G442" i="4"/>
  <c r="F442" i="4"/>
  <c r="R441" i="4"/>
  <c r="S441" i="4"/>
  <c r="N441" i="4"/>
  <c r="M441" i="4"/>
  <c r="L441" i="4"/>
  <c r="K441" i="4"/>
  <c r="J441" i="4"/>
  <c r="I441" i="4"/>
  <c r="H441" i="4"/>
  <c r="G441" i="4"/>
  <c r="F441" i="4"/>
  <c r="S439" i="4"/>
  <c r="N439" i="4"/>
  <c r="M439" i="4"/>
  <c r="L439" i="4"/>
  <c r="K439" i="4"/>
  <c r="J439" i="4"/>
  <c r="I439" i="4"/>
  <c r="H439" i="4"/>
  <c r="G439" i="4"/>
  <c r="F439" i="4"/>
  <c r="S438" i="4"/>
  <c r="N438" i="4"/>
  <c r="M438" i="4"/>
  <c r="L438" i="4"/>
  <c r="K438" i="4"/>
  <c r="J438" i="4"/>
  <c r="I438" i="4"/>
  <c r="H438" i="4"/>
  <c r="G438" i="4"/>
  <c r="F438" i="4"/>
  <c r="S437" i="4"/>
  <c r="N437" i="4"/>
  <c r="M437" i="4"/>
  <c r="L437" i="4"/>
  <c r="K437" i="4"/>
  <c r="J437" i="4"/>
  <c r="I437" i="4"/>
  <c r="H437" i="4"/>
  <c r="G437" i="4"/>
  <c r="F437" i="4"/>
  <c r="S436" i="4"/>
  <c r="N436" i="4"/>
  <c r="M436" i="4"/>
  <c r="L436" i="4"/>
  <c r="K436" i="4"/>
  <c r="J436" i="4"/>
  <c r="I436" i="4"/>
  <c r="H436" i="4"/>
  <c r="G436" i="4"/>
  <c r="F436" i="4"/>
  <c r="S435" i="4"/>
  <c r="N435" i="4"/>
  <c r="M435" i="4"/>
  <c r="L435" i="4"/>
  <c r="K435" i="4"/>
  <c r="J435" i="4"/>
  <c r="I435" i="4"/>
  <c r="H435" i="4"/>
  <c r="G435" i="4"/>
  <c r="F435" i="4"/>
  <c r="S434" i="4"/>
  <c r="N434" i="4"/>
  <c r="M434" i="4"/>
  <c r="L434" i="4"/>
  <c r="K434" i="4"/>
  <c r="J434" i="4"/>
  <c r="I434" i="4"/>
  <c r="H434" i="4"/>
  <c r="G434" i="4"/>
  <c r="F434" i="4"/>
  <c r="S433" i="4"/>
  <c r="N433" i="4"/>
  <c r="M433" i="4"/>
  <c r="L433" i="4"/>
  <c r="K433" i="4"/>
  <c r="J433" i="4"/>
  <c r="I433" i="4"/>
  <c r="H433" i="4"/>
  <c r="G433" i="4"/>
  <c r="F433" i="4"/>
  <c r="S432" i="4"/>
  <c r="N432" i="4"/>
  <c r="M432" i="4"/>
  <c r="L432" i="4"/>
  <c r="K432" i="4"/>
  <c r="J432" i="4"/>
  <c r="I432" i="4"/>
  <c r="H432" i="4"/>
  <c r="G432" i="4"/>
  <c r="F432" i="4"/>
  <c r="S431" i="4"/>
  <c r="N431" i="4"/>
  <c r="M431" i="4"/>
  <c r="L431" i="4"/>
  <c r="K431" i="4"/>
  <c r="J431" i="4"/>
  <c r="I431" i="4"/>
  <c r="H431" i="4"/>
  <c r="G431" i="4"/>
  <c r="F431" i="4"/>
  <c r="S424" i="4"/>
  <c r="N424" i="4"/>
  <c r="M424" i="4"/>
  <c r="L424" i="4"/>
  <c r="K424" i="4"/>
  <c r="J424" i="4"/>
  <c r="I424" i="4"/>
  <c r="H424" i="4"/>
  <c r="G424" i="4"/>
  <c r="F424" i="4"/>
  <c r="S196" i="4"/>
  <c r="N196" i="4"/>
  <c r="M196" i="4"/>
  <c r="L196" i="4"/>
  <c r="K196" i="4"/>
  <c r="J196" i="4"/>
  <c r="I196" i="4"/>
  <c r="H196" i="4"/>
  <c r="G196" i="4"/>
  <c r="F196" i="4"/>
  <c r="S139" i="4"/>
  <c r="N139" i="4"/>
  <c r="M139" i="4"/>
  <c r="L139" i="4"/>
  <c r="K139" i="4"/>
  <c r="J139" i="4"/>
  <c r="I139" i="4"/>
  <c r="H139" i="4"/>
  <c r="G139" i="4"/>
  <c r="F139" i="4"/>
  <c r="S138" i="4"/>
  <c r="N138" i="4"/>
  <c r="M138" i="4"/>
  <c r="L138" i="4"/>
  <c r="K138" i="4"/>
  <c r="J138" i="4"/>
  <c r="I138" i="4"/>
  <c r="H138" i="4"/>
  <c r="G138" i="4"/>
  <c r="F138" i="4"/>
  <c r="S137" i="4"/>
  <c r="N137" i="4"/>
  <c r="M137" i="4"/>
  <c r="L137" i="4"/>
  <c r="K137" i="4"/>
  <c r="J137" i="4"/>
  <c r="I137" i="4"/>
  <c r="H137" i="4"/>
  <c r="G137" i="4"/>
  <c r="F137" i="4"/>
  <c r="S195" i="4"/>
  <c r="N195" i="4"/>
  <c r="M195" i="4"/>
  <c r="L195" i="4"/>
  <c r="K195" i="4"/>
  <c r="J195" i="4"/>
  <c r="I195" i="4"/>
  <c r="H195" i="4"/>
  <c r="G195" i="4"/>
  <c r="F195" i="4"/>
  <c r="S191" i="4"/>
  <c r="N191" i="4"/>
  <c r="M191" i="4"/>
  <c r="L191" i="4"/>
  <c r="K191" i="4"/>
  <c r="J191" i="4"/>
  <c r="I191" i="4"/>
  <c r="H191" i="4"/>
  <c r="G191" i="4"/>
  <c r="F191" i="4"/>
  <c r="S185" i="4"/>
  <c r="R185" i="4"/>
  <c r="N185" i="4"/>
  <c r="M185" i="4"/>
  <c r="L185" i="4"/>
  <c r="K185" i="4"/>
  <c r="J185" i="4"/>
  <c r="I185" i="4"/>
  <c r="H185" i="4"/>
  <c r="G185" i="4"/>
  <c r="F185" i="4"/>
  <c r="S96" i="4"/>
  <c r="N96" i="4"/>
  <c r="M96" i="4"/>
  <c r="L96" i="4"/>
  <c r="K96" i="4"/>
  <c r="J96" i="4"/>
  <c r="I96" i="4"/>
  <c r="H96" i="4"/>
  <c r="G96" i="4"/>
  <c r="F96" i="4"/>
  <c r="S95" i="4"/>
  <c r="N95" i="4"/>
  <c r="M95" i="4"/>
  <c r="L95" i="4"/>
  <c r="K95" i="4"/>
  <c r="J95" i="4"/>
  <c r="I95" i="4"/>
  <c r="H95" i="4"/>
  <c r="G95" i="4"/>
  <c r="F95" i="4"/>
  <c r="S94" i="4"/>
  <c r="N94" i="4"/>
  <c r="M94" i="4"/>
  <c r="L94" i="4"/>
  <c r="K94" i="4"/>
  <c r="J94" i="4"/>
  <c r="I94" i="4"/>
  <c r="H94" i="4"/>
  <c r="G94" i="4"/>
  <c r="F94" i="4"/>
  <c r="S93" i="4"/>
  <c r="N93" i="4"/>
  <c r="M93" i="4"/>
  <c r="L93" i="4"/>
  <c r="K93" i="4"/>
  <c r="J93" i="4"/>
  <c r="I93" i="4"/>
  <c r="H93" i="4"/>
  <c r="G93" i="4"/>
  <c r="F93" i="4"/>
  <c r="S92" i="4"/>
  <c r="N92" i="4"/>
  <c r="M92" i="4"/>
  <c r="L92" i="4"/>
  <c r="K92" i="4"/>
  <c r="J92" i="4"/>
  <c r="I92" i="4"/>
  <c r="H92" i="4"/>
  <c r="G92" i="4"/>
  <c r="F92" i="4"/>
  <c r="S90" i="4"/>
  <c r="N90" i="4"/>
  <c r="M90" i="4"/>
  <c r="L90" i="4"/>
  <c r="K90" i="4"/>
  <c r="J90" i="4"/>
  <c r="I90" i="4"/>
  <c r="H90" i="4"/>
  <c r="G90" i="4"/>
  <c r="F90" i="4"/>
  <c r="S89" i="4"/>
  <c r="N89" i="4"/>
  <c r="M89" i="4"/>
  <c r="L89" i="4"/>
  <c r="K89" i="4"/>
  <c r="J89" i="4"/>
  <c r="I89" i="4"/>
  <c r="H89" i="4"/>
  <c r="G89" i="4"/>
  <c r="F89" i="4"/>
  <c r="S88" i="4"/>
  <c r="N88" i="4"/>
  <c r="M88" i="4"/>
  <c r="L88" i="4"/>
  <c r="K88" i="4"/>
  <c r="J88" i="4"/>
  <c r="I88" i="4"/>
  <c r="H88" i="4"/>
  <c r="G88" i="4"/>
  <c r="F88" i="4"/>
  <c r="S87" i="4"/>
  <c r="N87" i="4"/>
  <c r="M87" i="4"/>
  <c r="L87" i="4"/>
  <c r="K87" i="4"/>
  <c r="J87" i="4"/>
  <c r="I87" i="4"/>
  <c r="H87" i="4"/>
  <c r="G87" i="4"/>
  <c r="F87" i="4"/>
  <c r="S357" i="4"/>
  <c r="N357" i="4"/>
  <c r="M357" i="4"/>
  <c r="L357" i="4"/>
  <c r="K357" i="4"/>
  <c r="J357" i="4"/>
  <c r="I357" i="4"/>
  <c r="H357" i="4"/>
  <c r="G357" i="4"/>
  <c r="F357" i="4"/>
  <c r="S356" i="4"/>
  <c r="N356" i="4"/>
  <c r="M356" i="4"/>
  <c r="L356" i="4"/>
  <c r="K356" i="4"/>
  <c r="J356" i="4"/>
  <c r="I356" i="4"/>
  <c r="H356" i="4"/>
  <c r="G356" i="4"/>
  <c r="F356" i="4"/>
  <c r="S353" i="4"/>
  <c r="N353" i="4"/>
  <c r="M353" i="4"/>
  <c r="L353" i="4"/>
  <c r="K353" i="4"/>
  <c r="J353" i="4"/>
  <c r="I353" i="4"/>
  <c r="H353" i="4"/>
  <c r="G353" i="4"/>
  <c r="F353" i="4"/>
  <c r="S227" i="4"/>
  <c r="N227" i="4"/>
  <c r="M227" i="4"/>
  <c r="L227" i="4"/>
  <c r="K227" i="4"/>
  <c r="J227" i="4"/>
  <c r="I227" i="4"/>
  <c r="H227" i="4"/>
  <c r="G227" i="4"/>
  <c r="F227" i="4"/>
  <c r="S226" i="4"/>
  <c r="N226" i="4"/>
  <c r="M226" i="4"/>
  <c r="L226" i="4"/>
  <c r="K226" i="4"/>
  <c r="J226" i="4"/>
  <c r="I226" i="4"/>
  <c r="H226" i="4"/>
  <c r="G226" i="4"/>
  <c r="F226" i="4"/>
  <c r="S225" i="4"/>
  <c r="N225" i="4"/>
  <c r="M225" i="4"/>
  <c r="L225" i="4"/>
  <c r="K225" i="4"/>
  <c r="J225" i="4"/>
  <c r="I225" i="4"/>
  <c r="H225" i="4"/>
  <c r="G225" i="4"/>
  <c r="F225" i="4"/>
  <c r="S224" i="4"/>
  <c r="N224" i="4"/>
  <c r="M224" i="4"/>
  <c r="L224" i="4"/>
  <c r="K224" i="4"/>
  <c r="J224" i="4"/>
  <c r="I224" i="4"/>
  <c r="H224" i="4"/>
  <c r="G224" i="4"/>
  <c r="F224" i="4"/>
  <c r="S223" i="4"/>
  <c r="N223" i="4"/>
  <c r="M223" i="4"/>
  <c r="L223" i="4"/>
  <c r="K223" i="4"/>
  <c r="J223" i="4"/>
  <c r="I223" i="4"/>
  <c r="H223" i="4"/>
  <c r="G223" i="4"/>
  <c r="F223" i="4"/>
  <c r="S222" i="4"/>
  <c r="N222" i="4"/>
  <c r="M222" i="4"/>
  <c r="L222" i="4"/>
  <c r="K222" i="4"/>
  <c r="J222" i="4"/>
  <c r="I222" i="4"/>
  <c r="H222" i="4"/>
  <c r="G222" i="4"/>
  <c r="F222" i="4"/>
  <c r="S91" i="4"/>
  <c r="N91" i="4"/>
  <c r="M91" i="4"/>
  <c r="L91" i="4"/>
  <c r="K91" i="4"/>
  <c r="J91" i="4"/>
  <c r="I91" i="4"/>
  <c r="H91" i="4"/>
  <c r="G91" i="4"/>
  <c r="F91" i="4"/>
  <c r="S16" i="4"/>
  <c r="N16" i="4"/>
  <c r="M16" i="4"/>
  <c r="L16" i="4"/>
  <c r="K16" i="4"/>
  <c r="J16" i="4"/>
  <c r="I16" i="4"/>
  <c r="H16" i="4"/>
  <c r="G16" i="4"/>
  <c r="F16" i="4"/>
  <c r="S229" i="4"/>
  <c r="N229" i="4"/>
  <c r="M229" i="4"/>
  <c r="L229" i="4"/>
  <c r="K229" i="4"/>
  <c r="J229" i="4"/>
  <c r="I229" i="4"/>
  <c r="H229" i="4"/>
  <c r="G229" i="4"/>
  <c r="F229" i="4"/>
  <c r="S228" i="4"/>
  <c r="N228" i="4"/>
  <c r="M228" i="4"/>
  <c r="L228" i="4"/>
  <c r="K228" i="4"/>
  <c r="J228" i="4"/>
  <c r="I228" i="4"/>
  <c r="H228" i="4"/>
  <c r="G228" i="4"/>
  <c r="F228" i="4"/>
  <c r="S98" i="4"/>
  <c r="N98" i="4"/>
  <c r="M98" i="4"/>
  <c r="L98" i="4"/>
  <c r="K98" i="4"/>
  <c r="J98" i="4"/>
  <c r="I98" i="4"/>
  <c r="H98" i="4"/>
  <c r="G98" i="4"/>
  <c r="F98" i="4"/>
  <c r="S86" i="4"/>
  <c r="N86" i="4"/>
  <c r="M86" i="4"/>
  <c r="L86" i="4"/>
  <c r="K86" i="4"/>
  <c r="J86" i="4"/>
  <c r="I86" i="4"/>
  <c r="H86" i="4"/>
  <c r="G86" i="4"/>
  <c r="F86" i="4"/>
  <c r="S85" i="4"/>
  <c r="N85" i="4"/>
  <c r="M85" i="4"/>
  <c r="L85" i="4"/>
  <c r="K85" i="4"/>
  <c r="J85" i="4"/>
  <c r="I85" i="4"/>
  <c r="H85" i="4"/>
  <c r="G85" i="4"/>
  <c r="F85" i="4"/>
  <c r="S84" i="4"/>
  <c r="N84" i="4"/>
  <c r="M84" i="4"/>
  <c r="L84" i="4"/>
  <c r="K84" i="4"/>
  <c r="J84" i="4"/>
  <c r="I84" i="4"/>
  <c r="H84" i="4"/>
  <c r="G84" i="4"/>
  <c r="F84" i="4"/>
  <c r="S83" i="4"/>
  <c r="N83" i="4"/>
  <c r="M83" i="4"/>
  <c r="L83" i="4"/>
  <c r="K83" i="4"/>
  <c r="J83" i="4"/>
  <c r="I83" i="4"/>
  <c r="H83" i="4"/>
  <c r="G83" i="4"/>
  <c r="F83" i="4"/>
  <c r="S136" i="4"/>
  <c r="N136" i="4"/>
  <c r="M136" i="4"/>
  <c r="L136" i="4"/>
  <c r="K136" i="4"/>
  <c r="J136" i="4"/>
  <c r="I136" i="4"/>
  <c r="H136" i="4"/>
  <c r="G136" i="4"/>
  <c r="F136" i="4"/>
  <c r="S135" i="4"/>
  <c r="N135" i="4"/>
  <c r="M135" i="4"/>
  <c r="L135" i="4"/>
  <c r="K135" i="4"/>
  <c r="J135" i="4"/>
  <c r="I135" i="4"/>
  <c r="H135" i="4"/>
  <c r="G135" i="4"/>
  <c r="F135" i="4"/>
  <c r="S134" i="4"/>
  <c r="N134" i="4"/>
  <c r="M134" i="4"/>
  <c r="L134" i="4"/>
  <c r="K134" i="4"/>
  <c r="J134" i="4"/>
  <c r="I134" i="4"/>
  <c r="H134" i="4"/>
  <c r="G134" i="4"/>
  <c r="F134" i="4"/>
  <c r="S132" i="4"/>
  <c r="N132" i="4"/>
  <c r="M132" i="4"/>
  <c r="L132" i="4"/>
  <c r="K132" i="4"/>
  <c r="J132" i="4"/>
  <c r="I132" i="4"/>
  <c r="H132" i="4"/>
  <c r="G132" i="4"/>
  <c r="F132" i="4"/>
  <c r="S131" i="4"/>
  <c r="N131" i="4"/>
  <c r="M131" i="4"/>
  <c r="L131" i="4"/>
  <c r="K131" i="4"/>
  <c r="J131" i="4"/>
  <c r="I131" i="4"/>
  <c r="H131" i="4"/>
  <c r="G131" i="4"/>
  <c r="F131" i="4"/>
  <c r="S130" i="4"/>
  <c r="N130" i="4"/>
  <c r="M130" i="4"/>
  <c r="L130" i="4"/>
  <c r="K130" i="4"/>
  <c r="J130" i="4"/>
  <c r="I130" i="4"/>
  <c r="H130" i="4"/>
  <c r="G130" i="4"/>
  <c r="F130" i="4"/>
  <c r="S129" i="4"/>
  <c r="N129" i="4"/>
  <c r="M129" i="4"/>
  <c r="L129" i="4"/>
  <c r="K129" i="4"/>
  <c r="J129" i="4"/>
  <c r="I129" i="4"/>
  <c r="H129" i="4"/>
  <c r="G129" i="4"/>
  <c r="F129" i="4"/>
  <c r="S128" i="4"/>
  <c r="N128" i="4"/>
  <c r="M128" i="4"/>
  <c r="L128" i="4"/>
  <c r="K128" i="4"/>
  <c r="J128" i="4"/>
  <c r="I128" i="4"/>
  <c r="H128" i="4"/>
  <c r="G128" i="4"/>
  <c r="F128" i="4"/>
  <c r="S127" i="4"/>
  <c r="N127" i="4"/>
  <c r="M127" i="4"/>
  <c r="L127" i="4"/>
  <c r="K127" i="4"/>
  <c r="J127" i="4"/>
  <c r="I127" i="4"/>
  <c r="H127" i="4"/>
  <c r="G127" i="4"/>
  <c r="F127" i="4"/>
  <c r="S125" i="4"/>
  <c r="N125" i="4"/>
  <c r="M125" i="4"/>
  <c r="L125" i="4"/>
  <c r="K125" i="4"/>
  <c r="J125" i="4"/>
  <c r="I125" i="4"/>
  <c r="H125" i="4"/>
  <c r="G125" i="4"/>
  <c r="F125" i="4"/>
  <c r="S216" i="4"/>
  <c r="N216" i="4"/>
  <c r="M216" i="4"/>
  <c r="L216" i="4"/>
  <c r="K216" i="4"/>
  <c r="J216" i="4"/>
  <c r="I216" i="4"/>
  <c r="H216" i="4"/>
  <c r="G216" i="4"/>
  <c r="F216" i="4"/>
  <c r="S147" i="4"/>
  <c r="N147" i="4"/>
  <c r="M147" i="4"/>
  <c r="L147" i="4"/>
  <c r="K147" i="4"/>
  <c r="J147" i="4"/>
  <c r="I147" i="4"/>
  <c r="H147" i="4"/>
  <c r="G147" i="4"/>
  <c r="F147" i="4"/>
  <c r="S145" i="4"/>
  <c r="N145" i="4"/>
  <c r="M145" i="4"/>
  <c r="L145" i="4"/>
  <c r="K145" i="4"/>
  <c r="J145" i="4"/>
  <c r="I145" i="4"/>
  <c r="H145" i="4"/>
  <c r="G145" i="4"/>
  <c r="F145" i="4"/>
  <c r="R143" i="4"/>
  <c r="S143" i="4"/>
  <c r="N143" i="4"/>
  <c r="M143" i="4"/>
  <c r="L143" i="4"/>
  <c r="K143" i="4"/>
  <c r="J143" i="4"/>
  <c r="I143" i="4"/>
  <c r="H143" i="4"/>
  <c r="G143" i="4"/>
  <c r="F143" i="4"/>
  <c r="S126" i="4"/>
  <c r="N126" i="4"/>
  <c r="M126" i="4"/>
  <c r="L126" i="4"/>
  <c r="K126" i="4"/>
  <c r="J126" i="4"/>
  <c r="I126" i="4"/>
  <c r="H126" i="4"/>
  <c r="G126" i="4"/>
  <c r="F126" i="4"/>
  <c r="S123" i="4"/>
  <c r="N123" i="4"/>
  <c r="M123" i="4"/>
  <c r="L123" i="4"/>
  <c r="K123" i="4"/>
  <c r="J123" i="4"/>
  <c r="I123" i="4"/>
  <c r="H123" i="4"/>
  <c r="G123" i="4"/>
  <c r="F123" i="4"/>
  <c r="S121" i="4"/>
  <c r="N121" i="4"/>
  <c r="M121" i="4"/>
  <c r="L121" i="4"/>
  <c r="K121" i="4"/>
  <c r="J121" i="4"/>
  <c r="I121" i="4"/>
  <c r="H121" i="4"/>
  <c r="G121" i="4"/>
  <c r="F121" i="4"/>
  <c r="R119" i="4"/>
  <c r="S119" i="4"/>
  <c r="N119" i="4"/>
  <c r="M119" i="4"/>
  <c r="L119" i="4"/>
  <c r="K119" i="4"/>
  <c r="J119" i="4"/>
  <c r="I119" i="4"/>
  <c r="H119" i="4"/>
  <c r="G119" i="4"/>
  <c r="F119" i="4"/>
  <c r="S117" i="4"/>
  <c r="N117" i="4"/>
  <c r="M117" i="4"/>
  <c r="L117" i="4"/>
  <c r="K117" i="4"/>
  <c r="J117" i="4"/>
  <c r="I117" i="4"/>
  <c r="H117" i="4"/>
  <c r="G117" i="4"/>
  <c r="F117" i="4"/>
  <c r="S115" i="4"/>
  <c r="N115" i="4"/>
  <c r="M115" i="4"/>
  <c r="L115" i="4"/>
  <c r="K115" i="4"/>
  <c r="J115" i="4"/>
  <c r="I115" i="4"/>
  <c r="H115" i="4"/>
  <c r="G115" i="4"/>
  <c r="F115" i="4"/>
  <c r="S113" i="4"/>
  <c r="N113" i="4"/>
  <c r="M113" i="4"/>
  <c r="L113" i="4"/>
  <c r="K113" i="4"/>
  <c r="J113" i="4"/>
  <c r="I113" i="4"/>
  <c r="H113" i="4"/>
  <c r="G113" i="4"/>
  <c r="F113" i="4"/>
  <c r="S66" i="4"/>
  <c r="N66" i="4"/>
  <c r="M66" i="4"/>
  <c r="L66" i="4"/>
  <c r="K66" i="4"/>
  <c r="J66" i="4"/>
  <c r="I66" i="4"/>
  <c r="H66" i="4"/>
  <c r="G66" i="4"/>
  <c r="F66" i="4"/>
  <c r="S149" i="4"/>
  <c r="N149" i="4"/>
  <c r="M149" i="4"/>
  <c r="L149" i="4"/>
  <c r="K149" i="4"/>
  <c r="J149" i="4"/>
  <c r="I149" i="4"/>
  <c r="H149" i="4"/>
  <c r="G149" i="4"/>
  <c r="F149" i="4"/>
  <c r="S148" i="4"/>
  <c r="N148" i="4"/>
  <c r="M148" i="4"/>
  <c r="L148" i="4"/>
  <c r="K148" i="4"/>
  <c r="J148" i="4"/>
  <c r="I148" i="4"/>
  <c r="H148" i="4"/>
  <c r="G148" i="4"/>
  <c r="F148" i="4"/>
  <c r="S404" i="4"/>
  <c r="N404" i="4"/>
  <c r="M404" i="4"/>
  <c r="L404" i="4"/>
  <c r="K404" i="4"/>
  <c r="J404" i="4"/>
  <c r="I404" i="4"/>
  <c r="H404" i="4"/>
  <c r="G404" i="4"/>
  <c r="F404" i="4"/>
  <c r="S111" i="4"/>
  <c r="N111" i="4"/>
  <c r="M111" i="4"/>
  <c r="L111" i="4"/>
  <c r="K111" i="4"/>
  <c r="J111" i="4"/>
  <c r="I111" i="4"/>
  <c r="H111" i="4"/>
  <c r="G111" i="4"/>
  <c r="F111" i="4"/>
  <c r="S109" i="4"/>
  <c r="N109" i="4"/>
  <c r="M109" i="4"/>
  <c r="L109" i="4"/>
  <c r="K109" i="4"/>
  <c r="J109" i="4"/>
  <c r="I109" i="4"/>
  <c r="H109" i="4"/>
  <c r="G109" i="4"/>
  <c r="F109" i="4"/>
  <c r="S107" i="4"/>
  <c r="N107" i="4"/>
  <c r="M107" i="4"/>
  <c r="L107" i="4"/>
  <c r="K107" i="4"/>
  <c r="J107" i="4"/>
  <c r="I107" i="4"/>
  <c r="H107" i="4"/>
  <c r="G107" i="4"/>
  <c r="F107" i="4"/>
  <c r="S105" i="4"/>
  <c r="N105" i="4"/>
  <c r="M105" i="4"/>
  <c r="L105" i="4"/>
  <c r="K105" i="4"/>
  <c r="J105" i="4"/>
  <c r="I105" i="4"/>
  <c r="H105" i="4"/>
  <c r="G105" i="4"/>
  <c r="F105" i="4"/>
  <c r="S103" i="4"/>
  <c r="N103" i="4"/>
  <c r="M103" i="4"/>
  <c r="L103" i="4"/>
  <c r="K103" i="4"/>
  <c r="J103" i="4"/>
  <c r="I103" i="4"/>
  <c r="H103" i="4"/>
  <c r="G103" i="4"/>
  <c r="F103" i="4"/>
  <c r="S82" i="4"/>
  <c r="N82" i="4"/>
  <c r="M82" i="4"/>
  <c r="L82" i="4"/>
  <c r="K82" i="4"/>
  <c r="J82" i="4"/>
  <c r="I82" i="4"/>
  <c r="H82" i="4"/>
  <c r="G82" i="4"/>
  <c r="F82" i="4"/>
  <c r="S78" i="4"/>
  <c r="N78" i="4"/>
  <c r="M78" i="4"/>
  <c r="L78" i="4"/>
  <c r="K78" i="4"/>
  <c r="J78" i="4"/>
  <c r="I78" i="4"/>
  <c r="H78" i="4"/>
  <c r="G78" i="4"/>
  <c r="F78" i="4"/>
  <c r="S75" i="4"/>
  <c r="N75" i="4"/>
  <c r="M75" i="4"/>
  <c r="L75" i="4"/>
  <c r="K75" i="4"/>
  <c r="J75" i="4"/>
  <c r="I75" i="4"/>
  <c r="H75" i="4"/>
  <c r="G75" i="4"/>
  <c r="F75" i="4"/>
  <c r="S72" i="4"/>
  <c r="N72" i="4"/>
  <c r="M72" i="4"/>
  <c r="L72" i="4"/>
  <c r="K72" i="4"/>
  <c r="J72" i="4"/>
  <c r="I72" i="4"/>
  <c r="H72" i="4"/>
  <c r="G72" i="4"/>
  <c r="F72" i="4"/>
  <c r="S63" i="4"/>
  <c r="N63" i="4"/>
  <c r="M63" i="4"/>
  <c r="L63" i="4"/>
  <c r="K63" i="4"/>
  <c r="J63" i="4"/>
  <c r="I63" i="4"/>
  <c r="H63" i="4"/>
  <c r="G63" i="4"/>
  <c r="F63" i="4"/>
  <c r="S60" i="4"/>
  <c r="N60" i="4"/>
  <c r="M60" i="4"/>
  <c r="L60" i="4"/>
  <c r="K60" i="4"/>
  <c r="J60" i="4"/>
  <c r="I60" i="4"/>
  <c r="H60" i="4"/>
  <c r="G60" i="4"/>
  <c r="F60" i="4"/>
  <c r="S69" i="4"/>
  <c r="N69" i="4"/>
  <c r="M69" i="4"/>
  <c r="L69" i="4"/>
  <c r="K69" i="4"/>
  <c r="J69" i="4"/>
  <c r="I69" i="4"/>
  <c r="H69" i="4"/>
  <c r="G69" i="4"/>
  <c r="F69" i="4"/>
  <c r="S403" i="4"/>
  <c r="N403" i="4"/>
  <c r="M403" i="4"/>
  <c r="L403" i="4"/>
  <c r="K403" i="4"/>
  <c r="J403" i="4"/>
  <c r="I403" i="4"/>
  <c r="H403" i="4"/>
  <c r="G403" i="4"/>
  <c r="F403" i="4"/>
  <c r="S480" i="4"/>
  <c r="N480" i="4"/>
  <c r="M480" i="4"/>
  <c r="L480" i="4"/>
  <c r="K480" i="4"/>
  <c r="J480" i="4"/>
  <c r="I480" i="4"/>
  <c r="H480" i="4"/>
  <c r="G480" i="4"/>
  <c r="F480" i="4"/>
  <c r="S416" i="4"/>
  <c r="N416" i="4"/>
  <c r="M416" i="4"/>
  <c r="L416" i="4"/>
  <c r="K416" i="4"/>
  <c r="J416" i="4"/>
  <c r="I416" i="4"/>
  <c r="H416" i="4"/>
  <c r="G416" i="4"/>
  <c r="F416" i="4"/>
  <c r="R481" i="4"/>
  <c r="S481" i="4"/>
  <c r="N481" i="4"/>
  <c r="M481" i="4"/>
  <c r="L481" i="4"/>
  <c r="K481" i="4"/>
  <c r="J481" i="4"/>
  <c r="I481" i="4"/>
  <c r="H481" i="4"/>
  <c r="G481" i="4"/>
  <c r="F481" i="4"/>
  <c r="S464" i="4"/>
  <c r="N464" i="4"/>
  <c r="M464" i="4"/>
  <c r="L464" i="4"/>
  <c r="K464" i="4"/>
  <c r="J464" i="4"/>
  <c r="I464" i="4"/>
  <c r="H464" i="4"/>
  <c r="G464" i="4"/>
  <c r="F464" i="4"/>
  <c r="R100" i="4"/>
  <c r="S100" i="4"/>
  <c r="N100" i="4"/>
  <c r="M100" i="4"/>
  <c r="L100" i="4"/>
  <c r="K100" i="4"/>
  <c r="J100" i="4"/>
  <c r="I100" i="4"/>
  <c r="H100" i="4"/>
  <c r="G100" i="4"/>
  <c r="F100" i="4"/>
  <c r="S97" i="4"/>
  <c r="N97" i="4"/>
  <c r="M97" i="4"/>
  <c r="L97" i="4"/>
  <c r="K97" i="4"/>
  <c r="J97" i="4"/>
  <c r="I97" i="4"/>
  <c r="H97" i="4"/>
  <c r="G97" i="4"/>
  <c r="F97" i="4"/>
  <c r="S331" i="4"/>
  <c r="N331" i="4"/>
  <c r="M331" i="4"/>
  <c r="L331" i="4"/>
  <c r="K331" i="4"/>
  <c r="J331" i="4"/>
  <c r="I331" i="4"/>
  <c r="H331" i="4"/>
  <c r="G331" i="4"/>
  <c r="F331" i="4"/>
  <c r="S168" i="4"/>
  <c r="N168" i="4"/>
  <c r="M168" i="4"/>
  <c r="L168" i="4"/>
  <c r="K168" i="4"/>
  <c r="J168" i="4"/>
  <c r="I168" i="4"/>
  <c r="H168" i="4"/>
  <c r="G168" i="4"/>
  <c r="F168" i="4"/>
  <c r="S406" i="4"/>
  <c r="N406" i="4"/>
  <c r="M406" i="4"/>
  <c r="L406" i="4"/>
  <c r="K406" i="4"/>
  <c r="J406" i="4"/>
  <c r="I406" i="4"/>
  <c r="H406" i="4"/>
  <c r="G406" i="4"/>
  <c r="F406" i="4"/>
  <c r="S402" i="4"/>
  <c r="N402" i="4"/>
  <c r="M402" i="4"/>
  <c r="L402" i="4"/>
  <c r="K402" i="4"/>
  <c r="J402" i="4"/>
  <c r="I402" i="4"/>
  <c r="H402" i="4"/>
  <c r="G402" i="4"/>
  <c r="F402" i="4"/>
  <c r="S146" i="4"/>
  <c r="N146" i="4"/>
  <c r="M146" i="4"/>
  <c r="L146" i="4"/>
  <c r="K146" i="4"/>
  <c r="J146" i="4"/>
  <c r="I146" i="4"/>
  <c r="H146" i="4"/>
  <c r="G146" i="4"/>
  <c r="F146" i="4"/>
  <c r="S144" i="4"/>
  <c r="N144" i="4"/>
  <c r="M144" i="4"/>
  <c r="L144" i="4"/>
  <c r="K144" i="4"/>
  <c r="J144" i="4"/>
  <c r="I144" i="4"/>
  <c r="H144" i="4"/>
  <c r="G144" i="4"/>
  <c r="F144" i="4"/>
  <c r="S142" i="4"/>
  <c r="N142" i="4"/>
  <c r="M142" i="4"/>
  <c r="L142" i="4"/>
  <c r="K142" i="4"/>
  <c r="J142" i="4"/>
  <c r="I142" i="4"/>
  <c r="H142" i="4"/>
  <c r="G142" i="4"/>
  <c r="F142" i="4"/>
  <c r="S414" i="4"/>
  <c r="N414" i="4"/>
  <c r="M414" i="4"/>
  <c r="L414" i="4"/>
  <c r="K414" i="4"/>
  <c r="J414" i="4"/>
  <c r="I414" i="4"/>
  <c r="H414" i="4"/>
  <c r="G414" i="4"/>
  <c r="F414" i="4"/>
  <c r="S485" i="4"/>
  <c r="N485" i="4"/>
  <c r="M485" i="4"/>
  <c r="L485" i="4"/>
  <c r="K485" i="4"/>
  <c r="J485" i="4"/>
  <c r="I485" i="4"/>
  <c r="H485" i="4"/>
  <c r="G485" i="4"/>
  <c r="F485" i="4"/>
  <c r="S288" i="4"/>
  <c r="N288" i="4"/>
  <c r="M288" i="4"/>
  <c r="L288" i="4"/>
  <c r="K288" i="4"/>
  <c r="J288" i="4"/>
  <c r="I288" i="4"/>
  <c r="H288" i="4"/>
  <c r="G288" i="4"/>
  <c r="F288" i="4"/>
  <c r="S287" i="4"/>
  <c r="N287" i="4"/>
  <c r="M287" i="4"/>
  <c r="L287" i="4"/>
  <c r="K287" i="4"/>
  <c r="J287" i="4"/>
  <c r="I287" i="4"/>
  <c r="H287" i="4"/>
  <c r="G287" i="4"/>
  <c r="F287" i="4"/>
  <c r="S279" i="4"/>
  <c r="N279" i="4"/>
  <c r="M279" i="4"/>
  <c r="L279" i="4"/>
  <c r="K279" i="4"/>
  <c r="J279" i="4"/>
  <c r="I279" i="4"/>
  <c r="H279" i="4"/>
  <c r="G279" i="4"/>
  <c r="F279" i="4"/>
  <c r="S275" i="4"/>
  <c r="N275" i="4"/>
  <c r="M275" i="4"/>
  <c r="L275" i="4"/>
  <c r="K275" i="4"/>
  <c r="J275" i="4"/>
  <c r="I275" i="4"/>
  <c r="H275" i="4"/>
  <c r="G275" i="4"/>
  <c r="F275" i="4"/>
  <c r="S272" i="4"/>
  <c r="N272" i="4"/>
  <c r="M272" i="4"/>
  <c r="L272" i="4"/>
  <c r="K272" i="4"/>
  <c r="J272" i="4"/>
  <c r="I272" i="4"/>
  <c r="H272" i="4"/>
  <c r="G272" i="4"/>
  <c r="F272" i="4"/>
  <c r="S268" i="4"/>
  <c r="N268" i="4"/>
  <c r="M268" i="4"/>
  <c r="L268" i="4"/>
  <c r="K268" i="4"/>
  <c r="J268" i="4"/>
  <c r="I268" i="4"/>
  <c r="H268" i="4"/>
  <c r="G268" i="4"/>
  <c r="F268" i="4"/>
  <c r="S263" i="4"/>
  <c r="N263" i="4"/>
  <c r="M263" i="4"/>
  <c r="L263" i="4"/>
  <c r="K263" i="4"/>
  <c r="J263" i="4"/>
  <c r="I263" i="4"/>
  <c r="H263" i="4"/>
  <c r="G263" i="4"/>
  <c r="F263" i="4"/>
  <c r="S258" i="4"/>
  <c r="N258" i="4"/>
  <c r="M258" i="4"/>
  <c r="L258" i="4"/>
  <c r="K258" i="4"/>
  <c r="J258" i="4"/>
  <c r="I258" i="4"/>
  <c r="H258" i="4"/>
  <c r="G258" i="4"/>
  <c r="F258" i="4"/>
  <c r="S252" i="4"/>
  <c r="N252" i="4"/>
  <c r="M252" i="4"/>
  <c r="L252" i="4"/>
  <c r="K252" i="4"/>
  <c r="J252" i="4"/>
  <c r="I252" i="4"/>
  <c r="H252" i="4"/>
  <c r="G252" i="4"/>
  <c r="F252" i="4"/>
  <c r="S124" i="4"/>
  <c r="N124" i="4"/>
  <c r="M124" i="4"/>
  <c r="L124" i="4"/>
  <c r="K124" i="4"/>
  <c r="J124" i="4"/>
  <c r="I124" i="4"/>
  <c r="H124" i="4"/>
  <c r="G124" i="4"/>
  <c r="F124" i="4"/>
  <c r="S122" i="4"/>
  <c r="N122" i="4"/>
  <c r="M122" i="4"/>
  <c r="L122" i="4"/>
  <c r="K122" i="4"/>
  <c r="J122" i="4"/>
  <c r="I122" i="4"/>
  <c r="H122" i="4"/>
  <c r="G122" i="4"/>
  <c r="F122" i="4"/>
  <c r="S120" i="4"/>
  <c r="N120" i="4"/>
  <c r="M120" i="4"/>
  <c r="L120" i="4"/>
  <c r="K120" i="4"/>
  <c r="J120" i="4"/>
  <c r="I120" i="4"/>
  <c r="H120" i="4"/>
  <c r="G120" i="4"/>
  <c r="F120" i="4"/>
  <c r="S118" i="4"/>
  <c r="N118" i="4"/>
  <c r="M118" i="4"/>
  <c r="L118" i="4"/>
  <c r="K118" i="4"/>
  <c r="J118" i="4"/>
  <c r="I118" i="4"/>
  <c r="H118" i="4"/>
  <c r="G118" i="4"/>
  <c r="F118" i="4"/>
  <c r="S116" i="4"/>
  <c r="N116" i="4"/>
  <c r="M116" i="4"/>
  <c r="L116" i="4"/>
  <c r="K116" i="4"/>
  <c r="J116" i="4"/>
  <c r="I116" i="4"/>
  <c r="H116" i="4"/>
  <c r="G116" i="4"/>
  <c r="F116" i="4"/>
  <c r="S114" i="4"/>
  <c r="N114" i="4"/>
  <c r="M114" i="4"/>
  <c r="L114" i="4"/>
  <c r="K114" i="4"/>
  <c r="J114" i="4"/>
  <c r="I114" i="4"/>
  <c r="H114" i="4"/>
  <c r="G114" i="4"/>
  <c r="F114" i="4"/>
  <c r="S112" i="4"/>
  <c r="N112" i="4"/>
  <c r="M112" i="4"/>
  <c r="L112" i="4"/>
  <c r="K112" i="4"/>
  <c r="J112" i="4"/>
  <c r="I112" i="4"/>
  <c r="H112" i="4"/>
  <c r="G112" i="4"/>
  <c r="F112" i="4"/>
  <c r="S110" i="4"/>
  <c r="N110" i="4"/>
  <c r="M110" i="4"/>
  <c r="L110" i="4"/>
  <c r="K110" i="4"/>
  <c r="J110" i="4"/>
  <c r="I110" i="4"/>
  <c r="H110" i="4"/>
  <c r="G110" i="4"/>
  <c r="F110" i="4"/>
  <c r="S108" i="4"/>
  <c r="N108" i="4"/>
  <c r="M108" i="4"/>
  <c r="L108" i="4"/>
  <c r="K108" i="4"/>
  <c r="J108" i="4"/>
  <c r="I108" i="4"/>
  <c r="H108" i="4"/>
  <c r="G108" i="4"/>
  <c r="F108" i="4"/>
  <c r="S106" i="4"/>
  <c r="N106" i="4"/>
  <c r="M106" i="4"/>
  <c r="L106" i="4"/>
  <c r="K106" i="4"/>
  <c r="J106" i="4"/>
  <c r="I106" i="4"/>
  <c r="H106" i="4"/>
  <c r="G106" i="4"/>
  <c r="F106" i="4"/>
  <c r="S104" i="4"/>
  <c r="N104" i="4"/>
  <c r="M104" i="4"/>
  <c r="L104" i="4"/>
  <c r="K104" i="4"/>
  <c r="J104" i="4"/>
  <c r="I104" i="4"/>
  <c r="H104" i="4"/>
  <c r="G104" i="4"/>
  <c r="F104" i="4"/>
  <c r="S102" i="4"/>
  <c r="N102" i="4"/>
  <c r="M102" i="4"/>
  <c r="L102" i="4"/>
  <c r="K102" i="4"/>
  <c r="J102" i="4"/>
  <c r="I102" i="4"/>
  <c r="H102" i="4"/>
  <c r="G102" i="4"/>
  <c r="F102" i="4"/>
  <c r="S81" i="4"/>
  <c r="N81" i="4"/>
  <c r="M81" i="4"/>
  <c r="L81" i="4"/>
  <c r="K81" i="4"/>
  <c r="J81" i="4"/>
  <c r="I81" i="4"/>
  <c r="H81" i="4"/>
  <c r="G81" i="4"/>
  <c r="F81" i="4"/>
  <c r="S77" i="4"/>
  <c r="N77" i="4"/>
  <c r="M77" i="4"/>
  <c r="L77" i="4"/>
  <c r="K77" i="4"/>
  <c r="J77" i="4"/>
  <c r="I77" i="4"/>
  <c r="H77" i="4"/>
  <c r="G77" i="4"/>
  <c r="F77" i="4"/>
  <c r="S74" i="4"/>
  <c r="N74" i="4"/>
  <c r="M74" i="4"/>
  <c r="L74" i="4"/>
  <c r="K74" i="4"/>
  <c r="J74" i="4"/>
  <c r="I74" i="4"/>
  <c r="H74" i="4"/>
  <c r="G74" i="4"/>
  <c r="F74" i="4"/>
  <c r="S71" i="4"/>
  <c r="N71" i="4"/>
  <c r="M71" i="4"/>
  <c r="L71" i="4"/>
  <c r="K71" i="4"/>
  <c r="J71" i="4"/>
  <c r="I71" i="4"/>
  <c r="H71" i="4"/>
  <c r="G71" i="4"/>
  <c r="F71" i="4"/>
  <c r="S68" i="4"/>
  <c r="N68" i="4"/>
  <c r="M68" i="4"/>
  <c r="L68" i="4"/>
  <c r="K68" i="4"/>
  <c r="J68" i="4"/>
  <c r="I68" i="4"/>
  <c r="H68" i="4"/>
  <c r="G68" i="4"/>
  <c r="F68" i="4"/>
  <c r="S65" i="4"/>
  <c r="N65" i="4"/>
  <c r="M65" i="4"/>
  <c r="L65" i="4"/>
  <c r="K65" i="4"/>
  <c r="J65" i="4"/>
  <c r="I65" i="4"/>
  <c r="H65" i="4"/>
  <c r="G65" i="4"/>
  <c r="F65" i="4"/>
  <c r="S62" i="4"/>
  <c r="N62" i="4"/>
  <c r="M62" i="4"/>
  <c r="L62" i="4"/>
  <c r="K62" i="4"/>
  <c r="J62" i="4"/>
  <c r="I62" i="4"/>
  <c r="H62" i="4"/>
  <c r="G62" i="4"/>
  <c r="F62" i="4"/>
  <c r="S350" i="4"/>
  <c r="N350" i="4"/>
  <c r="M350" i="4"/>
  <c r="L350" i="4"/>
  <c r="K350" i="4"/>
  <c r="J350" i="4"/>
  <c r="I350" i="4"/>
  <c r="H350" i="4"/>
  <c r="G350" i="4"/>
  <c r="F350" i="4"/>
  <c r="S349" i="4"/>
  <c r="N349" i="4"/>
  <c r="M349" i="4"/>
  <c r="L349" i="4"/>
  <c r="K349" i="4"/>
  <c r="J349" i="4"/>
  <c r="I349" i="4"/>
  <c r="H349" i="4"/>
  <c r="G349" i="4"/>
  <c r="F349" i="4"/>
  <c r="S348" i="4"/>
  <c r="N348" i="4"/>
  <c r="M348" i="4"/>
  <c r="L348" i="4"/>
  <c r="K348" i="4"/>
  <c r="J348" i="4"/>
  <c r="I348" i="4"/>
  <c r="H348" i="4"/>
  <c r="G348" i="4"/>
  <c r="F348" i="4"/>
  <c r="S347" i="4"/>
  <c r="N347" i="4"/>
  <c r="M347" i="4"/>
  <c r="L347" i="4"/>
  <c r="K347" i="4"/>
  <c r="J347" i="4"/>
  <c r="I347" i="4"/>
  <c r="H347" i="4"/>
  <c r="G347" i="4"/>
  <c r="F347" i="4"/>
  <c r="S346" i="4"/>
  <c r="N346" i="4"/>
  <c r="M346" i="4"/>
  <c r="L346" i="4"/>
  <c r="K346" i="4"/>
  <c r="J346" i="4"/>
  <c r="I346" i="4"/>
  <c r="H346" i="4"/>
  <c r="G346" i="4"/>
  <c r="F346" i="4"/>
  <c r="S344" i="4"/>
  <c r="N344" i="4"/>
  <c r="M344" i="4"/>
  <c r="L344" i="4"/>
  <c r="K344" i="4"/>
  <c r="J344" i="4"/>
  <c r="I344" i="4"/>
  <c r="H344" i="4"/>
  <c r="G344" i="4"/>
  <c r="F344" i="4"/>
  <c r="S342" i="4"/>
  <c r="N342" i="4"/>
  <c r="M342" i="4"/>
  <c r="L342" i="4"/>
  <c r="K342" i="4"/>
  <c r="J342" i="4"/>
  <c r="I342" i="4"/>
  <c r="H342" i="4"/>
  <c r="G342" i="4"/>
  <c r="F342" i="4"/>
  <c r="S340" i="4"/>
  <c r="N340" i="4"/>
  <c r="M340" i="4"/>
  <c r="L340" i="4"/>
  <c r="K340" i="4"/>
  <c r="J340" i="4"/>
  <c r="I340" i="4"/>
  <c r="H340" i="4"/>
  <c r="G340" i="4"/>
  <c r="F340" i="4"/>
  <c r="S335" i="4"/>
  <c r="N335" i="4"/>
  <c r="M335" i="4"/>
  <c r="L335" i="4"/>
  <c r="K335" i="4"/>
  <c r="J335" i="4"/>
  <c r="I335" i="4"/>
  <c r="H335" i="4"/>
  <c r="G335" i="4"/>
  <c r="F335" i="4"/>
  <c r="S200" i="4"/>
  <c r="N200" i="4"/>
  <c r="M200" i="4"/>
  <c r="L200" i="4"/>
  <c r="K200" i="4"/>
  <c r="J200" i="4"/>
  <c r="I200" i="4"/>
  <c r="H200" i="4"/>
  <c r="G200" i="4"/>
  <c r="F200" i="4"/>
  <c r="S54" i="4"/>
  <c r="N54" i="4"/>
  <c r="M54" i="4"/>
  <c r="L54" i="4"/>
  <c r="K54" i="4"/>
  <c r="J54" i="4"/>
  <c r="I54" i="4"/>
  <c r="H54" i="4"/>
  <c r="G54" i="4"/>
  <c r="F54" i="4"/>
  <c r="S59" i="4"/>
  <c r="N59" i="4"/>
  <c r="M59" i="4"/>
  <c r="L59" i="4"/>
  <c r="K59" i="4"/>
  <c r="J59" i="4"/>
  <c r="I59" i="4"/>
  <c r="H59" i="4"/>
  <c r="G59" i="4"/>
  <c r="F59" i="4"/>
  <c r="S359" i="4"/>
  <c r="N359" i="4"/>
  <c r="M359" i="4"/>
  <c r="L359" i="4"/>
  <c r="K359" i="4"/>
  <c r="J359" i="4"/>
  <c r="I359" i="4"/>
  <c r="H359" i="4"/>
  <c r="G359" i="4"/>
  <c r="F359" i="4"/>
  <c r="S355" i="4"/>
  <c r="N355" i="4"/>
  <c r="M355" i="4"/>
  <c r="L355" i="4"/>
  <c r="K355" i="4"/>
  <c r="J355" i="4"/>
  <c r="I355" i="4"/>
  <c r="H355" i="4"/>
  <c r="G355" i="4"/>
  <c r="F355" i="4"/>
  <c r="S352" i="4"/>
  <c r="N352" i="4"/>
  <c r="M352" i="4"/>
  <c r="L352" i="4"/>
  <c r="K352" i="4"/>
  <c r="J352" i="4"/>
  <c r="I352" i="4"/>
  <c r="H352" i="4"/>
  <c r="G352" i="4"/>
  <c r="F352" i="4"/>
  <c r="S199" i="4"/>
  <c r="N199" i="4"/>
  <c r="M199" i="4"/>
  <c r="L199" i="4"/>
  <c r="K199" i="4"/>
  <c r="J199" i="4"/>
  <c r="I199" i="4"/>
  <c r="H199" i="4"/>
  <c r="G199" i="4"/>
  <c r="F199" i="4"/>
  <c r="S194" i="4"/>
  <c r="N194" i="4"/>
  <c r="M194" i="4"/>
  <c r="L194" i="4"/>
  <c r="K194" i="4"/>
  <c r="J194" i="4"/>
  <c r="I194" i="4"/>
  <c r="H194" i="4"/>
  <c r="G194" i="4"/>
  <c r="F194" i="4"/>
  <c r="S188" i="4"/>
  <c r="N188" i="4"/>
  <c r="M188" i="4"/>
  <c r="L188" i="4"/>
  <c r="K188" i="4"/>
  <c r="J188" i="4"/>
  <c r="I188" i="4"/>
  <c r="H188" i="4"/>
  <c r="G188" i="4"/>
  <c r="F188" i="4"/>
  <c r="S405" i="4"/>
  <c r="N405" i="4"/>
  <c r="M405" i="4"/>
  <c r="L405" i="4"/>
  <c r="K405" i="4"/>
  <c r="J405" i="4"/>
  <c r="I405" i="4"/>
  <c r="H405" i="4"/>
  <c r="G405" i="4"/>
  <c r="F405" i="4"/>
  <c r="S197" i="4"/>
  <c r="N197" i="4"/>
  <c r="M197" i="4"/>
  <c r="L197" i="4"/>
  <c r="K197" i="4"/>
  <c r="J197" i="4"/>
  <c r="I197" i="4"/>
  <c r="H197" i="4"/>
  <c r="G197" i="4"/>
  <c r="F197" i="4"/>
  <c r="S141" i="4"/>
  <c r="N141" i="4"/>
  <c r="M141" i="4"/>
  <c r="L141" i="4"/>
  <c r="K141" i="4"/>
  <c r="J141" i="4"/>
  <c r="I141" i="4"/>
  <c r="H141" i="4"/>
  <c r="G141" i="4"/>
  <c r="F141" i="4"/>
  <c r="S218" i="4"/>
  <c r="N218" i="4"/>
  <c r="M218" i="4"/>
  <c r="L218" i="4"/>
  <c r="K218" i="4"/>
  <c r="J218" i="4"/>
  <c r="I218" i="4"/>
  <c r="H218" i="4"/>
  <c r="G218" i="4"/>
  <c r="F218" i="4"/>
  <c r="S345" i="4"/>
  <c r="N345" i="4"/>
  <c r="M345" i="4"/>
  <c r="L345" i="4"/>
  <c r="K345" i="4"/>
  <c r="J345" i="4"/>
  <c r="I345" i="4"/>
  <c r="H345" i="4"/>
  <c r="G345" i="4"/>
  <c r="F345" i="4"/>
  <c r="S80" i="4"/>
  <c r="N80" i="4"/>
  <c r="M80" i="4"/>
  <c r="L80" i="4"/>
  <c r="K80" i="4"/>
  <c r="J80" i="4"/>
  <c r="I80" i="4"/>
  <c r="H80" i="4"/>
  <c r="G80" i="4"/>
  <c r="F80" i="4"/>
  <c r="S76" i="4"/>
  <c r="R76" i="4"/>
  <c r="N76" i="4"/>
  <c r="M76" i="4"/>
  <c r="L76" i="4"/>
  <c r="K76" i="4"/>
  <c r="J76" i="4"/>
  <c r="I76" i="4"/>
  <c r="H76" i="4"/>
  <c r="G76" i="4"/>
  <c r="F76" i="4"/>
  <c r="S73" i="4"/>
  <c r="N73" i="4"/>
  <c r="M73" i="4"/>
  <c r="L73" i="4"/>
  <c r="K73" i="4"/>
  <c r="J73" i="4"/>
  <c r="I73" i="4"/>
  <c r="H73" i="4"/>
  <c r="G73" i="4"/>
  <c r="F73" i="4"/>
  <c r="S70" i="4"/>
  <c r="N70" i="4"/>
  <c r="M70" i="4"/>
  <c r="L70" i="4"/>
  <c r="K70" i="4"/>
  <c r="J70" i="4"/>
  <c r="I70" i="4"/>
  <c r="H70" i="4"/>
  <c r="G70" i="4"/>
  <c r="F70" i="4"/>
  <c r="S67" i="4"/>
  <c r="N67" i="4"/>
  <c r="M67" i="4"/>
  <c r="L67" i="4"/>
  <c r="K67" i="4"/>
  <c r="J67" i="4"/>
  <c r="I67" i="4"/>
  <c r="H67" i="4"/>
  <c r="G67" i="4"/>
  <c r="F67" i="4"/>
  <c r="R64" i="4"/>
  <c r="S64" i="4"/>
  <c r="N64" i="4"/>
  <c r="M64" i="4"/>
  <c r="L64" i="4"/>
  <c r="K64" i="4"/>
  <c r="J64" i="4"/>
  <c r="I64" i="4"/>
  <c r="H64" i="4"/>
  <c r="G64" i="4"/>
  <c r="F64" i="4"/>
  <c r="S61" i="4"/>
  <c r="N61" i="4"/>
  <c r="M61" i="4"/>
  <c r="L61" i="4"/>
  <c r="K61" i="4"/>
  <c r="J61" i="4"/>
  <c r="I61" i="4"/>
  <c r="H61" i="4"/>
  <c r="G61" i="4"/>
  <c r="F61" i="4"/>
  <c r="S58" i="4"/>
  <c r="N58" i="4"/>
  <c r="M58" i="4"/>
  <c r="L58" i="4"/>
  <c r="K58" i="4"/>
  <c r="J58" i="4"/>
  <c r="I58" i="4"/>
  <c r="H58" i="4"/>
  <c r="G58" i="4"/>
  <c r="F58" i="4"/>
  <c r="S215" i="4"/>
  <c r="N215" i="4"/>
  <c r="M215" i="4"/>
  <c r="L215" i="4"/>
  <c r="K215" i="4"/>
  <c r="J215" i="4"/>
  <c r="I215" i="4"/>
  <c r="H215" i="4"/>
  <c r="G215" i="4"/>
  <c r="F215" i="4"/>
  <c r="S217" i="4"/>
  <c r="N217" i="4"/>
  <c r="M217" i="4"/>
  <c r="L217" i="4"/>
  <c r="K217" i="4"/>
  <c r="J217" i="4"/>
  <c r="I217" i="4"/>
  <c r="H217" i="4"/>
  <c r="G217" i="4"/>
  <c r="F217" i="4"/>
  <c r="S203" i="4"/>
  <c r="N203" i="4"/>
  <c r="M203" i="4"/>
  <c r="L203" i="4"/>
  <c r="K203" i="4"/>
  <c r="J203" i="4"/>
  <c r="I203" i="4"/>
  <c r="H203" i="4"/>
  <c r="G203" i="4"/>
  <c r="F203" i="4"/>
  <c r="S56" i="4"/>
  <c r="N56" i="4"/>
  <c r="M56" i="4"/>
  <c r="L56" i="4"/>
  <c r="K56" i="4"/>
  <c r="J56" i="4"/>
  <c r="I56" i="4"/>
  <c r="H56" i="4"/>
  <c r="G56" i="4"/>
  <c r="F56" i="4"/>
  <c r="S214" i="4"/>
  <c r="R214" i="4"/>
  <c r="N214" i="4"/>
  <c r="M214" i="4"/>
  <c r="L214" i="4"/>
  <c r="K214" i="4"/>
  <c r="J214" i="4"/>
  <c r="I214" i="4"/>
  <c r="H214" i="4"/>
  <c r="G214" i="4"/>
  <c r="F214" i="4"/>
  <c r="S213" i="4"/>
  <c r="N213" i="4"/>
  <c r="M213" i="4"/>
  <c r="L213" i="4"/>
  <c r="K213" i="4"/>
  <c r="J213" i="4"/>
  <c r="I213" i="4"/>
  <c r="H213" i="4"/>
  <c r="G213" i="4"/>
  <c r="F213" i="4"/>
  <c r="S386" i="4"/>
  <c r="R386" i="4"/>
  <c r="N386" i="4"/>
  <c r="M386" i="4"/>
  <c r="L386" i="4"/>
  <c r="K386" i="4"/>
  <c r="J386" i="4"/>
  <c r="I386" i="4"/>
  <c r="H386" i="4"/>
  <c r="G386" i="4"/>
  <c r="F386" i="4"/>
  <c r="S383" i="4"/>
  <c r="N383" i="4"/>
  <c r="M383" i="4"/>
  <c r="L383" i="4"/>
  <c r="K383" i="4"/>
  <c r="J383" i="4"/>
  <c r="I383" i="4"/>
  <c r="H383" i="4"/>
  <c r="G383" i="4"/>
  <c r="F383" i="4"/>
  <c r="S382" i="4"/>
  <c r="N382" i="4"/>
  <c r="M382" i="4"/>
  <c r="L382" i="4"/>
  <c r="K382" i="4"/>
  <c r="J382" i="4"/>
  <c r="I382" i="4"/>
  <c r="H382" i="4"/>
  <c r="G382" i="4"/>
  <c r="F382" i="4"/>
  <c r="S212" i="4"/>
  <c r="N212" i="4"/>
  <c r="M212" i="4"/>
  <c r="L212" i="4"/>
  <c r="K212" i="4"/>
  <c r="J212" i="4"/>
  <c r="I212" i="4"/>
  <c r="H212" i="4"/>
  <c r="G212" i="4"/>
  <c r="F212" i="4"/>
  <c r="S413" i="4"/>
  <c r="N413" i="4"/>
  <c r="M413" i="4"/>
  <c r="L413" i="4"/>
  <c r="K413" i="4"/>
  <c r="J413" i="4"/>
  <c r="I413" i="4"/>
  <c r="H413" i="4"/>
  <c r="G413" i="4"/>
  <c r="F413" i="4"/>
  <c r="S314" i="4"/>
  <c r="R314" i="4"/>
  <c r="N314" i="4"/>
  <c r="M314" i="4"/>
  <c r="L314" i="4"/>
  <c r="K314" i="4"/>
  <c r="J314" i="4"/>
  <c r="I314" i="4"/>
  <c r="H314" i="4"/>
  <c r="G314" i="4"/>
  <c r="F314" i="4"/>
  <c r="S310" i="4"/>
  <c r="N310" i="4"/>
  <c r="M310" i="4"/>
  <c r="L310" i="4"/>
  <c r="K310" i="4"/>
  <c r="J310" i="4"/>
  <c r="I310" i="4"/>
  <c r="H310" i="4"/>
  <c r="G310" i="4"/>
  <c r="F310" i="4"/>
  <c r="S308" i="4"/>
  <c r="R308" i="4"/>
  <c r="N308" i="4"/>
  <c r="M308" i="4"/>
  <c r="L308" i="4"/>
  <c r="K308" i="4"/>
  <c r="J308" i="4"/>
  <c r="I308" i="4"/>
  <c r="H308" i="4"/>
  <c r="G308" i="4"/>
  <c r="F308" i="4"/>
  <c r="S243" i="4"/>
  <c r="N243" i="4"/>
  <c r="M243" i="4"/>
  <c r="L243" i="4"/>
  <c r="K243" i="4"/>
  <c r="J243" i="4"/>
  <c r="I243" i="4"/>
  <c r="H243" i="4"/>
  <c r="G243" i="4"/>
  <c r="F243" i="4"/>
  <c r="S178" i="4"/>
  <c r="N178" i="4"/>
  <c r="M178" i="4"/>
  <c r="L178" i="4"/>
  <c r="K178" i="4"/>
  <c r="J178" i="4"/>
  <c r="I178" i="4"/>
  <c r="H178" i="4"/>
  <c r="G178" i="4"/>
  <c r="F178" i="4"/>
  <c r="S418" i="4"/>
  <c r="N418" i="4"/>
  <c r="M418" i="4"/>
  <c r="L418" i="4"/>
  <c r="K418" i="4"/>
  <c r="J418" i="4"/>
  <c r="I418" i="4"/>
  <c r="H418" i="4"/>
  <c r="G418" i="4"/>
  <c r="F418" i="4"/>
  <c r="S417" i="4"/>
  <c r="N417" i="4"/>
  <c r="M417" i="4"/>
  <c r="L417" i="4"/>
  <c r="K417" i="4"/>
  <c r="J417" i="4"/>
  <c r="I417" i="4"/>
  <c r="H417" i="4"/>
  <c r="G417" i="4"/>
  <c r="F417" i="4"/>
  <c r="S415" i="4"/>
  <c r="N415" i="4"/>
  <c r="M415" i="4"/>
  <c r="L415" i="4"/>
  <c r="K415" i="4"/>
  <c r="J415" i="4"/>
  <c r="I415" i="4"/>
  <c r="H415" i="4"/>
  <c r="G415" i="4"/>
  <c r="F415" i="4"/>
  <c r="S412" i="4"/>
  <c r="N412" i="4"/>
  <c r="M412" i="4"/>
  <c r="L412" i="4"/>
  <c r="K412" i="4"/>
  <c r="J412" i="4"/>
  <c r="I412" i="4"/>
  <c r="H412" i="4"/>
  <c r="G412" i="4"/>
  <c r="F412" i="4"/>
  <c r="S411" i="4"/>
  <c r="N411" i="4"/>
  <c r="M411" i="4"/>
  <c r="L411" i="4"/>
  <c r="K411" i="4"/>
  <c r="J411" i="4"/>
  <c r="I411" i="4"/>
  <c r="H411" i="4"/>
  <c r="G411" i="4"/>
  <c r="F411" i="4"/>
  <c r="S409" i="4"/>
  <c r="N409" i="4"/>
  <c r="M409" i="4"/>
  <c r="L409" i="4"/>
  <c r="K409" i="4"/>
  <c r="J409" i="4"/>
  <c r="I409" i="4"/>
  <c r="H409" i="4"/>
  <c r="G409" i="4"/>
  <c r="F409" i="4"/>
  <c r="S379" i="4"/>
  <c r="N379" i="4"/>
  <c r="M379" i="4"/>
  <c r="L379" i="4"/>
  <c r="K379" i="4"/>
  <c r="J379" i="4"/>
  <c r="I379" i="4"/>
  <c r="H379" i="4"/>
  <c r="G379" i="4"/>
  <c r="F379" i="4"/>
  <c r="S378" i="4"/>
  <c r="N378" i="4"/>
  <c r="M378" i="4"/>
  <c r="L378" i="4"/>
  <c r="K378" i="4"/>
  <c r="J378" i="4"/>
  <c r="I378" i="4"/>
  <c r="H378" i="4"/>
  <c r="G378" i="4"/>
  <c r="F378" i="4"/>
  <c r="S484" i="4"/>
  <c r="N484" i="4"/>
  <c r="M484" i="4"/>
  <c r="L484" i="4"/>
  <c r="K484" i="4"/>
  <c r="J484" i="4"/>
  <c r="I484" i="4"/>
  <c r="H484" i="4"/>
  <c r="G484" i="4"/>
  <c r="F484" i="4"/>
  <c r="R303" i="4"/>
  <c r="S303" i="4"/>
  <c r="N303" i="4"/>
  <c r="M303" i="4"/>
  <c r="L303" i="4"/>
  <c r="K303" i="4"/>
  <c r="J303" i="4"/>
  <c r="I303" i="4"/>
  <c r="H303" i="4"/>
  <c r="G303" i="4"/>
  <c r="F303" i="4"/>
  <c r="S301" i="4"/>
  <c r="N301" i="4"/>
  <c r="M301" i="4"/>
  <c r="L301" i="4"/>
  <c r="K301" i="4"/>
  <c r="J301" i="4"/>
  <c r="I301" i="4"/>
  <c r="H301" i="4"/>
  <c r="G301" i="4"/>
  <c r="F301" i="4"/>
  <c r="S377" i="4"/>
  <c r="N377" i="4"/>
  <c r="M377" i="4"/>
  <c r="L377" i="4"/>
  <c r="K377" i="4"/>
  <c r="J377" i="4"/>
  <c r="I377" i="4"/>
  <c r="H377" i="4"/>
  <c r="G377" i="4"/>
  <c r="F377" i="4"/>
  <c r="S299" i="4"/>
  <c r="N299" i="4"/>
  <c r="M299" i="4"/>
  <c r="L299" i="4"/>
  <c r="K299" i="4"/>
  <c r="J299" i="4"/>
  <c r="I299" i="4"/>
  <c r="H299" i="4"/>
  <c r="G299" i="4"/>
  <c r="F299" i="4"/>
  <c r="S297" i="4"/>
  <c r="N297" i="4"/>
  <c r="M297" i="4"/>
  <c r="L297" i="4"/>
  <c r="K297" i="4"/>
  <c r="J297" i="4"/>
  <c r="I297" i="4"/>
  <c r="H297" i="4"/>
  <c r="G297" i="4"/>
  <c r="F297" i="4"/>
  <c r="S241" i="4"/>
  <c r="N241" i="4"/>
  <c r="M241" i="4"/>
  <c r="L241" i="4"/>
  <c r="K241" i="4"/>
  <c r="J241" i="4"/>
  <c r="I241" i="4"/>
  <c r="H241" i="4"/>
  <c r="G241" i="4"/>
  <c r="F241" i="4"/>
  <c r="S238" i="4"/>
  <c r="N238" i="4"/>
  <c r="M238" i="4"/>
  <c r="L238" i="4"/>
  <c r="K238" i="4"/>
  <c r="J238" i="4"/>
  <c r="I238" i="4"/>
  <c r="H238" i="4"/>
  <c r="G238" i="4"/>
  <c r="F238" i="4"/>
  <c r="S235" i="4"/>
  <c r="N235" i="4"/>
  <c r="M235" i="4"/>
  <c r="L235" i="4"/>
  <c r="K235" i="4"/>
  <c r="J235" i="4"/>
  <c r="I235" i="4"/>
  <c r="H235" i="4"/>
  <c r="G235" i="4"/>
  <c r="F235" i="4"/>
  <c r="S232" i="4"/>
  <c r="N232" i="4"/>
  <c r="M232" i="4"/>
  <c r="L232" i="4"/>
  <c r="K232" i="4"/>
  <c r="J232" i="4"/>
  <c r="I232" i="4"/>
  <c r="H232" i="4"/>
  <c r="G232" i="4"/>
  <c r="F232" i="4"/>
  <c r="S171" i="4"/>
  <c r="N171" i="4"/>
  <c r="M171" i="4"/>
  <c r="L171" i="4"/>
  <c r="K171" i="4"/>
  <c r="J171" i="4"/>
  <c r="I171" i="4"/>
  <c r="H171" i="4"/>
  <c r="G171" i="4"/>
  <c r="F171" i="4"/>
  <c r="S410" i="4"/>
  <c r="N410" i="4"/>
  <c r="M410" i="4"/>
  <c r="L410" i="4"/>
  <c r="K410" i="4"/>
  <c r="J410" i="4"/>
  <c r="I410" i="4"/>
  <c r="H410" i="4"/>
  <c r="G410" i="4"/>
  <c r="F410" i="4"/>
  <c r="S479" i="4"/>
  <c r="N479" i="4"/>
  <c r="M479" i="4"/>
  <c r="L479" i="4"/>
  <c r="K479" i="4"/>
  <c r="J479" i="4"/>
  <c r="I479" i="4"/>
  <c r="H479" i="4"/>
  <c r="G479" i="4"/>
  <c r="F479" i="4"/>
  <c r="S478" i="4"/>
  <c r="N478" i="4"/>
  <c r="M478" i="4"/>
  <c r="L478" i="4"/>
  <c r="K478" i="4"/>
  <c r="J478" i="4"/>
  <c r="I478" i="4"/>
  <c r="H478" i="4"/>
  <c r="G478" i="4"/>
  <c r="F478" i="4"/>
  <c r="S477" i="4"/>
  <c r="N477" i="4"/>
  <c r="M477" i="4"/>
  <c r="L477" i="4"/>
  <c r="K477" i="4"/>
  <c r="J477" i="4"/>
  <c r="I477" i="4"/>
  <c r="H477" i="4"/>
  <c r="G477" i="4"/>
  <c r="F477" i="4"/>
  <c r="S267" i="4"/>
  <c r="N267" i="4"/>
  <c r="M267" i="4"/>
  <c r="L267" i="4"/>
  <c r="K267" i="4"/>
  <c r="J267" i="4"/>
  <c r="I267" i="4"/>
  <c r="H267" i="4"/>
  <c r="G267" i="4"/>
  <c r="F267" i="4"/>
  <c r="S262" i="4"/>
  <c r="N262" i="4"/>
  <c r="M262" i="4"/>
  <c r="L262" i="4"/>
  <c r="K262" i="4"/>
  <c r="J262" i="4"/>
  <c r="I262" i="4"/>
  <c r="H262" i="4"/>
  <c r="G262" i="4"/>
  <c r="F262" i="4"/>
  <c r="S420" i="4"/>
  <c r="N420" i="4"/>
  <c r="M420" i="4"/>
  <c r="L420" i="4"/>
  <c r="K420" i="4"/>
  <c r="J420" i="4"/>
  <c r="I420" i="4"/>
  <c r="H420" i="4"/>
  <c r="G420" i="4"/>
  <c r="F420" i="4"/>
  <c r="S390" i="4"/>
  <c r="N390" i="4"/>
  <c r="M390" i="4"/>
  <c r="L390" i="4"/>
  <c r="K390" i="4"/>
  <c r="J390" i="4"/>
  <c r="I390" i="4"/>
  <c r="H390" i="4"/>
  <c r="G390" i="4"/>
  <c r="F390" i="4"/>
  <c r="S376" i="4"/>
  <c r="N376" i="4"/>
  <c r="M376" i="4"/>
  <c r="L376" i="4"/>
  <c r="K376" i="4"/>
  <c r="J376" i="4"/>
  <c r="I376" i="4"/>
  <c r="H376" i="4"/>
  <c r="G376" i="4"/>
  <c r="F376" i="4"/>
  <c r="S401" i="4"/>
  <c r="N401" i="4"/>
  <c r="M401" i="4"/>
  <c r="L401" i="4"/>
  <c r="K401" i="4"/>
  <c r="J401" i="4"/>
  <c r="I401" i="4"/>
  <c r="H401" i="4"/>
  <c r="G401" i="4"/>
  <c r="F401" i="4"/>
  <c r="S396" i="4"/>
  <c r="N396" i="4"/>
  <c r="M396" i="4"/>
  <c r="L396" i="4"/>
  <c r="K396" i="4"/>
  <c r="J396" i="4"/>
  <c r="I396" i="4"/>
  <c r="H396" i="4"/>
  <c r="G396" i="4"/>
  <c r="F396" i="4"/>
  <c r="S394" i="4"/>
  <c r="N394" i="4"/>
  <c r="M394" i="4"/>
  <c r="L394" i="4"/>
  <c r="K394" i="4"/>
  <c r="J394" i="4"/>
  <c r="I394" i="4"/>
  <c r="H394" i="4"/>
  <c r="G394" i="4"/>
  <c r="F394" i="4"/>
  <c r="S375" i="4"/>
  <c r="N375" i="4"/>
  <c r="M375" i="4"/>
  <c r="L375" i="4"/>
  <c r="K375" i="4"/>
  <c r="J375" i="4"/>
  <c r="I375" i="4"/>
  <c r="H375" i="4"/>
  <c r="G375" i="4"/>
  <c r="F375" i="4"/>
  <c r="S372" i="4"/>
  <c r="N372" i="4"/>
  <c r="M372" i="4"/>
  <c r="L372" i="4"/>
  <c r="K372" i="4"/>
  <c r="J372" i="4"/>
  <c r="I372" i="4"/>
  <c r="H372" i="4"/>
  <c r="G372" i="4"/>
  <c r="F372" i="4"/>
  <c r="S206" i="4"/>
  <c r="N206" i="4"/>
  <c r="M206" i="4"/>
  <c r="L206" i="4"/>
  <c r="K206" i="4"/>
  <c r="J206" i="4"/>
  <c r="I206" i="4"/>
  <c r="H206" i="4"/>
  <c r="G206" i="4"/>
  <c r="F206" i="4"/>
  <c r="S202" i="4"/>
  <c r="N202" i="4"/>
  <c r="M202" i="4"/>
  <c r="L202" i="4"/>
  <c r="K202" i="4"/>
  <c r="J202" i="4"/>
  <c r="I202" i="4"/>
  <c r="H202" i="4"/>
  <c r="G202" i="4"/>
  <c r="F202" i="4"/>
  <c r="S365" i="4"/>
  <c r="N365" i="4"/>
  <c r="M365" i="4"/>
  <c r="L365" i="4"/>
  <c r="K365" i="4"/>
  <c r="J365" i="4"/>
  <c r="I365" i="4"/>
  <c r="H365" i="4"/>
  <c r="G365" i="4"/>
  <c r="F365" i="4"/>
  <c r="S364" i="4"/>
  <c r="N364" i="4"/>
  <c r="M364" i="4"/>
  <c r="L364" i="4"/>
  <c r="K364" i="4"/>
  <c r="J364" i="4"/>
  <c r="I364" i="4"/>
  <c r="H364" i="4"/>
  <c r="G364" i="4"/>
  <c r="F364" i="4"/>
  <c r="S363" i="4"/>
  <c r="N363" i="4"/>
  <c r="M363" i="4"/>
  <c r="L363" i="4"/>
  <c r="K363" i="4"/>
  <c r="J363" i="4"/>
  <c r="I363" i="4"/>
  <c r="H363" i="4"/>
  <c r="G363" i="4"/>
  <c r="F363" i="4"/>
  <c r="S362" i="4"/>
  <c r="N362" i="4"/>
  <c r="M362" i="4"/>
  <c r="L362" i="4"/>
  <c r="K362" i="4"/>
  <c r="J362" i="4"/>
  <c r="I362" i="4"/>
  <c r="H362" i="4"/>
  <c r="G362" i="4"/>
  <c r="F362" i="4"/>
  <c r="S361" i="4"/>
  <c r="N361" i="4"/>
  <c r="M361" i="4"/>
  <c r="L361" i="4"/>
  <c r="K361" i="4"/>
  <c r="J361" i="4"/>
  <c r="I361" i="4"/>
  <c r="H361" i="4"/>
  <c r="G361" i="4"/>
  <c r="F361" i="4"/>
  <c r="S343" i="4"/>
  <c r="N343" i="4"/>
  <c r="M343" i="4"/>
  <c r="L343" i="4"/>
  <c r="K343" i="4"/>
  <c r="J343" i="4"/>
  <c r="I343" i="4"/>
  <c r="H343" i="4"/>
  <c r="G343" i="4"/>
  <c r="F343" i="4"/>
  <c r="S341" i="4"/>
  <c r="N341" i="4"/>
  <c r="M341" i="4"/>
  <c r="L341" i="4"/>
  <c r="K341" i="4"/>
  <c r="J341" i="4"/>
  <c r="I341" i="4"/>
  <c r="H341" i="4"/>
  <c r="G341" i="4"/>
  <c r="F341" i="4"/>
  <c r="S339" i="4"/>
  <c r="N339" i="4"/>
  <c r="M339" i="4"/>
  <c r="L339" i="4"/>
  <c r="K339" i="4"/>
  <c r="J339" i="4"/>
  <c r="I339" i="4"/>
  <c r="H339" i="4"/>
  <c r="G339" i="4"/>
  <c r="F339" i="4"/>
  <c r="S408" i="4"/>
  <c r="N408" i="4"/>
  <c r="M408" i="4"/>
  <c r="L408" i="4"/>
  <c r="K408" i="4"/>
  <c r="J408" i="4"/>
  <c r="I408" i="4"/>
  <c r="H408" i="4"/>
  <c r="G408" i="4"/>
  <c r="F408" i="4"/>
  <c r="S395" i="4"/>
  <c r="N395" i="4"/>
  <c r="M395" i="4"/>
  <c r="L395" i="4"/>
  <c r="K395" i="4"/>
  <c r="J395" i="4"/>
  <c r="I395" i="4"/>
  <c r="H395" i="4"/>
  <c r="G395" i="4"/>
  <c r="F395" i="4"/>
  <c r="S385" i="4"/>
  <c r="N385" i="4"/>
  <c r="M385" i="4"/>
  <c r="L385" i="4"/>
  <c r="K385" i="4"/>
  <c r="J385" i="4"/>
  <c r="I385" i="4"/>
  <c r="H385" i="4"/>
  <c r="G385" i="4"/>
  <c r="F385" i="4"/>
  <c r="S172" i="4"/>
  <c r="N172" i="4"/>
  <c r="M172" i="4"/>
  <c r="L172" i="4"/>
  <c r="K172" i="4"/>
  <c r="J172" i="4"/>
  <c r="I172" i="4"/>
  <c r="H172" i="4"/>
  <c r="G172" i="4"/>
  <c r="F172" i="4"/>
  <c r="S211" i="4"/>
  <c r="N211" i="4"/>
  <c r="M211" i="4"/>
  <c r="L211" i="4"/>
  <c r="K211" i="4"/>
  <c r="J211" i="4"/>
  <c r="I211" i="4"/>
  <c r="H211" i="4"/>
  <c r="G211" i="4"/>
  <c r="F211" i="4"/>
  <c r="S169" i="4"/>
  <c r="N169" i="4"/>
  <c r="M169" i="4"/>
  <c r="L169" i="4"/>
  <c r="K169" i="4"/>
  <c r="J169" i="4"/>
  <c r="I169" i="4"/>
  <c r="H169" i="4"/>
  <c r="G169" i="4"/>
  <c r="F169" i="4"/>
  <c r="S337" i="4"/>
  <c r="N337" i="4"/>
  <c r="M337" i="4"/>
  <c r="L337" i="4"/>
  <c r="K337" i="4"/>
  <c r="J337" i="4"/>
  <c r="I337" i="4"/>
  <c r="H337" i="4"/>
  <c r="G337" i="4"/>
  <c r="F337" i="4"/>
  <c r="S400" i="4"/>
  <c r="N400" i="4"/>
  <c r="M400" i="4"/>
  <c r="L400" i="4"/>
  <c r="K400" i="4"/>
  <c r="J400" i="4"/>
  <c r="I400" i="4"/>
  <c r="H400" i="4"/>
  <c r="G400" i="4"/>
  <c r="F400" i="4"/>
  <c r="S393" i="4"/>
  <c r="N393" i="4"/>
  <c r="M393" i="4"/>
  <c r="L393" i="4"/>
  <c r="K393" i="4"/>
  <c r="J393" i="4"/>
  <c r="I393" i="4"/>
  <c r="H393" i="4"/>
  <c r="G393" i="4"/>
  <c r="F393" i="4"/>
  <c r="S389" i="4"/>
  <c r="N389" i="4"/>
  <c r="M389" i="4"/>
  <c r="L389" i="4"/>
  <c r="K389" i="4"/>
  <c r="J389" i="4"/>
  <c r="I389" i="4"/>
  <c r="H389" i="4"/>
  <c r="G389" i="4"/>
  <c r="F389" i="4"/>
  <c r="S381" i="4"/>
  <c r="N381" i="4"/>
  <c r="M381" i="4"/>
  <c r="L381" i="4"/>
  <c r="K381" i="4"/>
  <c r="J381" i="4"/>
  <c r="I381" i="4"/>
  <c r="H381" i="4"/>
  <c r="G381" i="4"/>
  <c r="F381" i="4"/>
  <c r="S374" i="4"/>
  <c r="N374" i="4"/>
  <c r="M374" i="4"/>
  <c r="L374" i="4"/>
  <c r="K374" i="4"/>
  <c r="J374" i="4"/>
  <c r="I374" i="4"/>
  <c r="H374" i="4"/>
  <c r="G374" i="4"/>
  <c r="F374" i="4"/>
  <c r="S371" i="4"/>
  <c r="N371" i="4"/>
  <c r="M371" i="4"/>
  <c r="L371" i="4"/>
  <c r="K371" i="4"/>
  <c r="J371" i="4"/>
  <c r="I371" i="4"/>
  <c r="H371" i="4"/>
  <c r="G371" i="4"/>
  <c r="F371" i="4"/>
  <c r="S210" i="4"/>
  <c r="N210" i="4"/>
  <c r="M210" i="4"/>
  <c r="L210" i="4"/>
  <c r="K210" i="4"/>
  <c r="J210" i="4"/>
  <c r="I210" i="4"/>
  <c r="H210" i="4"/>
  <c r="G210" i="4"/>
  <c r="F210" i="4"/>
  <c r="S209" i="4"/>
  <c r="N209" i="4"/>
  <c r="M209" i="4"/>
  <c r="L209" i="4"/>
  <c r="K209" i="4"/>
  <c r="J209" i="4"/>
  <c r="I209" i="4"/>
  <c r="H209" i="4"/>
  <c r="G209" i="4"/>
  <c r="F209" i="4"/>
  <c r="S399" i="4"/>
  <c r="N399" i="4"/>
  <c r="M399" i="4"/>
  <c r="L399" i="4"/>
  <c r="K399" i="4"/>
  <c r="J399" i="4"/>
  <c r="I399" i="4"/>
  <c r="H399" i="4"/>
  <c r="G399" i="4"/>
  <c r="F399" i="4"/>
  <c r="S397" i="4"/>
  <c r="N397" i="4"/>
  <c r="M397" i="4"/>
  <c r="L397" i="4"/>
  <c r="K397" i="4"/>
  <c r="J397" i="4"/>
  <c r="I397" i="4"/>
  <c r="H397" i="4"/>
  <c r="G397" i="4"/>
  <c r="F397" i="4"/>
  <c r="S392" i="4"/>
  <c r="N392" i="4"/>
  <c r="M392" i="4"/>
  <c r="L392" i="4"/>
  <c r="K392" i="4"/>
  <c r="J392" i="4"/>
  <c r="I392" i="4"/>
  <c r="H392" i="4"/>
  <c r="G392" i="4"/>
  <c r="F392" i="4"/>
  <c r="S388" i="4"/>
  <c r="N388" i="4"/>
  <c r="M388" i="4"/>
  <c r="L388" i="4"/>
  <c r="K388" i="4"/>
  <c r="J388" i="4"/>
  <c r="I388" i="4"/>
  <c r="H388" i="4"/>
  <c r="G388" i="4"/>
  <c r="F388" i="4"/>
  <c r="S373" i="4"/>
  <c r="N373" i="4"/>
  <c r="M373" i="4"/>
  <c r="L373" i="4"/>
  <c r="K373" i="4"/>
  <c r="J373" i="4"/>
  <c r="I373" i="4"/>
  <c r="H373" i="4"/>
  <c r="G373" i="4"/>
  <c r="F373" i="4"/>
  <c r="S370" i="4"/>
  <c r="N370" i="4"/>
  <c r="M370" i="4"/>
  <c r="L370" i="4"/>
  <c r="K370" i="4"/>
  <c r="J370" i="4"/>
  <c r="I370" i="4"/>
  <c r="H370" i="4"/>
  <c r="G370" i="4"/>
  <c r="F370" i="4"/>
  <c r="S13" i="4"/>
  <c r="N13" i="4"/>
  <c r="M13" i="4"/>
  <c r="L13" i="4"/>
  <c r="K13" i="4"/>
  <c r="J13" i="4"/>
  <c r="I13" i="4"/>
  <c r="H13" i="4"/>
  <c r="G13" i="4"/>
  <c r="F13" i="4"/>
  <c r="S257" i="4"/>
  <c r="N257" i="4"/>
  <c r="M257" i="4"/>
  <c r="L257" i="4"/>
  <c r="K257" i="4"/>
  <c r="J257" i="4"/>
  <c r="I257" i="4"/>
  <c r="H257" i="4"/>
  <c r="G257" i="4"/>
  <c r="F257" i="4"/>
  <c r="S251" i="4"/>
  <c r="N251" i="4"/>
  <c r="M251" i="4"/>
  <c r="L251" i="4"/>
  <c r="K251" i="4"/>
  <c r="J251" i="4"/>
  <c r="I251" i="4"/>
  <c r="H251" i="4"/>
  <c r="G251" i="4"/>
  <c r="F251" i="4"/>
  <c r="S240" i="4"/>
  <c r="N240" i="4"/>
  <c r="M240" i="4"/>
  <c r="L240" i="4"/>
  <c r="K240" i="4"/>
  <c r="J240" i="4"/>
  <c r="I240" i="4"/>
  <c r="H240" i="4"/>
  <c r="G240" i="4"/>
  <c r="F240" i="4"/>
  <c r="S237" i="4"/>
  <c r="N237" i="4"/>
  <c r="M237" i="4"/>
  <c r="L237" i="4"/>
  <c r="K237" i="4"/>
  <c r="J237" i="4"/>
  <c r="I237" i="4"/>
  <c r="H237" i="4"/>
  <c r="G237" i="4"/>
  <c r="F237" i="4"/>
  <c r="S12" i="4"/>
  <c r="N12" i="4"/>
  <c r="M12" i="4"/>
  <c r="L12" i="4"/>
  <c r="K12" i="4"/>
  <c r="J12" i="4"/>
  <c r="I12" i="4"/>
  <c r="H12" i="4"/>
  <c r="G12" i="4"/>
  <c r="F12" i="4"/>
  <c r="S336" i="4"/>
  <c r="N336" i="4"/>
  <c r="M336" i="4"/>
  <c r="L336" i="4"/>
  <c r="K336" i="4"/>
  <c r="J336" i="4"/>
  <c r="I336" i="4"/>
  <c r="H336" i="4"/>
  <c r="G336" i="4"/>
  <c r="F336" i="4"/>
  <c r="S368" i="4"/>
  <c r="N368" i="4"/>
  <c r="M368" i="4"/>
  <c r="L368" i="4"/>
  <c r="K368" i="4"/>
  <c r="J368" i="4"/>
  <c r="I368" i="4"/>
  <c r="H368" i="4"/>
  <c r="G368" i="4"/>
  <c r="F368" i="4"/>
  <c r="S330" i="4"/>
  <c r="N330" i="4"/>
  <c r="M330" i="4"/>
  <c r="L330" i="4"/>
  <c r="K330" i="4"/>
  <c r="J330" i="4"/>
  <c r="I330" i="4"/>
  <c r="H330" i="4"/>
  <c r="G330" i="4"/>
  <c r="F330" i="4"/>
  <c r="S391" i="4"/>
  <c r="N391" i="4"/>
  <c r="M391" i="4"/>
  <c r="L391" i="4"/>
  <c r="K391" i="4"/>
  <c r="J391" i="4"/>
  <c r="I391" i="4"/>
  <c r="H391" i="4"/>
  <c r="G391" i="4"/>
  <c r="F391" i="4"/>
  <c r="S387" i="4"/>
  <c r="N387" i="4"/>
  <c r="M387" i="4"/>
  <c r="L387" i="4"/>
  <c r="K387" i="4"/>
  <c r="J387" i="4"/>
  <c r="I387" i="4"/>
  <c r="H387" i="4"/>
  <c r="G387" i="4"/>
  <c r="F387" i="4"/>
  <c r="S51" i="4"/>
  <c r="N51" i="4"/>
  <c r="M51" i="4"/>
  <c r="L51" i="4"/>
  <c r="K51" i="4"/>
  <c r="J51" i="4"/>
  <c r="I51" i="4"/>
  <c r="H51" i="4"/>
  <c r="G51" i="4"/>
  <c r="F51" i="4"/>
  <c r="S181" i="4"/>
  <c r="N181" i="4"/>
  <c r="M181" i="4"/>
  <c r="L181" i="4"/>
  <c r="K181" i="4"/>
  <c r="J181" i="4"/>
  <c r="I181" i="4"/>
  <c r="H181" i="4"/>
  <c r="G181" i="4"/>
  <c r="F181" i="4"/>
  <c r="S50" i="4"/>
  <c r="N50" i="4"/>
  <c r="M50" i="4"/>
  <c r="L50" i="4"/>
  <c r="K50" i="4"/>
  <c r="J50" i="4"/>
  <c r="I50" i="4"/>
  <c r="H50" i="4"/>
  <c r="G50" i="4"/>
  <c r="F50" i="4"/>
  <c r="S208" i="4"/>
  <c r="N208" i="4"/>
  <c r="M208" i="4"/>
  <c r="L208" i="4"/>
  <c r="K208" i="4"/>
  <c r="J208" i="4"/>
  <c r="I208" i="4"/>
  <c r="H208" i="4"/>
  <c r="G208" i="4"/>
  <c r="F208" i="4"/>
  <c r="S207" i="4"/>
  <c r="N207" i="4"/>
  <c r="M207" i="4"/>
  <c r="L207" i="4"/>
  <c r="K207" i="4"/>
  <c r="J207" i="4"/>
  <c r="I207" i="4"/>
  <c r="H207" i="4"/>
  <c r="G207" i="4"/>
  <c r="F207" i="4"/>
  <c r="S334" i="4"/>
  <c r="N334" i="4"/>
  <c r="M334" i="4"/>
  <c r="L334" i="4"/>
  <c r="K334" i="4"/>
  <c r="J334" i="4"/>
  <c r="I334" i="4"/>
  <c r="H334" i="4"/>
  <c r="G334" i="4"/>
  <c r="F334" i="4"/>
  <c r="S248" i="4"/>
  <c r="N248" i="4"/>
  <c r="M248" i="4"/>
  <c r="L248" i="4"/>
  <c r="K248" i="4"/>
  <c r="J248" i="4"/>
  <c r="I248" i="4"/>
  <c r="H248" i="4"/>
  <c r="G248" i="4"/>
  <c r="F248" i="4"/>
  <c r="S245" i="4"/>
  <c r="N245" i="4"/>
  <c r="M245" i="4"/>
  <c r="L245" i="4"/>
  <c r="K245" i="4"/>
  <c r="J245" i="4"/>
  <c r="I245" i="4"/>
  <c r="H245" i="4"/>
  <c r="G245" i="4"/>
  <c r="F245" i="4"/>
  <c r="S14" i="4"/>
  <c r="N14" i="4"/>
  <c r="M14" i="4"/>
  <c r="L14" i="4"/>
  <c r="K14" i="4"/>
  <c r="J14" i="4"/>
  <c r="I14" i="4"/>
  <c r="H14" i="4"/>
  <c r="G14" i="4"/>
  <c r="F14" i="4"/>
  <c r="S234" i="4"/>
  <c r="N234" i="4"/>
  <c r="M234" i="4"/>
  <c r="L234" i="4"/>
  <c r="K234" i="4"/>
  <c r="J234" i="4"/>
  <c r="I234" i="4"/>
  <c r="H234" i="4"/>
  <c r="G234" i="4"/>
  <c r="F234" i="4"/>
  <c r="S231" i="4"/>
  <c r="N231" i="4"/>
  <c r="M231" i="4"/>
  <c r="L231" i="4"/>
  <c r="K231" i="4"/>
  <c r="J231" i="4"/>
  <c r="I231" i="4"/>
  <c r="H231" i="4"/>
  <c r="G231" i="4"/>
  <c r="F231" i="4"/>
  <c r="S15" i="4"/>
  <c r="N15" i="4"/>
  <c r="M15" i="4"/>
  <c r="L15" i="4"/>
  <c r="K15" i="4"/>
  <c r="J15" i="4"/>
  <c r="I15" i="4"/>
  <c r="H15" i="4"/>
  <c r="G15" i="4"/>
  <c r="F15" i="4"/>
  <c r="S486" i="4"/>
  <c r="N486" i="4"/>
  <c r="M486" i="4"/>
  <c r="L486" i="4"/>
  <c r="K486" i="4"/>
  <c r="J486" i="4"/>
  <c r="I486" i="4"/>
  <c r="H486" i="4"/>
  <c r="G486" i="4"/>
  <c r="F486" i="4"/>
  <c r="S483" i="4"/>
  <c r="N483" i="4"/>
  <c r="M483" i="4"/>
  <c r="L483" i="4"/>
  <c r="K483" i="4"/>
  <c r="J483" i="4"/>
  <c r="I483" i="4"/>
  <c r="H483" i="4"/>
  <c r="G483" i="4"/>
  <c r="F483" i="4"/>
  <c r="S333" i="4"/>
  <c r="N333" i="4"/>
  <c r="M333" i="4"/>
  <c r="L333" i="4"/>
  <c r="K333" i="4"/>
  <c r="J333" i="4"/>
  <c r="I333" i="4"/>
  <c r="H333" i="4"/>
  <c r="G333" i="4"/>
  <c r="F333" i="4"/>
  <c r="S49" i="4"/>
  <c r="N49" i="4"/>
  <c r="M49" i="4"/>
  <c r="L49" i="4"/>
  <c r="K49" i="4"/>
  <c r="J49" i="4"/>
  <c r="I49" i="4"/>
  <c r="H49" i="4"/>
  <c r="G49" i="4"/>
  <c r="F49" i="4"/>
  <c r="S48" i="4"/>
  <c r="N48" i="4"/>
  <c r="M48" i="4"/>
  <c r="L48" i="4"/>
  <c r="K48" i="4"/>
  <c r="J48" i="4"/>
  <c r="I48" i="4"/>
  <c r="H48" i="4"/>
  <c r="G48" i="4"/>
  <c r="F48" i="4"/>
  <c r="S31" i="4"/>
  <c r="N31" i="4"/>
  <c r="M31" i="4"/>
  <c r="L31" i="4"/>
  <c r="K31" i="4"/>
  <c r="J31" i="4"/>
  <c r="I31" i="4"/>
  <c r="H31" i="4"/>
  <c r="G31" i="4"/>
  <c r="F31" i="4"/>
  <c r="S180" i="4"/>
  <c r="N180" i="4"/>
  <c r="M180" i="4"/>
  <c r="L180" i="4"/>
  <c r="K180" i="4"/>
  <c r="J180" i="4"/>
  <c r="I180" i="4"/>
  <c r="H180" i="4"/>
  <c r="G180" i="4"/>
  <c r="F180" i="4"/>
  <c r="S46" i="4"/>
  <c r="N46" i="4"/>
  <c r="M46" i="4"/>
  <c r="L46" i="4"/>
  <c r="K46" i="4"/>
  <c r="J46" i="4"/>
  <c r="I46" i="4"/>
  <c r="H46" i="4"/>
  <c r="G46" i="4"/>
  <c r="F46" i="4"/>
  <c r="S43" i="4"/>
  <c r="N43" i="4"/>
  <c r="M43" i="4"/>
  <c r="L43" i="4"/>
  <c r="K43" i="4"/>
  <c r="J43" i="4"/>
  <c r="I43" i="4"/>
  <c r="H43" i="4"/>
  <c r="G43" i="4"/>
  <c r="F43" i="4"/>
  <c r="S40" i="4"/>
  <c r="N40" i="4"/>
  <c r="M40" i="4"/>
  <c r="L40" i="4"/>
  <c r="K40" i="4"/>
  <c r="J40" i="4"/>
  <c r="I40" i="4"/>
  <c r="H40" i="4"/>
  <c r="G40" i="4"/>
  <c r="F40" i="4"/>
  <c r="S37" i="4"/>
  <c r="N37" i="4"/>
  <c r="M37" i="4"/>
  <c r="L37" i="4"/>
  <c r="K37" i="4"/>
  <c r="J37" i="4"/>
  <c r="I37" i="4"/>
  <c r="H37" i="4"/>
  <c r="G37" i="4"/>
  <c r="F37" i="4"/>
  <c r="S34" i="4"/>
  <c r="N34" i="4"/>
  <c r="M34" i="4"/>
  <c r="L34" i="4"/>
  <c r="K34" i="4"/>
  <c r="J34" i="4"/>
  <c r="I34" i="4"/>
  <c r="H34" i="4"/>
  <c r="G34" i="4"/>
  <c r="F34" i="4"/>
  <c r="S28" i="4"/>
  <c r="N28" i="4"/>
  <c r="M28" i="4"/>
  <c r="L28" i="4"/>
  <c r="K28" i="4"/>
  <c r="J28" i="4"/>
  <c r="I28" i="4"/>
  <c r="H28" i="4"/>
  <c r="G28" i="4"/>
  <c r="F28" i="4"/>
  <c r="S25" i="4"/>
  <c r="N25" i="4"/>
  <c r="M25" i="4"/>
  <c r="L25" i="4"/>
  <c r="K25" i="4"/>
  <c r="J25" i="4"/>
  <c r="I25" i="4"/>
  <c r="H25" i="4"/>
  <c r="G25" i="4"/>
  <c r="F25" i="4"/>
  <c r="S20" i="4"/>
  <c r="N20" i="4"/>
  <c r="M20" i="4"/>
  <c r="L20" i="4"/>
  <c r="K20" i="4"/>
  <c r="J20" i="4"/>
  <c r="I20" i="4"/>
  <c r="H20" i="4"/>
  <c r="G20" i="4"/>
  <c r="F20" i="4"/>
  <c r="S45" i="4"/>
  <c r="N45" i="4"/>
  <c r="M45" i="4"/>
  <c r="L45" i="4"/>
  <c r="K45" i="4"/>
  <c r="J45" i="4"/>
  <c r="I45" i="4"/>
  <c r="H45" i="4"/>
  <c r="G45" i="4"/>
  <c r="F45" i="4"/>
  <c r="S42" i="4"/>
  <c r="N42" i="4"/>
  <c r="M42" i="4"/>
  <c r="L42" i="4"/>
  <c r="K42" i="4"/>
  <c r="J42" i="4"/>
  <c r="I42" i="4"/>
  <c r="H42" i="4"/>
  <c r="G42" i="4"/>
  <c r="F42" i="4"/>
  <c r="S24" i="4"/>
  <c r="N24" i="4"/>
  <c r="M24" i="4"/>
  <c r="L24" i="4"/>
  <c r="K24" i="4"/>
  <c r="J24" i="4"/>
  <c r="I24" i="4"/>
  <c r="H24" i="4"/>
  <c r="G24" i="4"/>
  <c r="F24" i="4"/>
  <c r="S19" i="4"/>
  <c r="N19" i="4"/>
  <c r="M19" i="4"/>
  <c r="L19" i="4"/>
  <c r="K19" i="4"/>
  <c r="J19" i="4"/>
  <c r="I19" i="4"/>
  <c r="H19" i="4"/>
  <c r="G19" i="4"/>
  <c r="F19" i="4"/>
  <c r="S472" i="4"/>
  <c r="N472" i="4"/>
  <c r="M472" i="4"/>
  <c r="L472" i="4"/>
  <c r="K472" i="4"/>
  <c r="J472" i="4"/>
  <c r="I472" i="4"/>
  <c r="H472" i="4"/>
  <c r="G472" i="4"/>
  <c r="F472" i="4"/>
  <c r="S501" i="4"/>
  <c r="N501" i="4"/>
  <c r="M501" i="4"/>
  <c r="L501" i="4"/>
  <c r="K501" i="4"/>
  <c r="J501" i="4"/>
  <c r="I501" i="4"/>
  <c r="H501" i="4"/>
  <c r="G501" i="4"/>
  <c r="F501" i="4"/>
  <c r="S474" i="4"/>
  <c r="N474" i="4"/>
  <c r="M474" i="4"/>
  <c r="L474" i="4"/>
  <c r="K474" i="4"/>
  <c r="J474" i="4"/>
  <c r="I474" i="4"/>
  <c r="H474" i="4"/>
  <c r="G474" i="4"/>
  <c r="F474" i="4"/>
  <c r="S419" i="4"/>
  <c r="N419" i="4"/>
  <c r="M419" i="4"/>
  <c r="L419" i="4"/>
  <c r="K419" i="4"/>
  <c r="J419" i="4"/>
  <c r="I419" i="4"/>
  <c r="H419" i="4"/>
  <c r="G419" i="4"/>
  <c r="F419" i="4"/>
  <c r="S41" i="4"/>
  <c r="N41" i="4"/>
  <c r="M41" i="4"/>
  <c r="L41" i="4"/>
  <c r="K41" i="4"/>
  <c r="J41" i="4"/>
  <c r="I41" i="4"/>
  <c r="H41" i="4"/>
  <c r="G41" i="4"/>
  <c r="F41" i="4"/>
  <c r="S193" i="4"/>
  <c r="N193" i="4"/>
  <c r="M193" i="4"/>
  <c r="L193" i="4"/>
  <c r="K193" i="4"/>
  <c r="J193" i="4"/>
  <c r="I193" i="4"/>
  <c r="H193" i="4"/>
  <c r="G193" i="4"/>
  <c r="F193" i="4"/>
  <c r="S187" i="4"/>
  <c r="N187" i="4"/>
  <c r="M187" i="4"/>
  <c r="L187" i="4"/>
  <c r="K187" i="4"/>
  <c r="J187" i="4"/>
  <c r="I187" i="4"/>
  <c r="H187" i="4"/>
  <c r="G187" i="4"/>
  <c r="F187" i="4"/>
  <c r="R471" i="4"/>
  <c r="S471" i="4"/>
  <c r="N471" i="4"/>
  <c r="M471" i="4"/>
  <c r="L471" i="4"/>
  <c r="K471" i="4"/>
  <c r="J471" i="4"/>
  <c r="I471" i="4"/>
  <c r="H471" i="4"/>
  <c r="G471" i="4"/>
  <c r="F471" i="4"/>
  <c r="S500" i="4"/>
  <c r="N500" i="4"/>
  <c r="M500" i="4"/>
  <c r="L500" i="4"/>
  <c r="K500" i="4"/>
  <c r="J500" i="4"/>
  <c r="I500" i="4"/>
  <c r="H500" i="4"/>
  <c r="G500" i="4"/>
  <c r="F500" i="4"/>
  <c r="S475" i="4"/>
  <c r="N475" i="4"/>
  <c r="M475" i="4"/>
  <c r="L475" i="4"/>
  <c r="K475" i="4"/>
  <c r="J475" i="4"/>
  <c r="I475" i="4"/>
  <c r="H475" i="4"/>
  <c r="G475" i="4"/>
  <c r="F475" i="4"/>
  <c r="S506" i="4"/>
  <c r="N506" i="4"/>
  <c r="M506" i="4"/>
  <c r="L506" i="4"/>
  <c r="K506" i="4"/>
  <c r="J506" i="4"/>
  <c r="I506" i="4"/>
  <c r="H506" i="4"/>
  <c r="G506" i="4"/>
  <c r="F506" i="4"/>
  <c r="S503" i="4"/>
  <c r="N503" i="4"/>
  <c r="M503" i="4"/>
  <c r="L503" i="4"/>
  <c r="K503" i="4"/>
  <c r="J503" i="4"/>
  <c r="I503" i="4"/>
  <c r="H503" i="4"/>
  <c r="G503" i="4"/>
  <c r="F503" i="4"/>
  <c r="S473" i="4"/>
  <c r="N473" i="4"/>
  <c r="M473" i="4"/>
  <c r="L473" i="4"/>
  <c r="K473" i="4"/>
  <c r="J473" i="4"/>
  <c r="I473" i="4"/>
  <c r="H473" i="4"/>
  <c r="G473" i="4"/>
  <c r="F473" i="4"/>
  <c r="S476" i="4"/>
  <c r="N476" i="4"/>
  <c r="M476" i="4"/>
  <c r="L476" i="4"/>
  <c r="K476" i="4"/>
  <c r="J476" i="4"/>
  <c r="I476" i="4"/>
  <c r="H476" i="4"/>
  <c r="G476" i="4"/>
  <c r="F476" i="4"/>
  <c r="S470" i="4"/>
  <c r="N470" i="4"/>
  <c r="M470" i="4"/>
  <c r="L470" i="4"/>
  <c r="K470" i="4"/>
  <c r="J470" i="4"/>
  <c r="I470" i="4"/>
  <c r="H470" i="4"/>
  <c r="G470" i="4"/>
  <c r="F470" i="4"/>
  <c r="S469" i="4"/>
  <c r="N469" i="4"/>
  <c r="M469" i="4"/>
  <c r="L469" i="4"/>
  <c r="K469" i="4"/>
  <c r="J469" i="4"/>
  <c r="I469" i="4"/>
  <c r="H469" i="4"/>
  <c r="G469" i="4"/>
  <c r="F469" i="4"/>
  <c r="S198" i="4"/>
  <c r="N198" i="4"/>
  <c r="M198" i="4"/>
  <c r="L198" i="4"/>
  <c r="K198" i="4"/>
  <c r="J198" i="4"/>
  <c r="I198" i="4"/>
  <c r="H198" i="4"/>
  <c r="G198" i="4"/>
  <c r="F198" i="4"/>
  <c r="S192" i="4"/>
  <c r="N192" i="4"/>
  <c r="M192" i="4"/>
  <c r="L192" i="4"/>
  <c r="K192" i="4"/>
  <c r="J192" i="4"/>
  <c r="I192" i="4"/>
  <c r="H192" i="4"/>
  <c r="G192" i="4"/>
  <c r="F192" i="4"/>
  <c r="S190" i="4"/>
  <c r="N190" i="4"/>
  <c r="M190" i="4"/>
  <c r="L190" i="4"/>
  <c r="K190" i="4"/>
  <c r="J190" i="4"/>
  <c r="I190" i="4"/>
  <c r="H190" i="4"/>
  <c r="G190" i="4"/>
  <c r="F190" i="4"/>
  <c r="S186" i="4"/>
  <c r="N186" i="4"/>
  <c r="M186" i="4"/>
  <c r="L186" i="4"/>
  <c r="K186" i="4"/>
  <c r="J186" i="4"/>
  <c r="I186" i="4"/>
  <c r="H186" i="4"/>
  <c r="G186" i="4"/>
  <c r="F186" i="4"/>
  <c r="S505" i="4"/>
  <c r="N505" i="4"/>
  <c r="M505" i="4"/>
  <c r="L505" i="4"/>
  <c r="K505" i="4"/>
  <c r="J505" i="4"/>
  <c r="I505" i="4"/>
  <c r="H505" i="4"/>
  <c r="G505" i="4"/>
  <c r="F505" i="4"/>
  <c r="S174" i="4"/>
  <c r="N174" i="4"/>
  <c r="M174" i="4"/>
  <c r="L174" i="4"/>
  <c r="K174" i="4"/>
  <c r="J174" i="4"/>
  <c r="I174" i="4"/>
  <c r="H174" i="4"/>
  <c r="G174" i="4"/>
  <c r="F174" i="4"/>
  <c r="S358" i="4"/>
  <c r="N358" i="4"/>
  <c r="M358" i="4"/>
  <c r="L358" i="4"/>
  <c r="K358" i="4"/>
  <c r="J358" i="4"/>
  <c r="I358" i="4"/>
  <c r="H358" i="4"/>
  <c r="G358" i="4"/>
  <c r="F358" i="4"/>
  <c r="S354" i="4"/>
  <c r="N354" i="4"/>
  <c r="M354" i="4"/>
  <c r="L354" i="4"/>
  <c r="K354" i="4"/>
  <c r="J354" i="4"/>
  <c r="I354" i="4"/>
  <c r="H354" i="4"/>
  <c r="G354" i="4"/>
  <c r="F354" i="4"/>
  <c r="S351" i="4"/>
  <c r="N351" i="4"/>
  <c r="M351" i="4"/>
  <c r="L351" i="4"/>
  <c r="K351" i="4"/>
  <c r="J351" i="4"/>
  <c r="I351" i="4"/>
  <c r="H351" i="4"/>
  <c r="G351" i="4"/>
  <c r="F351" i="4"/>
  <c r="S47" i="4"/>
  <c r="N47" i="4"/>
  <c r="M47" i="4"/>
  <c r="L47" i="4"/>
  <c r="K47" i="4"/>
  <c r="J47" i="4"/>
  <c r="I47" i="4"/>
  <c r="H47" i="4"/>
  <c r="G47" i="4"/>
  <c r="F47" i="4"/>
  <c r="S44" i="4"/>
  <c r="N44" i="4"/>
  <c r="M44" i="4"/>
  <c r="L44" i="4"/>
  <c r="K44" i="4"/>
  <c r="J44" i="4"/>
  <c r="I44" i="4"/>
  <c r="H44" i="4"/>
  <c r="G44" i="4"/>
  <c r="F44" i="4"/>
  <c r="S39" i="4"/>
  <c r="N39" i="4"/>
  <c r="M39" i="4"/>
  <c r="L39" i="4"/>
  <c r="K39" i="4"/>
  <c r="J39" i="4"/>
  <c r="I39" i="4"/>
  <c r="H39" i="4"/>
  <c r="G39" i="4"/>
  <c r="F39" i="4"/>
  <c r="S36" i="4"/>
  <c r="N36" i="4"/>
  <c r="M36" i="4"/>
  <c r="L36" i="4"/>
  <c r="K36" i="4"/>
  <c r="J36" i="4"/>
  <c r="I36" i="4"/>
  <c r="H36" i="4"/>
  <c r="G36" i="4"/>
  <c r="F36" i="4"/>
  <c r="S33" i="4"/>
  <c r="N33" i="4"/>
  <c r="M33" i="4"/>
  <c r="L33" i="4"/>
  <c r="K33" i="4"/>
  <c r="J33" i="4"/>
  <c r="I33" i="4"/>
  <c r="H33" i="4"/>
  <c r="G33" i="4"/>
  <c r="F33" i="4"/>
  <c r="S30" i="4"/>
  <c r="N30" i="4"/>
  <c r="M30" i="4"/>
  <c r="L30" i="4"/>
  <c r="K30" i="4"/>
  <c r="J30" i="4"/>
  <c r="I30" i="4"/>
  <c r="H30" i="4"/>
  <c r="G30" i="4"/>
  <c r="F30" i="4"/>
  <c r="S27" i="4"/>
  <c r="N27" i="4"/>
  <c r="M27" i="4"/>
  <c r="L27" i="4"/>
  <c r="K27" i="4"/>
  <c r="J27" i="4"/>
  <c r="I27" i="4"/>
  <c r="H27" i="4"/>
  <c r="G27" i="4"/>
  <c r="F27" i="4"/>
  <c r="S23" i="4"/>
  <c r="N23" i="4"/>
  <c r="M23" i="4"/>
  <c r="L23" i="4"/>
  <c r="K23" i="4"/>
  <c r="J23" i="4"/>
  <c r="I23" i="4"/>
  <c r="H23" i="4"/>
  <c r="G23" i="4"/>
  <c r="F23" i="4"/>
  <c r="S18" i="4"/>
  <c r="N18" i="4"/>
  <c r="M18" i="4"/>
  <c r="L18" i="4"/>
  <c r="K18" i="4"/>
  <c r="J18" i="4"/>
  <c r="I18" i="4"/>
  <c r="H18" i="4"/>
  <c r="G18" i="4"/>
  <c r="F18" i="4"/>
  <c r="S22" i="4"/>
  <c r="N22" i="4"/>
  <c r="M22" i="4"/>
  <c r="L22" i="4"/>
  <c r="K22" i="4"/>
  <c r="J22" i="4"/>
  <c r="I22" i="4"/>
  <c r="H22" i="4"/>
  <c r="G22" i="4"/>
  <c r="F22" i="4"/>
  <c r="R38" i="4"/>
  <c r="S38" i="4"/>
  <c r="N38" i="4"/>
  <c r="M38" i="4"/>
  <c r="L38" i="4"/>
  <c r="K38" i="4"/>
  <c r="J38" i="4"/>
  <c r="I38" i="4"/>
  <c r="H38" i="4"/>
  <c r="G38" i="4"/>
  <c r="F38" i="4"/>
  <c r="S35" i="4"/>
  <c r="N35" i="4"/>
  <c r="M35" i="4"/>
  <c r="L35" i="4"/>
  <c r="K35" i="4"/>
  <c r="J35" i="4"/>
  <c r="I35" i="4"/>
  <c r="H35" i="4"/>
  <c r="G35" i="4"/>
  <c r="F35" i="4"/>
  <c r="S32" i="4"/>
  <c r="N32" i="4"/>
  <c r="M32" i="4"/>
  <c r="L32" i="4"/>
  <c r="K32" i="4"/>
  <c r="J32" i="4"/>
  <c r="I32" i="4"/>
  <c r="H32" i="4"/>
  <c r="G32" i="4"/>
  <c r="F32" i="4"/>
  <c r="R29" i="4"/>
  <c r="S29" i="4"/>
  <c r="N29" i="4"/>
  <c r="M29" i="4"/>
  <c r="L29" i="4"/>
  <c r="K29" i="4"/>
  <c r="J29" i="4"/>
  <c r="I29" i="4"/>
  <c r="H29" i="4"/>
  <c r="G29" i="4"/>
  <c r="F29" i="4"/>
  <c r="S26" i="4"/>
  <c r="N26" i="4"/>
  <c r="M26" i="4"/>
  <c r="L26" i="4"/>
  <c r="K26" i="4"/>
  <c r="J26" i="4"/>
  <c r="I26" i="4"/>
  <c r="H26" i="4"/>
  <c r="G26" i="4"/>
  <c r="F26" i="4"/>
  <c r="S21" i="4"/>
  <c r="N21" i="4"/>
  <c r="M21" i="4"/>
  <c r="L21" i="4"/>
  <c r="K21" i="4"/>
  <c r="J21" i="4"/>
  <c r="I21" i="4"/>
  <c r="H21" i="4"/>
  <c r="G21" i="4"/>
  <c r="F21" i="4"/>
  <c r="R17" i="4"/>
  <c r="S17" i="4"/>
  <c r="N17" i="4"/>
  <c r="M17" i="4"/>
  <c r="L17" i="4"/>
  <c r="K17" i="4"/>
  <c r="J17" i="4"/>
  <c r="I17" i="4"/>
  <c r="H17" i="4"/>
  <c r="G17" i="4"/>
  <c r="F17" i="4"/>
  <c r="R502" i="4"/>
  <c r="S502" i="4"/>
  <c r="N502" i="4"/>
  <c r="M502" i="4"/>
  <c r="L502" i="4"/>
  <c r="K502" i="4"/>
  <c r="J502" i="4"/>
  <c r="I502" i="4"/>
  <c r="H502" i="4"/>
  <c r="G502" i="4"/>
  <c r="F502" i="4"/>
  <c r="S468" i="4"/>
  <c r="N468" i="4"/>
  <c r="M468" i="4"/>
  <c r="L468" i="4"/>
  <c r="K468" i="4"/>
  <c r="J468" i="4"/>
  <c r="I468" i="4"/>
  <c r="H468" i="4"/>
  <c r="G468" i="4"/>
  <c r="F468" i="4"/>
  <c r="S504" i="4"/>
  <c r="N504" i="4"/>
  <c r="M504" i="4"/>
  <c r="L504" i="4"/>
  <c r="K504" i="4"/>
  <c r="J504" i="4"/>
  <c r="I504" i="4"/>
  <c r="H504" i="4"/>
  <c r="G504" i="4"/>
  <c r="F504" i="4"/>
  <c r="R329" i="4"/>
  <c r="S329" i="4"/>
  <c r="N329" i="4"/>
  <c r="M329" i="4"/>
  <c r="L329" i="4"/>
  <c r="K329" i="4"/>
  <c r="J329" i="4"/>
  <c r="I329" i="4"/>
  <c r="H329" i="4"/>
  <c r="G329" i="4"/>
  <c r="F329" i="4"/>
  <c r="R366" i="4"/>
  <c r="S366" i="4"/>
  <c r="N366" i="4"/>
  <c r="M366" i="4"/>
  <c r="L366" i="4"/>
  <c r="K366" i="4"/>
  <c r="J366" i="4"/>
  <c r="I366" i="4"/>
  <c r="H366" i="4"/>
  <c r="G366" i="4"/>
  <c r="F366" i="4"/>
  <c r="R184" i="4"/>
  <c r="S184" i="4"/>
  <c r="N184" i="4"/>
  <c r="M184" i="4"/>
  <c r="L184" i="4"/>
  <c r="K184" i="4"/>
  <c r="J184" i="4"/>
  <c r="I184" i="4"/>
  <c r="H184" i="4"/>
  <c r="G184" i="4"/>
  <c r="F184" i="4"/>
  <c r="S177" i="4"/>
  <c r="N177" i="4"/>
  <c r="M177" i="4"/>
  <c r="L177" i="4"/>
  <c r="K177" i="4"/>
  <c r="J177" i="4"/>
  <c r="I177" i="4"/>
  <c r="H177" i="4"/>
  <c r="G177" i="4"/>
  <c r="F177" i="4"/>
  <c r="S179" i="4"/>
  <c r="N179" i="4"/>
  <c r="M179" i="4"/>
  <c r="L179" i="4"/>
  <c r="K179" i="4"/>
  <c r="J179" i="4"/>
  <c r="I179" i="4"/>
  <c r="H179" i="4"/>
  <c r="G179" i="4"/>
  <c r="F179" i="4"/>
  <c r="R173" i="4"/>
  <c r="S173" i="4"/>
  <c r="N173" i="4"/>
  <c r="M173" i="4"/>
  <c r="L173" i="4"/>
  <c r="K173" i="4"/>
  <c r="J173" i="4"/>
  <c r="I173" i="4"/>
  <c r="H173" i="4"/>
  <c r="G173" i="4"/>
  <c r="F173" i="4"/>
  <c r="R183" i="4"/>
  <c r="S183" i="4"/>
  <c r="N183" i="4"/>
  <c r="M183" i="4"/>
  <c r="L183" i="4"/>
  <c r="K183" i="4"/>
  <c r="J183" i="4"/>
  <c r="I183" i="4"/>
  <c r="H183" i="4"/>
  <c r="G183" i="4"/>
  <c r="F183" i="4"/>
  <c r="S182" i="4"/>
  <c r="N182" i="4"/>
  <c r="M182" i="4"/>
  <c r="L182" i="4"/>
  <c r="K182" i="4"/>
  <c r="J182" i="4"/>
  <c r="I182" i="4"/>
  <c r="H182" i="4"/>
  <c r="G182" i="4"/>
  <c r="F182" i="4"/>
  <c r="S175" i="4"/>
  <c r="N175" i="4"/>
  <c r="M175" i="4"/>
  <c r="L175" i="4"/>
  <c r="K175" i="4"/>
  <c r="J175" i="4"/>
  <c r="I175" i="4"/>
  <c r="H175" i="4"/>
  <c r="G175" i="4"/>
  <c r="F175" i="4"/>
  <c r="S176" i="4"/>
  <c r="N176" i="4"/>
  <c r="M176" i="4"/>
  <c r="L176" i="4"/>
  <c r="K176" i="4"/>
  <c r="J176" i="4"/>
  <c r="I176" i="4"/>
  <c r="H176" i="4"/>
  <c r="G176" i="4"/>
  <c r="F176" i="4"/>
  <c r="R220" i="4"/>
  <c r="S220" i="4"/>
  <c r="N220" i="4"/>
  <c r="M220" i="4"/>
  <c r="L220" i="4"/>
  <c r="K220" i="4"/>
  <c r="J220" i="4"/>
  <c r="I220" i="4"/>
  <c r="H220" i="4"/>
  <c r="G220" i="4"/>
  <c r="F220" i="4"/>
  <c r="R219" i="4"/>
  <c r="S219" i="4"/>
  <c r="N219" i="4"/>
  <c r="M219" i="4"/>
  <c r="L219" i="4"/>
  <c r="K219" i="4"/>
  <c r="J219" i="4"/>
  <c r="I219" i="4"/>
  <c r="H219" i="4"/>
  <c r="G219" i="4"/>
  <c r="F219" i="4"/>
  <c r="R421" i="4"/>
  <c r="S421" i="4"/>
  <c r="N421" i="4"/>
  <c r="M421" i="4"/>
  <c r="L421" i="4"/>
  <c r="K421" i="4"/>
  <c r="J421" i="4"/>
  <c r="I421" i="4"/>
  <c r="H421" i="4"/>
  <c r="G421" i="4"/>
  <c r="F421" i="4"/>
  <c r="L53" i="3"/>
  <c r="A53" i="3"/>
  <c r="L52" i="3"/>
  <c r="A52" i="3"/>
  <c r="L51" i="3"/>
  <c r="A51" i="3"/>
  <c r="A50" i="3"/>
  <c r="L49" i="3"/>
  <c r="A49" i="3"/>
  <c r="L48" i="3"/>
  <c r="A48" i="3"/>
  <c r="L47" i="3"/>
  <c r="A47" i="3"/>
  <c r="L46" i="3"/>
  <c r="A46" i="3"/>
  <c r="L45" i="3"/>
  <c r="J45" i="3"/>
  <c r="A45" i="3" s="1"/>
  <c r="L44" i="3"/>
  <c r="J44" i="3"/>
  <c r="A44" i="3"/>
  <c r="L43" i="3"/>
  <c r="J43" i="3"/>
  <c r="A43" i="3" s="1"/>
  <c r="L42" i="3"/>
  <c r="J42" i="3"/>
  <c r="A42" i="3"/>
  <c r="L41" i="3"/>
  <c r="J41" i="3"/>
  <c r="A41" i="3" s="1"/>
  <c r="L40" i="3"/>
  <c r="J40" i="3"/>
  <c r="A40" i="3" s="1"/>
  <c r="L39" i="3"/>
  <c r="J39" i="3"/>
  <c r="A39" i="3" s="1"/>
  <c r="L38" i="3"/>
  <c r="J38" i="3"/>
  <c r="A38" i="3" s="1"/>
  <c r="L37" i="3"/>
  <c r="J37" i="3"/>
  <c r="A37" i="3" s="1"/>
  <c r="L36" i="3"/>
  <c r="J36" i="3"/>
  <c r="A36" i="3" s="1"/>
  <c r="L35" i="3"/>
  <c r="J35" i="3"/>
  <c r="A35" i="3" s="1"/>
  <c r="L34" i="3"/>
  <c r="J34" i="3"/>
  <c r="A34" i="3" s="1"/>
  <c r="L33" i="3"/>
  <c r="J33" i="3"/>
  <c r="A33" i="3" s="1"/>
  <c r="L32" i="3"/>
  <c r="A32" i="3"/>
  <c r="L31" i="3"/>
  <c r="A31" i="3"/>
  <c r="L30" i="3"/>
  <c r="A30" i="3"/>
  <c r="L29" i="3"/>
  <c r="A29" i="3"/>
  <c r="L28" i="3"/>
  <c r="A28" i="3"/>
  <c r="L27" i="3"/>
  <c r="A27" i="3"/>
  <c r="L26" i="3"/>
  <c r="A26" i="3"/>
  <c r="L25" i="3"/>
  <c r="A25" i="3"/>
  <c r="L24" i="3"/>
  <c r="A24" i="3"/>
  <c r="L23" i="3"/>
  <c r="A23" i="3"/>
  <c r="L22" i="3"/>
  <c r="A22" i="3"/>
  <c r="L21" i="3"/>
  <c r="A21" i="3"/>
  <c r="L20" i="3"/>
  <c r="A20" i="3"/>
  <c r="L19" i="3"/>
  <c r="A19" i="3"/>
  <c r="L18" i="3"/>
  <c r="A18" i="3"/>
  <c r="L17" i="3"/>
  <c r="A17" i="3"/>
  <c r="L16" i="3"/>
  <c r="A16" i="3"/>
  <c r="L15" i="3"/>
  <c r="A15" i="3"/>
  <c r="L14" i="3"/>
  <c r="A14" i="3"/>
  <c r="L13" i="3"/>
  <c r="A13" i="3"/>
  <c r="L12" i="3"/>
  <c r="A12" i="3"/>
  <c r="L11" i="3"/>
  <c r="A11" i="3"/>
  <c r="L10" i="3"/>
  <c r="A10" i="3"/>
  <c r="L9" i="3"/>
  <c r="A9" i="3"/>
  <c r="L8" i="3"/>
  <c r="A8" i="3"/>
  <c r="L7" i="3"/>
  <c r="A7" i="3"/>
  <c r="L6" i="3"/>
  <c r="A6" i="3"/>
  <c r="L5" i="3"/>
  <c r="A5" i="3"/>
  <c r="L4" i="3"/>
  <c r="A4" i="3"/>
  <c r="L3" i="3"/>
  <c r="A3" i="3"/>
  <c r="L2" i="3"/>
  <c r="A2" i="3"/>
  <c r="R262" i="4" l="1"/>
  <c r="R379" i="4"/>
  <c r="R416" i="4"/>
  <c r="R222" i="4"/>
  <c r="R223" i="4"/>
  <c r="R506" i="4"/>
  <c r="R410" i="4"/>
  <c r="R23" i="4"/>
  <c r="R475" i="4"/>
  <c r="R123" i="4"/>
  <c r="R140" i="4"/>
  <c r="R254" i="4"/>
  <c r="R256" i="4"/>
  <c r="R456" i="4"/>
  <c r="R486" i="4"/>
  <c r="R346" i="4"/>
  <c r="R144" i="4"/>
  <c r="R433" i="4"/>
  <c r="R280" i="4"/>
  <c r="R20" i="4"/>
  <c r="R216" i="4"/>
  <c r="R210" i="4"/>
  <c r="R207" i="4"/>
  <c r="R51" i="4"/>
  <c r="R413" i="4"/>
  <c r="R110" i="4"/>
  <c r="R103" i="4"/>
  <c r="R336" i="4"/>
  <c r="R237" i="4"/>
  <c r="R240" i="4"/>
  <c r="R251" i="4"/>
  <c r="R355" i="4"/>
  <c r="R323" i="4"/>
  <c r="R147" i="4"/>
  <c r="R132" i="4"/>
  <c r="R422" i="4"/>
  <c r="R190" i="4"/>
  <c r="R345" i="4"/>
  <c r="R218" i="4"/>
  <c r="R480" i="4"/>
  <c r="R369" i="4"/>
  <c r="R381" i="4"/>
  <c r="R390" i="4"/>
  <c r="R418" i="4"/>
  <c r="R199" i="4"/>
  <c r="R288" i="4"/>
  <c r="R389" i="4"/>
  <c r="R414" i="4"/>
  <c r="R327" i="4"/>
  <c r="R448" i="4"/>
  <c r="R162" i="4"/>
  <c r="R118" i="4"/>
  <c r="R153" i="4"/>
  <c r="R67" i="4"/>
  <c r="R348" i="4"/>
  <c r="R111" i="4"/>
  <c r="R330" i="4"/>
  <c r="R12" i="4"/>
  <c r="R364" i="4"/>
  <c r="R484" i="4"/>
  <c r="R127" i="4"/>
  <c r="R136" i="4"/>
  <c r="R165" i="4"/>
  <c r="R273" i="4"/>
  <c r="R282" i="4"/>
  <c r="R36" i="4"/>
  <c r="R48" i="4"/>
  <c r="R49" i="4"/>
  <c r="R372" i="4"/>
  <c r="R383" i="4"/>
  <c r="R122" i="4"/>
  <c r="R84" i="4"/>
  <c r="R150" i="4"/>
  <c r="R319" i="4"/>
  <c r="R211" i="4"/>
  <c r="R213" i="4"/>
  <c r="R65" i="4"/>
  <c r="R487" i="4"/>
  <c r="R394" i="4"/>
  <c r="R73" i="4"/>
  <c r="R402" i="4"/>
  <c r="R204" i="4"/>
  <c r="R411" i="4"/>
  <c r="R85" i="4"/>
  <c r="R290" i="4"/>
  <c r="R294" i="4"/>
  <c r="R351" i="4"/>
  <c r="R399" i="4"/>
  <c r="R396" i="4"/>
  <c r="R272" i="4"/>
  <c r="R380" i="4"/>
  <c r="R430" i="4"/>
  <c r="R306" i="4"/>
  <c r="R445" i="4"/>
  <c r="R371" i="4"/>
  <c r="R279" i="4"/>
  <c r="R187" i="4"/>
  <c r="R39" i="4"/>
  <c r="R43" i="4"/>
  <c r="R361" i="4"/>
  <c r="R232" i="4"/>
  <c r="R340" i="4"/>
  <c r="R250" i="4"/>
  <c r="R154" i="4"/>
  <c r="R249" i="4"/>
  <c r="R18" i="4"/>
  <c r="R476" i="4"/>
  <c r="R397" i="4"/>
  <c r="R362" i="4"/>
  <c r="R446" i="4"/>
  <c r="R489" i="4"/>
  <c r="R246" i="4"/>
  <c r="R46" i="4"/>
  <c r="R31" i="4"/>
  <c r="R376" i="4"/>
  <c r="R102" i="4"/>
  <c r="R98" i="4"/>
  <c r="R233" i="4"/>
  <c r="R461" i="4"/>
  <c r="R305" i="4"/>
  <c r="R326" i="4"/>
  <c r="R447" i="4"/>
  <c r="R270" i="4"/>
  <c r="R114" i="4"/>
  <c r="R88" i="4"/>
  <c r="R195" i="4"/>
  <c r="R151" i="4"/>
  <c r="R236" i="4"/>
  <c r="R304" i="4"/>
  <c r="R498" i="4"/>
  <c r="R157" i="4"/>
  <c r="R269" i="4"/>
  <c r="R61" i="4"/>
  <c r="R71" i="4"/>
  <c r="R252" i="4"/>
  <c r="R431" i="4"/>
  <c r="R465" i="4"/>
  <c r="R167" i="4"/>
  <c r="R264" i="4"/>
  <c r="R300" i="4"/>
  <c r="R54" i="4"/>
  <c r="R106" i="4"/>
  <c r="R27" i="4"/>
  <c r="R181" i="4"/>
  <c r="R172" i="4"/>
  <c r="R395" i="4"/>
  <c r="R202" i="4"/>
  <c r="R263" i="4"/>
  <c r="R485" i="4"/>
  <c r="R69" i="4"/>
  <c r="R229" i="4"/>
  <c r="R55" i="4"/>
  <c r="R453" i="4"/>
  <c r="R493" i="4"/>
  <c r="R97" i="4"/>
  <c r="R115" i="4"/>
  <c r="R126" i="4"/>
  <c r="R91" i="4"/>
  <c r="R437" i="4"/>
  <c r="R309" i="4"/>
  <c r="R444" i="4"/>
  <c r="R496" i="4"/>
  <c r="R278" i="4"/>
  <c r="R178" i="4"/>
  <c r="R243" i="4"/>
  <c r="R60" i="4"/>
  <c r="R128" i="4"/>
  <c r="R90" i="4"/>
  <c r="R95" i="4"/>
  <c r="R423" i="4"/>
  <c r="R429" i="4"/>
  <c r="R302" i="4"/>
  <c r="R321" i="4"/>
  <c r="R205" i="4"/>
  <c r="R332" i="4"/>
  <c r="R505" i="4"/>
  <c r="R33" i="4"/>
  <c r="R194" i="4"/>
  <c r="R404" i="4"/>
  <c r="R312" i="4"/>
  <c r="R322" i="4"/>
  <c r="R170" i="4"/>
  <c r="R285" i="4"/>
  <c r="R419" i="4"/>
  <c r="R370" i="4"/>
  <c r="R57" i="4"/>
  <c r="R259" i="4"/>
  <c r="R293" i="4"/>
  <c r="R472" i="4"/>
  <c r="R388" i="4"/>
  <c r="R217" i="4"/>
  <c r="R352" i="4"/>
  <c r="R335" i="4"/>
  <c r="R145" i="4"/>
  <c r="R291" i="4"/>
  <c r="R37" i="4"/>
  <c r="R15" i="4"/>
  <c r="R478" i="4"/>
  <c r="R171" i="4"/>
  <c r="R203" i="4"/>
  <c r="R350" i="4"/>
  <c r="R139" i="4"/>
  <c r="R439" i="4"/>
  <c r="R289" i="4"/>
  <c r="R459" i="4"/>
  <c r="R325" i="4"/>
  <c r="R407" i="4"/>
  <c r="R286" i="4"/>
  <c r="R483" i="4"/>
  <c r="R435" i="4"/>
  <c r="R189" i="4"/>
  <c r="R440" i="4"/>
  <c r="R398" i="4"/>
  <c r="R296" i="4"/>
  <c r="R28" i="4"/>
  <c r="R34" i="4"/>
  <c r="R24" i="4"/>
  <c r="R192" i="4"/>
  <c r="R198" i="4"/>
  <c r="R470" i="4"/>
  <c r="R234" i="4"/>
  <c r="R392" i="4"/>
  <c r="R295" i="4"/>
  <c r="R182" i="4"/>
  <c r="R174" i="4"/>
  <c r="R473" i="4"/>
  <c r="R474" i="4"/>
  <c r="R310" i="4"/>
  <c r="R58" i="4"/>
  <c r="R197" i="4"/>
  <c r="R50" i="4"/>
  <c r="R374" i="4"/>
  <c r="R337" i="4"/>
  <c r="R359" i="4"/>
  <c r="R212" i="4"/>
  <c r="R503" i="4"/>
  <c r="R169" i="4"/>
  <c r="R186" i="4"/>
  <c r="R299" i="4"/>
  <c r="R188" i="4"/>
  <c r="R19" i="4"/>
  <c r="R387" i="4"/>
  <c r="R412" i="4"/>
  <c r="R504" i="4"/>
  <c r="R32" i="4"/>
  <c r="R44" i="4"/>
  <c r="R180" i="4"/>
  <c r="R231" i="4"/>
  <c r="R391" i="4"/>
  <c r="R368" i="4"/>
  <c r="R343" i="4"/>
  <c r="R401" i="4"/>
  <c r="R378" i="4"/>
  <c r="R415" i="4"/>
  <c r="R464" i="4"/>
  <c r="R179" i="4"/>
  <c r="R177" i="4"/>
  <c r="R468" i="4"/>
  <c r="R35" i="4"/>
  <c r="R14" i="4"/>
  <c r="R257" i="4"/>
  <c r="R385" i="4"/>
  <c r="R267" i="4"/>
  <c r="R235" i="4"/>
  <c r="R47" i="4"/>
  <c r="R477" i="4"/>
  <c r="R417" i="4"/>
  <c r="R176" i="4"/>
  <c r="R30" i="4"/>
  <c r="R42" i="4"/>
  <c r="R245" i="4"/>
  <c r="R13" i="4"/>
  <c r="R209" i="4"/>
  <c r="R377" i="4"/>
  <c r="R117" i="4"/>
  <c r="R175" i="4"/>
  <c r="R21" i="4"/>
  <c r="R22" i="4"/>
  <c r="R354" i="4"/>
  <c r="R469" i="4"/>
  <c r="R193" i="4"/>
  <c r="R41" i="4"/>
  <c r="R45" i="4"/>
  <c r="R248" i="4"/>
  <c r="R238" i="4"/>
  <c r="R70" i="4"/>
  <c r="R344" i="4"/>
  <c r="R358" i="4"/>
  <c r="R40" i="4"/>
  <c r="R333" i="4"/>
  <c r="R334" i="4"/>
  <c r="R400" i="4"/>
  <c r="R408" i="4"/>
  <c r="R339" i="4"/>
  <c r="R479" i="4"/>
  <c r="R241" i="4"/>
  <c r="R200" i="4"/>
  <c r="R196" i="4"/>
  <c r="R201" i="4"/>
  <c r="R491" i="4"/>
  <c r="R129" i="4"/>
  <c r="R86" i="4"/>
  <c r="R227" i="4"/>
  <c r="R137" i="4"/>
  <c r="R275" i="4"/>
  <c r="R501" i="4"/>
  <c r="R373" i="4"/>
  <c r="R393" i="4"/>
  <c r="R301" i="4"/>
  <c r="R146" i="4"/>
  <c r="R105" i="4"/>
  <c r="R134" i="4"/>
  <c r="R83" i="4"/>
  <c r="R16" i="4"/>
  <c r="R436" i="4"/>
  <c r="R466" i="4"/>
  <c r="R242" i="4"/>
  <c r="R315" i="4"/>
  <c r="R455" i="4"/>
  <c r="R120" i="4"/>
  <c r="R63" i="4"/>
  <c r="R78" i="4"/>
  <c r="R125" i="4"/>
  <c r="R224" i="4"/>
  <c r="R87" i="4"/>
  <c r="R94" i="4"/>
  <c r="R138" i="4"/>
  <c r="R424" i="4"/>
  <c r="R427" i="4"/>
  <c r="R360" i="4"/>
  <c r="R449" i="4"/>
  <c r="R26" i="4"/>
  <c r="R500" i="4"/>
  <c r="R25" i="4"/>
  <c r="R208" i="4"/>
  <c r="R215" i="4"/>
  <c r="R141" i="4"/>
  <c r="R66" i="4"/>
  <c r="R130" i="4"/>
  <c r="R152" i="4"/>
  <c r="R307" i="4"/>
  <c r="R450" i="4"/>
  <c r="R225" i="4"/>
  <c r="R191" i="4"/>
  <c r="R434" i="4"/>
  <c r="R442" i="4"/>
  <c r="R99" i="4"/>
  <c r="R297" i="4"/>
  <c r="R409" i="4"/>
  <c r="R56" i="4"/>
  <c r="R80" i="4"/>
  <c r="R405" i="4"/>
  <c r="R342" i="4"/>
  <c r="R347" i="4"/>
  <c r="R268" i="4"/>
  <c r="R287" i="4"/>
  <c r="R72" i="4"/>
  <c r="R82" i="4"/>
  <c r="R107" i="4"/>
  <c r="R113" i="4"/>
  <c r="R121" i="4"/>
  <c r="R228" i="4"/>
  <c r="R92" i="4"/>
  <c r="R367" i="4"/>
  <c r="R316" i="4"/>
  <c r="R131" i="4"/>
  <c r="R135" i="4"/>
  <c r="R356" i="4"/>
  <c r="R425" i="4"/>
  <c r="R497" i="4"/>
  <c r="R488" i="4"/>
  <c r="R77" i="4"/>
  <c r="R406" i="4"/>
  <c r="R109" i="4"/>
  <c r="R226" i="4"/>
  <c r="R93" i="4"/>
  <c r="R168" i="4"/>
  <c r="R75" i="4"/>
  <c r="R148" i="4"/>
  <c r="R357" i="4"/>
  <c r="R89" i="4"/>
  <c r="R96" i="4"/>
  <c r="R432" i="4"/>
  <c r="R438" i="4"/>
  <c r="R384" i="4"/>
  <c r="R454" i="4"/>
  <c r="R492" i="4"/>
  <c r="R52" i="4"/>
  <c r="R277" i="4"/>
  <c r="R159" i="4"/>
  <c r="R160" i="4"/>
  <c r="R467" i="4"/>
  <c r="R457" i="4"/>
  <c r="R460" i="4"/>
  <c r="R451" i="4"/>
  <c r="R261" i="4"/>
  <c r="R247" i="4"/>
  <c r="R142" i="4"/>
  <c r="R403" i="4"/>
  <c r="R353" i="4"/>
  <c r="R499" i="4"/>
  <c r="R283" i="4"/>
  <c r="R313" i="4"/>
  <c r="R133" i="4"/>
  <c r="R324" i="4"/>
  <c r="R495" i="4"/>
  <c r="R292" i="4"/>
  <c r="R255" i="4"/>
  <c r="R271" i="4"/>
  <c r="R164" i="4"/>
  <c r="R221" i="4"/>
  <c r="R244" i="4"/>
  <c r="R158" i="4"/>
  <c r="R341" i="4"/>
  <c r="R363" i="4"/>
  <c r="R206" i="4"/>
  <c r="R382" i="4"/>
  <c r="R420" i="4"/>
  <c r="R68" i="4"/>
  <c r="R365" i="4"/>
  <c r="R375" i="4"/>
  <c r="R258" i="4"/>
  <c r="R104" i="4"/>
  <c r="R149" i="4"/>
  <c r="R116" i="4"/>
  <c r="R62" i="4"/>
  <c r="R81" i="4"/>
  <c r="R112" i="4"/>
  <c r="R59" i="4"/>
  <c r="R124" i="4"/>
  <c r="R331" i="4"/>
  <c r="R349" i="4"/>
  <c r="R74" i="4"/>
  <c r="R108" i="4"/>
  <c r="R462" i="4"/>
  <c r="R463" i="4"/>
  <c r="R239" i="4"/>
  <c r="R298" i="4"/>
  <c r="R311" i="4"/>
  <c r="R260" i="4"/>
  <c r="R274" i="4"/>
  <c r="R265" i="4"/>
  <c r="R53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DIDION Nicolas</author>
  </authors>
  <commentList>
    <comment ref="E236" authorId="0" shapeId="0" xr:uid="{0690A2F4-660B-465D-AA8A-9E820F048118}">
      <text>
        <r>
          <rPr>
            <b/>
            <sz val="9"/>
            <color indexed="81"/>
            <rFont val="Tahoma"/>
            <family val="2"/>
          </rPr>
          <t>DIDION Nicolas:</t>
        </r>
        <r>
          <rPr>
            <sz val="9"/>
            <color indexed="81"/>
            <rFont val="Tahoma"/>
            <family val="2"/>
          </rPr>
          <t xml:space="preserve">
Pas de création en masse.
Fiche à créer à la main.</t>
        </r>
      </text>
    </comment>
    <comment ref="I472" authorId="0" shapeId="0" xr:uid="{A4BCEA29-A6F5-4E56-8A94-A9F852EE4A44}">
      <text>
        <r>
          <rPr>
            <b/>
            <sz val="9"/>
            <color indexed="81"/>
            <rFont val="Tahoma"/>
            <family val="2"/>
          </rPr>
          <t>DIDION Nicolas:</t>
        </r>
        <r>
          <rPr>
            <sz val="9"/>
            <color indexed="81"/>
            <rFont val="Tahoma"/>
            <family val="2"/>
          </rPr>
          <t xml:space="preserve">
Pas de création en masse.
Fiche à créer à la main.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Hugo DELARBRE</author>
  </authors>
  <commentList>
    <comment ref="J46" authorId="0" shapeId="0" xr:uid="{2FECB585-1EF1-4EF1-9FEC-AEDB90237A0F}">
      <text>
        <r>
          <rPr>
            <b/>
            <sz val="9"/>
            <color indexed="81"/>
            <rFont val="Tahoma"/>
            <family val="2"/>
          </rPr>
          <t>Hugo DELARBRE:</t>
        </r>
        <r>
          <rPr>
            <sz val="9"/>
            <color indexed="81"/>
            <rFont val="Tahoma"/>
            <family val="2"/>
          </rPr>
          <t xml:space="preserve">
Pas de diffusion GED
</t>
        </r>
      </text>
    </comment>
    <comment ref="J53" authorId="0" shapeId="0" xr:uid="{59068E1F-FB01-47BC-BE34-CD7298D66AE8}">
      <text>
        <r>
          <rPr>
            <b/>
            <sz val="9"/>
            <color indexed="81"/>
            <rFont val="Tahoma"/>
            <family val="2"/>
          </rPr>
          <t>Hugo DELARBRE:</t>
        </r>
        <r>
          <rPr>
            <sz val="9"/>
            <color indexed="81"/>
            <rFont val="Tahoma"/>
            <family val="2"/>
          </rPr>
          <t xml:space="preserve">
Diffusion par ML01</t>
        </r>
      </text>
    </comment>
  </commentList>
</comments>
</file>

<file path=xl/sharedStrings.xml><?xml version="1.0" encoding="utf-8"?>
<sst xmlns="http://schemas.openxmlformats.org/spreadsheetml/2006/main" count="6122" uniqueCount="1281">
  <si>
    <t>Secteur</t>
  </si>
  <si>
    <t>objet</t>
  </si>
  <si>
    <t>niveau</t>
  </si>
  <si>
    <t>spécialité</t>
  </si>
  <si>
    <t>émetteur</t>
  </si>
  <si>
    <t>discipline</t>
  </si>
  <si>
    <t>phase</t>
  </si>
  <si>
    <t>type document</t>
  </si>
  <si>
    <t>numéro</t>
  </si>
  <si>
    <t>Intitulé</t>
  </si>
  <si>
    <t>Indice</t>
  </si>
  <si>
    <t>Date de diffusion</t>
  </si>
  <si>
    <t>15SO</t>
  </si>
  <si>
    <t>22ISS</t>
  </si>
  <si>
    <t>TTT</t>
  </si>
  <si>
    <t>PLO</t>
  </si>
  <si>
    <t>PN2068-2</t>
  </si>
  <si>
    <t>EXE</t>
  </si>
  <si>
    <t>NTE</t>
  </si>
  <si>
    <t>à définir</t>
  </si>
  <si>
    <t>PLO-TTT-TTB-Bilan de puissance électrique avec repérage</t>
  </si>
  <si>
    <t>G71</t>
  </si>
  <si>
    <t>NOT</t>
  </si>
  <si>
    <t>000006</t>
  </si>
  <si>
    <t>G71-TTT-TTZ-SOUS DETAIL DES PRIX UNITAIRES</t>
  </si>
  <si>
    <t>000002</t>
  </si>
  <si>
    <t>G71-TTT-TTZ-NOTE D'ANALYSE BIM ML2</t>
  </si>
  <si>
    <t>MIN</t>
  </si>
  <si>
    <t>000008</t>
  </si>
  <si>
    <t>MIN-TTT-TTZ-PLAN DE GESTION DES INTERFACES</t>
  </si>
  <si>
    <t>HYS</t>
  </si>
  <si>
    <t>SPS</t>
  </si>
  <si>
    <t>000005</t>
  </si>
  <si>
    <t>HYS-TTT-TTZ-PPSPS AXIMA</t>
  </si>
  <si>
    <t>MQP</t>
  </si>
  <si>
    <t>000004</t>
  </si>
  <si>
    <t>MQP-TTT-TTZ-PLAN ASSURANCE QUALITÉ</t>
  </si>
  <si>
    <t>000019</t>
  </si>
  <si>
    <t>G71-TTT-TTZ-HYPOTHESES CALCULS</t>
  </si>
  <si>
    <t>SHE</t>
  </si>
  <si>
    <t>000007</t>
  </si>
  <si>
    <t>G71-TTT-TTZ-SCHEMA AÉRAULIQUE</t>
  </si>
  <si>
    <t>000010</t>
  </si>
  <si>
    <t>G71-TTT-TTZ-SCHEMA HYDRAULIQUE</t>
  </si>
  <si>
    <t>000011</t>
  </si>
  <si>
    <t>G71-TTT-TTZ-SCHEMAS DÉSENFUMAGE</t>
  </si>
  <si>
    <t>G71-TTT-TTZ-PROGRAMME FINANCIER</t>
  </si>
  <si>
    <t>000024</t>
  </si>
  <si>
    <t>G71 - TTT - TTZ - NOTE DÉSENFUMAGE</t>
  </si>
  <si>
    <t>DAF</t>
  </si>
  <si>
    <t>000028</t>
  </si>
  <si>
    <t>G71 - TTT - TTZ - CONDUIT DESENFUMAGE</t>
  </si>
  <si>
    <t>ESS</t>
  </si>
  <si>
    <t>000029</t>
  </si>
  <si>
    <t>ESS - TTT - TTZ - PLAN ESSAIS ET INTEGRATION CVCD PLB</t>
  </si>
  <si>
    <t>S04</t>
  </si>
  <si>
    <t>PLA</t>
  </si>
  <si>
    <t>000012</t>
  </si>
  <si>
    <t>G71 - S04 - BOI - RESEAUX CVCD S04 ZONE OUEST</t>
  </si>
  <si>
    <t>000013</t>
  </si>
  <si>
    <t>G71 - S04 - BOI - RESEAUX CVCD S04 ZONE EST</t>
  </si>
  <si>
    <t>PLF</t>
  </si>
  <si>
    <t>PLG</t>
  </si>
  <si>
    <t>000009</t>
  </si>
  <si>
    <t>PLF - TTT - TTZ - PROGRAMME PREVISIONNEL D'EXECUTION</t>
  </si>
  <si>
    <t>000003</t>
  </si>
  <si>
    <t>G71 - TTT - TTZ - PROJET INSTAL CHANTIER</t>
  </si>
  <si>
    <t>000035</t>
  </si>
  <si>
    <t>G71 - TTT - TTZ - ROBINETTERIES</t>
  </si>
  <si>
    <t>ENV</t>
  </si>
  <si>
    <t>000039</t>
  </si>
  <si>
    <t>ENV - TTT - TTZ - PLAN ASSURANCE ENVIRONNEMENT SOGED POI ML2</t>
  </si>
  <si>
    <t>000040</t>
  </si>
  <si>
    <t>G71 - TTT - TTZ - ETIQUETTE REPERAGE</t>
  </si>
  <si>
    <t>S03</t>
  </si>
  <si>
    <t>000014</t>
  </si>
  <si>
    <t>G71 - S03 - BOI - RESEAUX CVCD S03 ZONE OUEST</t>
  </si>
  <si>
    <t>000020</t>
  </si>
  <si>
    <t>G71 - TTT - TTZ - BILAN THERMIQUE</t>
  </si>
  <si>
    <t>000021</t>
  </si>
  <si>
    <t>G71 - TTT - TTZ - BILAN THERMO-AERAU</t>
  </si>
  <si>
    <t>000022</t>
  </si>
  <si>
    <t>G71 - TTT - TTZ - BILAN PRODUCTIONS</t>
  </si>
  <si>
    <t>000023</t>
  </si>
  <si>
    <t>G71 - TTT - TTZ - DESCRIPTIF FONCT</t>
  </si>
  <si>
    <t>000057</t>
  </si>
  <si>
    <t>G71 - TTT - TTZ - DIMENSION GRILLES</t>
  </si>
  <si>
    <t>000015</t>
  </si>
  <si>
    <t>G71 - S03 - BOI - RESEAUX CVCD S03 ZONE EST</t>
  </si>
  <si>
    <t>000041</t>
  </si>
  <si>
    <t>G71 - TTT - TTZ - BILAN PUISSANCE ELEC</t>
  </si>
  <si>
    <t>GEN</t>
  </si>
  <si>
    <t>MOD</t>
  </si>
  <si>
    <t>000064</t>
  </si>
  <si>
    <t>GEN - TTT - TTZ - FICHE MAQUETTE ML2</t>
  </si>
  <si>
    <t>000034</t>
  </si>
  <si>
    <t>G71 - TTT - TTZ - STD DESENFUMAGE</t>
  </si>
  <si>
    <t>PLO-TTT-TTB-Liste des points GTB avec repérage</t>
  </si>
  <si>
    <t>S02</t>
  </si>
  <si>
    <t>G12</t>
  </si>
  <si>
    <t>PN2068_2</t>
  </si>
  <si>
    <t>PRE</t>
  </si>
  <si>
    <t>000075</t>
  </si>
  <si>
    <t>G12-S02-BOI-PLANS RESEAUX CFO-CFA</t>
  </si>
  <si>
    <t>000076</t>
  </si>
  <si>
    <t>G12-S02-EMR-PLANS RESEAUX CFO-CFA</t>
  </si>
  <si>
    <t>000077</t>
  </si>
  <si>
    <t>G12-S02-COR-PLANS RESEAUX CFO-CFA</t>
  </si>
  <si>
    <t>000065</t>
  </si>
  <si>
    <t>PLO-TTT-TTB-Schéma de principe Branchement Eau Froide</t>
  </si>
  <si>
    <t>000066</t>
  </si>
  <si>
    <t>PLO-TTT-TTB-Schéma de principe des alimentations Eau Froide</t>
  </si>
  <si>
    <t>000067</t>
  </si>
  <si>
    <t>PLO-TTT-TTB-Schéma de principe des réseaux EU/EV/EEX</t>
  </si>
  <si>
    <t>000068</t>
  </si>
  <si>
    <t>PLO-TTT-TTB-Schéma de principe des réseaux EP</t>
  </si>
  <si>
    <t>000069</t>
  </si>
  <si>
    <t>PLO-TTT-TTB-Schéma de principe et détails des Colonnes Sèches</t>
  </si>
  <si>
    <t>000030</t>
  </si>
  <si>
    <t>G71 - TTT - TTZ - PERTE DE CHARGE CONFORT</t>
  </si>
  <si>
    <t>000032</t>
  </si>
  <si>
    <t xml:space="preserve">G71 - TTT - TTZ - PERTES DE CHARGE HYDRAULIQUE </t>
  </si>
  <si>
    <t>000056</t>
  </si>
  <si>
    <t>G71 - S02 - BOI - RESEAUX CVCD S02 ZONE OUEST</t>
  </si>
  <si>
    <t>G71 - S02 - BOI - RESEAUX CVCD S02 ZONE EST</t>
  </si>
  <si>
    <t>000058</t>
  </si>
  <si>
    <t>G71 - S02 - COR - RESEAUX CVCD S02 TOUTES ZONES</t>
  </si>
  <si>
    <t>000059</t>
  </si>
  <si>
    <t>G71 - S02 - EMR - RESEAUX CVCD S02 TOUTES ZONES</t>
  </si>
  <si>
    <t>G71 - TTT - TTZ - LISTE ECHANTILLONS ML2</t>
  </si>
  <si>
    <t>PLO-S04-BOI-PLAN DE RESERVATIONS - PLB - NIVEAU S04 - TOUTES ZONES - BOITE</t>
  </si>
  <si>
    <t>000042</t>
  </si>
  <si>
    <t>PLO-S03-BOI-PLAN DE RESERVATIONS - PLB - NIVEAU S03 - TOUTES ZONES  - BOITE</t>
  </si>
  <si>
    <t>000043</t>
  </si>
  <si>
    <t>PLO-S02-BOI-PLAN DE RESERVATIONS - PLB - NIVEAU S02 - TOUTES ZONES - BOITE</t>
  </si>
  <si>
    <t>S1B</t>
  </si>
  <si>
    <t>000044</t>
  </si>
  <si>
    <t>PLO-S1B-BOI-PLAN DE RESERVATIONS - PLB - NIVEAU S1B - TOUTES ZONES - BOITE</t>
  </si>
  <si>
    <t>000026</t>
  </si>
  <si>
    <t>PLO-S1B-BOI-PLAN  DES RESEAUX - PLB - NIVEAU S1B - ZONE OUEST - BOITE</t>
  </si>
  <si>
    <t>000027</t>
  </si>
  <si>
    <t>PLO-S1B-BOI-PLAN  DES RESEAUX - PLB - NIVEAU S1B -  ZONE EST - BOITE</t>
  </si>
  <si>
    <t>000046</t>
  </si>
  <si>
    <t>PLO-S02-EME-PLAN DE RESERVATIONS - PLB - NIVEAU S02 - TOUTES ZONES - EMERGENCE</t>
  </si>
  <si>
    <t>000047</t>
  </si>
  <si>
    <t>PLO-S1B-EME-PLAN DE RESERVATIONS - PLB - NIVEAU S1B - TOUTES ZONES  - EMERGENCE</t>
  </si>
  <si>
    <t>000050</t>
  </si>
  <si>
    <t>PLO-S02-COR-PLAN DE RESERVATIONS - PLB - NIVEAU S02 - TOUTES ZONES - Correspondance</t>
  </si>
  <si>
    <t>000051</t>
  </si>
  <si>
    <t>PLO-S1B-COR-PLAN DE RESERVATIONS - PLB - NIVEAU S1B - TOUTES ZONES  - Correspondance</t>
  </si>
  <si>
    <t>000082</t>
  </si>
  <si>
    <t>G71 - S1B - BOI - RESEAUX - CVCD - NIVEAU S1B - ZONE OUEST</t>
  </si>
  <si>
    <t>000083</t>
  </si>
  <si>
    <t>G71 - S1B - BOI - RESEAUX - CVCD - NIVEAU S1B - ZONE EST</t>
  </si>
  <si>
    <t>000016</t>
  </si>
  <si>
    <t>G71 - S04 - BOI - RESERVATIONS - CVCD - NIVEAU S04 - TOUTES ZONES</t>
  </si>
  <si>
    <t>000017</t>
  </si>
  <si>
    <t>G71 - S03 - BOI - RESERVATIONS - CVCD - NIVEAU S03 - TOUTES ZONES</t>
  </si>
  <si>
    <t>000060</t>
  </si>
  <si>
    <t>G71 - S02 - BOI - RESERVATIONS - CVCD - NIVEAU S02 - TOUTES ZONES</t>
  </si>
  <si>
    <t>000061</t>
  </si>
  <si>
    <t>G71 - S02 - COR - RESERVATIONS - CVCD - NIVEAU S02 - TOUTES ZONES</t>
  </si>
  <si>
    <t>000088</t>
  </si>
  <si>
    <t>G71 - S1B - COR - RESERVATIONS - CVCD - NIVEAU S1B - TOUTES ZONES</t>
  </si>
  <si>
    <t>000062</t>
  </si>
  <si>
    <t>G71 - S02 - EMR - RESERVATIONS - CVCD - NIVEAU S02 - TOUTES ZONES</t>
  </si>
  <si>
    <t>000031</t>
  </si>
  <si>
    <t>G71 - TTT - TTZ - PERTE DE CHARGE DESENFUMAGE</t>
  </si>
  <si>
    <t>000085</t>
  </si>
  <si>
    <t>G71 - S1B - COR - RESEAUX - CVCD - NIVEAU S1B - TOUTES ZONES</t>
  </si>
  <si>
    <t>000084</t>
  </si>
  <si>
    <t>G71 - S1B - EMR - RESEAUX - CVCD - NIVEAU S1B - TOUTES ZONES</t>
  </si>
  <si>
    <t>PLO-TTT-TTB-Note de calculs Eau froide</t>
  </si>
  <si>
    <t>000052</t>
  </si>
  <si>
    <t>PLO-TTT-TTB-Note de calculs EU/EV/EEX + relevage</t>
  </si>
  <si>
    <t>000053</t>
  </si>
  <si>
    <t>PLO-TTT-TTB-Note de calculs EP + relevage</t>
  </si>
  <si>
    <t>000054</t>
  </si>
  <si>
    <t>PLO-TTT-TTB-Note de calculs Bassin de rétentions Eaux Pluviales</t>
  </si>
  <si>
    <t>S1H</t>
  </si>
  <si>
    <t>000089</t>
  </si>
  <si>
    <t>G71 - S1H - BOI - RESEAUX - CVCD - NIVEAU S1H - ZONE EST</t>
  </si>
  <si>
    <t>FMD</t>
  </si>
  <si>
    <t>FMD - TTT - TTZ - DOSSIERS FMD</t>
  </si>
  <si>
    <t>PLO-S03-EME-PLAN DES RESEAUX - PLB - NIVEAUSous dallage - TOUTES ZONES - EMERGENCE</t>
  </si>
  <si>
    <t>PLO-S02-EME-PLAN DES RESEAUX - PLB - NIVEAU S02 - TOUTES ZONES - EMERGENCE</t>
  </si>
  <si>
    <t>000037</t>
  </si>
  <si>
    <t>PLO-S02-COR-PLAN DES RESEAUX - PLB - NIVEAU S02 - TOUTES ZONES - Correspondance</t>
  </si>
  <si>
    <t>000038</t>
  </si>
  <si>
    <t>PLO-S1B-COR-PLAN DES RESEAUX - PLB - NIVEAU S1B - TOUTES ZONES  - Correspondance</t>
  </si>
  <si>
    <t>PLO-S1H-COR-PLAN DES RESEAUX - PLB - NIVEAU S1H - TOUTES ZONES - Correspondance</t>
  </si>
  <si>
    <t>G71 - TTT - TTZ - CLAPETS CF</t>
  </si>
  <si>
    <t>G71 - TTT - TTZ - VOLETS DESENFUMAGE</t>
  </si>
  <si>
    <t>N00</t>
  </si>
  <si>
    <t>PLO-N00-COR-PLAN DES RESEAUX - PLB - NIVEAU N00 - TOUTES ZONES - Correspondance</t>
  </si>
  <si>
    <t>S01b</t>
  </si>
  <si>
    <t>000079</t>
  </si>
  <si>
    <t>G12-S01B-BOI-PLANS RESEAUX CFO-CFA</t>
  </si>
  <si>
    <t>G71 - TTT - TTZ - MODULE DE REGULATION</t>
  </si>
  <si>
    <t>000105</t>
  </si>
  <si>
    <t>G12-S1H-EMR-PLANS RESEAUX CFO-CFA</t>
  </si>
  <si>
    <t>000081</t>
  </si>
  <si>
    <t>G12-S01B-COR-PLANS RESEAUX CFO-CFA</t>
  </si>
  <si>
    <t>G71 - TTT - TTZ - CONDUITS AÉRAULIQUE</t>
  </si>
  <si>
    <t>G71 - TTT - TTZ - TUYAUTERIES</t>
  </si>
  <si>
    <t>G71 - TTT - TTZ - TUBES PLASTIQUE</t>
  </si>
  <si>
    <t>G71 - TTT - TTZ - CALORIFUGE</t>
  </si>
  <si>
    <t>000033</t>
  </si>
  <si>
    <t>PLO-S1B-EME-PLAN DES RESEAUX - PLB - NIVEAU S1B - TOUTES ZONES  - EMERGENCE</t>
  </si>
  <si>
    <t>PLO-S1H-EME-PLAN DES RESEAUX - PLB - NIVEAU S1H - TOUTES ZONES - EMERGENCE</t>
  </si>
  <si>
    <t>000018</t>
  </si>
  <si>
    <t>G71 - TTT - TTZ - FLOCAGE CF</t>
  </si>
  <si>
    <t>PLO-N00-EME-PLAN DES RESEAUX - PLB - NIVEAU N00 - TOUTES ZONES - EMERGENCE</t>
  </si>
  <si>
    <t>000036</t>
  </si>
  <si>
    <t>PLO-N01-EME-PLAN DES RESEAUX - PLB - NIVEAU N01 - TOUTES ZONES - EMERGENCE</t>
  </si>
  <si>
    <t>G71 - TTT - TTZ - BOUCHE AUTOREGLABLE</t>
  </si>
  <si>
    <t>000091</t>
  </si>
  <si>
    <t>G71 - S1H - COR - RESEAUX - CVCD - NIVEAU S1H -TOUTES  ZONES</t>
  </si>
  <si>
    <t>000090</t>
  </si>
  <si>
    <t>G71 - S1H - EMR - RESEAUX - CVCD - NIVEAU S1H -TOUTES  ZONES</t>
  </si>
  <si>
    <t>PLO-TTT-TTB-Lave-mains d'angle + robinetterie, bonde et siphon</t>
  </si>
  <si>
    <t>000086</t>
  </si>
  <si>
    <t>PLO-TTT-TTB-Lavabo + robinetterie, bonde et siphon</t>
  </si>
  <si>
    <t>000087</t>
  </si>
  <si>
    <t xml:space="preserve">PLO-TTT-TTB-Miroir </t>
  </si>
  <si>
    <t>PLO-TTT-TTB-Distributeur de savon liquide mural</t>
  </si>
  <si>
    <t>G71 - TTT - TTZ - Gestion clapet CF</t>
  </si>
  <si>
    <t>000063</t>
  </si>
  <si>
    <t>G71 - TTT - TTZ - FICHE MAQUETTE CVC</t>
  </si>
  <si>
    <t>PLO-TTT-TTB-Sèche-mains électrique</t>
  </si>
  <si>
    <t>PLO-TTT-TTB-Vidoir + robinetterie, bonde et siphon</t>
  </si>
  <si>
    <t>PLO-TTT-TTB-Evier 2 bacs</t>
  </si>
  <si>
    <t>000092</t>
  </si>
  <si>
    <t xml:space="preserve">PLO-TTT-TTB-Cabine sanitaire publique à lavage automatique </t>
  </si>
  <si>
    <t>000093</t>
  </si>
  <si>
    <t xml:space="preserve">PLO-TTT-TTB-Chauffe-eau électrique </t>
  </si>
  <si>
    <t>000094</t>
  </si>
  <si>
    <t>PLO-TTT-TTB-Douche sans receveur</t>
  </si>
  <si>
    <t>000095</t>
  </si>
  <si>
    <t>PLO-TTT-TTB-Siege de douche PMR</t>
  </si>
  <si>
    <t>000096</t>
  </si>
  <si>
    <t>PLO-TTT-TTB-Poignée et barre verticale et horizontale pour douche PMR</t>
  </si>
  <si>
    <t>000045</t>
  </si>
  <si>
    <t>PLO-S1H-BOI-PLAN DE RESERVATIONS - PLB - NIVEAU S1H - TOUTES ZONES  - BOITE</t>
  </si>
  <si>
    <t>PLO-S1H-BOI-PLAN  DES RESEAUX - PLB - NIVEAU S1H - ZONE OUEST - BOITE</t>
  </si>
  <si>
    <t>PLO-S1H-BOI-PLAN  DES RESEAUX - PLB - NIVEAU S1H -  ZONE EST  - BOITE</t>
  </si>
  <si>
    <t>000048</t>
  </si>
  <si>
    <t>PLO-S1H-EME-PLAN DE RESERVATIONS - PLB - NIVEAU S1H - TOUTES ZONES - EMERGENCE</t>
  </si>
  <si>
    <t>G71 - TTT - TTZ - ARMOIRE DE CLIM</t>
  </si>
  <si>
    <t>LIS</t>
  </si>
  <si>
    <t>GEN - TTT - TTZ - LISTE DES DOCUMENTS CPRD ML2</t>
  </si>
  <si>
    <t>PRC</t>
  </si>
  <si>
    <t>000107</t>
  </si>
  <si>
    <t>G71 - TTT - TTZ - PLAN EXECUTION BIM</t>
  </si>
  <si>
    <t>G71 - TTT - TTZ - CENTRALE TRAITEMENT AIR</t>
  </si>
  <si>
    <t>G71 - TTT - TTZ - GROUPE FROID</t>
  </si>
  <si>
    <t>G71 - TTT - TTZ - THERMO-FRIGOPOMPE</t>
  </si>
  <si>
    <t>000097</t>
  </si>
  <si>
    <t>G71 - N00 - BOI - RESEAUX - CVCD - NIVEAU N00 - ZONE OUEST</t>
  </si>
  <si>
    <t>000098</t>
  </si>
  <si>
    <t>G71 - N00 - BOI - RESEAUX - CVCD - NIVEAU N00 - ZONE EST</t>
  </si>
  <si>
    <t>G71 - S04 - BOI - TERMINAUX - CVCD - NIVEAU S04 - TOUTES ZONES</t>
  </si>
  <si>
    <t>PIM</t>
  </si>
  <si>
    <t>G71 - TTT - TTZ - PLANS ATTENTES ELEC</t>
  </si>
  <si>
    <t>000100</t>
  </si>
  <si>
    <t>G71 - N00 - COR - RESEAUX - CVCD - NIVEAU N00 - TOUTES ZONES</t>
  </si>
  <si>
    <t>000099</t>
  </si>
  <si>
    <t>G71 - N00 - EMR - RESEAUX - CVCD - N00 - TOUTES ZONES</t>
  </si>
  <si>
    <t>G71 - S03 - BOI - TERMINAUX - CVCD - NIVEAU S03 - TOUTES ZONES</t>
  </si>
  <si>
    <t>PLO-TTT-TTB-Réseaux d'alimentation distribution  eau froide : PVC Pression</t>
  </si>
  <si>
    <t>PLO-TTT-TTB-Réseaux d'alimentation terminale eau froide / eau chaude : Cuivre</t>
  </si>
  <si>
    <t>PLO-TTT-TTB-Réseaux d'évacuation : PVC Me</t>
  </si>
  <si>
    <t>PLO-TTT-TTB-Réseaux assainissement des escaliers mécaniques et des ascenseurs:  Fonte SMU Plus</t>
  </si>
  <si>
    <t>000101</t>
  </si>
  <si>
    <t>PLO-TTT-TTB-Refoulement</t>
  </si>
  <si>
    <t>000102</t>
  </si>
  <si>
    <t xml:space="preserve">PLO-TTT-TTB-Tubes et raccords des colonnes sèches </t>
  </si>
  <si>
    <t>000103</t>
  </si>
  <si>
    <t>PLO-TTT-TTB-Extincteurs avec plan de repérage</t>
  </si>
  <si>
    <t>PLO-TTT-TTB-Relevage des Eaux Pluviales</t>
  </si>
  <si>
    <t xml:space="preserve">PLO-TTT-TTB-Relevage des Eaux Exhaures </t>
  </si>
  <si>
    <t xml:space="preserve">PLO-TTT-TTB-Relevage des Eaux Usées &amp; Eaux Vannes </t>
  </si>
  <si>
    <t>PLO-TTT-TTB-Séparateurs à hydrocarbure</t>
  </si>
  <si>
    <t>PLO-TTT-TTB-Robinetterie générale</t>
  </si>
  <si>
    <t>PLO-TTT-TTB-Compteurs d'eau</t>
  </si>
  <si>
    <t>PLO-TTT-TTB-Robinet de puisage</t>
  </si>
  <si>
    <t>PLO-TTT-TTB-Siphons de sol</t>
  </si>
  <si>
    <t>PLO-TTT-TTB-Supportages &amp; fixations</t>
  </si>
  <si>
    <t>PLO-TTT-TTB-Calorifuge alimentation et évacuation</t>
  </si>
  <si>
    <t>PLO-TTT-TTB-Etiquettage</t>
  </si>
  <si>
    <t>PLO-N00-BOI-PLAN  DES RESEAUX - PLB - NIVEAU N00 - ZONE OUEST - BOITE</t>
  </si>
  <si>
    <t>PLO-N00-BOI-PLAN  DES RESEAUX - PLB - NIVEAU N00-  ZONE EST  - BOITE</t>
  </si>
  <si>
    <t>000049</t>
  </si>
  <si>
    <t>PLO-N00-EME-PLAN DE RESERVATIONS - PLB - NIVEAU N00 - TOUTES ZONES - EMERGENCE</t>
  </si>
  <si>
    <t>G71 - TTT - TTZ - DETECTEUR DE FUMEES</t>
  </si>
  <si>
    <t>000055</t>
  </si>
  <si>
    <t>G71 - TTT - TTZ - VARIATEUR DE FREQUENCE</t>
  </si>
  <si>
    <t>G71 - TTT - TTZ - CODIFICATION EQUIPEMENTS</t>
  </si>
  <si>
    <t>G71 - TTT - TTZ - VENTILO  &amp; CASSETTES</t>
  </si>
  <si>
    <t>G71 - S02 - BOI - TERMINAUX - CVCD - NIVEAU S02 - TOUTES ZONES</t>
  </si>
  <si>
    <t>G71 - TTT - TTZ - LISTE POINTS GTC CVC</t>
  </si>
  <si>
    <t>G71 - S02 - EMR - TERMINAUX - CVCD - NIVEAU S02 - TOUTES ZONES</t>
  </si>
  <si>
    <t>N01</t>
  </si>
  <si>
    <t>G71 - N01 - EMR - RESEAUX - CVCD - N01 - TOUTES ZONES</t>
  </si>
  <si>
    <t>G71 - S1B - BOI - RESERVATIONS - CVCD - NIVEAU S1B - TOUTES ZONES</t>
  </si>
  <si>
    <t>G71 - S02 - COR - TERMINAUX - CVCD - NIVEAU S02 - TOUTES ZONES</t>
  </si>
  <si>
    <t>G71 - S1B - EMR - RESERVATIONS - CVCD - NIVEAU S1B - TOUTES ZONES</t>
  </si>
  <si>
    <t>G71 - S1B - BOI - TERMINAUX - CVCD - NIVEAU S1B - TOUTES ZONES</t>
  </si>
  <si>
    <t>G71 - S1B - BOI - LOCAL TECHNIQUE - CVCD  - NIVEAU S1B - CTA 03 - CTA 04 - CTA 09</t>
  </si>
  <si>
    <t>G71 - S1B - BOI - LOCAL TECHNIQUE - CVCD  - NIVEAU S1B - DESENFUMAGE - VED 01 / VSD 01</t>
  </si>
  <si>
    <t>G71 - S1B - BOI - LOCAL TECHNIQUE - CVCD  - NIVEAU S1B - VSD 03 &amp; VSD 04</t>
  </si>
  <si>
    <t>G71 - S1H - BOI - RESERVATIONS - CVCD - NIVEAU S1H -TOUTES  ZONES</t>
  </si>
  <si>
    <t>G71 - S1B - COR - TERMINAUX - CVCD - NIVEAU S1B - TOUTES ZONES</t>
  </si>
  <si>
    <t>G71 - S1B - EMR - TERMINAUX - CVCD - NIVEAU S1B - TOUTES ZONES</t>
  </si>
  <si>
    <t>G71 - S1H - COR - RESERVATIONS - CVCD - NIVEAU S1H -TOUTES  ZONES</t>
  </si>
  <si>
    <t>G71 - S1H - EMR - RESERVATIONS - CVCD - NIVEAU S1H -TOUTES  ZONES</t>
  </si>
  <si>
    <t>G71 - S1H - BOI - TERMINAUX - CVCD - NIVEAU S1H -TOUTES  ZONES</t>
  </si>
  <si>
    <t>PLO-S1H-COR-PLAN DE RESERVATIONS - PLB - NIVEAU S1H - TOUTES ZONES - Correspondance</t>
  </si>
  <si>
    <t>FMD - TTT - TTZ - PLAN ASSURANCE FMD</t>
  </si>
  <si>
    <t>G71 - TTT - TTZ - SCHEMA ELECTRIQUE DES TERMINAUX</t>
  </si>
  <si>
    <t>G71 - TTT - TTZ - ARCHITECTURE BUS CVC</t>
  </si>
  <si>
    <t>G71 - TTT - TTZ - SCHEMAS DE PRINCIPE DE REGULATION</t>
  </si>
  <si>
    <t>ACO</t>
  </si>
  <si>
    <t>ACO - TTT - TTZ - ÉTUDE ACOUSTIQUE</t>
  </si>
  <si>
    <t>G71 - S1H - COR - TERMINAUX - CVCD - NIVEAU S1H -TOUTES  ZONES</t>
  </si>
  <si>
    <t>G71 - S1H - EMR - TERMINAUX - CVCD - NIVEAU S1H -TOUTES  ZONES</t>
  </si>
  <si>
    <t>G71 - TTT - TTZ - VENTILATEUR CONFORT</t>
  </si>
  <si>
    <t>G71 - TTT - TTZ - VENTILATEUR DESENFUMAGE</t>
  </si>
  <si>
    <t>PLO-TTT-TTB-WC suspendu PMR</t>
  </si>
  <si>
    <t>PLO-TTT-TTB-WC suspendu</t>
  </si>
  <si>
    <t>PLO-TTT-TTB-Porte-papier toilette à rouleau</t>
  </si>
  <si>
    <t>PLO-TTT-TTB-Pot à balai</t>
  </si>
  <si>
    <t>PLO-TTT-TTB-Barre de relevage fixe coudée</t>
  </si>
  <si>
    <t xml:space="preserve">PLO-TTT-TTB-Barre de tirage ou rappel sur la porte </t>
  </si>
  <si>
    <t>PLO-TTT-TTB-Miroir inclinable</t>
  </si>
  <si>
    <t>PLO-TTT-TTB-Patère</t>
  </si>
  <si>
    <t>G71 - TTT - TTZ - POMPES</t>
  </si>
  <si>
    <t>G71 - TTT - TTZ - REGISTRES DOSAGE</t>
  </si>
  <si>
    <t>G71 - TTT - TTZ - REGISTRES MOTORISES</t>
  </si>
  <si>
    <t>G71 - TTT - TTZ - GRILLE ET DIFFUSEUR</t>
  </si>
  <si>
    <t>G71 - N00 - EMR - RESERVATIONS - CVCD - NIVEAU N00 - TOUTES ZONES</t>
  </si>
  <si>
    <t>G71 - N00 - EMR - TERMINAUX - CVCD - NIVEAU N00 - TOUTES ZONES</t>
  </si>
  <si>
    <t>G71 - TTT - TTZ - CONVECTEUR ÉLECTRIQ</t>
  </si>
  <si>
    <t>G71 - TTT - TTZ - TRAITEMENT D'EAU</t>
  </si>
  <si>
    <t>G71 - TTT - TTZ - DESEMBOUEUR</t>
  </si>
  <si>
    <t>G71 - TTT - TTZ - GROUPE EXPANSION</t>
  </si>
  <si>
    <t>G71 - TTT - TTZ - COMPTEURS THERMIQUE</t>
  </si>
  <si>
    <t>G71 - TTT - TTZ - VANNES CTA</t>
  </si>
  <si>
    <t>G71 - S02 - BOI - LOCAL TECHNIQUE - CVCD - NIVEAU S02 - CTA 01 - CTA 05 - CTA 10</t>
  </si>
  <si>
    <t>G71 - S02 - BOI - LOCAL TECHNIQUE - CVCD  - NIVEAU S02 - CTA 02</t>
  </si>
  <si>
    <t>G71 - S02 - BOI - LOCAL TECHNIQUE - CVCD  - NIVEAU S02 - VSD</t>
  </si>
  <si>
    <t>G71 - S02 - EMR - LOCAL TECHNIQUE - CVCD - NIVEAU S02 - CTA 06 - CTA 011</t>
  </si>
  <si>
    <t>G71 - S02 - EMR - LOCAL TECHNIQUE - CVCD - NIVEAU S02 - DESENFUMAGE</t>
  </si>
  <si>
    <t>G71 - S02 - EMR - LOCAL TECHNIQUE - CVCD - NIVEAU S02 - PRODUCTION CHAUD/FROID</t>
  </si>
  <si>
    <t>G71 - S02 - EMR - LOCAL TECHNIQUE - CVCD - NIVEAU S02 - SOUS-STATION EC/EG</t>
  </si>
  <si>
    <t>G71 - S1B - EMR - LOCAL TECHNIQUE - CVCD - NIVEAU S1B - CTA 07</t>
  </si>
  <si>
    <t>G71 - S1B - EMR - LOCAL TECHNIQUE - CVCD - NIVEAU S1B - VED</t>
  </si>
  <si>
    <t>PDT</t>
  </si>
  <si>
    <t>000071</t>
  </si>
  <si>
    <t>PLO-TTT-TTB-Carnet de détails des socles maçonnés</t>
  </si>
  <si>
    <t>000074</t>
  </si>
  <si>
    <t>PLO-S1B-BOI-Détail Local branchement Eau Froide</t>
  </si>
  <si>
    <t>G71 - TTT - TTZ - FLEXIBLE AERAULIQUE</t>
  </si>
  <si>
    <t>G71 - TTT - TTZ - FLEXIBLE HYDRAULIQUE</t>
  </si>
  <si>
    <t>G71 - TTT - TTZ - PLOTS ANTIVIBRATOIRE</t>
  </si>
  <si>
    <t>G71 - TTT - TTZ - PIEGES A SON</t>
  </si>
  <si>
    <t>G71 - TTT - TTZ - DETECTEUR FREON</t>
  </si>
  <si>
    <t>G71 - TTT - TTZ - IMPLANTATION SONDE AMBIANCE</t>
  </si>
  <si>
    <t>000070</t>
  </si>
  <si>
    <t>PLO-TTT-TTB-Carnet de détails sanitaires</t>
  </si>
  <si>
    <t>PLO-TTT-TTB-Plan des renforts cloisons et trappes</t>
  </si>
  <si>
    <t>000072</t>
  </si>
  <si>
    <t>PLO-TTT-TTB-Carnet de détails des fosses de relevage</t>
  </si>
  <si>
    <t>000073</t>
  </si>
  <si>
    <t>PLO-TTT-TTB-Carnet de détails des Séparateurs hydrocarbure</t>
  </si>
  <si>
    <t>G71 - TTT - TTZ - ANALYSE FONCTIONNELLE - CTA</t>
  </si>
  <si>
    <t>G71 - TTT - TTZ - ANALYSE FONCTIONNELLE - UTL</t>
  </si>
  <si>
    <t>PLO-S04-BOI-RSX-ZO_PLAN DES RESEAUX - PLB - NIVEAU S04 - ZONE OUEST - BOITE</t>
  </si>
  <si>
    <t>PLO-S04-BOI-RSX-ZE_PLAN DES RESEAUX - PLB - NIVEAU S04 - ZONE EST - BOITE</t>
  </si>
  <si>
    <t>PLO-S03-BOI-RSX-ZO_PLAN DES RESEAUX - PLB - NIVEAU S03 -  ZONE OUEST  - BOITE</t>
  </si>
  <si>
    <t>PLO-S03-BOI-PLAN DES RESEAUX - PLB - NIVEAU S03 -  ZONE EST  - BOITE</t>
  </si>
  <si>
    <t>PLO-S02-BOI-PLAN  DES RESEAUX - PLB - NIVEAU S02 - ZONE OUEST - BOITE</t>
  </si>
  <si>
    <t>000025</t>
  </si>
  <si>
    <t>PLO-S02-BOI-PLAN  DES RESEAUX - PLB - NIVEAU S02 -  ZONE EST - BOITE</t>
  </si>
  <si>
    <t>G71 - TTT - TTZ - TRACAGE ELECTRIQUE</t>
  </si>
  <si>
    <t>G71 - TTT - TTZ - REGULATION DES UTL</t>
  </si>
  <si>
    <t xml:space="preserve">G71 - TTT - TTZ - REGULATION LOCAUX </t>
  </si>
  <si>
    <t>G71 - TTT - TTZ - SCHEMA ELECTRIQUE AEL CVC 2</t>
  </si>
  <si>
    <t>G71 - TTT - TTZ - SCHEMA ELECTRIQUE AED DSF 01</t>
  </si>
  <si>
    <t>G71 - TTT - TTZ - SCHEMA ELECTRIQUE AED DSF 02</t>
  </si>
  <si>
    <t>G71 - TTT - TTZ - SCHEMA ELECTRIQUE AED DSF 03</t>
  </si>
  <si>
    <t>G71 - TTT - TTZ - SCHEMA ELECTRIQUE AED DSF 04</t>
  </si>
  <si>
    <t>HYS - TTT - TTZ - PPSPS SST 1</t>
  </si>
  <si>
    <t>HYS - TTT - TTZ - PPSPS SST 2</t>
  </si>
  <si>
    <t>HYS - TTT - TTZ - PPSPS SST 3</t>
  </si>
  <si>
    <t>G71 - TTT - EMR - SCHEMA ELECTRIQUE AEL HYD 1</t>
  </si>
  <si>
    <t>G71 - TTT - EMR - SCHEMA ELECTRIQUE AEL HYD 2</t>
  </si>
  <si>
    <t>G71 - TTT - EMR - SCHEMA ELECTRIQUE AEL HYD 1-2</t>
  </si>
  <si>
    <t>G71 - TTT - EMR - SCHEMA ELECTRIQUE AEL HYD 3 A</t>
  </si>
  <si>
    <t>G71 - TTT - EMR - SCHEMA ELECTRIQUE AEL HYD 3 B</t>
  </si>
  <si>
    <t>G71 - TTT - EMR - SCHEMA ELECTRIQUE AEL HYD 3 A-B</t>
  </si>
  <si>
    <t>G71 - S1B - COR - LOCAL TECHNIQUE - CVCD - NIVEAU S1B - CTA 08 - CTA 12</t>
  </si>
  <si>
    <t>G71 - S1H - COR - LOCAL TECHNIQUE - CVCD - NIVEAU S1H - VSD</t>
  </si>
  <si>
    <t>G71 - S02 - BOI - GENIE CIVIL - CVCD - NIVEAU S02 - ZONE LT</t>
  </si>
  <si>
    <t>G71 - S1B - BOI - GENIE CIVIL - CVCD - NIVEAU S1B - ZONE OUEST</t>
  </si>
  <si>
    <t>G71 - S02 - EMR - GENIE CIVIL - CVCD - NIVEAU S02 - ZONE LT</t>
  </si>
  <si>
    <t>G71 - S1B - EMR - GENIE CIVIL - CVCD - NIVEAU S1B - ZONE LT</t>
  </si>
  <si>
    <t>G71 - S1B - COR - GENIE CIVIL - CVCD - NIVEAU S1B - LT CTA 08 - CTA 12</t>
  </si>
  <si>
    <t>G71 - S1H - COR - GENIE CIVIL - CVCD - NIVEAU S1H - LT VSD</t>
  </si>
  <si>
    <t>G71 - TTT - TTZ - SCHEMA ELECTRIQUE AEL CVC 1</t>
  </si>
  <si>
    <t>G71 - TTT - TTZ - SCHEMA ELECTRIQUE AEL CVC 3</t>
  </si>
  <si>
    <t>G71 - TTT - TTZ - SCHEMA ELECTRIQUE AEL CVC 4</t>
  </si>
  <si>
    <t>G71 - TTT - TTZ - SCHEMA ELECTRIQUE AEL CVC 5</t>
  </si>
  <si>
    <t>G71 - TTT - TTZ - SCHEMA ELECTRIQUE CFR CCF XX</t>
  </si>
  <si>
    <t>HYS - TTT - TTZ - PPSPS SST 4</t>
  </si>
  <si>
    <t>ESS - TTT - TTZ - CAHIER D'ESSAIS</t>
  </si>
  <si>
    <t>ESS - TTT - TTZ - PROCEDURES D'ESSAIS</t>
  </si>
  <si>
    <t>MAI</t>
  </si>
  <si>
    <t>DTM</t>
  </si>
  <si>
    <t>MAI - TTT - TTZ - ARBORESCENCE LOGISTIQUE</t>
  </si>
  <si>
    <t>MAI - TTT - TTZ - PLAN DE MAINTENANCE</t>
  </si>
  <si>
    <t>DML</t>
  </si>
  <si>
    <t>MAI - TTT - TTZ - LISTE DES OUTILS DU SOUTIEN</t>
  </si>
  <si>
    <t>MAI - TTT - TTZ - LISTE DES PIECES DE RECHANGES ET CONSOMMABLES</t>
  </si>
  <si>
    <t>PLO-TTT-TTB-DOSSIER FMD</t>
  </si>
  <si>
    <t>1</t>
  </si>
  <si>
    <t>G71 - TTT - TTZ - SOMMAIRE DOE</t>
  </si>
  <si>
    <t>HYS - TTT - TTZ - PPSPS SST 5</t>
  </si>
  <si>
    <t>HYS - TTT - TTZ - PPSPS SST 6</t>
  </si>
  <si>
    <t>Analyse Fonctionnelle des éclairages</t>
  </si>
  <si>
    <t xml:space="preserve">Bilan des puissances </t>
  </si>
  <si>
    <t>Liste des points disponibles pour la GTB</t>
  </si>
  <si>
    <t>PPSPS</t>
  </si>
  <si>
    <t>PAQSE</t>
  </si>
  <si>
    <t xml:space="preserve">Note de calculs de câbles Basse Tension </t>
  </si>
  <si>
    <t>Carnet de détails locaux techniques</t>
  </si>
  <si>
    <t>Plan de repérage du cheminement des matériels lourds / besoins en socle et murs fusibles</t>
  </si>
  <si>
    <t>Plan de réseau de Terre et équipotentielles</t>
  </si>
  <si>
    <t>S01H</t>
  </si>
  <si>
    <t>000104</t>
  </si>
  <si>
    <t>G12-S01H-BOI-PLANS RESEAUX CFO-CFA</t>
  </si>
  <si>
    <t>HYS - TTT - TTZ - PPSPS SST 7</t>
  </si>
  <si>
    <t>HYS - TTT - TTZ - PPSPS SST 8</t>
  </si>
  <si>
    <t>G12-S03-BOI-PLANS RESEAUX CFO-CFA</t>
  </si>
  <si>
    <t>G12-S04-BOI-PLANS RESEAUX CFO-CFA</t>
  </si>
  <si>
    <t>G12-N00-EMR-PLANS RESEAUX CFO-CFA</t>
  </si>
  <si>
    <t>MAI - TTT - TTZ - DOCUMENTATION DE MAINTENANCE</t>
  </si>
  <si>
    <t>000080</t>
  </si>
  <si>
    <t>G12-S01B-EMR-PLANS RESEAUX CFO-CFA</t>
  </si>
  <si>
    <t>G71 - TTT - TTZ - PLAN DE FORMATION</t>
  </si>
  <si>
    <t>000106</t>
  </si>
  <si>
    <t>G12-S1H-COR-PLANS RESEAUX CFO-CFA</t>
  </si>
  <si>
    <t>DDP</t>
  </si>
  <si>
    <t>FMD - TTT - TTZ - RAPPORT DE SUIVI DE LA FMD</t>
  </si>
  <si>
    <t xml:space="preserve">Maquette PLB avec réseaux Plomberie &amp; Protection incendie + Réservations </t>
  </si>
  <si>
    <t>G12-S02-BOI-PLANS D'INCORPORATION CFO-CFA NIVEAU S02</t>
  </si>
  <si>
    <t>000108</t>
  </si>
  <si>
    <t>G12-S03-BOI-PLANS D'INCORPORATION CFO-CFA NIVEAU S03</t>
  </si>
  <si>
    <t>000109</t>
  </si>
  <si>
    <t>G12-N00-EMR-PLANS D'INCORPORATION CFO-CFA NIVEAU N00</t>
  </si>
  <si>
    <t>000110</t>
  </si>
  <si>
    <t>G12-S02-EMR-PLANS D'INCORPORATION CFO-CFA NIVEAU S02</t>
  </si>
  <si>
    <t>000111</t>
  </si>
  <si>
    <t>G12-N00-COR-PLANS D'INCORPORATION CFO-CFA NIVEAU N00</t>
  </si>
  <si>
    <t>000112</t>
  </si>
  <si>
    <t>G12-S1H-COR-PLANS D'INCORPORATION CFO-CFA NIVEAU S1H</t>
  </si>
  <si>
    <t>000113</t>
  </si>
  <si>
    <t>G12-S02-COR-PLANS D'INCORPORATION CFO-CFA NIVEAU S02</t>
  </si>
  <si>
    <t>Schéma unifilaire TD N/R  public quai 1-1 (S3) boite</t>
  </si>
  <si>
    <t>Schéma unifilaire TD N/R  public quai 1-2 (S3) boite</t>
  </si>
  <si>
    <t>Schéma unifilaire TD N/R  public quai 2-1 (S3) boite</t>
  </si>
  <si>
    <t>Schéma unifilaire TD N/R  public quai 2-2 (S3) boite</t>
  </si>
  <si>
    <t xml:space="preserve">Schéma unifilaire TD N/R  LT quai 1 (S3) boite </t>
  </si>
  <si>
    <t>Schéma unifilaire TD N/R  LT quaiI 2 (S3) boite</t>
  </si>
  <si>
    <t>Schéma unifilaire TD N/R PC Pompiers Tunnel Est (S3) boite</t>
  </si>
  <si>
    <t>Schéma unifilaire TD N/R PC Pompiers Tunnel Ouest (S3) boite</t>
  </si>
  <si>
    <t>Schéma unifilaire TD N/R  LT N°1  (S2) boite</t>
  </si>
  <si>
    <t xml:space="preserve">Schéma unifilaire TD N/R  LT N°2  (S2) boite </t>
  </si>
  <si>
    <t>Schéma unifilaire TD N/R  public N° 1 (S2) boite</t>
  </si>
  <si>
    <t>Schéma unifilaire TD N/R  public N° 2 (S2) boite</t>
  </si>
  <si>
    <t>Schéma unifilaire TD N/R  LT N°1  (S1B) boite</t>
  </si>
  <si>
    <t>Schéma unifilaire TD N/R  LT N°2  (S1B) boite</t>
  </si>
  <si>
    <t>Schéma unifilaire TD N/R LT (S2) emergence</t>
  </si>
  <si>
    <t>Schéma unifilaire TD N/R  public (S2) emergence</t>
  </si>
  <si>
    <t>Schéma unifilaire TD N/R  public (S2) emergence en + à valider par MOE</t>
  </si>
  <si>
    <t>Schéma unifilaire TD N/R LT exploitation (S1B) emergence</t>
  </si>
  <si>
    <t>Schéma unifilaire TD N/R  public (S1B) emergence</t>
  </si>
  <si>
    <t>Schéma unifilaire TD N/R  LT exploitation (S1H) emergence</t>
  </si>
  <si>
    <t>Schéma unifilaire TD N/R  public (S1H) emergence</t>
  </si>
  <si>
    <t>Schéma unifilaire TD N/R  public (N00) emergence en + à valider par MOE</t>
  </si>
  <si>
    <t>Schéma unifilaire TD N/R (S1H) correspondance</t>
  </si>
  <si>
    <t>Schéma unifilaire TD N/R LT (S1H) correspondance en + à valider par MOE</t>
  </si>
  <si>
    <t>Schéma unifilaire TD N/R (S2) correspondance</t>
  </si>
  <si>
    <t>Schéma unifilaire TD N/R (S2) correspondance en + à valider par MOE</t>
  </si>
  <si>
    <t>Schéma unifilaire TD N/R LT (S2) correspondance</t>
  </si>
  <si>
    <t>Schéma unifilaire TD N/R  1/2 PEF A (S1B) Boite</t>
  </si>
  <si>
    <t>Schéma unifilaire TD N/R  1/2 PEF B (S1B) Boite</t>
  </si>
  <si>
    <t>Schéma unifilaire TD N/R PSS (S3) Boite</t>
  </si>
  <si>
    <t>Schéma unifilaire TD N/R LT CFAOP E1-1 (Boite)</t>
  </si>
  <si>
    <t>Schéma unifilaire TD N/R LT CFAOP E1-2 (Boite)</t>
  </si>
  <si>
    <t>Schéma unifilaire TD N/R LT CFAOP E2-1 (Boite)</t>
  </si>
  <si>
    <t>Schéma unifilaire TD N/R LT CFAOP E2-2 (Boite)</t>
  </si>
  <si>
    <t xml:space="preserve">Schéma unifilaire TD N/R  LT SSI  (RDC) emergence </t>
  </si>
  <si>
    <t xml:space="preserve">Schéma  unifilaire TD SI N° 1 LT CFAP (Boite) </t>
  </si>
  <si>
    <t xml:space="preserve">Schéma  unifilaire TD SI N° 2 LT CFAP (Boite) </t>
  </si>
  <si>
    <t xml:space="preserve">Schéma  unifilaire TD SI N° 3 LT CFAP (Boite) </t>
  </si>
  <si>
    <t xml:space="preserve">Schéma  unifilaire TD SI N° 4 LT CFAP (Boite) </t>
  </si>
  <si>
    <t>Schéma  unifilaire TD SI LGI 1 (emergence)</t>
  </si>
  <si>
    <t>Schéma  unifilaire TD SI LGI 2 (emergence)</t>
  </si>
  <si>
    <t xml:space="preserve">Schéma  unifilaire TD SI CFA D quai n°1-1 (Boite) </t>
  </si>
  <si>
    <t xml:space="preserve">Schéma  unifilaire TD SI CFA D quai n°1-2 (Boite) </t>
  </si>
  <si>
    <t xml:space="preserve">Schéma  unifilaire TD SI CFA D quai n°2 -1 (Boite) </t>
  </si>
  <si>
    <t xml:space="preserve">Schéma  unifilaire TD SI CFA D quai n°2 -2 (Boite) </t>
  </si>
  <si>
    <t>Schéma unifilaire TD SI ECL Tun Est (boite)</t>
  </si>
  <si>
    <t>Schéma unifilaire TD SI ECL Tun ouest (boite)</t>
  </si>
  <si>
    <t>Schéma  unifilaire TD SI CFA D S2 (Correspondance)</t>
  </si>
  <si>
    <t>Schéma  unifilaire TD SI CFA D S2 (Emergence)</t>
  </si>
  <si>
    <t xml:space="preserve">Schéma  unifilaire TD SI CFA D n°1 S2 (Boite) </t>
  </si>
  <si>
    <t xml:space="preserve">Schéma  unifilaire TD SI CFA D n°2 S2 (Boite) </t>
  </si>
  <si>
    <t xml:space="preserve">Schéma  unifilaire TD SI CFA D S1 (Boite) </t>
  </si>
  <si>
    <t>Schéma  unifilaire TD SI CFA D  S1 (Emergence)</t>
  </si>
  <si>
    <t>Schéma  unifilaire TD SI CFA D S1 (Correspondance)</t>
  </si>
  <si>
    <t>Schéma unifilaire TD SI CFA D S1 (Emergence)</t>
  </si>
  <si>
    <t>Schéma  unifilaire TD SI CFA D  N0 (Emergence)</t>
  </si>
  <si>
    <t xml:space="preserve">Schéma  unifilaire TG SA 1 (Boite) </t>
  </si>
  <si>
    <t xml:space="preserve">Schéma  unifilaire TG SA 2 (Boite) </t>
  </si>
  <si>
    <t xml:space="preserve">Schéma  unifilaire TD SA quai n°1-1 (S3) (Boite) </t>
  </si>
  <si>
    <t xml:space="preserve">Schéma  unifilaire TD SA quai n°1-2 (S3) (Boite) </t>
  </si>
  <si>
    <t xml:space="preserve">Schéma  unifilaire TD SA quai n°2-1 (S3) (Boite) </t>
  </si>
  <si>
    <t xml:space="preserve">Schéma unifilaire TD SA quai n°2-2 (S3) (Boite) </t>
  </si>
  <si>
    <t>Schéma unifilaire  TD SA S2 (Correspondance)</t>
  </si>
  <si>
    <t>Schéma unifilaire  TD SA S2 (Correspondance) en + à valider par MOE</t>
  </si>
  <si>
    <t xml:space="preserve">Schéma unifilaire  TD SA S1H (Correspondance) </t>
  </si>
  <si>
    <t>Schéma unifilaire  TD SA S1H (Correspondance) en + à valider par MOE</t>
  </si>
  <si>
    <t>Schéma  unifilaire  TD SA S2 (Emergence)</t>
  </si>
  <si>
    <t>Schéma  unifilaire  TD SA S2 (Emergence) en + à valider par MOE</t>
  </si>
  <si>
    <t xml:space="preserve">Schéma unifilaire  TD SA n°1 S2 (Boite) </t>
  </si>
  <si>
    <t xml:space="preserve">Schéma  unifilaire  TD SA n°2 S2 (Boite) </t>
  </si>
  <si>
    <t>Schéma unifilaire TD SA S1H Emergence</t>
  </si>
  <si>
    <t>Schéma unifilaire TD SA S1H Emergence en + à valider par MOE</t>
  </si>
  <si>
    <t>Schéma unifilaire TD SA S1b (Emergence)</t>
  </si>
  <si>
    <t>Schéma unifilaire TD SA N00 (Emergence)</t>
  </si>
  <si>
    <t>Schéma unifilaire Inverseur de source EM 1 (Boite)</t>
  </si>
  <si>
    <t>Schéma unifilaire Inverseur de source EM 2 (Boite)</t>
  </si>
  <si>
    <t>Schéma unifilaire Inverseur de source EM 3 (Boite)</t>
  </si>
  <si>
    <t>Schéma unifilaire Inverseur de source EM 4 (Boite)</t>
  </si>
  <si>
    <t>Schéma unifilaire Inverseur de source EM 5 (Boite)</t>
  </si>
  <si>
    <t>Schéma unifilaire Inverseur de source EM 6 (Boite)</t>
  </si>
  <si>
    <t>Schéma unifilaire Inverseur de source EM 7 (Emergence)</t>
  </si>
  <si>
    <t>Schéma unifilaire Inverseur de source EM 8 (Emergence)</t>
  </si>
  <si>
    <t>Schéma unifilaire Inverseur de source EM 9 (Emergence)</t>
  </si>
  <si>
    <t>Schéma unifilaire Inverseur de source EM 10 (Correspondance)</t>
  </si>
  <si>
    <t>Schéma unifilaire Inverseur de source EM 11 (Correspondance)</t>
  </si>
  <si>
    <t>Schéma unifilaire Inverseur de source EM 12 (Correspondance)</t>
  </si>
  <si>
    <t>Schéma unifilaire Inverseur de source EM 13 (Correspondance)</t>
  </si>
  <si>
    <t>Schéma unifilaire Inverseur de source EM 14 (Correspondance)</t>
  </si>
  <si>
    <t>Schéma unifilaire Inverseur de source EM 15 (Correspondance)</t>
  </si>
  <si>
    <t>Schéma unifilaire Inverseur de source EM 16 (Correspondance)</t>
  </si>
  <si>
    <t>Schéma unifilaire Inverseur de source EM 17 (Correspondance)</t>
  </si>
  <si>
    <t>Schéma unifilaire Inverseur Ascenseur 1 (double attache) (émergence)</t>
  </si>
  <si>
    <t>Schéma unifilaire Inverseur Ascenseur 2 (double attache) (émergence)</t>
  </si>
  <si>
    <t>Schéma unifilaire Inverseur Ascenseur 3 (triple attache) (correspondance)</t>
  </si>
  <si>
    <t>Schéma unifilaire Inverseur Ascenseur 4 (triple attache) (correspondance)</t>
  </si>
  <si>
    <t>Schéma unifilaire Inverseur Ascenseur 5 (triple attache) (correspondance)</t>
  </si>
  <si>
    <t>Schéma unifilaire Inverseur Ascenseur 6 (triple attache) (correspondance)</t>
  </si>
  <si>
    <t>Schéma unifilaire Inverseur Ascenseur 7 (triple attache) (correspondance)</t>
  </si>
  <si>
    <t>Schéma unifilaire Inverseur Ascenseur 8 (triple attache) (Boite)</t>
  </si>
  <si>
    <t>Schéma unifilaire Inverseur Ascenseur 9 (triple attache) (Boite)</t>
  </si>
  <si>
    <t>Schéma unifilaire Inverseur Ascenseur 10 (triple attache) (Boite)</t>
  </si>
  <si>
    <t>Schéma unifilaire Inverseur façade de quai (Boite)</t>
  </si>
  <si>
    <t xml:space="preserve">Schéma unifilaire Inverseur Pompes de relevage EP (SS4 PEP.01) </t>
  </si>
  <si>
    <t>Schéma unifilaire Inverseur Pompes de relevage EP (SS4 PEP.02)</t>
  </si>
  <si>
    <t>Schéma unifilaire Inverseur Pompes de relevage EP (SS1b PEP)</t>
  </si>
  <si>
    <t>Schéma unifilaire Inverseur Pompes de relevage EX (SS2 PRE)</t>
  </si>
  <si>
    <t>Schéma unifilaire Inverseur Pompes de relevage EU (SS2 PEU)</t>
  </si>
  <si>
    <t>Schéma unifilaire Inverseur Pompes de relevage EX (SS4 PEX.01)</t>
  </si>
  <si>
    <t>Schéma unifilaire Inverseur Pompes de relevage EX (SS4 PEX.02)</t>
  </si>
  <si>
    <t>Schéma unifilaire Inverseur Pompes de relevage  (COR REL.01)</t>
  </si>
  <si>
    <t>Schéma unifilaire Inverseur TD VS1  ventilation tunnel (Boite)</t>
  </si>
  <si>
    <t>Schéma unifilaire Inverseur TD VS2  ventilation tunnel (Boite)</t>
  </si>
  <si>
    <t>Schéma unifilaire Inverseur de source AED1 (Boite)</t>
  </si>
  <si>
    <t>Schéma unifilaire Inverseur de source AED2 (Boite)</t>
  </si>
  <si>
    <t>Schéma unifilaire Inverseur de source AED3 (Boite)</t>
  </si>
  <si>
    <t>Schéma unifilaire Inverseur de source AED4 (Emergence)</t>
  </si>
  <si>
    <t>Schéma unifilaire Inverseur de source EAS 1.1 (Boite)</t>
  </si>
  <si>
    <t>Schéma unifilaire Inverseur de source EAS 1.2 (Boite)</t>
  </si>
  <si>
    <t>Schéma unifilaire Inverseur de source EAS 2 (Boite)</t>
  </si>
  <si>
    <t>Schéma unifilaire Inverseur de source EAS 3 (Emergence)</t>
  </si>
  <si>
    <t>Schéma unifilaire Inverseur de source EAS 4 (Correspondance)</t>
  </si>
  <si>
    <t>Schéma unifilaire TD N/R  Billetique (S2 Boite)</t>
  </si>
  <si>
    <t>Schéma unifilaire TD SI Billetique (S2 Boite)</t>
  </si>
  <si>
    <t>Schéma unifilaire TD N/R PSS (S3 boite)</t>
  </si>
  <si>
    <t>Schéma unifilaire TD N/R  Billetique (S2 emergence)</t>
  </si>
  <si>
    <t>Schéma unifilaire TD SI Billetique (S2) emergence</t>
  </si>
  <si>
    <t xml:space="preserve">Schéma unifilaire TD N/R  back office (S2 emergence) </t>
  </si>
  <si>
    <t>S1b</t>
  </si>
  <si>
    <t>Schéma unifilaire TD N/R Local vigie police (S1B emergence)</t>
  </si>
  <si>
    <t>Synoptique général Basse Tension &amp; Haute Qualité</t>
  </si>
  <si>
    <t>Synoptique général Eclairage de sécurité</t>
  </si>
  <si>
    <t>Synoptique général Mise à la Terre</t>
  </si>
  <si>
    <t>G12-TTT-Zone TTZ-Zoning d'influence des armoires électriques</t>
  </si>
  <si>
    <t xml:space="preserve">Plan d'implantation et de distribution Eclairage - Niveau sous -sol 1  haut (S1H) - Boite </t>
  </si>
  <si>
    <t xml:space="preserve">Plan d'implantation et de distribution Eclairage - Niveau sous -sol 1  bas (S1b) - Boite  </t>
  </si>
  <si>
    <t xml:space="preserve">Plan d'implantation et de distribution Eclairage - Niveau sous-sol 2 - Boite  </t>
  </si>
  <si>
    <t xml:space="preserve">Plan d'implantation et de distribution Eclairage - Niveau quai (S3) - Boite </t>
  </si>
  <si>
    <t xml:space="preserve">Plan d'implantation et de distribution Eclairage - Niveau sous quai (S4) - Boite </t>
  </si>
  <si>
    <t>Plan d'implantation et de distribution Eclairage - Niveau RDC  (N00) - Emergence</t>
  </si>
  <si>
    <t>Plan d'implantation et de distribution Eclairage - Niveau sous -sol1  bas (S1H) - Emergence</t>
  </si>
  <si>
    <t>Plan d'implantation et de distribution Eclairage  - Niveau sous -sol 1  bas (S1b) - Emergence</t>
  </si>
  <si>
    <t>Plan d'implantation et de distribution Eclairage - Niveau sous -sol2  (S2) - Emergence</t>
  </si>
  <si>
    <t>Plan d'implantation et de distribution Eclairage - Niveau sous -sol1  bas (S1H) - Correspondance</t>
  </si>
  <si>
    <t>Plan d'implantation et de distribution Eclairage  - Niveau sous -sol 1  bas (S1b) - Correspondance</t>
  </si>
  <si>
    <t>Plan d'implantation et de distribution Eclairage  - Niveau sous -sol2  (S2) - Correspondance</t>
  </si>
  <si>
    <t>Chemin de câbles</t>
  </si>
  <si>
    <t>Source Centrale</t>
  </si>
  <si>
    <t>Cheminement techniquement protégé (CTP)</t>
  </si>
  <si>
    <t>Inverseur de source</t>
  </si>
  <si>
    <t>ISS_LU.01-P1::Luminaire - Suspension / Plafonnier linéaire LED</t>
  </si>
  <si>
    <t>ISS_LU.01-P2:Luminaire - Suspension / Plafonnier linéaire LED</t>
  </si>
  <si>
    <t>ISS_LU.01-P3:Luminaire - Suspension / Plafonnier linéaire LED</t>
  </si>
  <si>
    <t>ISS_LU.01-P4:Luminaire - Plafonnier linéaire LED</t>
  </si>
  <si>
    <t>ISS_LU.02:Luminaire - Profilé lumineux LED RVB</t>
  </si>
  <si>
    <t>ISS_LU.03:Luminaire - Applique uplight LED RVB à optique wall grazing</t>
  </si>
  <si>
    <t>ISS_LU.04:Luminaire - Plafonnier LED très basse luminance</t>
  </si>
  <si>
    <t>ISS_LU.06:Luminaire - Profilé lumineux linéaire LED TW</t>
  </si>
  <si>
    <t xml:space="preserve">ISS_LU.07:Luminaire - Plafonnier linéaire LED </t>
  </si>
  <si>
    <t>ISS_LU.08:Luminaire - Encastré LED très basse luminance</t>
  </si>
  <si>
    <t>ISS_LU.09:Luminaire - Projecteur LED encastré dans les mains courantes</t>
  </si>
  <si>
    <t>000078</t>
  </si>
  <si>
    <t>ISS_LU.10:Luminaire - Encastré mural linéaire LED</t>
  </si>
  <si>
    <t>ISS_LU.11:Luminaire - Applique LED asymétrique</t>
  </si>
  <si>
    <t>ISS_LU.12:Luminaire - Encastré au plafond</t>
  </si>
  <si>
    <t>Type 1:Luminaire - LED IP55 IK08</t>
  </si>
  <si>
    <t>Type 2:Luminaire - Encastré 600x600</t>
  </si>
  <si>
    <t xml:space="preserve">Type 3:Spot LED encastré </t>
  </si>
  <si>
    <t xml:space="preserve"> LSC ambiance </t>
  </si>
  <si>
    <t>BAES évacuation</t>
  </si>
  <si>
    <t>Bloc Autonome Portable d'Intervention (BAPI)</t>
  </si>
  <si>
    <t>Détecteur de présence en saillie</t>
  </si>
  <si>
    <t>Détecteur de présence encastré</t>
  </si>
  <si>
    <t>Interrupteur étanche éclairage</t>
  </si>
  <si>
    <t>Prise de courant 2x10/16A + T</t>
  </si>
  <si>
    <t>Prise de courant 32A</t>
  </si>
  <si>
    <t>Boitier PC en zones publiques comprenant : 1 Prise de courant 2x10/16A+T + 1 Prise de courant 32A</t>
  </si>
  <si>
    <t>Coffret coupe circuit principal indivividuel (CCPI)</t>
  </si>
  <si>
    <t>Coffret coupe circuit principal collectif (CCPC)</t>
  </si>
  <si>
    <t>Chemin de câble traction</t>
  </si>
  <si>
    <t xml:space="preserve">Câbles alimentation </t>
  </si>
  <si>
    <t>Câbles CFA</t>
  </si>
  <si>
    <t>Câbles SSI</t>
  </si>
  <si>
    <t>Mise à la terre</t>
  </si>
  <si>
    <t>Gestion éclairage</t>
  </si>
  <si>
    <t>G20</t>
  </si>
  <si>
    <t>Plan d'implantation et de distribution Terminaux Sonorisation de Sécurité - Niveau  QUAI  (S3)</t>
  </si>
  <si>
    <t>Plan d'implantation et de distribution Terminaux Sonorisation de Sécurité - Niveau SOUS-SOL 2  (S2)</t>
  </si>
  <si>
    <t>S01</t>
  </si>
  <si>
    <t>Plan d'implantation et de distribution Terminaux Sonorisation de Sécurité - Niveau SOUS-SOL 1  haut (S01H)</t>
  </si>
  <si>
    <t>Plan d'implantation et de distribution Terminaux Sonorisation de Sécurité - Niveau SOUS-SOL 1  bas (S01b)</t>
  </si>
  <si>
    <t xml:space="preserve">Plan d'implantation et de distribution Terminaux Sonorisation de Sécurité - Niveau RDC  </t>
  </si>
  <si>
    <t>Schéma de la baie Sonorisation de sécurité / Face avant</t>
  </si>
  <si>
    <t>Synoptique  Sonorisation de sécurité</t>
  </si>
  <si>
    <t>Plan d'implantation et de distribution Terminaux UGCIS - Niveau SOUS QUAI  (S4)</t>
  </si>
  <si>
    <t>Plan d'implantation et de distribution Terminaux UGCIS - Niveau  QUAI  (S3)</t>
  </si>
  <si>
    <t>Plan d'implantation et de distribution Terminaux UGCIS - Niveau SOUS-SOL 2  (S2)</t>
  </si>
  <si>
    <t>Schéma de la baie UGCIS / Pupitre de commande</t>
  </si>
  <si>
    <t>Synoptique  UGCIS (liaisons SSI)</t>
  </si>
  <si>
    <t>Plan d'implantation et de distribution Terminaux Vidéosurveillance - Niveau  QUAI  (S3)</t>
  </si>
  <si>
    <t>Plan d'implantation et de distribution Terminaux Vidéosurveillance - Niveau SOUS-SOL 2  (S2)</t>
  </si>
  <si>
    <t>Plan d'implantation et de distribution Terminaux Vidéosurveillance-  Niveau SOUS-SOL 1  haut (S01H)</t>
  </si>
  <si>
    <t>Plan d'implantation et de distribution Terminaux Vidéosurveillance - Niveau SOUS-SOL 1  bas (S1b)</t>
  </si>
  <si>
    <t xml:space="preserve">Plan d'implantation et de distribution Terminaux Vidéosurveillance- Niveau RDC  </t>
  </si>
  <si>
    <t>Plan d'implantation et de distribution des Terminaux de Détection Incendie - Niveau SOUS QUAI  (S4)</t>
  </si>
  <si>
    <t>Plan d'implantation et de distribution des Terminaux de Détection Incendie- Niveau  QUAI  (S3)</t>
  </si>
  <si>
    <t>Plan d'implantation et de distribution des Terminaux de Détection Incendie - Niveau SOUS-SOL 2  (S2)</t>
  </si>
  <si>
    <t>Plan d'implantation et de distribution des Terminaux de Détection Incendie -  Niveau SOUS-SOL 1  haut (S01H)</t>
  </si>
  <si>
    <t>Plan d'implantation et de distribution des Terminaux de Détection Incendie - Niveau SOUS-SOL 1  bas (S1b)</t>
  </si>
  <si>
    <t xml:space="preserve">Plan d'implantation et de distribution des Terminaux de Détection Incendie - Niveau RDC </t>
  </si>
  <si>
    <t>Plan d'implantation et de distribution des Asservissements Incendie - Niveau SOUS QUAI  (S4)</t>
  </si>
  <si>
    <t>Plan d'implantation et de distribution des Asservissements Incendie - Niveau  QUAI  (S3)</t>
  </si>
  <si>
    <t>Plan d'implantation et de distribution des Asservissements Incendie  - Niveau SOUS-SOL 2  (S2)</t>
  </si>
  <si>
    <t>Plan d'implantation et de distribution des Asservissements Incendie  -  Niveau SOUS-SOL 1  haut (S01H)</t>
  </si>
  <si>
    <t>Plan d'implantation et de distribution des Asservissements Incendie  - Niveau SOUS-SOL 1  bas (S1b)</t>
  </si>
  <si>
    <t xml:space="preserve">Plan d'implantation et de distribution des Asservissements Incendie - Niveau RDC  </t>
  </si>
  <si>
    <t>Synoptique  SDI</t>
  </si>
  <si>
    <t>Synoptique  CMSI</t>
  </si>
  <si>
    <t>Architecture générale SSI</t>
  </si>
  <si>
    <t>Plan de zoning ZDA-ZDM-ZA-ZC-ZF</t>
  </si>
  <si>
    <t>Plan de zoning ZA-ZC-ZF</t>
  </si>
  <si>
    <t>Synoptique  RMS (liaisons SSI)</t>
  </si>
  <si>
    <t>Schéma des baies SSI + Face avant ECS/CSMI - à Voir avec DEF</t>
  </si>
  <si>
    <t>Schéma des baies Aveugle LT LGI (Baie aveugle) - à voir avec DEF</t>
  </si>
  <si>
    <t>Carnet de maquettage SSI</t>
  </si>
  <si>
    <t>Listing des matériels SSI (SSI - SSS - UGCIS)</t>
  </si>
  <si>
    <t>Ensembles des FT / Notices des équipements SSI (préparation des cartouches INEO) (Fournisseur)</t>
  </si>
  <si>
    <t>Programmation ECS / CMSI (DEF)</t>
  </si>
  <si>
    <t>Bilan de puissance AES - SSI (DEF)</t>
  </si>
  <si>
    <t>Fiches mesures AES - SSI</t>
  </si>
  <si>
    <t>Foyer type (suivant demamnde CO SSI) (DEF)</t>
  </si>
  <si>
    <t>Programmation UGCIS (Fournisseur)</t>
  </si>
  <si>
    <t>Fiche attestation de formation (SSI - SSS - UGCIS) (Fournisseur)</t>
  </si>
  <si>
    <t>Bilan de puissance AES - UGCIS (Fournisseur)</t>
  </si>
  <si>
    <t>Plan des LAI du SSS (Essai acoustique par zone) (Fournisseur)</t>
  </si>
  <si>
    <t>Carnet des zones de diffusion SSS (Fournisseur)</t>
  </si>
  <si>
    <t>Bilan de puissance AES - SSS (Fournisseur)</t>
  </si>
  <si>
    <t>FAC</t>
  </si>
  <si>
    <t>PN2122</t>
  </si>
  <si>
    <t>PIC</t>
  </si>
  <si>
    <t>PIC prototype</t>
  </si>
  <si>
    <t>Façade Emergence - Prototype</t>
  </si>
  <si>
    <t>Plans façades Emergence</t>
  </si>
  <si>
    <t>CPRD</t>
  </si>
  <si>
    <t>Planning prévisionnel de travaux</t>
  </si>
  <si>
    <t>RAP</t>
  </si>
  <si>
    <t>Gestion des interfaces</t>
  </si>
  <si>
    <t>ADM</t>
  </si>
  <si>
    <t>Sous-détail des prix unitaires</t>
  </si>
  <si>
    <t>Programme  financier</t>
  </si>
  <si>
    <t>MAJ Programme  financier</t>
  </si>
  <si>
    <t xml:space="preserve">Note d'hypothèses </t>
  </si>
  <si>
    <t>Etudes acoustiques</t>
  </si>
  <si>
    <t>Origine approvisionnement des matériaux et fiches techniques</t>
  </si>
  <si>
    <t>Note de calculs façades</t>
  </si>
  <si>
    <t>Mise a jour programme des études d'exécution</t>
  </si>
  <si>
    <t>Note de calculs Lames vitrées</t>
  </si>
  <si>
    <t>Plans d'essais et d'integration</t>
  </si>
  <si>
    <t>Fiche technique Bandeau imposte</t>
  </si>
  <si>
    <t>Fiche technique BFUP</t>
  </si>
  <si>
    <t>Fiche technique porte auto</t>
  </si>
  <si>
    <t>Fiche technique rideau métallique</t>
  </si>
  <si>
    <t>Fiche technique caillebotis</t>
  </si>
  <si>
    <t>Fiche technique bardage nid d'abeille</t>
  </si>
  <si>
    <t>Fiche technique Enseigne</t>
  </si>
  <si>
    <t>Fiche technique panneau acoustiques</t>
  </si>
  <si>
    <t>Fiche technique bandeaux led</t>
  </si>
  <si>
    <t>Fiche technique nacelle d'entretiens</t>
  </si>
  <si>
    <t>Fiche technique treuil</t>
  </si>
  <si>
    <t>FIC</t>
  </si>
  <si>
    <t>Sommaire DOE</t>
  </si>
  <si>
    <t>DUO</t>
  </si>
  <si>
    <t>DOE</t>
  </si>
  <si>
    <t>PGR</t>
  </si>
  <si>
    <t>Evolution PAQSE</t>
  </si>
  <si>
    <t>Note d'analyse BIM</t>
  </si>
  <si>
    <t>Dossier bruit de chantier</t>
  </si>
  <si>
    <t>SOPRE</t>
  </si>
  <si>
    <t>Evolution Plan respect environnement</t>
  </si>
  <si>
    <t>SOGED</t>
  </si>
  <si>
    <t>Evolution Schéma élimination des déchets</t>
  </si>
  <si>
    <t>POI</t>
  </si>
  <si>
    <t>Phasage d'execution</t>
  </si>
  <si>
    <t>Plan d'execution BIM</t>
  </si>
  <si>
    <t>Echantillons et prototypes</t>
  </si>
  <si>
    <t>XXXXXX</t>
  </si>
  <si>
    <t>Dossier d'ATEx</t>
  </si>
  <si>
    <t>BIM</t>
  </si>
  <si>
    <t>Maquette EXE</t>
  </si>
  <si>
    <t>Reporting environnemental</t>
  </si>
  <si>
    <t>PLN</t>
  </si>
  <si>
    <t>Plans Lames vitrées</t>
  </si>
  <si>
    <t>Planning prévisionnel d'études</t>
  </si>
  <si>
    <t>Certificat de conformité des engins de chantier</t>
  </si>
  <si>
    <t>habilitation des conducteurs d'engins</t>
  </si>
  <si>
    <t xml:space="preserve">Registre du chantier </t>
  </si>
  <si>
    <t>Date du jour</t>
  </si>
  <si>
    <t>Date précédent Etat navette</t>
  </si>
  <si>
    <t>Identification du document</t>
  </si>
  <si>
    <t>Réception</t>
  </si>
  <si>
    <t>Date prév.</t>
  </si>
  <si>
    <t>Ecart</t>
  </si>
  <si>
    <t>Domaine</t>
  </si>
  <si>
    <t>Codification GED du document</t>
  </si>
  <si>
    <t>Objet</t>
  </si>
  <si>
    <t>Discipline</t>
  </si>
  <si>
    <t>Spécialité</t>
  </si>
  <si>
    <t>Emetteur</t>
  </si>
  <si>
    <t>Niveau</t>
  </si>
  <si>
    <t>Zone</t>
  </si>
  <si>
    <t>Type de document</t>
  </si>
  <si>
    <t>N°</t>
  </si>
  <si>
    <t>Dernier indice</t>
  </si>
  <si>
    <t>diff. CPRD</t>
  </si>
  <si>
    <t>calculée via indice précèdent</t>
  </si>
  <si>
    <t>de diffusion</t>
  </si>
  <si>
    <t>Date dépôt dans GED</t>
  </si>
  <si>
    <t>PN2122_17_PRO_FQR_000001_1</t>
  </si>
  <si>
    <t>oui</t>
  </si>
  <si>
    <t>PN2068-2_17_EXE_PDT_000002_1</t>
  </si>
  <si>
    <t>non</t>
  </si>
  <si>
    <t>PN2068-2_17_EXE_PDT_000002_2</t>
  </si>
  <si>
    <t>PN2068-2_17_EXE_NOT_000007_1</t>
  </si>
  <si>
    <t>PN2068-2_17_EXE_NOT_000006_1</t>
  </si>
  <si>
    <t>PN2068-2_17_EXE_NTE_000002_1</t>
  </si>
  <si>
    <t>PN2068-2_17_EXE_NTE_000003_1</t>
  </si>
  <si>
    <t>PN2068-2_17_EXE_NOT_000004_1</t>
  </si>
  <si>
    <t>PN2068-2_17_EXE_NOT_000008_1</t>
  </si>
  <si>
    <t>PN2068-2_17_EXE_NOT_000007_2</t>
  </si>
  <si>
    <t>PN2068-2_17_EXE_NTE_000003_2</t>
  </si>
  <si>
    <t>PN2068-2_17_EXE_SPS_000005_1</t>
  </si>
  <si>
    <t>PN2068-2_17_EXE_PLG_000009_1</t>
  </si>
  <si>
    <t>PSC2137_17_EXE_PRC_000003_1</t>
  </si>
  <si>
    <t>PSC2137_17_EXE_LIS_000001_1</t>
  </si>
  <si>
    <t>PSC2137_17_EXE_PRC_000002_1</t>
  </si>
  <si>
    <t>PN2068-2_17_EXE_DAF_000010_1</t>
  </si>
  <si>
    <t>PN2068-2_17_EXE_DAF_000011_1</t>
  </si>
  <si>
    <t>PN2068-2_17_EXE_DAF_000012_1</t>
  </si>
  <si>
    <t>PN2068-2_17_EXE_DAF_000013_1</t>
  </si>
  <si>
    <t>PN2068-2_17_EXE_DAF_000014_1</t>
  </si>
  <si>
    <t>PN2068-2_17_EXE_DAF_000015_1</t>
  </si>
  <si>
    <t>PN2068-2_17_EXE_DAF_000016_1</t>
  </si>
  <si>
    <t>PN2068-2_17_EXE_DAF_000011_2</t>
  </si>
  <si>
    <t>PN2068-2_17_EXE_DAF_000010_2</t>
  </si>
  <si>
    <t>PN2068-2_17_EXE_DAF_000011_3</t>
  </si>
  <si>
    <t>PN2068-2_17_EXE_DAF_000012_2</t>
  </si>
  <si>
    <t>PN2068-2_17_EXE_DAF_000013_2</t>
  </si>
  <si>
    <t>PN2068-2_17_EXE_DAF_000014_2</t>
  </si>
  <si>
    <t>PN2068-2_17_EXE_DAF_000015_2</t>
  </si>
  <si>
    <t>PN2068-2_17_EXE_DAF_000016_2</t>
  </si>
  <si>
    <t>PN2068-2_17_EXE_DAF_000018_2</t>
  </si>
  <si>
    <t>PN2068-2_17_EXE_DAF_000026_1</t>
  </si>
  <si>
    <t>PN2068-2_17_EXE_SHE_000007_1</t>
  </si>
  <si>
    <t>PN2068-2_17_EXE_SHE_000010_1</t>
  </si>
  <si>
    <t>PN2068-2_17_EXE_SHE_000011_1</t>
  </si>
  <si>
    <t>PN2068-2_17_EXE_NOT_000004_2</t>
  </si>
  <si>
    <t>PSC2137_17_EXE_PRC_000003_2</t>
  </si>
  <si>
    <t>PN2068-2_17_EXE_NTE_000020_1</t>
  </si>
  <si>
    <t>PN2068-2_17_EXE_NTE_000021_1</t>
  </si>
  <si>
    <t>PN2068-2_17_EXE_NTE_000022_1</t>
  </si>
  <si>
    <t>PN2068-2_17_EXE_NTE_000024_1</t>
  </si>
  <si>
    <t>PSC2137_17_EXE_LIS_000018_1</t>
  </si>
  <si>
    <t>PSC2137_17_EXE_NOT_000011_1</t>
  </si>
  <si>
    <t>PSC2137_17_EXE_NOT_000019_1</t>
  </si>
  <si>
    <t>PSC2137_17_EXE_NOT_000016_1</t>
  </si>
  <si>
    <t>PSC2137_17_EXE_PRC_000002_2</t>
  </si>
  <si>
    <t>PSC2137_17_EXE_SPS_000004_1</t>
  </si>
  <si>
    <t>PSC2137_17_EXE_NOT_000017_1</t>
  </si>
  <si>
    <t>PSC2137_17_EXE_PLG_000014_2</t>
  </si>
  <si>
    <t>PSC2137_17_EXE_NOT_000012_1</t>
  </si>
  <si>
    <t>PN2068-2_17_EXE_NTE_000020_2</t>
  </si>
  <si>
    <t>PN2068-2_17_EXE_NTE_000022_2</t>
  </si>
  <si>
    <t>PN2068-2_17_EXE_DAF_000017_1</t>
  </si>
  <si>
    <t>PN2122_17_EXE_SPS_000003_1</t>
  </si>
  <si>
    <t>PSC2137_17_EXE_NOT_000016_2</t>
  </si>
  <si>
    <t>PSC2137_17_EXE_PLG_000014_3</t>
  </si>
  <si>
    <t>PSC2137_17_EXE_NOT_000012_2</t>
  </si>
  <si>
    <t>PN2068-2_17_EXE_DAF_000010_3</t>
  </si>
  <si>
    <t>PN2068-2_17_EXE_DAF_000011_4</t>
  </si>
  <si>
    <t>PN2068-2_17_EXE_DAF_000017_2</t>
  </si>
  <si>
    <t>PN2068-2_17_EXE_DAF_000018_3</t>
  </si>
  <si>
    <t>PN2068-2_17_EXE_DAF_000010_4</t>
  </si>
  <si>
    <t>PN2068-2_17_EXE_DAF_000011_5</t>
  </si>
  <si>
    <t>PN2068-2_17_EXE_DAF_000012_3</t>
  </si>
  <si>
    <t>PN2068-2_17_EXE_DAF_000014_3</t>
  </si>
  <si>
    <t>PN2068-2_17_EXE_DAF_000015_3</t>
  </si>
  <si>
    <t>PN2068-2_17_EXE_DAF_000016_3</t>
  </si>
  <si>
    <t>PN2068-2_17_EXE_DAF_000017_3</t>
  </si>
  <si>
    <t>PN2068-2_17_EXE_DAF_000018_4</t>
  </si>
  <si>
    <t>PN2068-2_17_EXE_NOT_000029_1</t>
  </si>
  <si>
    <t>PN2068-2_17_EXE_DAF_000013_3</t>
  </si>
  <si>
    <t>PN2068-2_17_EXE_DAF_000026_2</t>
  </si>
  <si>
    <t>PN2068-2_17_EXE_DAF_000028_1</t>
  </si>
  <si>
    <t>PN2068-2_17_EXE_PRE_000053_1</t>
  </si>
  <si>
    <t>PSC2137_17_EXE_PIC_000005_1</t>
  </si>
  <si>
    <t>PSC2137_17_EXE_PIC_000006_1</t>
  </si>
  <si>
    <t>PN2068-2_17_EXE_BIM_000054_1</t>
  </si>
  <si>
    <t>PN2068-2_17_EXE_PLA_000012_1</t>
  </si>
  <si>
    <t>PN2068-2_17_EXE_PLA_000013_1</t>
  </si>
  <si>
    <t>PN2068-2_17_EXE_BIM_000019_1</t>
  </si>
  <si>
    <t>PN2068-2_17_EXE_PLA_000020_1</t>
  </si>
  <si>
    <t>PN2068-2_17_EXE_PLA_000021_1</t>
  </si>
  <si>
    <t>PN2068-2_17_EXE_PRE_000053_2</t>
  </si>
  <si>
    <t>PN2068-2_17_EXE_NTE_000034_1</t>
  </si>
  <si>
    <t>PN2068-2_17_EXE_NTE_000034_2</t>
  </si>
  <si>
    <t>PN2068-2_17_EXE_DAF_000035_1</t>
  </si>
  <si>
    <t>PN2068-2_17_EXE_NOT_000039_1</t>
  </si>
  <si>
    <t>PN2068-2_17_EXE_DAF_000040_1</t>
  </si>
  <si>
    <t>PN2122_17_EXE_NOT_000006_1</t>
  </si>
  <si>
    <t>PN2122_17_EXE_NOT_000007_1</t>
  </si>
  <si>
    <t>PN2068-2_17_EXE_PLG_000009_3</t>
  </si>
  <si>
    <t>PN2122_17_EXE_FIC_000009_1</t>
  </si>
  <si>
    <t>PN2068-2_17_EXE_PRE_000055_1</t>
  </si>
  <si>
    <t>PN2068-2_17_EXE_BIM_000004_1</t>
  </si>
  <si>
    <t>PN2068-2_17_EXE_PLA_000014_1</t>
  </si>
  <si>
    <t>PN2068-2_17_EXE_PLA_000015_1</t>
  </si>
  <si>
    <t>PN2068-2_17_EXE_PLA_000022_1</t>
  </si>
  <si>
    <t>PN2068-2_17_EXE_PLA_000023_1</t>
  </si>
  <si>
    <t>PN2068-2_17_EXE_BIM_000005_1</t>
  </si>
  <si>
    <t>PN2122_17_EXE_FIC_000009_3</t>
  </si>
  <si>
    <t>PN2122_17_EXE_FIC_000011_1</t>
  </si>
  <si>
    <t>PN2122_17_EXE_NOT_000006_2</t>
  </si>
  <si>
    <t>PN2122_17_EXE_NOT_000007_2</t>
  </si>
  <si>
    <t>PN2122_17_EXE_NOT_000010_1</t>
  </si>
  <si>
    <t>PN2122_17_EXE_NOT_000010_3</t>
  </si>
  <si>
    <t>PN2068-2_17_EXE_NTE_000041_1</t>
  </si>
  <si>
    <t>PN2068-2_17_EXE_NTE_000041_2</t>
  </si>
  <si>
    <t>PN2122_17_EXE_FIC_000009_4</t>
  </si>
  <si>
    <t>PN2122_17_EXE_FIC_000011_2</t>
  </si>
  <si>
    <t>PN2122_17_EXE_FQR_000012_1</t>
  </si>
  <si>
    <t>PN2122_17_EXE_NOT_000006_3</t>
  </si>
  <si>
    <t>PN2122_17_EXE_NOT_000007_3</t>
  </si>
  <si>
    <t>PN2122_17_EXE_NOT_000010_4</t>
  </si>
  <si>
    <t>PN2068-2_17_EXE_PRE_000055_2</t>
  </si>
  <si>
    <t>PN2068-2_17_EXE_MOD_000063_1</t>
  </si>
  <si>
    <t>PN2068-2_17_EXE_NTE_000041_3</t>
  </si>
  <si>
    <t>PN2068-2_17_EXE_MOD_000064_1</t>
  </si>
  <si>
    <t>PN2122_17_EXE_NOT_000005_1</t>
  </si>
  <si>
    <t>PN2122_17_EXE_NOT_000008_1</t>
  </si>
  <si>
    <t>PN2122_17_EXE_PGR_000004_1</t>
  </si>
  <si>
    <t>PN2068-2_17_EXE_PRE_000075_1</t>
  </si>
  <si>
    <t>PN2068-2_17_EXE_PRE_000076_1</t>
  </si>
  <si>
    <t>PN2068-2_17_EXE_PRE_000077_1</t>
  </si>
  <si>
    <t>PN2068-2_17_EXE_SHE_000065_1</t>
  </si>
  <si>
    <t>PN2068-2_17_EXE_SHE_000066_1</t>
  </si>
  <si>
    <t>PN2068-2_17_EXE_SHE_000067_1</t>
  </si>
  <si>
    <t>PN2068-2_17_EXE_SHE_000068_1</t>
  </si>
  <si>
    <t>PN2068-2_17_EXE_SHE_000069_1</t>
  </si>
  <si>
    <t>PN2068-2_17_EXE_NTE_000030_1</t>
  </si>
  <si>
    <t>PN2068-2_17_EXE_NTE_000032_1</t>
  </si>
  <si>
    <t>PN2122_17_EXE_FIC_000009_5</t>
  </si>
  <si>
    <t>PN2122_17_EXE_FIC_000011_3</t>
  </si>
  <si>
    <t>PN2122_17_EXE_NOT_000007_4</t>
  </si>
  <si>
    <t>PN2122_17_EXE_NOT_000008_2</t>
  </si>
  <si>
    <t>PN2122_17_EXE_NOT_000010_5</t>
  </si>
  <si>
    <t>PN2122_17_EXE_FIC_000011_4</t>
  </si>
  <si>
    <t>PN2122_17_EXE_NOT_000006_4</t>
  </si>
  <si>
    <t>PN2122_17_EXE_SPS_000003_2</t>
  </si>
  <si>
    <t>PN2068-2_17_EXE_PLA_000024_1</t>
  </si>
  <si>
    <t>PN2068-2_17_EXE_PLA_000025_1</t>
  </si>
  <si>
    <t>PSC2137_17_EXE_NTE_000295_1</t>
  </si>
  <si>
    <t>PSC2137_17_EXE_NTE_000296_1</t>
  </si>
  <si>
    <t>PSC2137_17_EXE_NTE_000297_1</t>
  </si>
  <si>
    <t>PN2122_17_EXE_PIC_000002_1</t>
  </si>
  <si>
    <t>PN2068-2_17_EXE_MOD_000063_3</t>
  </si>
  <si>
    <t>PN2068-2_17_EXE_PLA_000012_2</t>
  </si>
  <si>
    <t>PN2068-2_17_EXE_PLA_000013_2</t>
  </si>
  <si>
    <t>PN2068-2_17_EXE_PLA_000014_2</t>
  </si>
  <si>
    <t>PN2068-2_17_EXE_PLA_000015_2</t>
  </si>
  <si>
    <t>PN2068-2_17_EXE_PLA_000056_1</t>
  </si>
  <si>
    <t>PN2068-2_17_EXE_PLA_000057_1</t>
  </si>
  <si>
    <t>PN2122_17_EXE_FIC_000013_1</t>
  </si>
  <si>
    <t>PN2068-2_17_EXE_PLA_000058_1</t>
  </si>
  <si>
    <t>PN2068-2_17_EXE_PLA_000059_1</t>
  </si>
  <si>
    <t>PSC2137_17_EXE_PIC_000005_2</t>
  </si>
  <si>
    <t>PN2122_17_EXE_FIC_000013_2</t>
  </si>
  <si>
    <t>PN2122_17_EXE_FIC_000013_3</t>
  </si>
  <si>
    <t>PN2122_17_EXE_PGR_000004_2</t>
  </si>
  <si>
    <t>PN2122_17_EXE_PIC_000002_2</t>
  </si>
  <si>
    <t>PN2122_17_EXE_PIC_000002_3</t>
  </si>
  <si>
    <t>PN2122_17_EXE_PLG_000014_1</t>
  </si>
  <si>
    <t>PN2122_17_EXE_PLG_000015_1</t>
  </si>
  <si>
    <t>PN2122_17_EXE_PLG_000015_2</t>
  </si>
  <si>
    <t>PN2068-2_17_EXE_NOT_000007_4</t>
  </si>
  <si>
    <t>PN2068-2_17_EXE_PLA_000016_1</t>
  </si>
  <si>
    <t>PN2068-2_17_EXE_PLA_000082_1</t>
  </si>
  <si>
    <t>PN2068-2_17_EXE_PLA_000083_1</t>
  </si>
  <si>
    <t>PN2068-2_17_EXE_PLA_000088_1</t>
  </si>
  <si>
    <t>PN2122_17_EXE_PIC_000002_4</t>
  </si>
  <si>
    <t>PN2068-2_17_EXE_NTE_000050_1</t>
  </si>
  <si>
    <t>PN2122_17_EXE_FQR_000016_1</t>
  </si>
  <si>
    <t>PN2122_17_EXE_FQR_000017_1</t>
  </si>
  <si>
    <t>PN2122_17_EXE_NOT_000005_2</t>
  </si>
  <si>
    <t>PN2068-2_17_EXE_NTE_000050_2</t>
  </si>
  <si>
    <t>PN2068-2_17_EXE_NTE_000050_3</t>
  </si>
  <si>
    <t>PN2068-2_17_EXE_DAF_000048_1</t>
  </si>
  <si>
    <t>PN2068-2_17_EXE_NTE_000031_1</t>
  </si>
  <si>
    <t>PN2068-2_17_EXE_NTE_000057_2</t>
  </si>
  <si>
    <t>PN2068-2_17_EXE_NTE_000050_4</t>
  </si>
  <si>
    <t>PN2068-2_17_EXE_DAF_000058_1</t>
  </si>
  <si>
    <t>PN2068-2_17_EXE_DAF_000059_1</t>
  </si>
  <si>
    <t>PN2068-2_17_EXE_DAF_000060_1</t>
  </si>
  <si>
    <t>PN2068-2_17_EXE_DAF_000061_1</t>
  </si>
  <si>
    <t>PN2068-2_17_EXE_DAF_000062_1</t>
  </si>
  <si>
    <t>PN2068-2_17_EXE_DAF_000063_1</t>
  </si>
  <si>
    <t>PN2068-2_17_EXE_DAF_000064_1</t>
  </si>
  <si>
    <t>PN2068-2_17_EXE_DAF_000065_1</t>
  </si>
  <si>
    <t>PN2068-2_17_EXE_PRE_000079_1</t>
  </si>
  <si>
    <t>PN2068-2_17_EXE_NTE_000057_4</t>
  </si>
  <si>
    <t>PN2068-2_17_EXE_FMD_000066_1</t>
  </si>
  <si>
    <t>PN2068-2_17_EXE_NTE_000023_2</t>
  </si>
  <si>
    <t>PN2122_17_EXE_PDT_000003_1</t>
  </si>
  <si>
    <t>PN2068-2_17_EXE_NTE_000020_3</t>
  </si>
  <si>
    <t>PN2068-2_17_EXE_NTE_000022_3</t>
  </si>
  <si>
    <t>PN2068-2_17_EXE_NTE_000024_2</t>
  </si>
  <si>
    <t>PN2068-2_17_EXE_SHE_000007_2</t>
  </si>
  <si>
    <t>PN2068-2_17_EXE_SHE_000010_2</t>
  </si>
  <si>
    <t>PN2068-2_17_EXE_SHE_000011_2</t>
  </si>
  <si>
    <t>PN2068-2_17_EXE_DAF_000058_2</t>
  </si>
  <si>
    <t>PN2068-2_17_EXE_DAF_000044_1</t>
  </si>
  <si>
    <t>PN2068-2_17_EXE_NTE_000024_3</t>
  </si>
  <si>
    <t>PN2068-2_17_EXE_PRE_000053_3</t>
  </si>
  <si>
    <t>PN2068-2_17_EXE_PRE_000075_2</t>
  </si>
  <si>
    <t>PN2068-2_17_EXE_PRE_000076_2</t>
  </si>
  <si>
    <t>PN2068-2_17_EXE_PRE_000077_2</t>
  </si>
  <si>
    <t>PN2068-2_17_EXE_PRE_000080_1</t>
  </si>
  <si>
    <t>PN2068-2_17_EXE_PRE_000081_1</t>
  </si>
  <si>
    <t>PN2068-2_17_EXE_PRE_000104_1</t>
  </si>
  <si>
    <t>PN2068-2_17_EXE_PRE_000105_1</t>
  </si>
  <si>
    <t>PN2068-2_17_EXE_PRE_000106_1</t>
  </si>
  <si>
    <t>PN2068-2_17_EXE_DAF_000059_2</t>
  </si>
  <si>
    <t>PN2068-2_17_EXE_DAF_000060_2</t>
  </si>
  <si>
    <t>PN2068-2_17_EXE_DAF_000061_2</t>
  </si>
  <si>
    <t>PN2068-2_17_EXE_DAF_000062_2</t>
  </si>
  <si>
    <t>PN2068-2_17_EXE_DAF_000063_2</t>
  </si>
  <si>
    <t>PN2068-2_17_EXE_DAF_000064_2</t>
  </si>
  <si>
    <t>PN2068-2_17_EXE_DAF_000065_2</t>
  </si>
  <si>
    <t>PN2068-2_17_EXE_DAF_000085_1</t>
  </si>
  <si>
    <t>PN2068-2_17_EXE_DAF_000086_1</t>
  </si>
  <si>
    <t>PN2068-2_17_EXE_DAF_000087_1</t>
  </si>
  <si>
    <t>PN2068-2_17_EXE_DAF_000088_1</t>
  </si>
  <si>
    <t>PN2068-2_17_EXE_DAF_000089_1</t>
  </si>
  <si>
    <t>PN2068-2_17_EXE_DAF_000090_1</t>
  </si>
  <si>
    <t>PN2068-2_17_EXE_DAF_000091_1</t>
  </si>
  <si>
    <t>PN2068-2_17_EXE_DAF_000092_1</t>
  </si>
  <si>
    <t>PN2068-2_17_EXE_DAF_000093_1</t>
  </si>
  <si>
    <t>PN2068-2_17_EXE_DAF_000094_1</t>
  </si>
  <si>
    <t>PN2068-2_17_EXE_DAF_000095_1</t>
  </si>
  <si>
    <t>PN2068-2_17_EXE_DAF_000096_1</t>
  </si>
  <si>
    <t>PN2068-2_17_EXE_PLA_000022_2</t>
  </si>
  <si>
    <t>PN2068-2_17_EXE_PLA_000023_2</t>
  </si>
  <si>
    <t>PN2068-2_17_EXE_PLA_000024_2</t>
  </si>
  <si>
    <t>PN2068-2_17_EXE_PLA_000025_2</t>
  </si>
  <si>
    <t>PN2068-2_17_EXE_PLA_000026_1</t>
  </si>
  <si>
    <t>PN2068-2_17_EXE_PLA_000027_1</t>
  </si>
  <si>
    <t>PN2068-2_17_EXE_PLA_000029_1</t>
  </si>
  <si>
    <t>PN2068-2_17_EXE_PLA_000037_1</t>
  </si>
  <si>
    <t>PN2068-2_17_EXE_PLA_000038_1</t>
  </si>
  <si>
    <t>PSC2137_17_EXE_PIC_000005_4</t>
  </si>
  <si>
    <t>PN2122_17_EXE_PIC_000004_1</t>
  </si>
  <si>
    <t>PN2068-2_17_EXE_FQR_000104_1</t>
  </si>
  <si>
    <t>PN2068-2_17_EXE_FQR_000105_1</t>
  </si>
  <si>
    <t>PN2068-2_17_EXE_FQR_000106_1</t>
  </si>
  <si>
    <t>PN2122_17_EXE_NTE_000018_1</t>
  </si>
  <si>
    <t>PN2122_17_EXE_PDT_000003_2</t>
  </si>
  <si>
    <t>PN2068-2_17_EXE_LIS_000084_1</t>
  </si>
  <si>
    <t>PN2068-2_17_EXE_PRC_000107_1</t>
  </si>
  <si>
    <t>PN2068-2_17_EXE_DAF_000081_1</t>
  </si>
  <si>
    <t>PN2068-2_17_EXE_DAF_000082_1</t>
  </si>
  <si>
    <t>PSC2137_17_EXE_DAF_000322_1</t>
  </si>
  <si>
    <t>PSC2137_17_EXE_NTE_000320_1</t>
  </si>
  <si>
    <t>PN2122_17_EXE_PLG_000014_3</t>
  </si>
  <si>
    <t>PSC2137_17_EXE_NTE_000300_1</t>
  </si>
  <si>
    <t>PN2122_17_EXE_NTE_000022_1</t>
  </si>
  <si>
    <t>PN2068-2_17_EXE_DAF_000061_3</t>
  </si>
  <si>
    <t>PN2068-2_17_EXE_DAF_000058_3</t>
  </si>
  <si>
    <t>PN2068-2_17_EXE_DAF_000059_3</t>
  </si>
  <si>
    <t>PN2068-2_17_EXE_DAF_000062_3</t>
  </si>
  <si>
    <t>PN2068-2_17_EXE_DAF_000063_3</t>
  </si>
  <si>
    <t>PN2068-2_17_EXE_DAF_000064_3</t>
  </si>
  <si>
    <t>PN2068-2_17_EXE_DAF_000065_3</t>
  </si>
  <si>
    <t>PN2068-2_17_EXE_DAF_000085_2</t>
  </si>
  <si>
    <t>PN2068-2_17_EXE_DAF_000086_2</t>
  </si>
  <si>
    <t>PN2068-2_17_EXE_DAF_000087_2</t>
  </si>
  <si>
    <t>PN2068-2_17_EXE_DAF_000088_2</t>
  </si>
  <si>
    <t>PN2068-2_17_EXE_DAF_000089_2</t>
  </si>
  <si>
    <t>PN2122_17_EXE_NTE_000022_2</t>
  </si>
  <si>
    <t>PN2068-2_17_EXE_FQR_000108_1</t>
  </si>
  <si>
    <t>PN2068-2_17_EXE_FQR_000109_1</t>
  </si>
  <si>
    <t>PN2068-2_17_EXE_DAF_000060_3</t>
  </si>
  <si>
    <t>PN2068-2_17_EXE_DAF_000090_2</t>
  </si>
  <si>
    <t>PN2068-2_17_EXE_DAF_000091_2</t>
  </si>
  <si>
    <t>PN2068-2_17_EXE_DAF_000092_2</t>
  </si>
  <si>
    <t>PN2068-2_17_EXE_DAF_000093_2</t>
  </si>
  <si>
    <t>PN2068-2_17_EXE_DAF_000094_2</t>
  </si>
  <si>
    <t>PN2068-2_17_EXE_DAF_000095_2</t>
  </si>
  <si>
    <t>PN2068-2_17_EXE_DAF_000097_1</t>
  </si>
  <si>
    <t>PN2068-2_17_EXE_FQR_000104_2</t>
  </si>
  <si>
    <t>PN2068-2_17_EXE_FQR_000105_2</t>
  </si>
  <si>
    <t>PN2068-2_17_EXE_FQR_000106_2</t>
  </si>
  <si>
    <t>PN2068-2_17_EXE_NTE_000050_6</t>
  </si>
  <si>
    <t>PN2068-2_17_EXE_DAF_000096_2</t>
  </si>
  <si>
    <t>PN2068-2_17_EXE_DAF_000098_1</t>
  </si>
  <si>
    <t>PN2068-2_17_EXE_DAF_000099_1</t>
  </si>
  <si>
    <t>PN2068-2_17_EXE_DAF_000100_1</t>
  </si>
  <si>
    <t>PN2068-2_17_EXE_DAF_000103_1</t>
  </si>
  <si>
    <t>PN2068-2_17_EXE_DAF_000113_1</t>
  </si>
  <si>
    <t>PN2068-2_17_EXE_DAF_000115_1</t>
  </si>
  <si>
    <t>PN2068-2_17_EXE_DAF_000116_1</t>
  </si>
  <si>
    <t>PN2068-2_17_EXE_DAF_000118_1</t>
  </si>
  <si>
    <t>PN2068-2_17_EXE_DAF_000120_1</t>
  </si>
  <si>
    <t>PN2068-2_17_EXE_DAF_000067_1</t>
  </si>
  <si>
    <t>PN2068-2_17_EXE_DAF_000068_1</t>
  </si>
  <si>
    <t>PN2068-2_17_EXE_DAF_000069_1</t>
  </si>
  <si>
    <t>PN2068-2_17_EXE_DAF_000070_1</t>
  </si>
  <si>
    <t>PN2068-2_17_EXE_DAF_000081_2</t>
  </si>
  <si>
    <t>PN2068-2_17_EXE_PIM_000117_1</t>
  </si>
  <si>
    <t>PN2068-2_17_EXE_PIM_000118_1</t>
  </si>
  <si>
    <t>PN2068-2_17_EXE_BIM_000054_2</t>
  </si>
  <si>
    <t>PN2068-2_17_EXE_DAF_000075_1</t>
  </si>
  <si>
    <t>PN2068-2_17_EXE_PIM_000107_1</t>
  </si>
  <si>
    <t>PN2068-2_17_EXE_PIM_000108_1</t>
  </si>
  <si>
    <t>PN2068-2_17_EXE_PIM_000109_1</t>
  </si>
  <si>
    <t>PN2068-2_17_EXE_PIM_000110_1</t>
  </si>
  <si>
    <t>PN2068-2_17_EXE_PIM_000112_1</t>
  </si>
  <si>
    <t>PN2068-2_17_EXE_PIM_000113_1</t>
  </si>
  <si>
    <t>PN2068-2_17_EXE_SHE_000007_3</t>
  </si>
  <si>
    <t>PN2068-2_17_EXE_SHE_000010_3</t>
  </si>
  <si>
    <t>PN2068-2_17_EXE_SHE_000010_4</t>
  </si>
  <si>
    <t>PN2068-2_17_EXE_DAF_000071_1</t>
  </si>
  <si>
    <t>PN2068-2_17_EXE_DAF_000072_1</t>
  </si>
  <si>
    <t>PN2068-2_17_EXE_DAF_000073_1</t>
  </si>
  <si>
    <t>PN2068-2_17_EXE_DAF_000074_1</t>
  </si>
  <si>
    <t>PN2068-2_17_EXE_DAF_000076_1</t>
  </si>
  <si>
    <t>PN2068-2_17_EXE_DAF_000077_1</t>
  </si>
  <si>
    <t>PN2068-2_17_EXE_DAF_000078_1</t>
  </si>
  <si>
    <t>PN2068-2_17_EXE_DAF_000079_1</t>
  </si>
  <si>
    <t>PN2068-2_17_EXE_DAF_000080_1</t>
  </si>
  <si>
    <t>PN2068-2_17_EXE_NTE_000019_3</t>
  </si>
  <si>
    <t>PN2068-2_17_EXE_NTE_000021_4</t>
  </si>
  <si>
    <t>PN2068-2_17_EXE_NTE_000022_4</t>
  </si>
  <si>
    <t>PN2068-2_17_EXE_DAF_000121_1</t>
  </si>
  <si>
    <t>PN2068-2_17_EXE_DAF_000122_1</t>
  </si>
  <si>
    <t>PN2068-2_17_EXE_DAF_000123_1</t>
  </si>
  <si>
    <t>PN2068-2_17_EXE_NTE_000022_5</t>
  </si>
  <si>
    <t>PSC2137_17_EXE_DAF_000124_1</t>
  </si>
  <si>
    <t>PSC2137_17_EXE_DAF_000137_1</t>
  </si>
  <si>
    <t>PSC2137_17_EXE_DAF_000138_1</t>
  </si>
  <si>
    <t>PSC2137_17_EXE_DAF_000140_1</t>
  </si>
  <si>
    <t>PSC2137_17_EXE_DAF_000142_1</t>
  </si>
  <si>
    <t>PSC2137_17_EXE_DAF_000143_1</t>
  </si>
  <si>
    <t>PSC2137_17_EXE_DAF_000144_1</t>
  </si>
  <si>
    <t>PSC2137_17_EXE_DAF_000145_1</t>
  </si>
  <si>
    <t>PSC2137_17_EXE_DAF_000146_1</t>
  </si>
  <si>
    <t>PSC2137_17_EXE_DAF_000147_1</t>
  </si>
  <si>
    <t>PSC2137_17_EXE_DAF_000148_1</t>
  </si>
  <si>
    <t>PSC2137_17_EXE_DAF_000149_1</t>
  </si>
  <si>
    <t>PSC2137_17_EXE_DAF_000292_1</t>
  </si>
  <si>
    <t>PSC2137_17_EXE_PLA_000168_1</t>
  </si>
  <si>
    <t>PN2122_17_EXE_FQR_000042_1</t>
  </si>
  <si>
    <t>PN2068-2_17_EXE_FQR_000136_1</t>
  </si>
  <si>
    <t>PN2068-2_17_EXE_PLA_000041_1</t>
  </si>
  <si>
    <t>PN2068-2_17_EXE_PLA_000041_2</t>
  </si>
  <si>
    <t>PN2122_17_EXE_FIC_000013_4</t>
  </si>
  <si>
    <t>PN2068-2_17_EXE_FQR_000155_1</t>
  </si>
  <si>
    <t>PSC2137_17_EXE_DAF_000122_1</t>
  </si>
  <si>
    <t>PSC2137_17_EXE_DAF_000123_1</t>
  </si>
  <si>
    <t>PSC2137_17_EXE_DAF_000125_1</t>
  </si>
  <si>
    <t>PSC2137_17_EXE_DAF_000126_1</t>
  </si>
  <si>
    <t>PSC2137_17_EXE_DAF_000127_1</t>
  </si>
  <si>
    <t>PSC2137_17_EXE_DAF_000129_1</t>
  </si>
  <si>
    <t>PSC2137_17_EXE_DAF_000130_1</t>
  </si>
  <si>
    <t>PSC2137_17_EXE_DAF_000131_1</t>
  </si>
  <si>
    <t>PSC2137_17_EXE_DAF_000325_1</t>
  </si>
  <si>
    <t>PSC2137_17_EXE_DAF_000326_1</t>
  </si>
  <si>
    <t>PN2122_17_EXE_ADM_000021_1</t>
  </si>
  <si>
    <t>PSC2137_17_EXE_DAF_000324_1</t>
  </si>
  <si>
    <t>PN2068-2_17_EXE_DAF_000045_1</t>
  </si>
  <si>
    <t>PN2068-2_17_EXE_DAF_000236_1</t>
  </si>
  <si>
    <t>PN2068-2_17_EXE_FQR_000235_1</t>
  </si>
  <si>
    <t>PN2068-2_17_EXE_NTE_000020_4</t>
  </si>
  <si>
    <t>PN2068-2_17_EXE_PLA_000012_3</t>
  </si>
  <si>
    <t>PN2068-2_17_EXE_PLA_000013_3</t>
  </si>
  <si>
    <t>PN2068-2_17_EXE_PLA_000014_4</t>
  </si>
  <si>
    <t>PN2068-2_17_EXE_PLA_000015_4</t>
  </si>
  <si>
    <t>PN2068-2_17_EXE_PLA_000056_4</t>
  </si>
  <si>
    <t>PN2068-2_17_EXE_PLA_000057_4</t>
  </si>
  <si>
    <t>PN2068-2_17_EXE_PLA_000058_4</t>
  </si>
  <si>
    <t>PN2068-2_17_EXE_PLA_000082_3</t>
  </si>
  <si>
    <t>PN2068-2_17_EXE_PLA_000083_2</t>
  </si>
  <si>
    <t>PN2068-2_17_EXE_PLA_000084_2</t>
  </si>
  <si>
    <t>PN2068-2_17_EXE_PLA_000085_2</t>
  </si>
  <si>
    <t>PN2068-2_17_EXE_PLA_000089_1</t>
  </si>
  <si>
    <t>PN2068-2_17_EXE_PLA_000090_2</t>
  </si>
  <si>
    <t>PN2068-2_17_EXE_PLA_000091_2</t>
  </si>
  <si>
    <t>PN2068-2_17_EXE_PLA_000097_1</t>
  </si>
  <si>
    <t>PN2068-2_17_EXE_PLA_000098_1</t>
  </si>
  <si>
    <t>PN2068-2_17_EXE_PLA_000099_1</t>
  </si>
  <si>
    <t>PN2068-2_17_EXE_PLA_000100_1</t>
  </si>
  <si>
    <t>PN2068-2_17_EXE_PLA_000102_1</t>
  </si>
  <si>
    <t>PSC2137_17_EXE_DAF_000147_2</t>
  </si>
  <si>
    <t>PSC2137_17_EXE_DAF_000292_2</t>
  </si>
  <si>
    <t>PSC2137_17_EXE_DAF_000236_1</t>
  </si>
  <si>
    <t>PSC2137_17_EXE_DAF_000237_1</t>
  </si>
  <si>
    <t>PSC2137_17_EXE_DAF_000238_1</t>
  </si>
  <si>
    <t>PSC2137_17_EXE_DAF_000239_1</t>
  </si>
  <si>
    <t>PSC2137_17_EXE_DAF_000240_1</t>
  </si>
  <si>
    <t>PSC2137_17_EXE_DAF_000241_1</t>
  </si>
  <si>
    <t>PSC2137_17_EXE_DAF_000242_1</t>
  </si>
  <si>
    <t>PSC2137_17_EXE_DAF_000243_1</t>
  </si>
  <si>
    <t>PSC2137_17_EXE_DAF_000244_1</t>
  </si>
  <si>
    <t>PSC2137_17_EXE_DAF_000247_1</t>
  </si>
  <si>
    <t>PN2068-2_17_EXE_PDT_000002_6</t>
  </si>
  <si>
    <t>PN2068-2_17_EXE_NTE_000024_4</t>
  </si>
  <si>
    <t>PN2068-2_17_EXE_PLA_000059_4</t>
  </si>
  <si>
    <t>PN2068-2_17_EXE_SHE_000011_3</t>
  </si>
  <si>
    <t>PN2068-2_17_EXE_DAF_000064_4</t>
  </si>
  <si>
    <t>PN2068-2_17_EXE_DAF_000115_2</t>
  </si>
  <si>
    <t>PN2068-2_17_EXE_PLA_000017_2</t>
  </si>
  <si>
    <t>PN2068-2_17_EXE_PLA_000060_2</t>
  </si>
  <si>
    <t>PN2068-2_17_EXE_PLA_000061_2</t>
  </si>
  <si>
    <t>PN2068-2_17_EXE_PLA_000062_2</t>
  </si>
  <si>
    <t>PN2068-2_17_EXE_PLA_000092_1</t>
  </si>
  <si>
    <t>PN2068-2_17_EXE_PLA_000391_1</t>
  </si>
  <si>
    <t>PN2068-2_17_EXE_PLA_000392_1</t>
  </si>
  <si>
    <t>PN2068-2_17_EXE_PLA_000395_1</t>
  </si>
  <si>
    <t>PN2068-2_17_EXE_PLA_000396_1</t>
  </si>
  <si>
    <t>PSC2137_17_EXE_DAF_000173_1</t>
  </si>
  <si>
    <t>PSC2137_17_EXE_DAF_000174_1</t>
  </si>
  <si>
    <t>PSC2137_17_EXE_DAF_000175_1</t>
  </si>
  <si>
    <t>PSC2137_17_EXE_DAF_000176_1</t>
  </si>
  <si>
    <t>PSC2137_17_EXE_DAF_000177_1</t>
  </si>
  <si>
    <t>PSC2137_17_EXE_DAF_000178_1</t>
  </si>
  <si>
    <t>PSC2137_17_EXE_DAF_000179_1</t>
  </si>
  <si>
    <t>PSC2137_17_EXE_DAF_000180_1</t>
  </si>
  <si>
    <t>PSC2137_17_EXE_DAF_000181_1</t>
  </si>
  <si>
    <t>PSC2137_17_EXE_PLA_000080_1</t>
  </si>
  <si>
    <t>PSC2137_17_EXE_PLA_000081_1</t>
  </si>
  <si>
    <t>PSC2137_17_EXE_PLA_000082_1</t>
  </si>
  <si>
    <t>PSC2137_17_EXE_PLA_000083_1</t>
  </si>
  <si>
    <t>PSC2137_17_EXE_PLA_000084_1</t>
  </si>
  <si>
    <t>PSC2137_17_EXE_PLA_000085_1</t>
  </si>
  <si>
    <t>PSC2137_17_EXE_PLA_000086_1</t>
  </si>
  <si>
    <t>PSC2137_17_EXE_PLA_000087_1</t>
  </si>
  <si>
    <t>PSC2137_17_EXE_PLA_000088_1</t>
  </si>
  <si>
    <t>PSC2137_17_EXE_PLA_000089_1</t>
  </si>
  <si>
    <t>PN2068-2_17_EXE_DAF_000081_3</t>
  </si>
  <si>
    <t>PN2068-2_17_EXE_DAF_000042_1</t>
  </si>
  <si>
    <t>PN2122_17_EXE_PDT_000005_1</t>
  </si>
  <si>
    <t>PN2068-2_17_EXE_PLA_000020_4</t>
  </si>
  <si>
    <t>PN2068-2_17_EXE_PLA_000021_4</t>
  </si>
  <si>
    <t>PSC2137_17_EXE_NTE_000321_1</t>
  </si>
  <si>
    <t>PN2068-2_17_EXE_DAF_000043_2</t>
  </si>
  <si>
    <t>PSC2137_17_EXE_PLA_000170_1</t>
  </si>
  <si>
    <t>PSC2137_17_EXE_PLA_000171_1</t>
  </si>
  <si>
    <t>PN2068-2_17_EXE_PLA_000022_4</t>
  </si>
  <si>
    <t>PN2068-2_17_EXE_PLA_000022_5</t>
  </si>
  <si>
    <t>PN2068-2_17_EXE_PLA_000022_6</t>
  </si>
  <si>
    <t>PN2068-2_17_EXE_PLA_000023_4</t>
  </si>
  <si>
    <t>PN2068-2_17_EXE_PLA_000023_5</t>
  </si>
  <si>
    <t>PN2068-2_17_EXE_PLA_000024_4</t>
  </si>
  <si>
    <t>PN2068-2_17_EXE_PLA_000024_5</t>
  </si>
  <si>
    <t>PN2068-2_17_EXE_PLA_000025_4</t>
  </si>
  <si>
    <t>PN2068-2_17_EXE_PLA_000025_5</t>
  </si>
  <si>
    <t>PN2068-2_17_EXE_PLA_000026_3</t>
  </si>
  <si>
    <t>PN2068-2_17_EXE_PLA_000027_3</t>
  </si>
  <si>
    <t>PN2068-2_17_EXE_PLA_000027_4</t>
  </si>
  <si>
    <t>PN2068-2_17_EXE_PLA_000029_3</t>
  </si>
  <si>
    <t>PN2068-2_17_EXE_PLA_000029_4</t>
  </si>
  <si>
    <t>PN2068-2_17_EXE_PLA_000030_2</t>
  </si>
  <si>
    <t>PN2068-2_17_EXE_PLA_000031_2</t>
  </si>
  <si>
    <t>PN2068-2_17_EXE_PLA_000397_1</t>
  </si>
  <si>
    <t>PN2068-2_17_EXE_DAF_000083_1</t>
  </si>
  <si>
    <t>PN2068-2_17_EXE_FQR_000238_1</t>
  </si>
  <si>
    <t>PN2068-2_17_EXE_FQR_000239_1</t>
  </si>
  <si>
    <t>PN2068-2_17_EXE_FQR_000241_1</t>
  </si>
  <si>
    <t>PN2068-2_17_EXE_FQR_000242_1</t>
  </si>
  <si>
    <t>PN2068-2_17_EXE_FQR_000243_1</t>
  </si>
  <si>
    <t>PN2068-2_17_EXE_FQR_000244_1</t>
  </si>
  <si>
    <t>PN2068-2_17_EXE_FQR_000245_1</t>
  </si>
  <si>
    <t>PN2068-2_17_EXE_FQR_000246_1</t>
  </si>
  <si>
    <t>PN2068-2_17_EXE_FQR_000247_1</t>
  </si>
  <si>
    <t>PN2068-2_17_EXE_FQR_000248_1</t>
  </si>
  <si>
    <t>PN2068-2_17_EXE_FQR_000250_1</t>
  </si>
  <si>
    <t>PN2068-2_17_EXE_FQR_000251_1</t>
  </si>
  <si>
    <t>PN2068-2_17_EXE_NTE_000031_2</t>
  </si>
  <si>
    <t>PN2068-2_17_EXE_NTE_000031_3</t>
  </si>
  <si>
    <t>PN2068-2_17_EXE_DAF_000048_2</t>
  </si>
  <si>
    <t>PN2068-2_17_EXE_PIM_000232_1</t>
  </si>
  <si>
    <t>PN2122_17_EXE_FIC_000009_2</t>
  </si>
  <si>
    <t>PN2122_17_EXE_NOT_000010_2</t>
  </si>
  <si>
    <t>PN2068-2_17_EXE_FQR_000237_1</t>
  </si>
  <si>
    <t>PN2068-2_17_EXE_FQR_000240_1</t>
  </si>
  <si>
    <t>PN2068-2_17_EXE_FQR_000249_1</t>
  </si>
  <si>
    <t>PN2068-2_17_EXE_PRE_000055_3</t>
  </si>
  <si>
    <t>PN2068-2_17_EXE_PRE_000001_1</t>
  </si>
  <si>
    <t>PN2068-2_17_EXE_MOD_000063_2</t>
  </si>
  <si>
    <t>PN2068-2_17_EXE_PLA_000023_3</t>
  </si>
  <si>
    <t>PN2068-2_17_EXE_PLA_000042_1</t>
  </si>
  <si>
    <t>PN2068-2_17_EXE_PLA_000043_1</t>
  </si>
  <si>
    <t>PN2068-2_17_EXE_PLA_000044_1</t>
  </si>
  <si>
    <t>PN2068-2_17_EXE_PLA_000050_1</t>
  </si>
  <si>
    <t>PN2068-2_17_EXE_PLA_000051_1</t>
  </si>
  <si>
    <t>PN2068-2_17_EXE_PLA_000020_3</t>
  </si>
  <si>
    <t>PN2068-2_17_EXE_PLA_000021_3</t>
  </si>
  <si>
    <t>PN2068-2_17_EXE_PLA_000022_3</t>
  </si>
  <si>
    <t>PN2068-2_17_EXE_PLA_000024_3</t>
  </si>
  <si>
    <t>PN2068-2_17_EXE_PLA_000025_3</t>
  </si>
  <si>
    <t>PN2068-2_17_EXE_PLA_000026_2</t>
  </si>
  <si>
    <t>PN2068-2_17_EXE_PLA_000027_2</t>
  </si>
  <si>
    <t>PN2068-2_17_EXE_PLA_000029_2</t>
  </si>
  <si>
    <t>PN2068-2_17_EXE_PLA_000030_1</t>
  </si>
  <si>
    <t>PN2068-2_17_EXE_PLA_000031_1</t>
  </si>
  <si>
    <t>PN2068-2_17_EXE_PLA_000042_2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</si>
</sst>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00000"/>
    <numFmt numFmtId="165" formatCode="00000"/>
    <numFmt numFmtId="166" formatCode="000"/>
    <numFmt numFmtId="168" formatCode="00"/>
    <numFmt numFmtId="169" formatCode="&quot;FAC-TTT-EMR-&quot;#"/>
    <numFmt numFmtId="170" formatCode="0&quot; j&quot;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Verdana"/>
      <family val="2"/>
    </font>
    <font>
      <sz val="12"/>
      <color theme="1"/>
      <name val="Calibri"/>
      <family val="2"/>
      <scheme val="minor"/>
    </font>
    <font>
      <sz val="10"/>
      <name val="Calibri Light"/>
      <family val="2"/>
      <scheme val="major"/>
    </font>
    <font>
      <sz val="8"/>
      <name val="Tahoma"/>
      <family val="2"/>
    </font>
    <font>
      <sz val="10"/>
      <name val="Calibri"/>
      <family val="2"/>
      <scheme val="minor"/>
    </font>
    <font>
      <sz val="10"/>
      <color rgb="FFFF0000"/>
      <name val="Calibri Light"/>
      <family val="2"/>
      <scheme val="maj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Calibri Light"/>
      <family val="2"/>
      <scheme val="maj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6C6C9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theme="4"/>
      </left>
      <right style="thin">
        <color theme="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6" fillId="0" borderId="0"/>
    <xf numFmtId="0" fontId="15" fillId="0" borderId="0" applyNumberFormat="0" applyFill="0" applyBorder="0" applyAlignment="0" applyProtection="0"/>
  </cellStyleXfs>
  <cellXfs count="85">
    <xf numFmtId="0" fontId="0" fillId="0" borderId="0" xfId="0"/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64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4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Alignment="1">
      <alignment horizontal="center" wrapText="1"/>
    </xf>
    <xf numFmtId="0" fontId="5" fillId="0" borderId="2" xfId="0" applyFont="1" applyBorder="1" applyAlignment="1" applyProtection="1">
      <alignment horizontal="left" vertical="center"/>
      <protection locked="0"/>
    </xf>
    <xf numFmtId="165" fontId="5" fillId="0" borderId="2" xfId="0" applyNumberFormat="1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49" fontId="5" fillId="0" borderId="2" xfId="0" applyNumberFormat="1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left"/>
      <protection locked="0"/>
    </xf>
    <xf numFmtId="14" fontId="5" fillId="0" borderId="2" xfId="0" applyNumberFormat="1" applyFont="1" applyBorder="1" applyAlignment="1" applyProtection="1">
      <alignment horizontal="center" vertical="center"/>
      <protection locked="0"/>
    </xf>
    <xf numFmtId="166" fontId="5" fillId="0" borderId="2" xfId="0" applyNumberFormat="1" applyFont="1" applyBorder="1" applyAlignment="1" applyProtection="1">
      <alignment horizontal="center"/>
      <protection locked="0"/>
    </xf>
    <xf numFmtId="49" fontId="5" fillId="0" borderId="2" xfId="0" applyNumberFormat="1" applyFont="1" applyBorder="1" applyAlignment="1" applyProtection="1">
      <alignment horizontal="center"/>
      <protection locked="0"/>
    </xf>
    <xf numFmtId="0" fontId="5" fillId="0" borderId="2" xfId="0" applyFont="1" applyBorder="1" applyAlignment="1" applyProtection="1">
      <alignment horizontal="left" wrapText="1"/>
      <protection locked="0"/>
    </xf>
    <xf numFmtId="14" fontId="7" fillId="0" borderId="2" xfId="1" applyNumberFormat="1" applyFont="1" applyBorder="1" applyAlignment="1">
      <alignment horizontal="center" vertical="center"/>
    </xf>
    <xf numFmtId="165" fontId="5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49" fontId="5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left" wrapText="1"/>
    </xf>
    <xf numFmtId="14" fontId="5" fillId="0" borderId="2" xfId="0" applyNumberFormat="1" applyFont="1" applyBorder="1" applyAlignment="1">
      <alignment horizontal="center" vertical="center"/>
    </xf>
    <xf numFmtId="166" fontId="5" fillId="0" borderId="2" xfId="0" applyNumberFormat="1" applyFont="1" applyBorder="1" applyAlignment="1" applyProtection="1">
      <alignment horizontal="center" vertical="center"/>
      <protection locked="0"/>
    </xf>
    <xf numFmtId="14" fontId="5" fillId="0" borderId="3" xfId="0" applyNumberFormat="1" applyFont="1" applyBorder="1" applyAlignment="1" applyProtection="1">
      <alignment horizontal="center" vertical="center"/>
      <protection locked="0"/>
    </xf>
    <xf numFmtId="0" fontId="8" fillId="0" borderId="2" xfId="0" applyFont="1" applyBorder="1" applyAlignment="1" applyProtection="1">
      <alignment horizontal="left" vertical="center"/>
      <protection locked="0"/>
    </xf>
    <xf numFmtId="49" fontId="5" fillId="0" borderId="2" xfId="0" quotePrefix="1" applyNumberFormat="1" applyFont="1" applyBorder="1" applyAlignment="1" applyProtection="1">
      <alignment horizontal="center" vertical="center"/>
      <protection locked="0"/>
    </xf>
    <xf numFmtId="14" fontId="8" fillId="0" borderId="2" xfId="0" applyNumberFormat="1" applyFont="1" applyBorder="1" applyAlignment="1" applyProtection="1">
      <alignment horizontal="center" vertical="center"/>
      <protection locked="0"/>
    </xf>
    <xf numFmtId="164" fontId="5" fillId="0" borderId="2" xfId="0" applyNumberFormat="1" applyFont="1" applyBorder="1" applyAlignment="1" applyProtection="1">
      <alignment horizontal="center" vertical="center"/>
      <protection locked="0"/>
    </xf>
    <xf numFmtId="0" fontId="5" fillId="0" borderId="2" xfId="0" applyFont="1" applyBorder="1"/>
    <xf numFmtId="168" fontId="7" fillId="0" borderId="2" xfId="0" applyNumberFormat="1" applyFont="1" applyBorder="1" applyAlignment="1">
      <alignment horizontal="center" vertical="center"/>
    </xf>
    <xf numFmtId="164" fontId="5" fillId="0" borderId="2" xfId="0" applyNumberFormat="1" applyFont="1" applyBorder="1" applyAlignment="1" applyProtection="1">
      <alignment horizontal="left" vertical="center"/>
      <protection locked="0"/>
    </xf>
    <xf numFmtId="165" fontId="5" fillId="0" borderId="4" xfId="0" applyNumberFormat="1" applyFont="1" applyBorder="1" applyAlignment="1" applyProtection="1">
      <alignment horizontal="center" vertical="center"/>
      <protection locked="0"/>
    </xf>
    <xf numFmtId="166" fontId="5" fillId="0" borderId="4" xfId="0" applyNumberFormat="1" applyFont="1" applyBorder="1" applyAlignment="1" applyProtection="1">
      <alignment horizontal="center"/>
      <protection locked="0"/>
    </xf>
    <xf numFmtId="49" fontId="5" fillId="0" borderId="4" xfId="0" applyNumberFormat="1" applyFont="1" applyBorder="1" applyAlignment="1" applyProtection="1">
      <alignment horizontal="center" vertical="center"/>
      <protection locked="0"/>
    </xf>
    <xf numFmtId="49" fontId="5" fillId="0" borderId="4" xfId="0" applyNumberFormat="1" applyFont="1" applyBorder="1" applyAlignment="1" applyProtection="1">
      <alignment horizontal="center"/>
      <protection locked="0"/>
    </xf>
    <xf numFmtId="0" fontId="5" fillId="0" borderId="4" xfId="0" applyFont="1" applyBorder="1" applyAlignment="1" applyProtection="1">
      <alignment horizontal="center" vertical="center"/>
      <protection locked="0"/>
    </xf>
    <xf numFmtId="0" fontId="5" fillId="0" borderId="4" xfId="0" applyFont="1" applyBorder="1" applyAlignment="1" applyProtection="1">
      <alignment horizontal="left"/>
      <protection locked="0"/>
    </xf>
    <xf numFmtId="0" fontId="5" fillId="0" borderId="4" xfId="0" applyFont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164" fontId="0" fillId="0" borderId="5" xfId="0" applyNumberFormat="1" applyBorder="1" applyAlignment="1">
      <alignment horizontal="center"/>
    </xf>
    <xf numFmtId="169" fontId="0" fillId="0" borderId="5" xfId="0" applyNumberFormat="1" applyBorder="1"/>
    <xf numFmtId="0" fontId="0" fillId="0" borderId="5" xfId="0" applyBorder="1"/>
    <xf numFmtId="14" fontId="0" fillId="0" borderId="5" xfId="0" applyNumberFormat="1" applyBorder="1"/>
    <xf numFmtId="0" fontId="0" fillId="0" borderId="6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164" fontId="0" fillId="0" borderId="6" xfId="0" applyNumberFormat="1" applyBorder="1" applyAlignment="1">
      <alignment horizontal="center"/>
    </xf>
    <xf numFmtId="169" fontId="0" fillId="0" borderId="6" xfId="0" applyNumberFormat="1" applyBorder="1"/>
    <xf numFmtId="0" fontId="0" fillId="0" borderId="6" xfId="0" applyBorder="1"/>
    <xf numFmtId="14" fontId="0" fillId="0" borderId="6" xfId="0" applyNumberFormat="1" applyBorder="1"/>
    <xf numFmtId="169" fontId="0" fillId="0" borderId="6" xfId="0" applyNumberFormat="1" applyBorder="1" applyAlignment="1">
      <alignment horizontal="left"/>
    </xf>
    <xf numFmtId="164" fontId="0" fillId="0" borderId="7" xfId="0" applyNumberFormat="1" applyBorder="1" applyAlignment="1">
      <alignment horizontal="center"/>
    </xf>
    <xf numFmtId="164" fontId="12" fillId="0" borderId="6" xfId="0" applyNumberFormat="1" applyFont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9" fontId="0" fillId="0" borderId="8" xfId="0" applyNumberFormat="1" applyBorder="1"/>
    <xf numFmtId="0" fontId="0" fillId="0" borderId="8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2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4" xfId="0" applyFont="1" applyFill="1" applyBorder="1" applyAlignment="1">
      <alignment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wrapText="1"/>
    </xf>
    <xf numFmtId="0" fontId="14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top" wrapText="1"/>
    </xf>
    <xf numFmtId="0" fontId="0" fillId="4" borderId="2" xfId="0" applyFill="1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4" fontId="1" fillId="0" borderId="2" xfId="2" applyNumberFormat="1" applyFont="1" applyFill="1" applyBorder="1" applyAlignment="1">
      <alignment horizontal="center" vertical="center"/>
    </xf>
    <xf numFmtId="170" fontId="1" fillId="0" borderId="2" xfId="2" applyNumberFormat="1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9" xfId="0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14" fontId="0" fillId="0" borderId="2" xfId="2" applyNumberFormat="1" applyFont="1" applyFill="1" applyBorder="1" applyAlignment="1">
      <alignment horizontal="center" vertical="center"/>
    </xf>
    <xf numFmtId="14" fontId="0" fillId="0" borderId="2" xfId="2" quotePrefix="1" applyNumberFormat="1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5 2" xfId="1" xr:uid="{8B068F3D-1392-487D-A886-A04A9EAF34CF}"/>
  </cellStyles>
  <dxfs count="351">
    <dxf>
      <fill>
        <patternFill>
          <bgColor rgb="FFFF9999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  <dxf>
      <font>
        <strike/>
      </font>
      <fill>
        <patternFill>
          <bgColor theme="0" tint="-0.34998626667073579"/>
        </patternFill>
      </fill>
    </dxf>
    <dxf>
      <font>
        <strike/>
      </font>
      <fill>
        <patternFill>
          <bgColor theme="0" tint="-0.34998626667073579"/>
        </patternFill>
      </fill>
    </dxf>
    <dxf>
      <font>
        <strike/>
      </font>
      <fill>
        <patternFill>
          <bgColor theme="0" tint="-0.34998626667073579"/>
        </patternFill>
      </fill>
    </dxf>
    <dxf>
      <font>
        <strike/>
      </font>
      <fill>
        <patternFill>
          <bgColor theme="0" tint="-0.34998626667073579"/>
        </patternFill>
      </fill>
    </dxf>
    <dxf>
      <font>
        <strike/>
      </font>
      <fill>
        <patternFill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4B084"/>
        </patternFill>
      </fill>
    </dxf>
    <dxf>
      <font>
        <color theme="1"/>
      </font>
      <fill>
        <patternFill>
          <bgColor rgb="FFF6DF9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447675</xdr:colOff>
          <xdr:row>1</xdr:row>
          <xdr:rowOff>19050</xdr:rowOff>
        </xdr:from>
        <xdr:to>
          <xdr:col>2</xdr:col>
          <xdr:colOff>485775</xdr:colOff>
          <xdr:row>3</xdr:row>
          <xdr:rowOff>76200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à jour onglet Export Lascom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419100</xdr:colOff>
          <xdr:row>4</xdr:row>
          <xdr:rowOff>9525</xdr:rowOff>
        </xdr:from>
        <xdr:to>
          <xdr:col>2</xdr:col>
          <xdr:colOff>190500</xdr:colOff>
          <xdr:row>6</xdr:row>
          <xdr:rowOff>76200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à jour Etat navette 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P:\II221400%20-%20L15%20SUD%20-%20TRAVAUX\AMENAGEMENTS_T3A\02_GARES\2_ISSY-RER\2_DIRECTION_EXE_TRAVAUX\1_Direction-travaux\0_Etat%20navette\2023-05-31_Etat-navette-L15s-ISS.xlsm" TargetMode="External"/><Relationship Id="rId1" Type="http://schemas.openxmlformats.org/officeDocument/2006/relationships/externalLinkPath" Target="file:///P:\II221400%20-%20L15%20SUD%20-%20TRAVAUX\AMENAGEMENTS_T3A\02_GARES\2_ISSY-RER\2_DIRECTION_EXE_TRAVAUX\1_Direction-travaux\0_Etat%20navette\2023-05-31_Etat-navette-L15s-IS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Notice"/>
      <sheetName val="Export Lascom PE"/>
      <sheetName val="Export Lascom PG"/>
      <sheetName val="Export Agora"/>
      <sheetName val="Export CPRD PN2068-2"/>
      <sheetName val="Export CPRD PN2122"/>
      <sheetName val="Export CPRD PSC2137"/>
      <sheetName val="Export Lascom"/>
      <sheetName val="Cas part Dénom Agora"/>
      <sheetName val="Présence Agora"/>
      <sheetName val="Pilotage Visa + Avis"/>
      <sheetName val="Etat navette"/>
      <sheetName val="Graphes"/>
      <sheetName val="Export rév 1"/>
      <sheetName val="Export rév 2"/>
      <sheetName val="Abréviations"/>
      <sheetName val="Domaines"/>
      <sheetName val="2023-05-31_Etat-navette-L15s-IS"/>
    </sheetNames>
    <definedNames>
      <definedName name="ExpLasc"/>
      <definedName name="Maj_Etat_nav"/>
    </definedNames>
    <sheetDataSet>
      <sheetData sheetId="0"/>
      <sheetData sheetId="1"/>
      <sheetData sheetId="2"/>
      <sheetData sheetId="3">
        <row r="1">
          <cell r="A1" t="str">
            <v>Code</v>
          </cell>
          <cell r="F1" t="str">
            <v>Domaine</v>
          </cell>
        </row>
        <row r="2">
          <cell r="A2" t="str">
            <v>VISA_PN2068-2_17_EXE_PLA_000022_6_Visa MOE</v>
          </cell>
          <cell r="F2" t="str">
            <v>PLB</v>
          </cell>
        </row>
        <row r="3">
          <cell r="A3" t="str">
            <v>VISA_PN2068-2_17_EXE_PLA_000023_5_Visa MOE</v>
          </cell>
          <cell r="F3" t="str">
            <v>PLB</v>
          </cell>
        </row>
        <row r="4">
          <cell r="A4" t="str">
            <v>VISA_PN2068-2_17_EXE_PLA_000020_4_Visa MOE</v>
          </cell>
          <cell r="F4" t="str">
            <v>PLB</v>
          </cell>
        </row>
        <row r="5">
          <cell r="A5" t="str">
            <v>VISA_PSC2137_17_EXE_PLA_000171_1_Visa MOE</v>
          </cell>
          <cell r="F5" t="str">
            <v>GOE</v>
          </cell>
        </row>
        <row r="6">
          <cell r="A6" t="str">
            <v>DAF_PN2068-2_17_EXE_DAF_000081_3_Visa MOE</v>
          </cell>
          <cell r="F6" t="str">
            <v>CFA</v>
          </cell>
        </row>
        <row r="7">
          <cell r="A7" t="str">
            <v>DAF_PN2068-2_17_EXE_DAF_000120_1_Visa MOE</v>
          </cell>
          <cell r="F7" t="str">
            <v>PLB</v>
          </cell>
        </row>
        <row r="8">
          <cell r="A8" t="str">
            <v>DAF_PN2068-2_17_EXE_DAF_000018_4_Visa MOE</v>
          </cell>
          <cell r="F8" t="str">
            <v>CVC</v>
          </cell>
        </row>
        <row r="9">
          <cell r="A9" t="str">
            <v>DAF_PN2068-2_17_EXE_DAF_000064_4_Visa MOE</v>
          </cell>
          <cell r="F9" t="str">
            <v>PLB</v>
          </cell>
        </row>
        <row r="10">
          <cell r="A10" t="str">
            <v>VISA_PN2068-2_17_EXE_PIM_000232_1_Visa MOE</v>
          </cell>
          <cell r="F10" t="str">
            <v>CVC</v>
          </cell>
        </row>
        <row r="11">
          <cell r="A11" t="str">
            <v>VISA_PN2068-2_17_EXE_PLA_000031_2_Visa MOE</v>
          </cell>
          <cell r="F11" t="str">
            <v>PLB</v>
          </cell>
        </row>
        <row r="12">
          <cell r="A12" t="str">
            <v>VISA_PN2068-2_17_EXE_NTE_000031_3_Visa MOE</v>
          </cell>
          <cell r="F12" t="str">
            <v>CVC</v>
          </cell>
        </row>
        <row r="13">
          <cell r="A13" t="str">
            <v>VISA_PN2068-2_17_EXE_PLA_000030_2_Visa MOE</v>
          </cell>
          <cell r="F13" t="str">
            <v>PLB</v>
          </cell>
        </row>
        <row r="14">
          <cell r="A14" t="str">
            <v>DAF_PN2068-2_17_EXE_DAF_000048_2_Visa MOE</v>
          </cell>
          <cell r="F14" t="str">
            <v>CVC</v>
          </cell>
        </row>
        <row r="15">
          <cell r="A15" t="str">
            <v>VISA_PSC2137_17_EXE_PLA_000170_1_Visa MOE</v>
          </cell>
          <cell r="F15" t="str">
            <v>ARC</v>
          </cell>
        </row>
        <row r="16">
          <cell r="A16" t="str">
            <v>VISA_PN2068-2_17_EXE_PLA_000029_4_Visa MOE</v>
          </cell>
          <cell r="F16" t="str">
            <v>PLB</v>
          </cell>
        </row>
        <row r="17">
          <cell r="A17" t="str">
            <v>VISA_PN2068-2_17_EXE_PLA_000026_3_Visa MOE</v>
          </cell>
          <cell r="F17" t="str">
            <v>PLB</v>
          </cell>
        </row>
        <row r="18">
          <cell r="A18" t="str">
            <v>VISA_PN2068-2_17_EXE_PLA_000027_4_Visa MOE</v>
          </cell>
          <cell r="F18" t="str">
            <v>PLB</v>
          </cell>
        </row>
        <row r="19">
          <cell r="A19" t="str">
            <v>VISA_PN2068-2_17_EXE_PLA_000025_5_Visa MOE</v>
          </cell>
          <cell r="F19" t="str">
            <v>PLB</v>
          </cell>
        </row>
        <row r="20">
          <cell r="A20" t="str">
            <v>VISA_PN2068-2_17_EXE_PLA_000024_5_Visa MOE</v>
          </cell>
          <cell r="F20" t="str">
            <v>PLB</v>
          </cell>
        </row>
        <row r="21">
          <cell r="A21" t="str">
            <v>VISA_PN2068-2_17_EXE_PDT_000002_6_Visa MOE</v>
          </cell>
          <cell r="F21" t="str">
            <v>CFO</v>
          </cell>
        </row>
        <row r="22">
          <cell r="A22" t="str">
            <v>VISA_PN2068-2_17_EXE_PLA_000025_3_Visa MOE</v>
          </cell>
          <cell r="F22" t="str">
            <v>PLB</v>
          </cell>
        </row>
        <row r="23">
          <cell r="A23" t="str">
            <v>VISA_PN2068-2_17_EXE_PLA_000024_3_Visa MOE</v>
          </cell>
          <cell r="F23" t="str">
            <v>PLB</v>
          </cell>
        </row>
        <row r="24">
          <cell r="A24" t="str">
            <v>VISA_PN2068-2_17_EXE_PLA_000030_1_Visa MOE</v>
          </cell>
          <cell r="F24" t="str">
            <v>PLB</v>
          </cell>
        </row>
        <row r="25">
          <cell r="A25" t="str">
            <v>VISA_PN2068-2_17_EXE_NTE_000020_4_Visa MOE</v>
          </cell>
          <cell r="F25" t="str">
            <v>CVC</v>
          </cell>
        </row>
        <row r="26">
          <cell r="A26" t="str">
            <v>VISA_PN2068-2_17_EXE_NTE_000020_3_Visa MOE</v>
          </cell>
          <cell r="F26" t="str">
            <v>CVC</v>
          </cell>
        </row>
        <row r="27">
          <cell r="A27" t="str">
            <v>VISA_PN2068-2_17_EXE_PLA_000097_1_Visa MOE</v>
          </cell>
          <cell r="F27" t="str">
            <v>CVC</v>
          </cell>
        </row>
        <row r="28">
          <cell r="A28" t="str">
            <v>VISA_PN2068-2_17_EXE_PLA_000089_1_Visa MOE</v>
          </cell>
          <cell r="F28" t="str">
            <v>CVC</v>
          </cell>
        </row>
        <row r="29">
          <cell r="A29" t="str">
            <v>DAF_PN2068-2_17_EXE_DAF_000045_1_Visa MOE</v>
          </cell>
          <cell r="F29" t="str">
            <v>CVC</v>
          </cell>
        </row>
        <row r="30">
          <cell r="A30" t="str">
            <v>VISA_PN2068-2_17_EXE_PLA_000056_4_Visa MOE</v>
          </cell>
          <cell r="F30" t="str">
            <v>CVC</v>
          </cell>
        </row>
        <row r="31">
          <cell r="A31" t="str">
            <v>VISA_PN2068-2_17_EXE_PLA_000083_2_Visa MOE</v>
          </cell>
          <cell r="F31" t="str">
            <v>CVC</v>
          </cell>
        </row>
        <row r="32">
          <cell r="A32" t="str">
            <v>DAF_PN2068-2_17_EXE_DAF_000236_1_Visa MOE</v>
          </cell>
          <cell r="F32" t="str">
            <v>CVC</v>
          </cell>
        </row>
        <row r="33">
          <cell r="A33" t="str">
            <v>VISA_PN2068-2_17_EXE_PLA_000015_4_Visa MOE</v>
          </cell>
          <cell r="F33" t="str">
            <v>CVC</v>
          </cell>
        </row>
        <row r="34">
          <cell r="A34" t="str">
            <v>VISA_PN2068-2_17_EXE_PLA_000015_2_Visa MOE</v>
          </cell>
          <cell r="F34" t="str">
            <v>CVC</v>
          </cell>
        </row>
        <row r="35">
          <cell r="A35" t="str">
            <v>VISA_PN2068-2_17_EXE_PLA_000014_2_Visa MOE</v>
          </cell>
          <cell r="F35" t="str">
            <v>CVC</v>
          </cell>
        </row>
        <row r="36">
          <cell r="A36" t="str">
            <v>VISA_PN2068-2_17_EXE_PLA_000012_3_Visa MOE</v>
          </cell>
          <cell r="F36" t="str">
            <v>CVC</v>
          </cell>
        </row>
        <row r="37">
          <cell r="A37" t="str">
            <v>VISA_PN2068-2_17_EXE_PLA_000012_2_Visa MOE</v>
          </cell>
          <cell r="F37" t="str">
            <v>CVC</v>
          </cell>
        </row>
        <row r="38">
          <cell r="A38" t="str">
            <v>VISA_PN2068-2_17_EXE_PLA_000013_3_Visa MOE</v>
          </cell>
          <cell r="F38" t="str">
            <v>CVC</v>
          </cell>
        </row>
        <row r="39">
          <cell r="A39" t="str">
            <v>VISA_PN2068-2_17_EXE_PLA_000013_2_Visa MOE</v>
          </cell>
          <cell r="F39" t="str">
            <v>CVC</v>
          </cell>
        </row>
        <row r="40">
          <cell r="A40" t="str">
            <v>VISA_PN2068-2_17_EXE_PLA_000092_1_Visa MOE</v>
          </cell>
          <cell r="F40" t="str">
            <v>CVC</v>
          </cell>
        </row>
        <row r="41">
          <cell r="A41" t="str">
            <v>VISA_PN2068-2_17_EXE_PLA_000060_2_Visa MOE</v>
          </cell>
          <cell r="F41" t="str">
            <v>CVC</v>
          </cell>
        </row>
        <row r="42">
          <cell r="A42" t="str">
            <v>VISA_PN2068-2_17_EXE_PLA_000061_2_Visa MOE</v>
          </cell>
          <cell r="F42" t="str">
            <v>CVC</v>
          </cell>
        </row>
        <row r="43">
          <cell r="A43" t="str">
            <v>VISA_PN2068-2_17_EXE_PLA_000062_2_Visa MOE</v>
          </cell>
          <cell r="F43" t="str">
            <v>CVC</v>
          </cell>
        </row>
        <row r="44">
          <cell r="A44" t="str">
            <v>VISA_PN2068-2_17_EXE_PLA_000017_2_Visa MOE</v>
          </cell>
          <cell r="F44" t="str">
            <v>CVC</v>
          </cell>
        </row>
        <row r="45">
          <cell r="A45" t="str">
            <v>VISA_PN2068-2_17_EXE_NTE_000024_4_Visa MOE</v>
          </cell>
          <cell r="F45" t="str">
            <v>DSF</v>
          </cell>
        </row>
        <row r="46">
          <cell r="A46" t="str">
            <v>VISA_PN2068-2_17_EXE_PLA_000084_1_Visa MOE</v>
          </cell>
          <cell r="F46" t="str">
            <v>CVC</v>
          </cell>
        </row>
        <row r="47">
          <cell r="A47" t="str">
            <v>VISA_PN2068-2_17_EXE_PLA_000084_2_Visa MOE</v>
          </cell>
          <cell r="F47" t="str">
            <v>CVC</v>
          </cell>
        </row>
        <row r="48">
          <cell r="A48" t="str">
            <v>VISA_PN2068-2_17_EXE_NTE_000031_2_Visa MOE</v>
          </cell>
          <cell r="F48" t="str">
            <v>CVC</v>
          </cell>
        </row>
        <row r="49">
          <cell r="A49" t="str">
            <v>VISA_PN2068-2_17_EXE_NTE_000031_1_Visa MOE</v>
          </cell>
          <cell r="F49" t="str">
            <v>CVC</v>
          </cell>
        </row>
        <row r="50">
          <cell r="A50" t="str">
            <v>VISA_PN2068-2_17_EXE_PLA_000082_3_Visa MOE</v>
          </cell>
          <cell r="F50" t="str">
            <v>CVC</v>
          </cell>
        </row>
        <row r="51">
          <cell r="A51" t="str">
            <v>VISA_PN2068-2_17_EXE_PLA_000014_4_Visa MOE</v>
          </cell>
          <cell r="F51" t="str">
            <v>CVC</v>
          </cell>
        </row>
        <row r="52">
          <cell r="A52" t="str">
            <v>VISA_PN2068-2_17_EXE_PLA_000098_1_Visa MOE</v>
          </cell>
          <cell r="F52" t="str">
            <v>CVC</v>
          </cell>
        </row>
        <row r="53">
          <cell r="A53" t="str">
            <v>VISA_PN2068-2_17_EXE_PLA_000058_4_Visa MOE</v>
          </cell>
          <cell r="F53" t="str">
            <v>CVC</v>
          </cell>
        </row>
        <row r="54">
          <cell r="A54" t="str">
            <v>FQR_PN2068-2_17_EXE_FQR_000251_1_Avis MOE</v>
          </cell>
          <cell r="F54" t="str">
            <v>CFA</v>
          </cell>
        </row>
        <row r="55">
          <cell r="A55" t="str">
            <v>FQR_PN2068-2_17_EXE_FQR_000250_1_Avis MOE</v>
          </cell>
          <cell r="F55" t="str">
            <v>CFA</v>
          </cell>
        </row>
        <row r="56">
          <cell r="A56" t="str">
            <v>DAF_PSC2137_17_EXE_DAF_000236_1_Visa MOE</v>
          </cell>
          <cell r="F56" t="str">
            <v>ARC</v>
          </cell>
        </row>
        <row r="57">
          <cell r="A57" t="str">
            <v>FQR_PN2068-2_17_EXE_FQR_000247_1_Avis MOE</v>
          </cell>
          <cell r="F57" t="str">
            <v>CFA</v>
          </cell>
        </row>
        <row r="58">
          <cell r="A58" t="str">
            <v>FQR_PN2068-2_17_EXE_FQR_000246_1_Avis MOE</v>
          </cell>
          <cell r="F58" t="str">
            <v>CFA</v>
          </cell>
        </row>
        <row r="59">
          <cell r="A59" t="str">
            <v>FQR_PN2068-2_17_EXE_FQR_000245_1_Avis MOE</v>
          </cell>
          <cell r="F59" t="str">
            <v>CFA</v>
          </cell>
        </row>
        <row r="60">
          <cell r="A60" t="str">
            <v>FQR_PN2068-2_17_EXE_FQR_000239_1_Avis MOE</v>
          </cell>
          <cell r="F60" t="str">
            <v>CFA</v>
          </cell>
        </row>
        <row r="61">
          <cell r="A61" t="str">
            <v>FQR_PN2068-2_17_EXE_FQR_000244_1_Avis MOE</v>
          </cell>
          <cell r="F61" t="str">
            <v>CFA</v>
          </cell>
        </row>
        <row r="62">
          <cell r="A62" t="str">
            <v>FQR_PN2068-2_17_EXE_FQR_000243_1_Avis MOE</v>
          </cell>
          <cell r="F62" t="str">
            <v>CFA</v>
          </cell>
        </row>
        <row r="63">
          <cell r="A63" t="str">
            <v>FQR_PN2068-2_17_EXE_FQR_000242_1_Avis MOE</v>
          </cell>
          <cell r="F63" t="str">
            <v>CFA</v>
          </cell>
        </row>
        <row r="64">
          <cell r="A64" t="str">
            <v>FQR_PN2068-2_17_EXE_FQR_000241_1_Avis MOE</v>
          </cell>
          <cell r="F64" t="str">
            <v>CFA</v>
          </cell>
        </row>
        <row r="65">
          <cell r="A65" t="str">
            <v>FQR_PN2068-2_17_EXE_FQR_000238_1_Avis MOE</v>
          </cell>
          <cell r="F65" t="str">
            <v>CFA</v>
          </cell>
        </row>
        <row r="66">
          <cell r="A66" t="str">
            <v>FQR_PN2068-2_17_EXE_FQR_000248_1_Avis MOE</v>
          </cell>
          <cell r="F66" t="str">
            <v>CFA</v>
          </cell>
        </row>
        <row r="67">
          <cell r="A67" t="str">
            <v>DAF_PN2068-2_17_EXE_DAF_000043_2_Visa MOE</v>
          </cell>
          <cell r="F67" t="str">
            <v>CVC</v>
          </cell>
        </row>
        <row r="68">
          <cell r="A68" t="str">
            <v>DAF_PN2068-2_17_EXE_DAF_000042_1_Visa MOE</v>
          </cell>
          <cell r="F68" t="str">
            <v>CVC</v>
          </cell>
        </row>
        <row r="69">
          <cell r="A69" t="str">
            <v>DAF_PN2068-2_17_EXE_DAF_000083_1_Visa MOE</v>
          </cell>
          <cell r="F69" t="str">
            <v>CFA</v>
          </cell>
        </row>
        <row r="70">
          <cell r="A70" t="str">
            <v>DAF_PN2068-2_17_EXE_DAF_000043_1_Visa MOE</v>
          </cell>
          <cell r="F70" t="str">
            <v>CVC</v>
          </cell>
        </row>
        <row r="71">
          <cell r="A71" t="str">
            <v>VISA_PN2068-2_17_EXE_PLA_000397_1_Visa MOE</v>
          </cell>
          <cell r="F71" t="str">
            <v>PLB</v>
          </cell>
        </row>
        <row r="72">
          <cell r="A72" t="str">
            <v>VISA_PN2068-2_17_EXE_PLA_000022_5_Visa MOE</v>
          </cell>
          <cell r="F72" t="str">
            <v>PLB</v>
          </cell>
        </row>
        <row r="73">
          <cell r="A73" t="str">
            <v>VISA_PSC2137_17_EXE_NTE_000321_1_Visa MOE</v>
          </cell>
          <cell r="F73" t="str">
            <v>GOE</v>
          </cell>
        </row>
        <row r="74">
          <cell r="A74" t="str">
            <v>VISA_PN2068-2_17_EXE_PLA_000031_1_Visa MOE</v>
          </cell>
          <cell r="F74" t="str">
            <v>PLB</v>
          </cell>
        </row>
        <row r="75">
          <cell r="A75" t="str">
            <v>VISA_PN2068-2_17_EXE_PLA_000025_4_Visa MOE</v>
          </cell>
          <cell r="F75" t="str">
            <v>PLB</v>
          </cell>
        </row>
        <row r="76">
          <cell r="A76" t="str">
            <v>VISA_PN2068-2_17_EXE_PLA_000029_2_Visa MOE</v>
          </cell>
          <cell r="F76" t="str">
            <v>PLB</v>
          </cell>
        </row>
        <row r="77">
          <cell r="A77" t="str">
            <v>VISA_PN2068-2_17_EXE_PLA_000029_3_Visa MOE</v>
          </cell>
          <cell r="F77" t="str">
            <v>PLB</v>
          </cell>
        </row>
        <row r="78">
          <cell r="A78" t="str">
            <v>VISA_PN2068-2_17_EXE_PLA_000027_2_Visa MOE</v>
          </cell>
          <cell r="F78" t="str">
            <v>PLB</v>
          </cell>
        </row>
        <row r="79">
          <cell r="A79" t="str">
            <v>VISA_PN2068-2_17_EXE_PLA_000027_3_Visa MOE</v>
          </cell>
          <cell r="F79" t="str">
            <v>PLB</v>
          </cell>
        </row>
        <row r="80">
          <cell r="A80" t="str">
            <v>VISA_PN2068-2_17_EXE_PLA_000026_2_Visa MOE</v>
          </cell>
          <cell r="F80" t="str">
            <v>PLB</v>
          </cell>
        </row>
        <row r="81">
          <cell r="A81" t="str">
            <v>VISA_PN2068-2_17_EXE_PLA_000023_4_Visa MOE</v>
          </cell>
          <cell r="F81" t="str">
            <v>PLB</v>
          </cell>
        </row>
        <row r="82">
          <cell r="A82" t="str">
            <v>VISA_PN2068-2_17_EXE_PLA_000024_4_Visa MOE</v>
          </cell>
          <cell r="F82" t="str">
            <v>PLB</v>
          </cell>
        </row>
        <row r="83">
          <cell r="A83" t="str">
            <v>VISA_PN2068-2_17_EXE_PLA_000023_3_Visa MOE</v>
          </cell>
          <cell r="F83" t="str">
            <v>GOE</v>
          </cell>
        </row>
        <row r="84">
          <cell r="A84" t="str">
            <v>VISA_PN2068-2_17_EXE_PLA_000022_4_Visa MOE</v>
          </cell>
          <cell r="F84" t="str">
            <v>GOE</v>
          </cell>
        </row>
        <row r="85">
          <cell r="A85" t="str">
            <v>VISA_PN2068-2_17_EXE_PLA_000022_3_Visa MOE</v>
          </cell>
          <cell r="F85" t="str">
            <v>GOE</v>
          </cell>
        </row>
        <row r="86">
          <cell r="A86" t="str">
            <v>VISA_PN2122_17_EXE_ADM_000021_1_Visa MOE</v>
          </cell>
          <cell r="F86" t="str">
            <v>FAC</v>
          </cell>
        </row>
        <row r="87">
          <cell r="A87" t="str">
            <v>VISA_PN2122_17_EXE_FIC_000013_4_Visa MOE</v>
          </cell>
          <cell r="F87" t="str">
            <v>FAC</v>
          </cell>
        </row>
        <row r="88">
          <cell r="A88" t="str">
            <v>DAF_PSC2137_17_EXE_DAF_000240_1_Visa MOE</v>
          </cell>
          <cell r="F88" t="str">
            <v>ARC</v>
          </cell>
        </row>
        <row r="89">
          <cell r="A89" t="str">
            <v>DAF_PSC2137_17_EXE_DAF_000239_1_Visa MOE</v>
          </cell>
          <cell r="F89" t="str">
            <v>ARC</v>
          </cell>
        </row>
        <row r="90">
          <cell r="A90" t="str">
            <v>DAF_PSC2137_17_EXE_DAF_000238_1_Visa MOE</v>
          </cell>
          <cell r="F90" t="str">
            <v>ARC</v>
          </cell>
        </row>
        <row r="91">
          <cell r="A91" t="str">
            <v>DAF_PSC2137_17_EXE_DAF_000237_1_Visa MOE</v>
          </cell>
          <cell r="F91" t="str">
            <v>ARC</v>
          </cell>
        </row>
        <row r="92">
          <cell r="A92" t="str">
            <v>VISA_PN2122_17_EXE_PDT_000005_1_Visa MOE</v>
          </cell>
          <cell r="F92" t="str">
            <v>FAC</v>
          </cell>
        </row>
        <row r="93">
          <cell r="A93" t="str">
            <v>VISA_PN2068-2_17_EXE_PLA_000020_3_Visa MOE</v>
          </cell>
          <cell r="F93" t="str">
            <v>GOE</v>
          </cell>
        </row>
        <row r="94">
          <cell r="A94" t="str">
            <v>VISA_PN2068-2_17_EXE_PLA_000021_4_Visa MOE</v>
          </cell>
          <cell r="F94" t="str">
            <v>GOE</v>
          </cell>
        </row>
        <row r="95">
          <cell r="A95" t="str">
            <v>VISA_PN2068-2_17_EXE_PLA_000021_3_Visa MOE</v>
          </cell>
          <cell r="F95" t="str">
            <v>GOE</v>
          </cell>
        </row>
        <row r="96">
          <cell r="A96" t="str">
            <v>VISA_PN2068-2_17_EXE_MOD_000063_2_Visa MOE</v>
          </cell>
          <cell r="F96" t="str">
            <v>CVC</v>
          </cell>
        </row>
        <row r="97">
          <cell r="A97" t="str">
            <v>VISA_PN2068-2_17_EXE_PLA_000059_4_Visa MOE</v>
          </cell>
          <cell r="F97" t="str">
            <v>CVC</v>
          </cell>
        </row>
        <row r="98">
          <cell r="A98" t="str">
            <v>VISA_PN2068-2_17_EXE_PLA_000059_3_Visa MOE</v>
          </cell>
          <cell r="F98" t="str">
            <v>CVC</v>
          </cell>
        </row>
        <row r="99">
          <cell r="A99" t="str">
            <v>VISA_PN2068-2_17_EXE_PLA_000391_1_Visa MOE</v>
          </cell>
          <cell r="F99" t="str">
            <v>CVC</v>
          </cell>
        </row>
        <row r="100">
          <cell r="A100" t="str">
            <v>VISA_PN2068-2_17_EXE_PLA_000392_1_Visa MOE</v>
          </cell>
          <cell r="F100" t="str">
            <v>CVC</v>
          </cell>
        </row>
        <row r="101">
          <cell r="A101" t="str">
            <v>VISA_PN2068-2_17_EXE_PLA_000395_1_Visa MOE</v>
          </cell>
          <cell r="F101" t="str">
            <v>CVC</v>
          </cell>
        </row>
        <row r="102">
          <cell r="A102" t="str">
            <v>VISA_PN2068-2_17_EXE_PLA_000396_1_Visa MOE</v>
          </cell>
          <cell r="F102" t="str">
            <v>CVC</v>
          </cell>
        </row>
        <row r="103">
          <cell r="A103" t="str">
            <v>FQR_PN2068-2_17_EXE_FQR_000136_1_Avis MOE</v>
          </cell>
          <cell r="F103" t="str">
            <v>CVC</v>
          </cell>
        </row>
        <row r="104">
          <cell r="A104" t="str">
            <v>VISA_PN2068-2_17_EXE_PLA_000090_2_Visa MOE</v>
          </cell>
          <cell r="F104" t="str">
            <v>CVC</v>
          </cell>
        </row>
        <row r="105">
          <cell r="A105" t="str">
            <v>VISA_PN2068-2_17_EXE_PLA_000099_1_Visa MOE</v>
          </cell>
          <cell r="F105" t="str">
            <v>CVC</v>
          </cell>
        </row>
        <row r="106">
          <cell r="A106" t="str">
            <v>VISA_PN2068-2_17_EXE_PLA_000102_1_Visa MOE</v>
          </cell>
          <cell r="F106" t="str">
            <v>CVC</v>
          </cell>
        </row>
        <row r="107">
          <cell r="A107" t="str">
            <v>VISA_PN2068-2_17_EXE_PLA_000100_1_Visa MOE</v>
          </cell>
          <cell r="F107" t="str">
            <v>CVC</v>
          </cell>
        </row>
        <row r="108">
          <cell r="A108" t="str">
            <v>VISA_PN2068-2_17_EXE_PLA_000091_2_Visa MOE</v>
          </cell>
          <cell r="F108" t="str">
            <v>CVC</v>
          </cell>
        </row>
        <row r="109">
          <cell r="A109" t="str">
            <v>VISA_PN2068-2_17_EXE_PLA_000085_2_Visa MOE</v>
          </cell>
          <cell r="F109" t="str">
            <v>CVC</v>
          </cell>
        </row>
        <row r="110">
          <cell r="A110" t="str">
            <v>VISA_PN2068-2_17_EXE_PLA_000057_4_Visa MOE</v>
          </cell>
          <cell r="F110" t="str">
            <v>CVC</v>
          </cell>
        </row>
        <row r="111">
          <cell r="A111" t="str">
            <v>FQR_PN2068-2_17_EXE_FQR_000235_1_Avis MOE</v>
          </cell>
          <cell r="F111" t="str">
            <v>CVC</v>
          </cell>
        </row>
        <row r="112">
          <cell r="A112" t="str">
            <v>VISA_PN2068-2_17_EXE_PLA_000026_1_Visa MOE</v>
          </cell>
          <cell r="F112" t="str">
            <v>GOE</v>
          </cell>
        </row>
        <row r="113">
          <cell r="A113" t="str">
            <v>VISA_PN2068-2_17_EXE_MOD_000063_3_Visa MOE</v>
          </cell>
          <cell r="F113" t="str">
            <v>CVC</v>
          </cell>
        </row>
        <row r="114">
          <cell r="A114" t="str">
            <v>VISA_PN2068-2_17_EXE_MOD_000063_1_Visa MOE</v>
          </cell>
          <cell r="F114" t="str">
            <v>CVC</v>
          </cell>
        </row>
        <row r="115">
          <cell r="A115" t="str">
            <v>VISA_PN2068-2_17_EXE_BIM_000054_2_Visa MOE</v>
          </cell>
          <cell r="F115" t="str">
            <v>CFA</v>
          </cell>
        </row>
        <row r="116">
          <cell r="A116" t="str">
            <v>VISA_PN2068-2_17_EXE_BIM_000054_1_Visa MOE</v>
          </cell>
          <cell r="F116" t="str">
            <v>CFA</v>
          </cell>
        </row>
        <row r="117">
          <cell r="A117" t="str">
            <v>FQR_PN2122_17_PRO_FQR_000001_1_Avis MOE</v>
          </cell>
          <cell r="F117" t="str">
            <v>FAC</v>
          </cell>
        </row>
        <row r="118">
          <cell r="A118" t="str">
            <v>VISA_PN2068-2_17_EXE_NTE_000022_5_Visa MOE</v>
          </cell>
          <cell r="F118" t="str">
            <v>DSF</v>
          </cell>
        </row>
        <row r="119">
          <cell r="A119" t="str">
            <v>VISA_PN2068-2_17_EXE_NTE_000021_4_Visa MOE</v>
          </cell>
          <cell r="F119" t="str">
            <v>DSF</v>
          </cell>
        </row>
        <row r="120">
          <cell r="A120" t="str">
            <v>FQR_PN2068-2_17_EXE_FQR_000108_1_REPONSES MOE</v>
          </cell>
          <cell r="F120" t="str">
            <v>CVC</v>
          </cell>
        </row>
        <row r="121">
          <cell r="A121" t="str">
            <v>DAF_PSC2137_17_EXE_DAF_000123_1_Visa MOE</v>
          </cell>
          <cell r="F121" t="str">
            <v>ARC</v>
          </cell>
        </row>
        <row r="122">
          <cell r="A122" t="str">
            <v>DAF_PSC2137_17_EXE_DAF_000131_1_Visa MOE</v>
          </cell>
          <cell r="F122" t="str">
            <v>ARC</v>
          </cell>
        </row>
        <row r="123">
          <cell r="A123" t="str">
            <v>DAF_PSC2137_17_EXE_DAF_000326_1_Visa MOE</v>
          </cell>
          <cell r="F123" t="str">
            <v>ARC</v>
          </cell>
        </row>
        <row r="124">
          <cell r="A124" t="str">
            <v>DAF_PSC2137_17_EXE_DAF_000242_1_Visa MOE</v>
          </cell>
          <cell r="F124" t="str">
            <v>ARC</v>
          </cell>
        </row>
        <row r="125">
          <cell r="A125" t="str">
            <v>DAF_PSC2137_17_EXE_DAF_000325_1_Visa MOE</v>
          </cell>
          <cell r="F125" t="str">
            <v>ARC</v>
          </cell>
        </row>
        <row r="126">
          <cell r="A126" t="str">
            <v>DAF_PSC2137_17_EXE_DAF_000130_1_Visa MOE</v>
          </cell>
          <cell r="F126" t="str">
            <v>ARC</v>
          </cell>
        </row>
        <row r="127">
          <cell r="A127" t="str">
            <v>DAF_PSC2137_17_EXE_DAF_000125_1_Visa MOE</v>
          </cell>
          <cell r="F127" t="str">
            <v>ARC</v>
          </cell>
        </row>
        <row r="128">
          <cell r="A128" t="str">
            <v>DAF_PSC2137_17_EXE_DAF_000127_1_Visa MOE</v>
          </cell>
          <cell r="F128" t="str">
            <v>ARC</v>
          </cell>
        </row>
        <row r="129">
          <cell r="A129" t="str">
            <v>DAF_PSC2137_17_EXE_DAF_000129_1_Visa MOE</v>
          </cell>
          <cell r="F129" t="str">
            <v>ARC</v>
          </cell>
        </row>
        <row r="130">
          <cell r="A130" t="str">
            <v>DAF_PSC2137_17_EXE_DAF_000126_1_Visa MOE</v>
          </cell>
          <cell r="F130" t="str">
            <v>ARC</v>
          </cell>
        </row>
        <row r="131">
          <cell r="A131" t="str">
            <v>DAF_PSC2137_17_EXE_DAF_000122_1_Visa MOE</v>
          </cell>
          <cell r="F131" t="str">
            <v>ARC</v>
          </cell>
        </row>
        <row r="132">
          <cell r="A132" t="str">
            <v>DAF_PSC2137_17_EXE_DAF_000247_1_Visa MOE</v>
          </cell>
          <cell r="F132" t="str">
            <v>ARC</v>
          </cell>
        </row>
        <row r="133">
          <cell r="A133" t="str">
            <v>DAF_PSC2137_17_EXE_DAF_000244_1_Visa MOE</v>
          </cell>
          <cell r="F133" t="str">
            <v>ARC</v>
          </cell>
        </row>
        <row r="134">
          <cell r="A134" t="str">
            <v>DAF_PN2068-2_17_EXE_DAF_000115_2_Visa MOE</v>
          </cell>
          <cell r="F134" t="str">
            <v>PLB</v>
          </cell>
        </row>
        <row r="135">
          <cell r="A135" t="str">
            <v>DAF_PSC2137_17_EXE_DAF_000243_1_Visa MOE</v>
          </cell>
          <cell r="F135" t="str">
            <v>ARC</v>
          </cell>
        </row>
        <row r="136">
          <cell r="A136" t="str">
            <v>DAF_PSC2137_17_EXE_DAF_000241_1_Visa MOE</v>
          </cell>
          <cell r="F136" t="str">
            <v>ARC</v>
          </cell>
        </row>
        <row r="137">
          <cell r="A137" t="str">
            <v>DAF_PN2068-2_17_EXE_DAF_000044_1_Visa MOE</v>
          </cell>
          <cell r="F137" t="str">
            <v>CVC</v>
          </cell>
        </row>
        <row r="138">
          <cell r="A138" t="str">
            <v>DAF_PN2068-2_17_EXE_DAF_000070_1_Visa MOE</v>
          </cell>
          <cell r="F138" t="str">
            <v>CFA</v>
          </cell>
        </row>
        <row r="139">
          <cell r="A139" t="str">
            <v>DAF_PSC2137_17_EXE_DAF_000174_1_Visa MOE</v>
          </cell>
          <cell r="F139" t="str">
            <v>SER</v>
          </cell>
        </row>
        <row r="140">
          <cell r="A140" t="str">
            <v>DAF_PSC2137_17_EXE_DAF_000173_1_Visa MOE</v>
          </cell>
          <cell r="F140" t="str">
            <v>SER</v>
          </cell>
        </row>
        <row r="141">
          <cell r="A141" t="str">
            <v>DAF_PSC2137_17_EXE_DAF_000180_1_Visa MOE</v>
          </cell>
          <cell r="F141" t="str">
            <v>SER</v>
          </cell>
        </row>
        <row r="142">
          <cell r="A142" t="str">
            <v>DAF_PSC2137_17_EXE_DAF_000179_1_Visa MOE</v>
          </cell>
          <cell r="F142" t="str">
            <v>SER</v>
          </cell>
        </row>
        <row r="143">
          <cell r="A143" t="str">
            <v>DAF_PSC2137_17_EXE_DAF_000178_1_Visa MOE</v>
          </cell>
          <cell r="F143" t="str">
            <v>SER</v>
          </cell>
        </row>
        <row r="144">
          <cell r="A144" t="str">
            <v>DAF_PSC2137_17_EXE_DAF_000177_1_Visa MOE</v>
          </cell>
          <cell r="F144" t="str">
            <v>SER</v>
          </cell>
        </row>
        <row r="145">
          <cell r="A145" t="str">
            <v>DAF_PSC2137_17_EXE_DAF_000176_1_Visa MOE</v>
          </cell>
          <cell r="F145" t="str">
            <v>SER</v>
          </cell>
        </row>
        <row r="146">
          <cell r="A146" t="str">
            <v>DAF_PSC2137_17_EXE_DAF_000175_1_Visa MOE</v>
          </cell>
          <cell r="F146" t="str">
            <v>SER</v>
          </cell>
        </row>
        <row r="147">
          <cell r="A147" t="str">
            <v>DAF_PSC2137_17_EXE_DAF_000181_1_Visa MOE</v>
          </cell>
          <cell r="F147" t="str">
            <v>SER</v>
          </cell>
        </row>
        <row r="148">
          <cell r="A148" t="str">
            <v>VISA_PSC2137_17_EXE_PLA_000082_1_Visa MOE</v>
          </cell>
          <cell r="F148" t="str">
            <v>SER</v>
          </cell>
        </row>
        <row r="149">
          <cell r="A149" t="str">
            <v>VISA_PSC2137_17_EXE_PLA_000081_1_Visa MOE</v>
          </cell>
          <cell r="F149" t="str">
            <v>SER</v>
          </cell>
        </row>
        <row r="150">
          <cell r="A150" t="str">
            <v>VISA_PSC2137_17_EXE_PLA_000080_1_Visa MOE</v>
          </cell>
          <cell r="F150" t="str">
            <v>SER</v>
          </cell>
        </row>
        <row r="151">
          <cell r="A151" t="str">
            <v>VISA_PSC2137_17_EXE_PLA_000083_1_Visa MOE</v>
          </cell>
          <cell r="F151" t="str">
            <v>SER</v>
          </cell>
        </row>
        <row r="152">
          <cell r="A152" t="str">
            <v>VISA_PSC2137_17_EXE_PLA_000084_1_Visa MOE</v>
          </cell>
          <cell r="F152" t="str">
            <v>SER</v>
          </cell>
        </row>
        <row r="153">
          <cell r="A153" t="str">
            <v>VISA_PSC2137_17_EXE_PLA_000085_1_Visa MOE</v>
          </cell>
          <cell r="F153" t="str">
            <v>SER</v>
          </cell>
        </row>
        <row r="154">
          <cell r="A154" t="str">
            <v>VISA_PSC2137_17_EXE_PLA_000086_1_Visa MOE</v>
          </cell>
          <cell r="F154" t="str">
            <v>SER</v>
          </cell>
        </row>
        <row r="155">
          <cell r="A155" t="str">
            <v>DAF_PSC2137_17_EXE_DAF_000322_1_Visa MOE</v>
          </cell>
          <cell r="F155" t="str">
            <v>GOE</v>
          </cell>
        </row>
        <row r="156">
          <cell r="A156" t="str">
            <v>VISA_PSC2137_17_EXE_NTE_000320_1_Visa MOE</v>
          </cell>
          <cell r="F156" t="str">
            <v>GOE</v>
          </cell>
        </row>
        <row r="157">
          <cell r="A157" t="str">
            <v>VISA_PSC2137_17_EXE_PLA_000089_1_Visa MOE</v>
          </cell>
          <cell r="F157" t="str">
            <v>SER</v>
          </cell>
        </row>
        <row r="158">
          <cell r="A158" t="str">
            <v>VISA_PSC2137_17_EXE_PLA_000088_1_Visa MOE</v>
          </cell>
          <cell r="F158" t="str">
            <v>SER</v>
          </cell>
        </row>
        <row r="159">
          <cell r="A159" t="str">
            <v>VISA_PSC2137_17_EXE_PLA_000087_1_Visa MOE</v>
          </cell>
          <cell r="F159" t="str">
            <v>SER</v>
          </cell>
        </row>
        <row r="160">
          <cell r="A160" t="str">
            <v>FQR_PN2068-2_17_EXE_FQR_000109_1_REPONSES MOE</v>
          </cell>
          <cell r="F160" t="str">
            <v>CVC</v>
          </cell>
        </row>
        <row r="161">
          <cell r="A161" t="str">
            <v>FQR_PN2068-2_17_EXE_FQR_000155_1_Avis MOE</v>
          </cell>
          <cell r="F161" t="str">
            <v>CVC</v>
          </cell>
        </row>
        <row r="162">
          <cell r="A162" t="str">
            <v>VISA_PN2068-2_17_EXE_FQR_000136_1_Visa MOE</v>
          </cell>
          <cell r="F162" t="str">
            <v>CFA</v>
          </cell>
        </row>
        <row r="163">
          <cell r="A163" t="str">
            <v>VISA_PN2068-2_17_EXE_NTE_000019_3_Visa MOE</v>
          </cell>
          <cell r="F163" t="str">
            <v>DSF</v>
          </cell>
        </row>
        <row r="164">
          <cell r="A164" t="str">
            <v>VISA_PN2122_17_EXE_NTE_000022_2_Visa MOE</v>
          </cell>
          <cell r="F164" t="str">
            <v>FAC</v>
          </cell>
        </row>
        <row r="165">
          <cell r="A165" t="str">
            <v>VISA_PN2068-2_17_EXE_SHE_000011_3_Visa MOE</v>
          </cell>
          <cell r="F165" t="str">
            <v>DSF</v>
          </cell>
        </row>
        <row r="166">
          <cell r="A166" t="str">
            <v>VISA_PN2068-2_17_EXE_PLA_000090_1_Visa MOE</v>
          </cell>
          <cell r="F166" t="str">
            <v>CVC</v>
          </cell>
        </row>
        <row r="167">
          <cell r="A167" t="str">
            <v>VISA_PN2068-2_17_EXE_PLA_000091_1_Visa MOE</v>
          </cell>
          <cell r="F167" t="str">
            <v>CVC</v>
          </cell>
        </row>
        <row r="168">
          <cell r="A168" t="str">
            <v>VISA_PN2068-2_17_EXE_PLA_000085_1_Visa MOE</v>
          </cell>
          <cell r="F168" t="str">
            <v>CVC</v>
          </cell>
        </row>
        <row r="169">
          <cell r="A169" t="str">
            <v>VISA_PN2068-2_17_EXE_PLA_000058_3_Visa MOE</v>
          </cell>
          <cell r="F169" t="str">
            <v>CVC</v>
          </cell>
        </row>
        <row r="170">
          <cell r="A170" t="str">
            <v>VISA_PN2068-2_17_EXE_PLA_000057_3_Visa MOE</v>
          </cell>
          <cell r="F170" t="str">
            <v>CVC</v>
          </cell>
        </row>
        <row r="171">
          <cell r="A171" t="str">
            <v>VISA_PN2068-2_17_EXE_PLA_000014_3_Visa MOE</v>
          </cell>
          <cell r="F171" t="str">
            <v>CVC</v>
          </cell>
        </row>
        <row r="172">
          <cell r="A172" t="str">
            <v>VISA_PN2068-2_17_EXE_PLA_000082_2_Visa MOE</v>
          </cell>
          <cell r="F172" t="str">
            <v>CVC</v>
          </cell>
        </row>
        <row r="173">
          <cell r="A173" t="str">
            <v>DAF_PSC2137_17_EXE_DAF_000292_2_Visa MOE</v>
          </cell>
          <cell r="F173" t="str">
            <v>GOE</v>
          </cell>
        </row>
        <row r="174">
          <cell r="A174" t="str">
            <v>DAF_PSC2137_17_EXE_DAF_000147_2_Visa MOE</v>
          </cell>
          <cell r="F174" t="str">
            <v>GOE</v>
          </cell>
        </row>
        <row r="175">
          <cell r="A175" t="str">
            <v>VISA_PN2068-2_17_EXE_PLA_000056_3_Visa MOE</v>
          </cell>
          <cell r="F175" t="str">
            <v>CVC</v>
          </cell>
        </row>
        <row r="176">
          <cell r="A176" t="str">
            <v>VISA_PN2068-2_17_EXE_PLA_000015_3_Visa MOE</v>
          </cell>
          <cell r="F176" t="str">
            <v>CVC</v>
          </cell>
        </row>
        <row r="177">
          <cell r="A177" t="str">
            <v>DAF_PSC2137_17_EXE_DAF_000324_1_Visa MOE</v>
          </cell>
          <cell r="F177" t="str">
            <v>GOE</v>
          </cell>
        </row>
        <row r="178">
          <cell r="A178" t="str">
            <v>FQR_PN2122_17_EXE_FQR_000042_1_REPONSES MOE</v>
          </cell>
          <cell r="F178" t="str">
            <v>FAC</v>
          </cell>
        </row>
        <row r="179">
          <cell r="A179" t="str">
            <v>DAF_PN2068-2_17_EXE_DAF_000048_1_Visa MOE</v>
          </cell>
          <cell r="F179" t="str">
            <v>CVC</v>
          </cell>
        </row>
        <row r="180">
          <cell r="A180" t="str">
            <v>VISA_PN2068-2_17_EXE_NTE_000057_4_Visa MOE</v>
          </cell>
          <cell r="F180" t="str">
            <v>CVC</v>
          </cell>
        </row>
        <row r="181">
          <cell r="A181" t="str">
            <v>VISA_PN2068-2_17_EXE_SHE_000007_3_Visa MOE</v>
          </cell>
          <cell r="F181" t="str">
            <v>DSF</v>
          </cell>
        </row>
        <row r="182">
          <cell r="A182" t="str">
            <v>VISA_PN2068-2_17_EXE_SHE_000010_4_Visa MOE</v>
          </cell>
          <cell r="F182" t="str">
            <v>DSF</v>
          </cell>
        </row>
        <row r="183">
          <cell r="A183" t="str">
            <v>VISA_PN2068-2_17_EXE_SHE_000010_2_Visa MOE</v>
          </cell>
          <cell r="F183" t="str">
            <v>DSF</v>
          </cell>
        </row>
        <row r="184">
          <cell r="A184" t="str">
            <v>VISA_PSC2137_17_EXE_PLA_000168_1_Visa MOE</v>
          </cell>
          <cell r="F184" t="str">
            <v>GOE</v>
          </cell>
        </row>
        <row r="185">
          <cell r="A185" t="str">
            <v>VISA_PN2068-2_17_EXE_PIM_000118_1_Visa MOE</v>
          </cell>
          <cell r="F185" t="str">
            <v>CFA</v>
          </cell>
        </row>
        <row r="186">
          <cell r="A186" t="str">
            <v>VISA_PN2122_17_EXE_PDT_000003_2_Visa MOE</v>
          </cell>
          <cell r="F186" t="str">
            <v>FAC</v>
          </cell>
        </row>
        <row r="187">
          <cell r="A187" t="str">
            <v>VISA_PN2068-2_17_EXE_PIM_000117_1_Visa MOE</v>
          </cell>
          <cell r="F187" t="str">
            <v>CFA</v>
          </cell>
        </row>
        <row r="188">
          <cell r="A188" t="str">
            <v>VISA_PN2068-2_17_EXE_PLA_000083_1_Visa MOE</v>
          </cell>
          <cell r="F188" t="str">
            <v>CVC</v>
          </cell>
        </row>
        <row r="189">
          <cell r="A189" t="str">
            <v>VISA_PN2068-2_17_EXE_PLA_000082_1_Visa MOE</v>
          </cell>
          <cell r="F189" t="str">
            <v>CVC</v>
          </cell>
        </row>
        <row r="190">
          <cell r="A190" t="str">
            <v>VISA_PN2068-2_17_EXE_PIM_000113_1_Visa MOE</v>
          </cell>
          <cell r="F190" t="str">
            <v>CFA</v>
          </cell>
        </row>
        <row r="191">
          <cell r="A191" t="str">
            <v>VISA_PN2068-2_17_EXE_PIM_000110_1_Visa MOE</v>
          </cell>
          <cell r="F191" t="str">
            <v>CFA</v>
          </cell>
        </row>
        <row r="192">
          <cell r="A192" t="str">
            <v>VISA_PN2068-2_17_EXE_PIM_000109_1_Visa MOE</v>
          </cell>
          <cell r="F192" t="str">
            <v>CFA</v>
          </cell>
        </row>
        <row r="193">
          <cell r="A193" t="str">
            <v>VISA_PN2068-2_17_EXE_PIM_000107_1_Visa MOE</v>
          </cell>
          <cell r="F193" t="str">
            <v>CFA</v>
          </cell>
        </row>
        <row r="194">
          <cell r="A194" t="str">
            <v>VISA_PN2068-2_17_EXE_PIM_000112_1_Visa MOE</v>
          </cell>
          <cell r="F194" t="str">
            <v>CFA</v>
          </cell>
        </row>
        <row r="195">
          <cell r="A195" t="str">
            <v>VISA_PN2068-2_17_EXE_PIM_000108_1_Visa MOE</v>
          </cell>
          <cell r="F195" t="str">
            <v>CFA</v>
          </cell>
        </row>
        <row r="196">
          <cell r="A196" t="str">
            <v>VISA_PN2122_17_EXE_PLG_000014_3_Visa MOE</v>
          </cell>
          <cell r="F196" t="str">
            <v>FAC</v>
          </cell>
        </row>
        <row r="197">
          <cell r="A197" t="str">
            <v>VISA_PN2068-2_17_EXE_NTE_000050_6_Visa MOE</v>
          </cell>
          <cell r="F197" t="str">
            <v>CFA</v>
          </cell>
        </row>
        <row r="198">
          <cell r="A198" t="str">
            <v>VISA_PN2122_17_EXE_NTE_000018_1_Visa MOE</v>
          </cell>
          <cell r="F198" t="str">
            <v>FAC</v>
          </cell>
        </row>
        <row r="199">
          <cell r="A199" t="str">
            <v>DAF_PN2068-2_17_EXE_DAF_000035_1_Visa MOE</v>
          </cell>
          <cell r="F199" t="str">
            <v>CVC</v>
          </cell>
        </row>
        <row r="200">
          <cell r="A200" t="str">
            <v>DAF_PN2068-2_17_EXE_DAF_000011_5_Visa MOE</v>
          </cell>
          <cell r="F200" t="str">
            <v>CVC</v>
          </cell>
        </row>
        <row r="201">
          <cell r="A201" t="str">
            <v>DAF_PN2068-2_17_EXE_DAF_000016_3_Visa MOE</v>
          </cell>
          <cell r="F201" t="str">
            <v>CVC</v>
          </cell>
        </row>
        <row r="202">
          <cell r="A202" t="str">
            <v>DAF_PN2068-2_17_EXE_DAF_000017_3_Visa MOE</v>
          </cell>
          <cell r="F202" t="str">
            <v>CVC</v>
          </cell>
        </row>
        <row r="203">
          <cell r="A203" t="str">
            <v>DAF_PN2068-2_17_EXE_DAF_000058_3_Visa MOE</v>
          </cell>
          <cell r="F203" t="str">
            <v>PLB</v>
          </cell>
        </row>
        <row r="204">
          <cell r="A204" t="str">
            <v>DAF_PN2068-2_17_EXE_DAF_000059_3_Visa MOE</v>
          </cell>
          <cell r="F204" t="str">
            <v>PLB</v>
          </cell>
        </row>
        <row r="205">
          <cell r="A205" t="str">
            <v>DAF_PN2068-2_17_EXE_DAF_000061_3_Visa MOE</v>
          </cell>
          <cell r="F205" t="str">
            <v>PLB</v>
          </cell>
        </row>
        <row r="206">
          <cell r="A206" t="str">
            <v>DAF_PN2068-2_17_EXE_DAF_000062_3_Visa MOE</v>
          </cell>
          <cell r="F206" t="str">
            <v>PLB</v>
          </cell>
        </row>
        <row r="207">
          <cell r="A207" t="str">
            <v>DAF_PN2068-2_17_EXE_DAF_000063_3_Visa MOE</v>
          </cell>
          <cell r="F207" t="str">
            <v>PLB</v>
          </cell>
        </row>
        <row r="208">
          <cell r="A208" t="str">
            <v>DAF_PN2068-2_17_EXE_DAF_000071_1_Visa MOE</v>
          </cell>
          <cell r="F208" t="str">
            <v>CFA</v>
          </cell>
        </row>
        <row r="209">
          <cell r="A209" t="str">
            <v>DAF_PN2068-2_17_EXE_DAF_000072_1_Visa MOE</v>
          </cell>
          <cell r="F209" t="str">
            <v>CFA</v>
          </cell>
        </row>
        <row r="210">
          <cell r="A210" t="str">
            <v>DAF_PN2068-2_17_EXE_DAF_000073_1_Visa MOE</v>
          </cell>
          <cell r="F210" t="str">
            <v>CFA</v>
          </cell>
        </row>
        <row r="211">
          <cell r="A211" t="str">
            <v>DAF_PN2068-2_17_EXE_DAF_000074_1_Visa MOE</v>
          </cell>
          <cell r="F211" t="str">
            <v>CFA</v>
          </cell>
        </row>
        <row r="212">
          <cell r="A212" t="str">
            <v>DAF_PN2068-2_17_EXE_DAF_000076_1_Visa MOE</v>
          </cell>
          <cell r="F212" t="str">
            <v>CFA</v>
          </cell>
        </row>
        <row r="213">
          <cell r="A213" t="str">
            <v>DAF_PN2068-2_17_EXE_DAF_000077_1_Visa MOE</v>
          </cell>
          <cell r="F213" t="str">
            <v>CFA</v>
          </cell>
        </row>
        <row r="214">
          <cell r="A214" t="str">
            <v>DAF_PN2068-2_17_EXE_DAF_000078_1_Visa MOE</v>
          </cell>
          <cell r="F214" t="str">
            <v>CFA</v>
          </cell>
        </row>
        <row r="215">
          <cell r="A215" t="str">
            <v>DAF_PN2068-2_17_EXE_DAF_000079_1_Visa MOE</v>
          </cell>
          <cell r="F215" t="str">
            <v>CFA</v>
          </cell>
        </row>
        <row r="216">
          <cell r="A216" t="str">
            <v>DAF_PN2068-2_17_EXE_DAF_000080_1_Visa MOE</v>
          </cell>
          <cell r="F216" t="str">
            <v>CFA</v>
          </cell>
        </row>
        <row r="217">
          <cell r="A217" t="str">
            <v>DAF_PN2068-2_17_EXE_DAF_000090_2_Visa MOE</v>
          </cell>
          <cell r="F217" t="str">
            <v>PLB</v>
          </cell>
        </row>
        <row r="218">
          <cell r="A218" t="str">
            <v>DAF_PN2068-2_17_EXE_DAF_000091_2_Visa MOE</v>
          </cell>
          <cell r="F218" t="str">
            <v>PLB</v>
          </cell>
        </row>
        <row r="219">
          <cell r="A219" t="str">
            <v>DAF_PN2068-2_17_EXE_DAF_000092_2_Visa MOE</v>
          </cell>
          <cell r="F219" t="str">
            <v>PLB</v>
          </cell>
        </row>
        <row r="220">
          <cell r="A220" t="str">
            <v>DAF_PN2068-2_17_EXE_DAF_000121_1_Visa MOE</v>
          </cell>
          <cell r="F220" t="str">
            <v>CFA</v>
          </cell>
        </row>
        <row r="221">
          <cell r="A221" t="str">
            <v>DAF_PN2068-2_17_EXE_DAF_000122_1_Visa MOE</v>
          </cell>
          <cell r="F221" t="str">
            <v>CFA</v>
          </cell>
        </row>
        <row r="222">
          <cell r="A222" t="str">
            <v>DAF_PN2068-2_17_EXE_DAF_000123_1_Visa MOE</v>
          </cell>
          <cell r="F222" t="str">
            <v>CFA</v>
          </cell>
        </row>
        <row r="223">
          <cell r="A223" t="str">
            <v>DAF_PSC2137_17_EXE_DAF_000124_1_Visa MOE</v>
          </cell>
          <cell r="F223" t="str">
            <v>ARC</v>
          </cell>
        </row>
        <row r="224">
          <cell r="A224" t="str">
            <v>DAF_PN2068-2_17_EXE_DAF_000094_2_Visa MOE</v>
          </cell>
          <cell r="F224" t="str">
            <v>PLB</v>
          </cell>
        </row>
        <row r="225">
          <cell r="A225" t="str">
            <v>DAF_PN2068-2_17_EXE_DAF_000095_2_Visa MOE</v>
          </cell>
          <cell r="F225" t="str">
            <v>GOE</v>
          </cell>
        </row>
        <row r="226">
          <cell r="A226" t="str">
            <v>DAF_PN2068-2_17_EXE_DAF_000096_2_Visa MOE</v>
          </cell>
          <cell r="F226" t="str">
            <v>PLB</v>
          </cell>
        </row>
        <row r="227">
          <cell r="A227" t="str">
            <v>DAF_PN2068-2_17_EXE_DAF_000103_1_Visa MOE</v>
          </cell>
          <cell r="F227" t="str">
            <v>PLB</v>
          </cell>
        </row>
        <row r="228">
          <cell r="A228" t="str">
            <v>DAF_PN2068-2_17_EXE_DAF_000113_1_Visa MOE</v>
          </cell>
          <cell r="F228" t="str">
            <v>PLB</v>
          </cell>
        </row>
        <row r="229">
          <cell r="A229" t="str">
            <v>DAF_PN2068-2_17_EXE_DAF_000115_1_Visa MOE</v>
          </cell>
          <cell r="F229" t="str">
            <v>PLB</v>
          </cell>
        </row>
        <row r="230">
          <cell r="A230" t="str">
            <v>DAF_PN2068-2_17_EXE_DAF_000116_1_Visa MOE</v>
          </cell>
          <cell r="F230" t="str">
            <v>PLB</v>
          </cell>
        </row>
        <row r="231">
          <cell r="A231" t="str">
            <v>DAF_PN2068-2_17_EXE_DAF_000118_1_Visa MOE</v>
          </cell>
          <cell r="F231" t="str">
            <v>PLB</v>
          </cell>
        </row>
        <row r="232">
          <cell r="A232" t="str">
            <v>DAF_PN2068-2_17_EXE_DAF_000100_1_Visa MOE</v>
          </cell>
          <cell r="F232" t="str">
            <v>PLB</v>
          </cell>
        </row>
        <row r="233">
          <cell r="A233" t="str">
            <v>DAF_PN2068-2_17_EXE_DAF_000099_1_Visa MOE</v>
          </cell>
          <cell r="F233" t="str">
            <v>PLB</v>
          </cell>
        </row>
        <row r="234">
          <cell r="A234" t="str">
            <v>DAF_PN2068-2_17_EXE_DAF_000098_1_Visa MOE</v>
          </cell>
          <cell r="F234" t="str">
            <v>PLB</v>
          </cell>
        </row>
        <row r="235">
          <cell r="A235" t="str">
            <v>DAF_PN2068-2_17_EXE_DAF_000097_1_Visa MOE</v>
          </cell>
          <cell r="F235" t="str">
            <v>PLB</v>
          </cell>
        </row>
        <row r="236">
          <cell r="A236" t="str">
            <v>DAF_PN2068-2_17_EXE_DAF_000093_2_Visa MOE</v>
          </cell>
          <cell r="F236" t="str">
            <v>PLB</v>
          </cell>
        </row>
        <row r="237">
          <cell r="A237" t="str">
            <v>DAF_PN2068-2_17_EXE_DAF_000088_2_Visa MOE</v>
          </cell>
          <cell r="F237" t="str">
            <v>PLB</v>
          </cell>
        </row>
        <row r="238">
          <cell r="A238" t="str">
            <v>DAF_PN2068-2_17_EXE_DAF_000087_2_Visa MOE</v>
          </cell>
          <cell r="F238" t="str">
            <v>PLB</v>
          </cell>
        </row>
        <row r="239">
          <cell r="A239" t="str">
            <v>DAF_PN2068-2_17_EXE_DAF_000086_2_Visa MOE</v>
          </cell>
          <cell r="F239" t="str">
            <v>PLB</v>
          </cell>
        </row>
        <row r="240">
          <cell r="A240" t="str">
            <v>DAF_PN2068-2_17_EXE_DAF_000085_2_Visa MOE</v>
          </cell>
          <cell r="F240" t="str">
            <v>PLB</v>
          </cell>
        </row>
        <row r="241">
          <cell r="A241" t="str">
            <v>DAF_PN2068-2_17_EXE_DAF_000065_3_Visa MOE</v>
          </cell>
          <cell r="F241" t="str">
            <v>PLB</v>
          </cell>
        </row>
        <row r="242">
          <cell r="A242" t="str">
            <v>DAF_PN2068-2_17_EXE_DAF_000064_3_Visa MOE</v>
          </cell>
          <cell r="F242" t="str">
            <v>PLB</v>
          </cell>
        </row>
        <row r="243">
          <cell r="A243" t="str">
            <v>DAF_PN2068-2_17_EXE_DAF_000089_2_Visa MOE</v>
          </cell>
          <cell r="F243" t="str">
            <v>PLB</v>
          </cell>
        </row>
        <row r="244">
          <cell r="A244" t="str">
            <v>DAF_PN2068-2_17_EXE_DAF_000060_3_Visa MOE</v>
          </cell>
          <cell r="F244" t="str">
            <v>PLB</v>
          </cell>
        </row>
        <row r="245">
          <cell r="A245" t="str">
            <v>DAF_PN2068-2_17_EXE_DAF_000075_1_Visa MOE</v>
          </cell>
          <cell r="F245" t="str">
            <v>CFA</v>
          </cell>
        </row>
        <row r="246">
          <cell r="A246" t="str">
            <v>DAF_PN2068-2_17_EXE_DAF_000082_1_Visa MOE</v>
          </cell>
          <cell r="F246" t="str">
            <v>CFO</v>
          </cell>
        </row>
        <row r="247">
          <cell r="A247" t="str">
            <v>DAF_PN2068-2_17_EXE_DAF_000081_2_Visa MOE</v>
          </cell>
          <cell r="F247" t="str">
            <v>CFA</v>
          </cell>
        </row>
        <row r="248">
          <cell r="A248" t="str">
            <v>DAF_PN2068-2_17_EXE_DAF_000069_1_Visa MOE</v>
          </cell>
          <cell r="F248" t="str">
            <v>CFA</v>
          </cell>
        </row>
        <row r="249">
          <cell r="A249" t="str">
            <v>DAF_PN2068-2_17_EXE_DAF_000068_1_Visa MOE</v>
          </cell>
          <cell r="F249" t="str">
            <v>CFA</v>
          </cell>
        </row>
        <row r="250">
          <cell r="A250" t="str">
            <v>DAF_PN2068-2_17_EXE_DAF_000067_1_Visa MOE</v>
          </cell>
          <cell r="F250" t="str">
            <v>CFA</v>
          </cell>
        </row>
        <row r="251">
          <cell r="A251" t="str">
            <v>FQR_PN2068-2_17_EXE_FQR_000105_2_REPONSES MOE</v>
          </cell>
          <cell r="F251" t="str">
            <v>PLB</v>
          </cell>
        </row>
        <row r="252">
          <cell r="A252" t="str">
            <v>FQR_PN2068-2_17_EXE_FQR_000104_2_REPONSES MOE</v>
          </cell>
          <cell r="F252" t="str">
            <v>PLB</v>
          </cell>
        </row>
        <row r="253">
          <cell r="A253" t="str">
            <v>FQR_PN2068-2_17_EXE_FQR_000106_2_REPONSES MOE</v>
          </cell>
          <cell r="F253" t="str">
            <v>PLB</v>
          </cell>
        </row>
        <row r="254">
          <cell r="A254" t="str">
            <v>DAF_PSC2137_17_EXE_DAF_000147_1_Visa MOE</v>
          </cell>
          <cell r="F254" t="str">
            <v>GOE</v>
          </cell>
        </row>
        <row r="255">
          <cell r="A255" t="str">
            <v>DAF_PSC2137_17_EXE_DAF_000292_1_Visa MOE</v>
          </cell>
          <cell r="F255" t="str">
            <v>GOE</v>
          </cell>
        </row>
        <row r="256">
          <cell r="A256" t="str">
            <v>VISA_PN2068-2_17_EXE_NTE_000022_4_Visa MOE</v>
          </cell>
          <cell r="F256" t="str">
            <v>DSF</v>
          </cell>
        </row>
        <row r="257">
          <cell r="A257" t="str">
            <v>VISA_PN2068-2_17_EXE_NTE_000022_3_Visa MOE</v>
          </cell>
          <cell r="F257" t="str">
            <v>DSF</v>
          </cell>
        </row>
        <row r="258">
          <cell r="A258" t="str">
            <v>VISA_PN2068-2_17_EXE_NTE_000019_2_Visa MOE</v>
          </cell>
          <cell r="F258" t="str">
            <v>DSF</v>
          </cell>
        </row>
        <row r="259">
          <cell r="A259" t="str">
            <v>VISA_PN2068-2_17_EXE_NTE_000021_3_Visa MOE</v>
          </cell>
          <cell r="F259" t="str">
            <v>DSF</v>
          </cell>
        </row>
        <row r="260">
          <cell r="A260" t="str">
            <v>VISA_PN2068-2_17_EXE_NOT_000029_1_Visa MOE</v>
          </cell>
          <cell r="F260" t="str">
            <v>PLA</v>
          </cell>
        </row>
        <row r="261">
          <cell r="A261" t="str">
            <v>VISA_PN2068-2_17_EXE_PLA_000058_2_Visa MOE</v>
          </cell>
          <cell r="F261" t="str">
            <v>CVC</v>
          </cell>
        </row>
        <row r="262">
          <cell r="A262" t="str">
            <v>VISA_PN2068-2_17_EXE_SHE_000010_3_Visa MOE</v>
          </cell>
          <cell r="F262" t="str">
            <v>DSF</v>
          </cell>
        </row>
        <row r="263">
          <cell r="A263" t="str">
            <v>VISA_PN2122_17_EXE_PIC_000004_1_Visa MOE</v>
          </cell>
          <cell r="F263" t="str">
            <v>FAC</v>
          </cell>
        </row>
        <row r="264">
          <cell r="A264" t="str">
            <v>VISA_PN2068-2_17_EXE_PLA_000058_1_Visa MOE</v>
          </cell>
          <cell r="F264" t="str">
            <v>CVC</v>
          </cell>
        </row>
        <row r="265">
          <cell r="A265" t="str">
            <v>VISA_PN2068-2_17_EXE_LIS_000084_1_Visa MOE</v>
          </cell>
          <cell r="F265" t="str">
            <v>PLA</v>
          </cell>
        </row>
        <row r="266">
          <cell r="A266" t="str">
            <v>VISA_PN2122_17_EXE_NTE_000022_1_Visa MOE</v>
          </cell>
          <cell r="F266" t="str">
            <v>FAC</v>
          </cell>
        </row>
        <row r="267">
          <cell r="A267" t="str">
            <v>VISA_PN2068-2_17_EXE_PRE_000081_1_Visa MOE</v>
          </cell>
          <cell r="F267" t="str">
            <v>CFO</v>
          </cell>
        </row>
        <row r="268">
          <cell r="A268" t="str">
            <v>VISA_PN2068-2_17_EXE_PLA_000059_2_Visa MOE</v>
          </cell>
          <cell r="F268" t="str">
            <v>CVC</v>
          </cell>
        </row>
        <row r="269">
          <cell r="A269" t="str">
            <v>VISA_PN2068-2_17_EXE_PLA_000057_2_Visa MOE</v>
          </cell>
          <cell r="F269" t="str">
            <v>CVC</v>
          </cell>
        </row>
        <row r="270">
          <cell r="A270" t="str">
            <v>VISA_PN2068-2_17_EXE_PRC_000107_1_Visa MOE</v>
          </cell>
          <cell r="F270" t="str">
            <v>PLA</v>
          </cell>
        </row>
        <row r="271">
          <cell r="A271" t="str">
            <v>VISA_PN2068-2_17_EXE_PLA_000056_2_Visa MOE</v>
          </cell>
          <cell r="F271" t="str">
            <v>CVC</v>
          </cell>
        </row>
        <row r="272">
          <cell r="A272" t="str">
            <v>VISA_PN2068-2_17_EXE_NTE_000023_2_Visa MOE</v>
          </cell>
          <cell r="F272" t="str">
            <v>DSF</v>
          </cell>
        </row>
        <row r="273">
          <cell r="A273" t="str">
            <v>VISA_PN2068-2_17_EXE_PLA_000059_1_Visa MOE</v>
          </cell>
          <cell r="F273" t="str">
            <v>CVC</v>
          </cell>
        </row>
        <row r="274">
          <cell r="A274" t="str">
            <v>VISA_PN2068-2_17_EXE_PLA_000057_1_Visa MOE</v>
          </cell>
          <cell r="F274" t="str">
            <v>CVC</v>
          </cell>
        </row>
        <row r="275">
          <cell r="A275" t="str">
            <v>VISA_PN2068-2_17_EXE_PLA_000056_1_Visa MOE</v>
          </cell>
          <cell r="F275" t="str">
            <v>CVC</v>
          </cell>
        </row>
        <row r="276">
          <cell r="A276" t="str">
            <v>VISA_PN2068-2_17_EXE_PRE_000106_1_Visa MOE</v>
          </cell>
          <cell r="F276" t="str">
            <v>CFO</v>
          </cell>
        </row>
        <row r="277">
          <cell r="A277" t="str">
            <v>VISA_PN2068-2_17_EXE_PRE_000105_1_Visa MOE</v>
          </cell>
          <cell r="F277" t="str">
            <v>CFO</v>
          </cell>
        </row>
        <row r="278">
          <cell r="A278" t="str">
            <v>VISA_PN2068-2_17_EXE_PRE_000080_1_Visa MOE</v>
          </cell>
          <cell r="F278" t="str">
            <v>CFO</v>
          </cell>
        </row>
        <row r="279">
          <cell r="A279" t="str">
            <v>VISA_PN2068-2_17_EXE_PRE_000079_1_Visa MOE</v>
          </cell>
          <cell r="F279" t="str">
            <v>CFO</v>
          </cell>
        </row>
        <row r="280">
          <cell r="A280" t="str">
            <v>VISA_PSC2137_17_EXE_NTE_000300_1_Visa MOE</v>
          </cell>
          <cell r="F280" t="str">
            <v>GOE</v>
          </cell>
        </row>
        <row r="281">
          <cell r="A281" t="str">
            <v>DAF_PN2068-2_17_EXE_DAF_000081_1_Visa MOE</v>
          </cell>
          <cell r="F281" t="str">
            <v>CFA</v>
          </cell>
        </row>
        <row r="282">
          <cell r="A282" t="str">
            <v>VISA_PN2122_17_EXE_PDT_000003_1_Visa MOE</v>
          </cell>
          <cell r="F282" t="str">
            <v>FAC</v>
          </cell>
        </row>
        <row r="283">
          <cell r="A283" t="str">
            <v>VISA_PN2068-2_17_EXE_FMD_000066_1_Visa MOE</v>
          </cell>
          <cell r="F283" t="str">
            <v>FMD</v>
          </cell>
        </row>
        <row r="284">
          <cell r="A284" t="str">
            <v>VISA_PN2068-2_17_EXE_PLA_000016_1_Visa MOE</v>
          </cell>
          <cell r="F284" t="str">
            <v>CVC</v>
          </cell>
        </row>
        <row r="285">
          <cell r="A285" t="str">
            <v>VISA_PN2068-2_17_EXE_PLA_000017_1_Visa MOE</v>
          </cell>
          <cell r="F285" t="str">
            <v>CVC</v>
          </cell>
        </row>
        <row r="286">
          <cell r="A286" t="str">
            <v>VISA_PN2068-2_17_EXE_PLA_000060_1_Visa MOE</v>
          </cell>
          <cell r="F286" t="str">
            <v>CVC</v>
          </cell>
        </row>
        <row r="287">
          <cell r="A287" t="str">
            <v>VISA_PN2068-2_17_EXE_PLA_000062_1_Visa MOE</v>
          </cell>
          <cell r="F287" t="str">
            <v>CVC</v>
          </cell>
        </row>
        <row r="288">
          <cell r="A288" t="str">
            <v>VISA_PN2068-2_17_EXE_PLA_000061_1_Visa MOE</v>
          </cell>
          <cell r="F288" t="str">
            <v>CVC</v>
          </cell>
        </row>
        <row r="289">
          <cell r="A289" t="str">
            <v>VISA_PN2068-2_17_EXE_PLA_000088_1_Visa MOE</v>
          </cell>
          <cell r="F289" t="str">
            <v>CVC</v>
          </cell>
        </row>
        <row r="290">
          <cell r="A290" t="str">
            <v>VISA_PSC2137_17_EXE_PIC_000005_4_Visa MOE</v>
          </cell>
          <cell r="F290" t="str">
            <v>PIC</v>
          </cell>
        </row>
        <row r="291">
          <cell r="A291" t="str">
            <v>DAF_PN2068-2_17_EXE_DAF_000058_2_Visa MOE</v>
          </cell>
          <cell r="F291" t="str">
            <v>GOE</v>
          </cell>
        </row>
        <row r="292">
          <cell r="A292" t="str">
            <v>DAF_PN2068-2_17_EXE_DAF_000087_1_Visa MOE</v>
          </cell>
          <cell r="F292" t="str">
            <v>GOE</v>
          </cell>
        </row>
        <row r="293">
          <cell r="A293" t="str">
            <v>DAF_PN2068-2_17_EXE_DAF_000059_2_Visa MOE</v>
          </cell>
          <cell r="F293" t="str">
            <v>GOE</v>
          </cell>
        </row>
        <row r="294">
          <cell r="A294" t="str">
            <v>DAF_PN2068-2_17_EXE_DAF_000060_2_Visa MOE</v>
          </cell>
          <cell r="F294" t="str">
            <v>GOE</v>
          </cell>
        </row>
        <row r="295">
          <cell r="A295" t="str">
            <v>DAF_PN2068-2_17_EXE_DAF_000061_2_Visa MOE</v>
          </cell>
          <cell r="F295" t="str">
            <v>GOE</v>
          </cell>
        </row>
        <row r="296">
          <cell r="A296" t="str">
            <v>DAF_PN2068-2_17_EXE_DAF_000062_2_Visa MOE</v>
          </cell>
          <cell r="F296" t="str">
            <v>GOE</v>
          </cell>
        </row>
        <row r="297">
          <cell r="A297" t="str">
            <v>DAF_PN2068-2_17_EXE_DAF_000064_2_Visa MOE</v>
          </cell>
          <cell r="F297" t="str">
            <v>GOE</v>
          </cell>
        </row>
        <row r="298">
          <cell r="A298" t="str">
            <v>DAF_PN2068-2_17_EXE_DAF_000065_2_Visa MOE</v>
          </cell>
          <cell r="F298" t="str">
            <v>GOE</v>
          </cell>
        </row>
        <row r="299">
          <cell r="A299" t="str">
            <v>DAF_PN2068-2_17_EXE_DAF_000085_1_Visa MOE</v>
          </cell>
          <cell r="F299" t="str">
            <v>GOE</v>
          </cell>
        </row>
        <row r="300">
          <cell r="A300" t="str">
            <v>DAF_PN2068-2_17_EXE_DAF_000063_2_Visa MOE</v>
          </cell>
          <cell r="F300" t="str">
            <v>GOE</v>
          </cell>
        </row>
        <row r="301">
          <cell r="A301" t="str">
            <v>DAF_PN2068-2_17_EXE_DAF_000088_1_Visa MOE</v>
          </cell>
          <cell r="F301" t="str">
            <v>GOE</v>
          </cell>
        </row>
        <row r="302">
          <cell r="A302" t="str">
            <v>DAF_PN2068-2_17_EXE_DAF_000089_1_Visa MOE</v>
          </cell>
          <cell r="F302" t="str">
            <v>GOE</v>
          </cell>
        </row>
        <row r="303">
          <cell r="A303" t="str">
            <v>DAF_PN2068-2_17_EXE_DAF_000092_1_Visa MOE</v>
          </cell>
          <cell r="F303" t="str">
            <v>GOE</v>
          </cell>
        </row>
        <row r="304">
          <cell r="A304" t="str">
            <v>DAF_PN2068-2_17_EXE_DAF_000091_1_Visa MOE</v>
          </cell>
          <cell r="F304" t="str">
            <v>GOE</v>
          </cell>
        </row>
        <row r="305">
          <cell r="A305" t="str">
            <v>DAF_PN2068-2_17_EXE_DAF_000094_1_Visa MOE</v>
          </cell>
          <cell r="F305" t="str">
            <v>GOE</v>
          </cell>
        </row>
        <row r="306">
          <cell r="A306" t="str">
            <v>DAF_PN2068-2_17_EXE_DAF_000090_1_Visa MOE</v>
          </cell>
          <cell r="F306" t="str">
            <v>GOE</v>
          </cell>
        </row>
        <row r="307">
          <cell r="A307" t="str">
            <v>DAF_PN2068-2_17_EXE_DAF_000093_1_Visa MOE</v>
          </cell>
          <cell r="F307" t="str">
            <v>GOE</v>
          </cell>
        </row>
        <row r="308">
          <cell r="A308" t="str">
            <v>DAF_PN2068-2_17_EXE_DAF_000086_1_Visa MOE</v>
          </cell>
          <cell r="F308" t="str">
            <v>GOE</v>
          </cell>
        </row>
        <row r="309">
          <cell r="A309" t="str">
            <v>DAF_PN2068-2_17_EXE_DAF_000095_1_Visa MOE</v>
          </cell>
          <cell r="F309" t="str">
            <v>GOE</v>
          </cell>
        </row>
        <row r="310">
          <cell r="A310" t="str">
            <v>DAF_PN2068-2_17_EXE_DAF_000096_1_Visa MOE</v>
          </cell>
          <cell r="F310" t="str">
            <v>GOE</v>
          </cell>
        </row>
        <row r="311">
          <cell r="A311" t="str">
            <v>FQR_PN2068-2_17_EXE_FQR_000104_1_Visa MOE</v>
          </cell>
          <cell r="F311" t="str">
            <v>GOE</v>
          </cell>
        </row>
        <row r="312">
          <cell r="A312" t="str">
            <v>FQR_PN2068-2_17_EXE_FQR_000105_1_Visa MOE</v>
          </cell>
          <cell r="F312" t="str">
            <v>GOE</v>
          </cell>
        </row>
        <row r="313">
          <cell r="A313" t="str">
            <v>VISA_PN2068-2_17_EXE_PLA_000021_2_Visa MOE</v>
          </cell>
          <cell r="F313" t="str">
            <v>GOE</v>
          </cell>
        </row>
        <row r="314">
          <cell r="A314" t="str">
            <v>VISA_PN2068-2_17_EXE_PLA_000020_2_Visa MOE</v>
          </cell>
          <cell r="F314" t="str">
            <v>GOE</v>
          </cell>
        </row>
        <row r="315">
          <cell r="A315" t="str">
            <v>VISA_PN2068-2_17_EXE_PLA_000022_2_Visa MOE</v>
          </cell>
          <cell r="F315" t="str">
            <v>GOE</v>
          </cell>
        </row>
        <row r="316">
          <cell r="A316" t="str">
            <v>VISA_PN2068-2_17_EXE_PLA_000024_2_Visa MOE</v>
          </cell>
          <cell r="F316" t="str">
            <v>GOE</v>
          </cell>
        </row>
        <row r="317">
          <cell r="A317" t="str">
            <v>VISA_PN2068-2_17_EXE_PLA_000037_1_Visa MOE</v>
          </cell>
          <cell r="F317" t="str">
            <v>GOE</v>
          </cell>
        </row>
        <row r="318">
          <cell r="A318" t="str">
            <v>VISA_PN2068-2_17_EXE_PLA_000023_2_Visa MOE</v>
          </cell>
          <cell r="F318" t="str">
            <v>GOE</v>
          </cell>
        </row>
        <row r="319">
          <cell r="A319" t="str">
            <v>VISA_PN2068-2_17_EXE_PLA_000025_2_Visa MOE</v>
          </cell>
          <cell r="F319" t="str">
            <v>GOE</v>
          </cell>
        </row>
        <row r="320">
          <cell r="A320" t="str">
            <v>VISA_PN2068-2_17_EXE_PLA_000027_1_Visa MOE</v>
          </cell>
          <cell r="F320" t="str">
            <v>GOE</v>
          </cell>
        </row>
        <row r="321">
          <cell r="A321" t="str">
            <v>VISA_PN2068-2_17_EXE_PLA_000038_1_Visa MOE</v>
          </cell>
          <cell r="F321" t="str">
            <v>GOE</v>
          </cell>
        </row>
        <row r="322">
          <cell r="A322" t="str">
            <v>VISA_PN2068-2_17_EXE_PLA_000029_1_Visa MOE</v>
          </cell>
          <cell r="F322" t="str">
            <v>GOE</v>
          </cell>
        </row>
        <row r="323">
          <cell r="A323" t="str">
            <v>VISA_PN2068-2_17_EXE_NTE_000022_1_Visa MOE</v>
          </cell>
          <cell r="F323" t="str">
            <v>DSF</v>
          </cell>
        </row>
        <row r="324">
          <cell r="A324" t="str">
            <v>VISA_PN2068-2_17_EXE_PLA_000025_1_Visa MOE</v>
          </cell>
          <cell r="F324" t="str">
            <v>GOE</v>
          </cell>
        </row>
        <row r="325">
          <cell r="A325" t="str">
            <v>FQR_PN2068-2_17_EXE_FQR_000106_1_REPONSES MOE</v>
          </cell>
          <cell r="F325" t="str">
            <v>PLB</v>
          </cell>
        </row>
        <row r="326">
          <cell r="A326" t="str">
            <v>VISA_PN2068-2_17_EXE_PRE_000053_3_Visa MOE</v>
          </cell>
          <cell r="F326" t="str">
            <v>CFO</v>
          </cell>
        </row>
        <row r="327">
          <cell r="A327" t="str">
            <v>VISA_PN2068-2_17_EXE_PRE_000076_2_Visa MOE</v>
          </cell>
          <cell r="F327" t="str">
            <v>CFA</v>
          </cell>
        </row>
        <row r="328">
          <cell r="A328" t="str">
            <v>VISA_PN2068-2_17_EXE_PRE_000077_2_Visa MOE</v>
          </cell>
          <cell r="F328" t="str">
            <v>CFA</v>
          </cell>
        </row>
        <row r="329">
          <cell r="A329" t="str">
            <v>VISA_PN2068-2_17_EXE_PLA_000024_1_Visa MOE</v>
          </cell>
          <cell r="F329" t="str">
            <v>GOE</v>
          </cell>
        </row>
        <row r="330">
          <cell r="A330" t="str">
            <v>VISA_PN2068-2_17_EXE_PLA_000023_1_Visa MOE</v>
          </cell>
          <cell r="F330" t="str">
            <v>GOE</v>
          </cell>
        </row>
        <row r="331">
          <cell r="A331" t="str">
            <v>VISA_PN2068-2_17_EXE_PLA_000022_1_Visa MOE</v>
          </cell>
          <cell r="F331" t="str">
            <v>GOE</v>
          </cell>
        </row>
        <row r="332">
          <cell r="A332" t="str">
            <v>VISA_PN2068-2_17_EXE_PLA_000020_1_Visa MOE</v>
          </cell>
          <cell r="F332" t="str">
            <v>GOE</v>
          </cell>
        </row>
        <row r="333">
          <cell r="A333" t="str">
            <v>VISA_PN2068-2_17_EXE_PLA_000021_1_Visa MOE</v>
          </cell>
          <cell r="F333" t="str">
            <v>GOE</v>
          </cell>
        </row>
        <row r="334">
          <cell r="A334" t="str">
            <v>VISA_PN2068-2_17_EXE_PRE_000075_2_Visa MOE</v>
          </cell>
          <cell r="F334" t="str">
            <v>CFA</v>
          </cell>
        </row>
        <row r="335">
          <cell r="A335" t="str">
            <v>VISA_PN2068-2_17_EXE_PRE_000104_1_Visa MOE</v>
          </cell>
          <cell r="F335" t="str">
            <v>CFO</v>
          </cell>
        </row>
        <row r="336">
          <cell r="A336" t="str">
            <v>VISA_PN2068-2_17_EXE_PLA_000015_1_Visa MOE</v>
          </cell>
          <cell r="F336" t="str">
            <v>CVC</v>
          </cell>
        </row>
        <row r="337">
          <cell r="A337" t="str">
            <v>VISA_PN2068-2_17_EXE_PLA_000014_1_Visa MOE</v>
          </cell>
          <cell r="F337" t="str">
            <v>CVC</v>
          </cell>
        </row>
        <row r="338">
          <cell r="A338" t="str">
            <v>VISA_PSC2137_17_EXE_PIC_000005_3_Visa MOE</v>
          </cell>
          <cell r="F338" t="str">
            <v>PIC</v>
          </cell>
        </row>
        <row r="339">
          <cell r="A339" t="str">
            <v>VISA_PN2068-2_17_EXE_NTE_000024_3_Visa MOE</v>
          </cell>
          <cell r="F339" t="str">
            <v>DSF</v>
          </cell>
        </row>
        <row r="340">
          <cell r="A340" t="str">
            <v>VISA_PN2068-2_17_EXE_NTE_000024_2_Visa MOE</v>
          </cell>
          <cell r="F340" t="str">
            <v>DSF</v>
          </cell>
        </row>
        <row r="341">
          <cell r="A341" t="str">
            <v>VISA_PN2068-2_17_EXE_SHE_000007_2_Visa MOE</v>
          </cell>
          <cell r="F341" t="str">
            <v>DSF</v>
          </cell>
        </row>
        <row r="342">
          <cell r="A342" t="str">
            <v>VISA_PN2068-2_17_EXE_SHE_000011_2_Visa MOE</v>
          </cell>
          <cell r="F342" t="str">
            <v>DSF</v>
          </cell>
        </row>
        <row r="343">
          <cell r="A343" t="str">
            <v>VISA_PN2068-2_17_EXE_NTE_000050_5_Visa MOE</v>
          </cell>
          <cell r="F343" t="str">
            <v>CFA</v>
          </cell>
        </row>
        <row r="344">
          <cell r="A344" t="str">
            <v>VISA_PN2068-2_17_EXE_NTE_000057_3_Visa MOE</v>
          </cell>
          <cell r="F344" t="str">
            <v>CVC</v>
          </cell>
        </row>
        <row r="345">
          <cell r="A345" t="str">
            <v>VISA_PN2122_17_EXE_FIC_000009_5_Visa MOE</v>
          </cell>
          <cell r="F345" t="str">
            <v>FAC</v>
          </cell>
        </row>
        <row r="346">
          <cell r="A346" t="str">
            <v>VISA_PN2122_17_EXE_NOT_000005_2_Visa MOE</v>
          </cell>
          <cell r="F346" t="str">
            <v>FAC</v>
          </cell>
        </row>
        <row r="347">
          <cell r="A347" t="str">
            <v>VISA_PN2122_17_EXE_PIC_000002_4_Visa MOE</v>
          </cell>
          <cell r="F347" t="str">
            <v>FAC</v>
          </cell>
        </row>
        <row r="348">
          <cell r="A348" t="str">
            <v>DAF_PN2068-2_17_EXE_DAF_000063_1_Visa MOE</v>
          </cell>
          <cell r="F348" t="str">
            <v>GOE</v>
          </cell>
        </row>
        <row r="349">
          <cell r="A349" t="str">
            <v>DAF_PN2068-2_17_EXE_DAF_000062_1_Visa MOE</v>
          </cell>
          <cell r="F349" t="str">
            <v>GOE</v>
          </cell>
        </row>
        <row r="350">
          <cell r="A350" t="str">
            <v>DAF_PN2068-2_17_EXE_DAF_000061_1_Visa MOE</v>
          </cell>
          <cell r="F350" t="str">
            <v>GOE</v>
          </cell>
        </row>
        <row r="351">
          <cell r="A351" t="str">
            <v>DAF_PN2068-2_17_EXE_DAF_000060_1_Visa MOE</v>
          </cell>
          <cell r="F351" t="str">
            <v>GOE</v>
          </cell>
        </row>
        <row r="352">
          <cell r="A352" t="str">
            <v>DAF_PN2068-2_17_EXE_DAF_000059_1_Visa MOE</v>
          </cell>
          <cell r="F352" t="str">
            <v>GOE</v>
          </cell>
        </row>
        <row r="353">
          <cell r="A353" t="str">
            <v>DAF_PN2068-2_17_EXE_DAF_000064_1_Visa MOE</v>
          </cell>
          <cell r="F353" t="str">
            <v>GOE</v>
          </cell>
        </row>
        <row r="354">
          <cell r="A354" t="str">
            <v>DAF_PN2068-2_17_EXE_DAF_000065_1_Visa MOE</v>
          </cell>
          <cell r="F354" t="str">
            <v>GOE</v>
          </cell>
        </row>
        <row r="355">
          <cell r="A355" t="str">
            <v>DAF_PN2068-2_17_EXE_DAF_000058_1_Visa MOE</v>
          </cell>
          <cell r="F355" t="str">
            <v>GOE</v>
          </cell>
        </row>
        <row r="356">
          <cell r="A356" t="str">
            <v>VISA_PN2068-2_17_EXE_BIM_000004_1_Visa MOE</v>
          </cell>
          <cell r="F356" t="str">
            <v>CVC</v>
          </cell>
        </row>
        <row r="357">
          <cell r="A357" t="str">
            <v>VISA_PN2122_17_EXE_FIC_000013_3_Visa MOE</v>
          </cell>
          <cell r="F357" t="str">
            <v>FAC</v>
          </cell>
        </row>
        <row r="358">
          <cell r="A358" t="str">
            <v>VISA_PN2122_17_EXE_NOT_000007_4_Visa MOE</v>
          </cell>
          <cell r="F358" t="str">
            <v>FAC</v>
          </cell>
        </row>
        <row r="359">
          <cell r="A359" t="str">
            <v>VISA_PN2122_17_EXE_PGR_000004_2_Visa MOE</v>
          </cell>
          <cell r="F359" t="str">
            <v>FAC</v>
          </cell>
        </row>
        <row r="360">
          <cell r="A360" t="str">
            <v>VISA_PN2068-2_17_EXE_NTE_000050_4_Visa MOE</v>
          </cell>
          <cell r="F360" t="str">
            <v>CFA</v>
          </cell>
        </row>
        <row r="361">
          <cell r="A361" t="str">
            <v>VISA_PN2122_17_EXE_NOT_000010_5_Visa MOE</v>
          </cell>
          <cell r="F361" t="str">
            <v>FAC</v>
          </cell>
        </row>
        <row r="362">
          <cell r="A362" t="str">
            <v>VISA_PN2122_17_EXE_NOT_000006_4_Visa MOE</v>
          </cell>
          <cell r="F362" t="str">
            <v>FAC</v>
          </cell>
        </row>
        <row r="363">
          <cell r="A363" t="str">
            <v>VISA_PN2122_17_EXE_PLG_000015_2_Visa MOE</v>
          </cell>
          <cell r="F363" t="str">
            <v>FAC</v>
          </cell>
        </row>
        <row r="364">
          <cell r="A364" t="str">
            <v>VISA_PN2068-2_17_EXE_NOT_000007_4_Visa MOE</v>
          </cell>
          <cell r="F364" t="str">
            <v>FMD</v>
          </cell>
        </row>
        <row r="365">
          <cell r="A365" t="str">
            <v>VISA_PN2068-2_17_EXE_NTE_000050_3_Visa MOE</v>
          </cell>
          <cell r="F365" t="str">
            <v>CFA</v>
          </cell>
        </row>
        <row r="366">
          <cell r="A366" t="str">
            <v>VISA_PN2122_17_EXE_PLG_000014_2_Visa MOE</v>
          </cell>
          <cell r="F366" t="str">
            <v>FAC</v>
          </cell>
        </row>
        <row r="367">
          <cell r="A367" t="str">
            <v>VISA_PN2122_17_EXE_PIC_000002_3_Visa MOE</v>
          </cell>
          <cell r="F367" t="str">
            <v>FAC</v>
          </cell>
        </row>
        <row r="368">
          <cell r="A368" t="str">
            <v>VISA_PN2068-2_17_EXE_NTE_000057_2_Visa MOE</v>
          </cell>
          <cell r="F368" t="str">
            <v>CVC</v>
          </cell>
        </row>
        <row r="369">
          <cell r="A369" t="str">
            <v>FQR_PN2122_17_EXE_FQR_000016_1_Visa MOE</v>
          </cell>
          <cell r="F369" t="str">
            <v>FAC</v>
          </cell>
        </row>
        <row r="370">
          <cell r="A370" t="str">
            <v>FQR_PN2122_17_EXE_FQR_000017_1_Visa MOE</v>
          </cell>
          <cell r="F370" t="str">
            <v>FAC</v>
          </cell>
        </row>
        <row r="371">
          <cell r="A371" t="str">
            <v>DAF_PN2068-2_17_EXE_DAF_000012_3_Visa MOE</v>
          </cell>
          <cell r="F371" t="str">
            <v>CVC</v>
          </cell>
        </row>
        <row r="372">
          <cell r="A372" t="str">
            <v>VISA_PN2068-2_17_EXE_NTE_000020_1_Visa MOE</v>
          </cell>
          <cell r="F372" t="str">
            <v>CVC</v>
          </cell>
        </row>
        <row r="373">
          <cell r="A373" t="str">
            <v>VISA_PN2068-2_17_EXE_PRE_000055_1_Visa MOE</v>
          </cell>
          <cell r="F373" t="str">
            <v>CFA</v>
          </cell>
        </row>
        <row r="374">
          <cell r="A374" t="str">
            <v>DAF_PN2068-2_17_EXE_DAF_000040_1_Visa MOE</v>
          </cell>
          <cell r="F374" t="str">
            <v>CVC</v>
          </cell>
        </row>
        <row r="375">
          <cell r="A375" t="str">
            <v>VISA_PN2068-2_17_EXE_NTE_000041_3_Visa MOE</v>
          </cell>
          <cell r="F375" t="str">
            <v>CVC</v>
          </cell>
        </row>
        <row r="376">
          <cell r="A376" t="str">
            <v>VISA_PN2068-2_17_EXE_NTE_000030_1_Visa MOE</v>
          </cell>
          <cell r="F376" t="str">
            <v>CVC</v>
          </cell>
        </row>
        <row r="377">
          <cell r="A377" t="str">
            <v>VISA_PN2068-2_17_EXE_NTE_000032_1_Visa MOE</v>
          </cell>
          <cell r="F377" t="str">
            <v>CVC</v>
          </cell>
        </row>
        <row r="378">
          <cell r="A378" t="str">
            <v>VISA_PN2068-2_17_EXE_NTE_000050_2_Visa MOE</v>
          </cell>
          <cell r="F378" t="str">
            <v>CFA</v>
          </cell>
        </row>
        <row r="379">
          <cell r="A379" t="str">
            <v>VISA_PN2068-2_17_EXE_NTE_000050_1_Visa MOE</v>
          </cell>
          <cell r="F379" t="str">
            <v>CFA</v>
          </cell>
        </row>
        <row r="380">
          <cell r="A380" t="str">
            <v>VISA_PN2122_17_EXE_NOT_000005_1_Visa MOE</v>
          </cell>
          <cell r="F380" t="str">
            <v>FAC</v>
          </cell>
        </row>
        <row r="381">
          <cell r="A381" t="str">
            <v>VISA_PN2122_17_EXE_NOT_000008_2_Visa MOE</v>
          </cell>
          <cell r="F381" t="str">
            <v>FAC</v>
          </cell>
        </row>
        <row r="382">
          <cell r="A382" t="str">
            <v>VISA_PN2122_17_EXE_FIC_000011_4_Visa MOE</v>
          </cell>
          <cell r="F382" t="str">
            <v>FAC</v>
          </cell>
        </row>
        <row r="383">
          <cell r="A383" t="str">
            <v>VISA_PSC2137_17_EXE_NTE_000296_1_Visa MOE</v>
          </cell>
          <cell r="F383" t="str">
            <v>GOE</v>
          </cell>
        </row>
        <row r="384">
          <cell r="A384" t="str">
            <v>VISA_PSC2137_17_EXE_NTE_000297_1_Visa MOE</v>
          </cell>
          <cell r="F384" t="str">
            <v>GOE</v>
          </cell>
        </row>
        <row r="385">
          <cell r="A385" t="str">
            <v>VISA_PSC2137_17_EXE_PIC_000005_2_Visa MOE</v>
          </cell>
          <cell r="F385" t="str">
            <v>PIC</v>
          </cell>
        </row>
        <row r="386">
          <cell r="A386" t="str">
            <v>DAF_PN2068-2_17_EXE_DAF_000014_3_Visa MOE</v>
          </cell>
          <cell r="F386" t="str">
            <v>CVC</v>
          </cell>
        </row>
        <row r="387">
          <cell r="A387" t="str">
            <v>VISA_PN2122_17_EXE_PLG_000015_1_Visa MOE</v>
          </cell>
          <cell r="F387" t="str">
            <v>FAC</v>
          </cell>
        </row>
        <row r="388">
          <cell r="A388" t="str">
            <v>VISA_PN2122_17_EXE_FIC_000013_2_Visa MOE</v>
          </cell>
          <cell r="F388" t="str">
            <v>FAC</v>
          </cell>
        </row>
        <row r="389">
          <cell r="A389" t="str">
            <v>VISA_PN2122_17_EXE_PIC_000002_2_Visa MOE</v>
          </cell>
          <cell r="F389" t="str">
            <v>FAC</v>
          </cell>
        </row>
        <row r="390">
          <cell r="A390" t="str">
            <v>VISA_PN2122_17_EXE_PLG_000014_1_Visa MOE</v>
          </cell>
          <cell r="F390" t="str">
            <v>FAC</v>
          </cell>
        </row>
        <row r="391">
          <cell r="A391" t="str">
            <v>VISA_PN2122_17_EXE_FIC_000013_1_Visa MOE</v>
          </cell>
          <cell r="F391" t="str">
            <v>FAC</v>
          </cell>
        </row>
        <row r="392">
          <cell r="A392" t="str">
            <v>VISA_PN2122_17_EXE_PIC_000002_1_Visa MOE</v>
          </cell>
          <cell r="F392" t="str">
            <v>FAC</v>
          </cell>
        </row>
        <row r="393">
          <cell r="A393" t="str">
            <v>VISA_PSC2137_17_EXE_NOT_000019_1_Visa MOE</v>
          </cell>
          <cell r="F393" t="str">
            <v>PLA</v>
          </cell>
        </row>
        <row r="394">
          <cell r="A394" t="str">
            <v>VISA_PSC2137_17_EXE_NOT_000011_1_Visa MOE</v>
          </cell>
          <cell r="F394" t="str">
            <v>PLA</v>
          </cell>
        </row>
        <row r="395">
          <cell r="A395" t="str">
            <v>VISA_PN2122_17_EXE_SPS_000003_2_Visa MOE</v>
          </cell>
          <cell r="F395" t="str">
            <v>FAC</v>
          </cell>
        </row>
        <row r="396">
          <cell r="A396" t="str">
            <v>VISA_PSC2137_17_EXE_PRC_000003_2_Visa MOE</v>
          </cell>
          <cell r="F396" t="str">
            <v>PIC</v>
          </cell>
        </row>
        <row r="397">
          <cell r="A397" t="str">
            <v>VISA_PSC2137_17_EXE_NTE_000295_1_Visa MOE</v>
          </cell>
          <cell r="F397" t="str">
            <v>GOE</v>
          </cell>
        </row>
        <row r="398">
          <cell r="A398" t="str">
            <v>VISA_PSC2137_17_EXE_NOT_000012_2_Visa MOE</v>
          </cell>
          <cell r="F398" t="str">
            <v>PLA</v>
          </cell>
        </row>
        <row r="399">
          <cell r="A399" t="str">
            <v>VISA_PN2068-2_17_EXE_MOD_000064_1_Visa MOE</v>
          </cell>
          <cell r="F399" t="str">
            <v>BIM</v>
          </cell>
        </row>
        <row r="400">
          <cell r="A400" t="str">
            <v>FQR_PN2122_17_EXE_FQR_000012_1_Visa MOE</v>
          </cell>
          <cell r="F400" t="str">
            <v>ARC</v>
          </cell>
        </row>
        <row r="401">
          <cell r="A401" t="str">
            <v>DAF_PN2068-2_17_EXE_DAF_000026_2_Visa MOE</v>
          </cell>
          <cell r="F401" t="str">
            <v>CVC</v>
          </cell>
        </row>
        <row r="402">
          <cell r="A402" t="str">
            <v>VISA_PN2068-2_17_EXE_NOT_000039_1_Visa MOE</v>
          </cell>
          <cell r="F402" t="str">
            <v>PIC</v>
          </cell>
        </row>
        <row r="403">
          <cell r="A403" t="str">
            <v>VISA_PN2122_17_EXE_FIC_000011_3_Visa MOE</v>
          </cell>
          <cell r="F403" t="str">
            <v>FAC</v>
          </cell>
        </row>
        <row r="404">
          <cell r="A404" t="str">
            <v>VISA_PSC2137_17_EXE_LIS_000018_1_Visa MOE</v>
          </cell>
          <cell r="F404" t="str">
            <v>PLA</v>
          </cell>
        </row>
        <row r="405">
          <cell r="A405" t="str">
            <v>VISA_PSC2137_17_EXE_NOT_000017_1_Visa MOE</v>
          </cell>
          <cell r="F405" t="str">
            <v>PLA</v>
          </cell>
        </row>
        <row r="406">
          <cell r="A406" t="str">
            <v>VISA_PN2068-2_17_EXE_PLG_000009_3_Visa MOE</v>
          </cell>
          <cell r="F406" t="str">
            <v>PLA</v>
          </cell>
        </row>
        <row r="407">
          <cell r="A407" t="str">
            <v>DAF_PN2068-2_17_EXE_DAF_000010_4_Visa MOE</v>
          </cell>
          <cell r="F407" t="str">
            <v>CVC</v>
          </cell>
        </row>
        <row r="408">
          <cell r="A408" t="str">
            <v>DAF_PN2068-2_17_EXE_DAF_000015_3_Visa MOE</v>
          </cell>
          <cell r="F408" t="str">
            <v>CVC</v>
          </cell>
        </row>
        <row r="409">
          <cell r="A409" t="str">
            <v>DAF_PN2068-2_17_EXE_DAF_000028_1_Visa MOE</v>
          </cell>
          <cell r="F409" t="str">
            <v>CVC</v>
          </cell>
        </row>
        <row r="410">
          <cell r="A410" t="str">
            <v>DAF_PN2068-2_17_EXE_DAF_000013_3_Visa MOE</v>
          </cell>
          <cell r="F410" t="str">
            <v>CVC</v>
          </cell>
        </row>
        <row r="411">
          <cell r="A411" t="str">
            <v>VISA_PN2122_17_EXE_PGR_000004_1_Visa MOE</v>
          </cell>
          <cell r="F411" t="str">
            <v>ARC</v>
          </cell>
        </row>
        <row r="412">
          <cell r="A412" t="str">
            <v>VISA_PN2068-2_17_EXE_NOT_000004_2_Visa MOE</v>
          </cell>
          <cell r="F412" t="str">
            <v>PLA</v>
          </cell>
        </row>
        <row r="413">
          <cell r="A413" t="str">
            <v>VISA_PSC2137_17_EXE_PLG_000014_3_Visa MOE</v>
          </cell>
          <cell r="F413" t="str">
            <v>PLA</v>
          </cell>
        </row>
        <row r="414">
          <cell r="A414" t="str">
            <v>VISA_PSC2137_17_EXE_PRC_000002_2_Visa MOE</v>
          </cell>
          <cell r="F414" t="str">
            <v>PLA</v>
          </cell>
        </row>
        <row r="415">
          <cell r="A415" t="str">
            <v>VISA_PSC2137_17_EXE_PIC_000006_1_Visa MOE</v>
          </cell>
          <cell r="F415" t="str">
            <v>PIC</v>
          </cell>
        </row>
        <row r="416">
          <cell r="A416" t="str">
            <v>VISA_PSC2137_17_EXE_NOT_000016_2_Visa MOE</v>
          </cell>
          <cell r="F416" t="str">
            <v>PIC</v>
          </cell>
        </row>
        <row r="417">
          <cell r="A417" t="str">
            <v>VISA_PN2068-2_17_EXE_NTE_000034_1_Visa MOE</v>
          </cell>
          <cell r="F417" t="str">
            <v>CVC</v>
          </cell>
        </row>
        <row r="418">
          <cell r="A418" t="str">
            <v>VISA_PN2068-2_17_EXE_PRE_000076_1_Visa MOE</v>
          </cell>
          <cell r="F418" t="str">
            <v>CFA</v>
          </cell>
        </row>
        <row r="419">
          <cell r="A419" t="str">
            <v>VISA_PN2068-2_17_EXE_PRE_000077_1_Visa MOE</v>
          </cell>
          <cell r="F419" t="str">
            <v>CFA</v>
          </cell>
        </row>
        <row r="420">
          <cell r="A420" t="str">
            <v>VISA_PN2122_17_EXE_NOT_000010_4_Visa MOE</v>
          </cell>
          <cell r="F420" t="str">
            <v>ARC</v>
          </cell>
        </row>
        <row r="421">
          <cell r="A421" t="str">
            <v>VISA_PN2122_17_EXE_FIC_000009_4_Visa MOE</v>
          </cell>
          <cell r="F421" t="str">
            <v>ARC</v>
          </cell>
        </row>
        <row r="422">
          <cell r="A422" t="str">
            <v>VISA_PN2068-2_17_EXE_PRE_000053_2_Visa MOE</v>
          </cell>
          <cell r="F422" t="str">
            <v>CFO</v>
          </cell>
        </row>
        <row r="423">
          <cell r="A423" t="str">
            <v>VISA_PN2122_17_EXE_NOT_000008_1_Visa MOE</v>
          </cell>
          <cell r="F423" t="str">
            <v>ARC</v>
          </cell>
        </row>
        <row r="424">
          <cell r="A424" t="str">
            <v>VISA_PN2068-2_17_EXE_PLA_000013_1_Visa MOE</v>
          </cell>
          <cell r="F424" t="str">
            <v>CVC</v>
          </cell>
        </row>
        <row r="425">
          <cell r="A425" t="str">
            <v>VISA_PN2068-2_17_EXE_PLA_000012_1_Visa MOE</v>
          </cell>
          <cell r="F425" t="str">
            <v>CVC</v>
          </cell>
        </row>
        <row r="426">
          <cell r="A426" t="str">
            <v>VISA_PN2068-2_17_EXE_NTE_000021_2_Visa MOE</v>
          </cell>
          <cell r="F426" t="str">
            <v>DSF</v>
          </cell>
        </row>
        <row r="427">
          <cell r="A427" t="str">
            <v>VISA_PN2068-2_17_EXE_NTE_000022_2_Visa MOE</v>
          </cell>
          <cell r="F427" t="str">
            <v>DSF</v>
          </cell>
        </row>
        <row r="428">
          <cell r="A428" t="str">
            <v>VISA_PN2068-2_17_EXE_NTE_000020_2_Visa MOE</v>
          </cell>
          <cell r="F428" t="str">
            <v>CVC</v>
          </cell>
        </row>
        <row r="429">
          <cell r="A429" t="str">
            <v>VISA_PN2068-2_17_EXE_NTE_000024_1_Visa MOE</v>
          </cell>
          <cell r="F429" t="str">
            <v>DSF</v>
          </cell>
        </row>
        <row r="430">
          <cell r="A430" t="str">
            <v>VISA_PN2068-2_17_EXE_NOT_000007_3_Visa MOE</v>
          </cell>
          <cell r="F430" t="str">
            <v>FMD</v>
          </cell>
        </row>
        <row r="431">
          <cell r="A431" t="str">
            <v>VISA_PN2068-2_17_EXE_PRE_000075_1_Visa MOE</v>
          </cell>
          <cell r="F431" t="str">
            <v>CFA</v>
          </cell>
        </row>
        <row r="432">
          <cell r="A432" t="str">
            <v>VISA_PN2068-2_17_EXE_PRE_000055_2_Visa MOE</v>
          </cell>
          <cell r="F432" t="str">
            <v>CFA</v>
          </cell>
        </row>
        <row r="433">
          <cell r="A433" t="str">
            <v>VISA_PN2122_17_EXE_NOT_000006_3_Visa MOE</v>
          </cell>
          <cell r="F433" t="str">
            <v>ARC</v>
          </cell>
        </row>
        <row r="434">
          <cell r="A434" t="str">
            <v>VISA_PN2122_17_EXE_FIC_000011_2_Visa MOE</v>
          </cell>
          <cell r="F434" t="str">
            <v>ARC</v>
          </cell>
        </row>
        <row r="435">
          <cell r="A435" t="str">
            <v>VISA_PN2122_17_EXE_NOT_000007_3_Visa MOE</v>
          </cell>
          <cell r="F435" t="str">
            <v>ARC</v>
          </cell>
        </row>
        <row r="436">
          <cell r="A436" t="str">
            <v>DAF_PN2068-2_17_EXE_DAF_000010_1_Visa MOE</v>
          </cell>
          <cell r="F436" t="str">
            <v>CVC</v>
          </cell>
        </row>
        <row r="437">
          <cell r="A437" t="str">
            <v>DAF_PN2068-2_17_EXE_DAF_000011_1_Visa MOE</v>
          </cell>
          <cell r="F437" t="str">
            <v>CVC</v>
          </cell>
        </row>
        <row r="438">
          <cell r="A438" t="str">
            <v>VISA_PN2068-2_17_EXE_SHE_000007_1_Visa MOE</v>
          </cell>
          <cell r="F438" t="str">
            <v>DSF</v>
          </cell>
        </row>
        <row r="439">
          <cell r="A439" t="str">
            <v>DAF_PN2068-2_17_EXE_DAF_000012_1_Visa MOE</v>
          </cell>
          <cell r="F439" t="str">
            <v>CVC</v>
          </cell>
        </row>
        <row r="440">
          <cell r="A440" t="str">
            <v>DAF_PN2068-2_17_EXE_DAF_000016_1_Visa MOE</v>
          </cell>
          <cell r="F440" t="str">
            <v>CVC</v>
          </cell>
        </row>
        <row r="441">
          <cell r="A441" t="str">
            <v>VISA_PN2068-2_17_EXE_NTE_000019_1_Visa MOE</v>
          </cell>
          <cell r="F441" t="str">
            <v>DSF</v>
          </cell>
        </row>
        <row r="442">
          <cell r="A442" t="str">
            <v>VISA_PN2068-2_17_EXE_SHE_000010_1_Visa MOE</v>
          </cell>
          <cell r="F442" t="str">
            <v>DSF</v>
          </cell>
        </row>
        <row r="443">
          <cell r="A443" t="str">
            <v>DAF_PN2068-2_17_EXE_DAF_000013_1_Visa MOE</v>
          </cell>
          <cell r="F443" t="str">
            <v>CVC</v>
          </cell>
        </row>
        <row r="444">
          <cell r="A444" t="str">
            <v>DAF_PN2068-2_17_EXE_DAF_000015_1_Visa MOE</v>
          </cell>
          <cell r="F444" t="str">
            <v>CVC</v>
          </cell>
        </row>
        <row r="445">
          <cell r="A445" t="str">
            <v>VISA_PN2068-2_17_EXE_NTE_000023_1_Visa MOE</v>
          </cell>
          <cell r="F445" t="str">
            <v>DSF</v>
          </cell>
        </row>
        <row r="446">
          <cell r="A446" t="str">
            <v>VISA_PN2068-2_17_EXE_SHE_000011_1_Visa MOE</v>
          </cell>
          <cell r="F446" t="str">
            <v>DSF</v>
          </cell>
        </row>
        <row r="447">
          <cell r="A447" t="str">
            <v>VISA_PN2068-2_17_EXE_NTE_000034_2_Visa MOE</v>
          </cell>
          <cell r="F447" t="str">
            <v>CVC</v>
          </cell>
        </row>
        <row r="448">
          <cell r="A448" t="str">
            <v>DAF_PN2068-2_17_EXE_DAF_000018_1_Visa MOE</v>
          </cell>
          <cell r="F448" t="str">
            <v>CVC</v>
          </cell>
        </row>
        <row r="449">
          <cell r="A449" t="str">
            <v>VISA_PN2122_17_EXE_FIC_000011_1_Visa MOE</v>
          </cell>
          <cell r="F449" t="str">
            <v>ARC</v>
          </cell>
        </row>
        <row r="450">
          <cell r="A450" t="str">
            <v>VISA_PN2122_17_EXE_FIC_000009_3_Visa MOE</v>
          </cell>
          <cell r="F450" t="str">
            <v>ARC</v>
          </cell>
        </row>
        <row r="451">
          <cell r="A451" t="str">
            <v>VISA_PN2122_17_EXE_FIC_000009_2_Visa MOE</v>
          </cell>
          <cell r="F451" t="str">
            <v>ARC</v>
          </cell>
        </row>
        <row r="452">
          <cell r="A452" t="str">
            <v>VISA_PN2122_17_EXE_NOT_000006_2_Visa MOE</v>
          </cell>
          <cell r="F452" t="str">
            <v>ARC</v>
          </cell>
        </row>
        <row r="453">
          <cell r="A453" t="str">
            <v>VISA_PN2122_17_EXE_NOT_000007_2_Visa MOE</v>
          </cell>
          <cell r="F453" t="str">
            <v>ARC</v>
          </cell>
        </row>
        <row r="454">
          <cell r="A454" t="str">
            <v>VISA_PN2122_17_EXE_NOT_000010_3_Visa MOE</v>
          </cell>
          <cell r="F454" t="str">
            <v>ARC</v>
          </cell>
        </row>
        <row r="455">
          <cell r="A455" t="str">
            <v>VISA_PN2122_17_EXE_NOT_000010_2_Visa MOE</v>
          </cell>
          <cell r="F455" t="str">
            <v>ARC</v>
          </cell>
        </row>
        <row r="456">
          <cell r="A456" t="str">
            <v>VISA_PN2068-2_17_EXE_NTE_000041_2_Visa MOE</v>
          </cell>
          <cell r="F456" t="str">
            <v>CVC</v>
          </cell>
        </row>
        <row r="457">
          <cell r="A457" t="str">
            <v>VISA_PN2068-2_17_EXE_NTE_000041_1_Visa MOE</v>
          </cell>
          <cell r="F457" t="str">
            <v>CVC</v>
          </cell>
        </row>
        <row r="458">
          <cell r="A458" t="str">
            <v>VISA_PN2122_17_EXE_NOT_000010_1_Visa MOE</v>
          </cell>
          <cell r="F458" t="str">
            <v>ARC</v>
          </cell>
        </row>
        <row r="459">
          <cell r="A459" t="str">
            <v>VISA_PN2068-2_17_EXE_BIM_000005_1_Visa MOE</v>
          </cell>
          <cell r="F459" t="str">
            <v>PLA</v>
          </cell>
        </row>
        <row r="460">
          <cell r="A460" t="str">
            <v>VISA_PN2122_17_EXE_NOT_000006_1_Visa MOE</v>
          </cell>
          <cell r="F460" t="str">
            <v>ARC</v>
          </cell>
        </row>
        <row r="461">
          <cell r="A461" t="str">
            <v>VISA_PN2122_17_EXE_NOT_000007_1_Visa MOE</v>
          </cell>
          <cell r="F461" t="str">
            <v>ARC</v>
          </cell>
        </row>
        <row r="462">
          <cell r="A462" t="str">
            <v>VISA_PN2122_17_EXE_FIC_000009_1_Visa MOE</v>
          </cell>
          <cell r="F462" t="str">
            <v>ARC</v>
          </cell>
        </row>
        <row r="463">
          <cell r="A463" t="str">
            <v>VISA_PN2068-2_17_EXE_PRE_000053_1_Visa MOE</v>
          </cell>
          <cell r="F463" t="str">
            <v>CFA</v>
          </cell>
        </row>
        <row r="464">
          <cell r="A464" t="str">
            <v>VISA_PSC2137_17_EXE_PIC_000005_1_Visa MOE</v>
          </cell>
          <cell r="F464" t="str">
            <v>PIC</v>
          </cell>
        </row>
        <row r="465">
          <cell r="A465" t="str">
            <v>VISA_PN2122_17_EXE_SPS_000003_1_Visa MOE</v>
          </cell>
          <cell r="F465" t="str">
            <v>FAC</v>
          </cell>
        </row>
        <row r="466">
          <cell r="A466" t="str">
            <v>DAF_PN2068-2_17_EXE_DAF_000014_1_Visa MOE</v>
          </cell>
          <cell r="F466" t="str">
            <v>CVC</v>
          </cell>
        </row>
        <row r="467">
          <cell r="A467" t="str">
            <v>DAF_PN2068-2_17_EXE_DAF_000010_3_Visa MOE</v>
          </cell>
          <cell r="F467" t="str">
            <v>CVC</v>
          </cell>
        </row>
        <row r="468">
          <cell r="A468" t="str">
            <v>DAF_PN2068-2_17_EXE_DAF_000010_2_Visa MOE</v>
          </cell>
          <cell r="F468" t="str">
            <v>CVC</v>
          </cell>
        </row>
        <row r="469">
          <cell r="A469" t="str">
            <v>DAF_PN2068-2_17_EXE_DAF_000011_2_Visa MOE</v>
          </cell>
          <cell r="F469" t="str">
            <v>CVC</v>
          </cell>
        </row>
        <row r="470">
          <cell r="A470" t="str">
            <v>DAF_PN2068-2_17_EXE_DAF_000011_3_Visa MOE</v>
          </cell>
          <cell r="F470" t="str">
            <v>CVC</v>
          </cell>
        </row>
        <row r="471">
          <cell r="A471" t="str">
            <v>DAF_PN2068-2_17_EXE_DAF_000011_4_Visa MOE</v>
          </cell>
          <cell r="F471" t="str">
            <v>CVC</v>
          </cell>
        </row>
        <row r="472">
          <cell r="A472" t="str">
            <v>DAF_PN2068-2_17_EXE_DAF_000012_2_Visa MOE</v>
          </cell>
          <cell r="F472" t="str">
            <v>CVC</v>
          </cell>
        </row>
        <row r="473">
          <cell r="A473" t="str">
            <v>DAF_PN2068-2_17_EXE_DAF_000014_2_Visa MOE</v>
          </cell>
          <cell r="F473" t="str">
            <v>CVC</v>
          </cell>
        </row>
        <row r="474">
          <cell r="A474" t="str">
            <v>DAF_PN2068-2_17_EXE_DAF_000015_2_Visa MOE</v>
          </cell>
          <cell r="F474" t="str">
            <v>CVC</v>
          </cell>
        </row>
        <row r="475">
          <cell r="A475" t="str">
            <v>DAF_PN2068-2_17_EXE_DAF_000016_2_Visa MOE</v>
          </cell>
          <cell r="F475" t="str">
            <v>CVC</v>
          </cell>
        </row>
        <row r="476">
          <cell r="A476" t="str">
            <v>DAF_PN2068-2_17_EXE_DAF_000017_1_Visa MOE</v>
          </cell>
          <cell r="F476" t="str">
            <v>CVC</v>
          </cell>
        </row>
        <row r="477">
          <cell r="A477" t="str">
            <v>DAF_PN2068-2_17_EXE_DAF_000017_2_Visa MOE</v>
          </cell>
          <cell r="F477" t="str">
            <v>CVC</v>
          </cell>
        </row>
        <row r="478">
          <cell r="A478" t="str">
            <v>DAF_PN2068-2_17_EXE_DAF_000018_2_Visa MOE</v>
          </cell>
          <cell r="F478" t="str">
            <v>CVC</v>
          </cell>
        </row>
        <row r="479">
          <cell r="A479" t="str">
            <v>DAF_PN2068-2_17_EXE_DAF_000018_3_Visa MOE</v>
          </cell>
          <cell r="F479" t="str">
            <v>CVC</v>
          </cell>
        </row>
        <row r="480">
          <cell r="A480" t="str">
            <v>VISA_PN2068-2_17_EXE_NTE_000002_1_Visa MOE</v>
          </cell>
          <cell r="F480" t="str">
            <v>ACO</v>
          </cell>
        </row>
        <row r="481">
          <cell r="A481" t="str">
            <v>DAF_PN2068-2_17_EXE_DAF_000013_2_Visa MOE</v>
          </cell>
          <cell r="F481" t="str">
            <v>CVC</v>
          </cell>
        </row>
        <row r="482">
          <cell r="A482" t="str">
            <v>DAF_PN2068-2_17_EXE_DAF_000026_1_Visa MOE</v>
          </cell>
          <cell r="F482" t="str">
            <v>CVC</v>
          </cell>
        </row>
        <row r="483">
          <cell r="A483" t="str">
            <v>VISA_PSC2137_17_EXE_SPS_000004_1_Visa MOE</v>
          </cell>
          <cell r="F483" t="str">
            <v>PLA</v>
          </cell>
        </row>
        <row r="484">
          <cell r="A484" t="str">
            <v>VISA_PN2068-2_17_EXE_PDT_000002_3_Visa MOE</v>
          </cell>
          <cell r="F484" t="str">
            <v>CFO</v>
          </cell>
        </row>
        <row r="485">
          <cell r="A485" t="str">
            <v>VISA_PSC2137_17_EXE_NOT_000012_1_Visa MOE</v>
          </cell>
          <cell r="F485" t="str">
            <v>PLA</v>
          </cell>
        </row>
        <row r="486">
          <cell r="A486" t="str">
            <v>VISA_PN2068-2_17_EXE_NTE_000021_1_Visa MOE</v>
          </cell>
          <cell r="F486" t="str">
            <v>DSF</v>
          </cell>
        </row>
        <row r="487">
          <cell r="A487" t="str">
            <v>VISA_PSC2137_17_EXE_PLG_000014_2_Visa MOE</v>
          </cell>
          <cell r="F487" t="str">
            <v>PLA</v>
          </cell>
        </row>
        <row r="488">
          <cell r="A488" t="str">
            <v>VISA_PSC2137_17_EXE_PLG_000014_1_Visa MOE</v>
          </cell>
          <cell r="F488" t="str">
            <v>PLA</v>
          </cell>
        </row>
        <row r="489">
          <cell r="A489" t="str">
            <v>VISA_PSC2137_17_EXE_NOT_000016_1_Visa MOE</v>
          </cell>
          <cell r="F489" t="str">
            <v>PIC</v>
          </cell>
        </row>
        <row r="490">
          <cell r="A490" t="str">
            <v>VISA_PN2068-2_17_EXE_NOT_000006_1_Visa MOE</v>
          </cell>
          <cell r="F490" t="str">
            <v>DSF</v>
          </cell>
        </row>
        <row r="491">
          <cell r="A491" t="str">
            <v>VISA_PN2068-2_17_EXE_PLG_000009_2_Visa MOE</v>
          </cell>
          <cell r="F491" t="str">
            <v>PLA</v>
          </cell>
        </row>
        <row r="492">
          <cell r="A492" t="str">
            <v>VISA_PSC2137_17_EXE_PRC_000003_1_Visa MOE</v>
          </cell>
          <cell r="F492" t="str">
            <v>PIC</v>
          </cell>
        </row>
        <row r="493">
          <cell r="A493" t="str">
            <v>VISA_PN2068-2_17_EXE_NOT_000004_1_Visa MOE</v>
          </cell>
          <cell r="F493" t="str">
            <v>PLA</v>
          </cell>
        </row>
        <row r="494">
          <cell r="A494" t="str">
            <v>VISA_PN2068-2_17_EXE_NTE_000003_2_Visa MOE</v>
          </cell>
          <cell r="F494" t="str">
            <v>DSF</v>
          </cell>
        </row>
        <row r="495">
          <cell r="A495" t="str">
            <v>VISA_PN2068-2_17_EXE_SPS_000005_1_Visa MOE</v>
          </cell>
          <cell r="F495" t="str">
            <v>PLA</v>
          </cell>
        </row>
        <row r="496">
          <cell r="A496" t="str">
            <v>VISA_PSC2137_17_EXE_LIS_000001_1_Visa MOE</v>
          </cell>
          <cell r="F496" t="str">
            <v>PLA</v>
          </cell>
        </row>
        <row r="497">
          <cell r="A497" t="str">
            <v>VISA_PN2068-2_17_EXE_NOT_000008_1_Visa MOE</v>
          </cell>
          <cell r="F497" t="str">
            <v>ARC</v>
          </cell>
        </row>
        <row r="498">
          <cell r="A498" t="str">
            <v>VISA_PN2068-2_17_EXE_PDT_000002_2_Visa MOE</v>
          </cell>
          <cell r="F498" t="str">
            <v>CFO</v>
          </cell>
        </row>
        <row r="499">
          <cell r="A499" t="str">
            <v>VISA_PSC2137_17_EXE_PRC_000002_1_Visa MOE</v>
          </cell>
          <cell r="F499" t="str">
            <v>PLA</v>
          </cell>
        </row>
        <row r="500">
          <cell r="A500" t="str">
            <v>VISA_PN2068-2_17_EXE_PDT_000002_1_Visa MOE</v>
          </cell>
          <cell r="F500" t="str">
            <v>CFO</v>
          </cell>
        </row>
        <row r="501">
          <cell r="A501" t="str">
            <v>VISA_PN2068-2_17_EXE_PLG_000009_1_Visa MOE</v>
          </cell>
          <cell r="F501" t="str">
            <v>PLA</v>
          </cell>
        </row>
        <row r="502">
          <cell r="A502" t="str">
            <v>VISA_PN2068-2_17_EXE_NOT_000007_2_Visa MOE</v>
          </cell>
          <cell r="F502" t="str">
            <v>FMD</v>
          </cell>
        </row>
        <row r="503">
          <cell r="A503" t="str">
            <v>VISA_PN2068-2_17_EXE_NTE_000003_1_Visa MOE</v>
          </cell>
          <cell r="F503" t="str">
            <v>DSF</v>
          </cell>
        </row>
        <row r="504">
          <cell r="A504" t="str">
            <v>VISA_PN2068-2_17_EXE_NOT_000007_1_Visa MOE</v>
          </cell>
          <cell r="F504" t="str">
            <v>FMD</v>
          </cell>
        </row>
      </sheetData>
      <sheetData sheetId="4">
        <row r="1">
          <cell r="O1" t="str">
            <v>MOE-I</v>
          </cell>
          <cell r="P1" t="str">
            <v>OPCG</v>
          </cell>
        </row>
        <row r="2">
          <cell r="O2" t="str">
            <v>V</v>
          </cell>
          <cell r="P2"/>
        </row>
        <row r="3">
          <cell r="O3" t="str">
            <v>A</v>
          </cell>
          <cell r="P3"/>
        </row>
        <row r="4">
          <cell r="O4" t="str">
            <v>V</v>
          </cell>
          <cell r="P4"/>
        </row>
        <row r="5">
          <cell r="O5" t="str">
            <v>V</v>
          </cell>
          <cell r="P5"/>
        </row>
        <row r="6">
          <cell r="O6" t="str">
            <v>V</v>
          </cell>
          <cell r="P6"/>
        </row>
        <row r="7">
          <cell r="O7" t="str">
            <v>V</v>
          </cell>
          <cell r="P7"/>
        </row>
        <row r="8">
          <cell r="O8" t="str">
            <v>V</v>
          </cell>
          <cell r="P8"/>
        </row>
        <row r="9">
          <cell r="O9" t="str">
            <v>V</v>
          </cell>
          <cell r="P9"/>
        </row>
        <row r="10">
          <cell r="O10" t="str">
            <v>V</v>
          </cell>
          <cell r="P10"/>
        </row>
        <row r="11">
          <cell r="O11" t="str">
            <v>V</v>
          </cell>
          <cell r="P11"/>
        </row>
        <row r="12">
          <cell r="O12" t="str">
            <v>A</v>
          </cell>
          <cell r="P12"/>
        </row>
        <row r="13">
          <cell r="O13" t="str">
            <v>V</v>
          </cell>
          <cell r="P13"/>
        </row>
        <row r="14">
          <cell r="O14" t="str">
            <v>V</v>
          </cell>
          <cell r="P14"/>
        </row>
        <row r="15">
          <cell r="O15" t="str">
            <v>V</v>
          </cell>
          <cell r="P15"/>
        </row>
        <row r="16">
          <cell r="O16" t="str">
            <v>V</v>
          </cell>
          <cell r="P16"/>
        </row>
        <row r="17">
          <cell r="O17" t="str">
            <v>V</v>
          </cell>
          <cell r="P17"/>
        </row>
        <row r="18">
          <cell r="O18" t="str">
            <v>V</v>
          </cell>
          <cell r="P18" t="str">
            <v>A</v>
          </cell>
        </row>
        <row r="19">
          <cell r="O19" t="str">
            <v>V</v>
          </cell>
          <cell r="P19"/>
        </row>
        <row r="20">
          <cell r="O20" t="str">
            <v>V</v>
          </cell>
          <cell r="P20"/>
        </row>
        <row r="21">
          <cell r="O21" t="str">
            <v>V</v>
          </cell>
          <cell r="P21"/>
        </row>
        <row r="22">
          <cell r="O22" t="str">
            <v>V</v>
          </cell>
          <cell r="P22"/>
        </row>
        <row r="23">
          <cell r="O23" t="str">
            <v>V</v>
          </cell>
          <cell r="P23"/>
        </row>
        <row r="24">
          <cell r="O24" t="str">
            <v>V</v>
          </cell>
          <cell r="P24"/>
        </row>
        <row r="25">
          <cell r="O25" t="str">
            <v>V</v>
          </cell>
          <cell r="P25"/>
        </row>
        <row r="26">
          <cell r="O26" t="str">
            <v>V</v>
          </cell>
          <cell r="P26"/>
        </row>
        <row r="27">
          <cell r="O27" t="str">
            <v>V</v>
          </cell>
          <cell r="P27"/>
        </row>
        <row r="28">
          <cell r="O28" t="str">
            <v>V</v>
          </cell>
          <cell r="P28"/>
        </row>
        <row r="29">
          <cell r="O29" t="str">
            <v>V</v>
          </cell>
          <cell r="P29"/>
        </row>
        <row r="30">
          <cell r="O30" t="str">
            <v>V</v>
          </cell>
          <cell r="P30"/>
        </row>
        <row r="31">
          <cell r="O31" t="str">
            <v>V</v>
          </cell>
          <cell r="P31" t="str">
            <v>A</v>
          </cell>
        </row>
        <row r="32">
          <cell r="O32" t="str">
            <v>V</v>
          </cell>
          <cell r="P32"/>
        </row>
        <row r="33">
          <cell r="O33" t="str">
            <v>V</v>
          </cell>
          <cell r="P33"/>
        </row>
        <row r="34">
          <cell r="O34" t="str">
            <v>V</v>
          </cell>
          <cell r="P34"/>
        </row>
        <row r="35">
          <cell r="O35" t="str">
            <v>V</v>
          </cell>
          <cell r="P35"/>
        </row>
        <row r="36">
          <cell r="O36" t="str">
            <v>V</v>
          </cell>
          <cell r="P36"/>
        </row>
        <row r="37">
          <cell r="O37" t="str">
            <v>V</v>
          </cell>
          <cell r="P37"/>
        </row>
        <row r="38">
          <cell r="O38" t="str">
            <v>V</v>
          </cell>
          <cell r="P38"/>
        </row>
        <row r="39">
          <cell r="O39" t="str">
            <v>V</v>
          </cell>
          <cell r="P39"/>
        </row>
        <row r="40">
          <cell r="O40" t="str">
            <v>V</v>
          </cell>
          <cell r="P40"/>
        </row>
        <row r="41">
          <cell r="O41" t="str">
            <v>V</v>
          </cell>
          <cell r="P41"/>
        </row>
        <row r="42">
          <cell r="O42" t="str">
            <v>V</v>
          </cell>
          <cell r="P42"/>
        </row>
        <row r="43">
          <cell r="O43" t="str">
            <v>V</v>
          </cell>
          <cell r="P43"/>
        </row>
        <row r="44">
          <cell r="O44" t="str">
            <v>V</v>
          </cell>
          <cell r="P44"/>
        </row>
        <row r="45">
          <cell r="O45" t="str">
            <v>V</v>
          </cell>
          <cell r="P45"/>
        </row>
        <row r="46">
          <cell r="O46" t="str">
            <v>V</v>
          </cell>
          <cell r="P46"/>
        </row>
        <row r="47">
          <cell r="O47" t="str">
            <v>V</v>
          </cell>
          <cell r="P47"/>
        </row>
        <row r="48">
          <cell r="O48" t="str">
            <v>V</v>
          </cell>
          <cell r="P48"/>
        </row>
        <row r="49">
          <cell r="O49" t="str">
            <v>V</v>
          </cell>
          <cell r="P49"/>
        </row>
        <row r="50">
          <cell r="O50" t="str">
            <v>V</v>
          </cell>
          <cell r="P50"/>
        </row>
        <row r="51">
          <cell r="O51" t="str">
            <v>V</v>
          </cell>
          <cell r="P51"/>
        </row>
        <row r="52">
          <cell r="O52" t="str">
            <v>V</v>
          </cell>
          <cell r="P52"/>
        </row>
        <row r="53">
          <cell r="O53" t="str">
            <v>V</v>
          </cell>
          <cell r="P53"/>
        </row>
        <row r="54">
          <cell r="O54" t="str">
            <v>V</v>
          </cell>
          <cell r="P54"/>
        </row>
        <row r="55">
          <cell r="O55" t="str">
            <v>V</v>
          </cell>
          <cell r="P55"/>
        </row>
        <row r="56">
          <cell r="O56" t="str">
            <v>V</v>
          </cell>
          <cell r="P56"/>
        </row>
        <row r="57">
          <cell r="O57" t="str">
            <v>V</v>
          </cell>
          <cell r="P57"/>
        </row>
        <row r="58">
          <cell r="O58" t="str">
            <v>V</v>
          </cell>
          <cell r="P58"/>
        </row>
        <row r="59">
          <cell r="O59" t="str">
            <v>V</v>
          </cell>
          <cell r="P59"/>
        </row>
        <row r="60">
          <cell r="O60" t="str">
            <v>V</v>
          </cell>
          <cell r="P60"/>
        </row>
        <row r="61">
          <cell r="O61" t="str">
            <v>V</v>
          </cell>
          <cell r="P61"/>
        </row>
        <row r="62">
          <cell r="O62" t="str">
            <v>V</v>
          </cell>
          <cell r="P62"/>
        </row>
        <row r="63">
          <cell r="O63" t="str">
            <v>V</v>
          </cell>
          <cell r="P63"/>
        </row>
        <row r="64">
          <cell r="O64" t="str">
            <v>V</v>
          </cell>
          <cell r="P64"/>
        </row>
        <row r="65">
          <cell r="O65" t="str">
            <v>V</v>
          </cell>
          <cell r="P65"/>
        </row>
        <row r="66">
          <cell r="O66" t="str">
            <v>V</v>
          </cell>
          <cell r="P66"/>
        </row>
        <row r="67">
          <cell r="O67" t="str">
            <v>V</v>
          </cell>
          <cell r="P67"/>
        </row>
        <row r="68">
          <cell r="O68" t="str">
            <v>V</v>
          </cell>
          <cell r="P68"/>
        </row>
        <row r="69">
          <cell r="O69" t="str">
            <v>V</v>
          </cell>
          <cell r="P69"/>
        </row>
        <row r="70">
          <cell r="O70" t="str">
            <v>V</v>
          </cell>
          <cell r="P70"/>
        </row>
        <row r="71">
          <cell r="O71" t="str">
            <v>V</v>
          </cell>
          <cell r="P71"/>
        </row>
        <row r="72">
          <cell r="O72" t="str">
            <v>V</v>
          </cell>
          <cell r="P72"/>
        </row>
        <row r="73">
          <cell r="O73" t="str">
            <v>V</v>
          </cell>
          <cell r="P73"/>
        </row>
        <row r="74">
          <cell r="O74" t="str">
            <v>V</v>
          </cell>
          <cell r="P74"/>
        </row>
        <row r="75">
          <cell r="O75" t="str">
            <v>V</v>
          </cell>
          <cell r="P75"/>
        </row>
        <row r="76">
          <cell r="O76" t="str">
            <v>V</v>
          </cell>
          <cell r="P76"/>
        </row>
        <row r="77">
          <cell r="O77" t="str">
            <v>V</v>
          </cell>
          <cell r="P77"/>
        </row>
        <row r="78">
          <cell r="O78" t="str">
            <v>V</v>
          </cell>
          <cell r="P78"/>
        </row>
        <row r="79">
          <cell r="O79" t="str">
            <v>V</v>
          </cell>
          <cell r="P79"/>
        </row>
        <row r="80">
          <cell r="O80" t="str">
            <v>V</v>
          </cell>
          <cell r="P80"/>
        </row>
        <row r="81">
          <cell r="O81" t="str">
            <v>V</v>
          </cell>
          <cell r="P81"/>
        </row>
        <row r="82">
          <cell r="O82" t="str">
            <v>V</v>
          </cell>
          <cell r="P82"/>
        </row>
        <row r="83">
          <cell r="O83" t="str">
            <v>V</v>
          </cell>
          <cell r="P83"/>
        </row>
        <row r="84">
          <cell r="O84" t="str">
            <v>V</v>
          </cell>
          <cell r="P84"/>
        </row>
        <row r="85">
          <cell r="O85" t="str">
            <v>V</v>
          </cell>
          <cell r="P85"/>
        </row>
        <row r="86">
          <cell r="O86" t="str">
            <v>V</v>
          </cell>
          <cell r="P86"/>
        </row>
        <row r="87">
          <cell r="O87" t="str">
            <v>V</v>
          </cell>
          <cell r="P87"/>
        </row>
        <row r="88">
          <cell r="O88" t="str">
            <v>V</v>
          </cell>
          <cell r="P88"/>
        </row>
        <row r="89">
          <cell r="O89" t="str">
            <v>V</v>
          </cell>
          <cell r="P89"/>
        </row>
        <row r="90">
          <cell r="O90" t="str">
            <v>V</v>
          </cell>
          <cell r="P90"/>
        </row>
        <row r="91">
          <cell r="O91" t="str">
            <v>V</v>
          </cell>
          <cell r="P91"/>
        </row>
        <row r="92">
          <cell r="O92" t="str">
            <v>V</v>
          </cell>
          <cell r="P92"/>
        </row>
        <row r="93">
          <cell r="O93" t="str">
            <v>V</v>
          </cell>
          <cell r="P93"/>
        </row>
        <row r="94">
          <cell r="O94" t="str">
            <v>V</v>
          </cell>
          <cell r="P94"/>
        </row>
        <row r="95">
          <cell r="O95" t="str">
            <v>V</v>
          </cell>
          <cell r="P95"/>
        </row>
        <row r="96">
          <cell r="O96" t="str">
            <v>V</v>
          </cell>
          <cell r="P96"/>
        </row>
        <row r="97">
          <cell r="O97" t="str">
            <v>V</v>
          </cell>
          <cell r="P97"/>
        </row>
        <row r="98">
          <cell r="O98" t="str">
            <v>V</v>
          </cell>
          <cell r="P98"/>
        </row>
        <row r="99">
          <cell r="O99" t="str">
            <v>V</v>
          </cell>
          <cell r="P99"/>
        </row>
        <row r="100">
          <cell r="O100" t="str">
            <v>V</v>
          </cell>
          <cell r="P100"/>
        </row>
        <row r="101">
          <cell r="O101" t="str">
            <v>V</v>
          </cell>
          <cell r="P101"/>
        </row>
        <row r="102">
          <cell r="O102" t="str">
            <v>V</v>
          </cell>
          <cell r="P102"/>
        </row>
        <row r="103">
          <cell r="O103" t="str">
            <v>V</v>
          </cell>
          <cell r="P103"/>
        </row>
        <row r="104">
          <cell r="O104" t="str">
            <v>V</v>
          </cell>
          <cell r="P104"/>
        </row>
        <row r="105">
          <cell r="O105" t="str">
            <v>V</v>
          </cell>
          <cell r="P105" t="str">
            <v>A</v>
          </cell>
        </row>
        <row r="106">
          <cell r="O106" t="str">
            <v>V</v>
          </cell>
          <cell r="P106"/>
        </row>
        <row r="107">
          <cell r="O107" t="str">
            <v>V</v>
          </cell>
          <cell r="P107"/>
        </row>
        <row r="108">
          <cell r="O108" t="str">
            <v>V</v>
          </cell>
          <cell r="P108"/>
        </row>
        <row r="109">
          <cell r="O109" t="str">
            <v>V</v>
          </cell>
          <cell r="P109"/>
        </row>
        <row r="110">
          <cell r="O110" t="str">
            <v>V</v>
          </cell>
          <cell r="P110"/>
        </row>
        <row r="111">
          <cell r="O111" t="str">
            <v>V</v>
          </cell>
          <cell r="P111"/>
        </row>
        <row r="112">
          <cell r="O112" t="str">
            <v>V</v>
          </cell>
          <cell r="P112"/>
        </row>
        <row r="113">
          <cell r="O113" t="str">
            <v>V</v>
          </cell>
          <cell r="P113"/>
        </row>
        <row r="114">
          <cell r="O114" t="str">
            <v>V</v>
          </cell>
          <cell r="P114"/>
        </row>
        <row r="115">
          <cell r="O115" t="str">
            <v>V</v>
          </cell>
          <cell r="P115"/>
        </row>
        <row r="116">
          <cell r="O116" t="str">
            <v>V</v>
          </cell>
          <cell r="P116"/>
        </row>
        <row r="117">
          <cell r="O117" t="str">
            <v>V</v>
          </cell>
          <cell r="P117"/>
        </row>
        <row r="118">
          <cell r="O118" t="str">
            <v>V</v>
          </cell>
          <cell r="P118"/>
        </row>
        <row r="119">
          <cell r="O119" t="str">
            <v>V</v>
          </cell>
          <cell r="P119"/>
        </row>
        <row r="120">
          <cell r="O120" t="str">
            <v>V</v>
          </cell>
          <cell r="P120"/>
        </row>
        <row r="121">
          <cell r="O121" t="str">
            <v>V</v>
          </cell>
          <cell r="P121"/>
        </row>
        <row r="122">
          <cell r="O122" t="str">
            <v>V</v>
          </cell>
          <cell r="P122"/>
        </row>
        <row r="123">
          <cell r="O123" t="str">
            <v>V</v>
          </cell>
          <cell r="P123"/>
        </row>
        <row r="124">
          <cell r="O124" t="str">
            <v>V</v>
          </cell>
          <cell r="P124"/>
        </row>
        <row r="125">
          <cell r="O125" t="str">
            <v>V</v>
          </cell>
          <cell r="P125"/>
        </row>
        <row r="126">
          <cell r="O126" t="str">
            <v>V</v>
          </cell>
          <cell r="P126"/>
        </row>
        <row r="127">
          <cell r="O127" t="str">
            <v>V</v>
          </cell>
          <cell r="P127"/>
        </row>
        <row r="128">
          <cell r="O128" t="str">
            <v>V</v>
          </cell>
          <cell r="P128"/>
        </row>
        <row r="129">
          <cell r="O129" t="str">
            <v>V</v>
          </cell>
          <cell r="P129"/>
        </row>
        <row r="130">
          <cell r="O130" t="str">
            <v>V</v>
          </cell>
          <cell r="P130"/>
        </row>
        <row r="131">
          <cell r="O131" t="str">
            <v>V</v>
          </cell>
          <cell r="P131"/>
        </row>
        <row r="132">
          <cell r="O132" t="str">
            <v>V</v>
          </cell>
          <cell r="P132"/>
        </row>
        <row r="133">
          <cell r="O133" t="str">
            <v>V</v>
          </cell>
          <cell r="P133"/>
        </row>
        <row r="134">
          <cell r="O134" t="str">
            <v>V</v>
          </cell>
          <cell r="P134"/>
        </row>
        <row r="135">
          <cell r="O135" t="str">
            <v>V</v>
          </cell>
          <cell r="P135"/>
        </row>
        <row r="136">
          <cell r="O136" t="str">
            <v>V</v>
          </cell>
          <cell r="P136"/>
        </row>
        <row r="137">
          <cell r="O137" t="str">
            <v>V</v>
          </cell>
          <cell r="P137"/>
        </row>
        <row r="138">
          <cell r="O138" t="str">
            <v>V</v>
          </cell>
          <cell r="P138"/>
        </row>
        <row r="139">
          <cell r="O139" t="str">
            <v>V</v>
          </cell>
          <cell r="P139"/>
        </row>
        <row r="140">
          <cell r="O140" t="str">
            <v>V</v>
          </cell>
          <cell r="P140"/>
        </row>
        <row r="141">
          <cell r="O141" t="str">
            <v>V</v>
          </cell>
          <cell r="P141"/>
        </row>
        <row r="142">
          <cell r="O142" t="str">
            <v>V</v>
          </cell>
          <cell r="P142"/>
        </row>
        <row r="143">
          <cell r="O143" t="str">
            <v>V</v>
          </cell>
          <cell r="P143"/>
        </row>
        <row r="144">
          <cell r="O144" t="str">
            <v>V</v>
          </cell>
          <cell r="P144"/>
        </row>
        <row r="145">
          <cell r="O145" t="str">
            <v>V</v>
          </cell>
          <cell r="P145"/>
        </row>
        <row r="146">
          <cell r="O146" t="str">
            <v>V</v>
          </cell>
          <cell r="P146"/>
        </row>
        <row r="147">
          <cell r="O147" t="str">
            <v>V</v>
          </cell>
          <cell r="P147"/>
        </row>
        <row r="148">
          <cell r="O148" t="str">
            <v>V</v>
          </cell>
          <cell r="P148"/>
        </row>
        <row r="149">
          <cell r="O149" t="str">
            <v>V</v>
          </cell>
          <cell r="P149"/>
        </row>
        <row r="150">
          <cell r="O150" t="str">
            <v>V</v>
          </cell>
          <cell r="P150"/>
        </row>
        <row r="151">
          <cell r="O151" t="str">
            <v>V</v>
          </cell>
          <cell r="P151"/>
        </row>
        <row r="152">
          <cell r="O152" t="str">
            <v>V</v>
          </cell>
          <cell r="P152"/>
        </row>
        <row r="153">
          <cell r="O153" t="str">
            <v>V</v>
          </cell>
          <cell r="P153"/>
        </row>
        <row r="154">
          <cell r="O154" t="str">
            <v>V</v>
          </cell>
          <cell r="P154"/>
        </row>
        <row r="155">
          <cell r="O155" t="str">
            <v>V</v>
          </cell>
          <cell r="P155"/>
        </row>
        <row r="156">
          <cell r="O156" t="str">
            <v>V</v>
          </cell>
          <cell r="P156"/>
        </row>
        <row r="157">
          <cell r="O157" t="str">
            <v>V</v>
          </cell>
          <cell r="P157"/>
        </row>
        <row r="158">
          <cell r="O158" t="str">
            <v>V</v>
          </cell>
          <cell r="P158"/>
        </row>
        <row r="159">
          <cell r="O159" t="str">
            <v>V</v>
          </cell>
          <cell r="P159"/>
        </row>
        <row r="160">
          <cell r="O160" t="str">
            <v>V</v>
          </cell>
          <cell r="P160"/>
        </row>
        <row r="161">
          <cell r="O161" t="str">
            <v>V</v>
          </cell>
          <cell r="P161"/>
        </row>
        <row r="162">
          <cell r="O162" t="str">
            <v>V</v>
          </cell>
          <cell r="P162"/>
        </row>
        <row r="163">
          <cell r="O163" t="str">
            <v>V</v>
          </cell>
          <cell r="P163"/>
        </row>
        <row r="164">
          <cell r="O164" t="str">
            <v>V</v>
          </cell>
          <cell r="P164"/>
        </row>
        <row r="165">
          <cell r="O165" t="str">
            <v>V</v>
          </cell>
          <cell r="P165"/>
        </row>
        <row r="166">
          <cell r="O166" t="str">
            <v>V</v>
          </cell>
          <cell r="P166"/>
        </row>
        <row r="167">
          <cell r="O167" t="str">
            <v>V</v>
          </cell>
          <cell r="P167"/>
        </row>
        <row r="168">
          <cell r="O168" t="str">
            <v>V</v>
          </cell>
          <cell r="P168"/>
        </row>
        <row r="169">
          <cell r="O169" t="str">
            <v>V</v>
          </cell>
          <cell r="P169"/>
        </row>
        <row r="170">
          <cell r="O170" t="str">
            <v>V</v>
          </cell>
          <cell r="P170"/>
        </row>
        <row r="171">
          <cell r="O171" t="str">
            <v>V</v>
          </cell>
          <cell r="P171"/>
        </row>
        <row r="172">
          <cell r="O172" t="str">
            <v>V</v>
          </cell>
          <cell r="P172"/>
        </row>
        <row r="173">
          <cell r="O173" t="str">
            <v>V</v>
          </cell>
          <cell r="P173"/>
        </row>
        <row r="174">
          <cell r="O174" t="str">
            <v>V</v>
          </cell>
          <cell r="P174"/>
        </row>
        <row r="175">
          <cell r="O175" t="str">
            <v>V</v>
          </cell>
          <cell r="P175"/>
        </row>
        <row r="176">
          <cell r="O176" t="str">
            <v>V</v>
          </cell>
          <cell r="P176"/>
        </row>
        <row r="177">
          <cell r="O177" t="str">
            <v>V</v>
          </cell>
          <cell r="P177"/>
        </row>
        <row r="178">
          <cell r="O178" t="str">
            <v>V</v>
          </cell>
          <cell r="P178"/>
        </row>
        <row r="179">
          <cell r="O179" t="str">
            <v>V</v>
          </cell>
          <cell r="P179"/>
        </row>
        <row r="180">
          <cell r="O180" t="str">
            <v>V</v>
          </cell>
          <cell r="P180"/>
        </row>
        <row r="181">
          <cell r="O181" t="str">
            <v>V</v>
          </cell>
          <cell r="P181"/>
        </row>
        <row r="182">
          <cell r="O182"/>
          <cell r="P182"/>
        </row>
        <row r="183">
          <cell r="O183" t="str">
            <v>V</v>
          </cell>
          <cell r="P183"/>
        </row>
        <row r="184">
          <cell r="O184" t="str">
            <v>V</v>
          </cell>
          <cell r="P184"/>
        </row>
        <row r="185">
          <cell r="O185" t="str">
            <v>V</v>
          </cell>
          <cell r="P185"/>
        </row>
        <row r="186">
          <cell r="O186" t="str">
            <v>V</v>
          </cell>
          <cell r="P186"/>
        </row>
        <row r="187">
          <cell r="O187" t="str">
            <v>V</v>
          </cell>
          <cell r="P187"/>
        </row>
        <row r="188">
          <cell r="O188" t="str">
            <v>V</v>
          </cell>
          <cell r="P188"/>
        </row>
        <row r="189">
          <cell r="O189" t="str">
            <v>V</v>
          </cell>
          <cell r="P189"/>
        </row>
        <row r="190">
          <cell r="O190" t="str">
            <v>V</v>
          </cell>
          <cell r="P190"/>
        </row>
        <row r="191">
          <cell r="O191" t="str">
            <v>V</v>
          </cell>
          <cell r="P191"/>
        </row>
        <row r="192">
          <cell r="O192" t="str">
            <v>V</v>
          </cell>
          <cell r="P192"/>
        </row>
        <row r="193">
          <cell r="O193" t="str">
            <v>V</v>
          </cell>
          <cell r="P193"/>
        </row>
        <row r="194">
          <cell r="O194" t="str">
            <v>V</v>
          </cell>
          <cell r="P194"/>
        </row>
        <row r="195">
          <cell r="O195" t="str">
            <v>V</v>
          </cell>
          <cell r="P195"/>
        </row>
        <row r="196">
          <cell r="O196" t="str">
            <v>V</v>
          </cell>
          <cell r="P196"/>
        </row>
        <row r="197">
          <cell r="O197" t="str">
            <v>V</v>
          </cell>
          <cell r="P197"/>
        </row>
        <row r="198">
          <cell r="O198" t="str">
            <v>V</v>
          </cell>
          <cell r="P198"/>
        </row>
        <row r="199">
          <cell r="O199" t="str">
            <v>V</v>
          </cell>
          <cell r="P199"/>
        </row>
        <row r="200">
          <cell r="O200" t="str">
            <v>V</v>
          </cell>
          <cell r="P200"/>
        </row>
        <row r="201">
          <cell r="O201" t="str">
            <v>V</v>
          </cell>
          <cell r="P201"/>
        </row>
        <row r="202">
          <cell r="O202" t="str">
            <v>V</v>
          </cell>
          <cell r="P202"/>
        </row>
        <row r="203">
          <cell r="O203" t="str">
            <v>V</v>
          </cell>
          <cell r="P203"/>
        </row>
        <row r="204">
          <cell r="O204" t="str">
            <v>V</v>
          </cell>
          <cell r="P204"/>
        </row>
        <row r="205">
          <cell r="O205" t="str">
            <v>V</v>
          </cell>
          <cell r="P205"/>
        </row>
        <row r="206">
          <cell r="O206" t="str">
            <v>V</v>
          </cell>
          <cell r="P206"/>
        </row>
        <row r="207">
          <cell r="O207" t="str">
            <v>V</v>
          </cell>
          <cell r="P207"/>
        </row>
        <row r="208">
          <cell r="O208" t="str">
            <v>V</v>
          </cell>
          <cell r="P208"/>
        </row>
        <row r="209">
          <cell r="O209" t="str">
            <v>V</v>
          </cell>
          <cell r="P209"/>
        </row>
        <row r="210">
          <cell r="O210" t="str">
            <v>V</v>
          </cell>
          <cell r="P210"/>
        </row>
        <row r="211">
          <cell r="O211" t="str">
            <v>V</v>
          </cell>
          <cell r="P211"/>
        </row>
        <row r="212">
          <cell r="O212" t="str">
            <v>V</v>
          </cell>
          <cell r="P212"/>
        </row>
        <row r="213">
          <cell r="O213" t="str">
            <v>V</v>
          </cell>
          <cell r="P213"/>
        </row>
        <row r="214">
          <cell r="O214" t="str">
            <v>V</v>
          </cell>
          <cell r="P214"/>
        </row>
        <row r="215">
          <cell r="O215" t="str">
            <v>V</v>
          </cell>
          <cell r="P215"/>
        </row>
        <row r="216">
          <cell r="O216" t="str">
            <v>V</v>
          </cell>
          <cell r="P216"/>
        </row>
        <row r="217">
          <cell r="O217" t="str">
            <v>V</v>
          </cell>
          <cell r="P217"/>
        </row>
        <row r="218">
          <cell r="O218" t="str">
            <v>V</v>
          </cell>
          <cell r="P218"/>
        </row>
        <row r="219">
          <cell r="O219" t="str">
            <v>V</v>
          </cell>
          <cell r="P219"/>
        </row>
        <row r="220">
          <cell r="O220" t="str">
            <v>V</v>
          </cell>
          <cell r="P220"/>
        </row>
        <row r="221">
          <cell r="O221" t="str">
            <v>V</v>
          </cell>
          <cell r="P221"/>
        </row>
        <row r="222">
          <cell r="O222" t="str">
            <v>V</v>
          </cell>
          <cell r="P222"/>
        </row>
        <row r="223">
          <cell r="O223" t="str">
            <v>V</v>
          </cell>
          <cell r="P223"/>
        </row>
        <row r="224">
          <cell r="O224" t="str">
            <v>V</v>
          </cell>
          <cell r="P224"/>
        </row>
        <row r="225">
          <cell r="O225" t="str">
            <v>V</v>
          </cell>
          <cell r="P225"/>
        </row>
        <row r="226">
          <cell r="O226" t="str">
            <v>V</v>
          </cell>
          <cell r="P226"/>
        </row>
        <row r="227">
          <cell r="O227" t="str">
            <v>V</v>
          </cell>
          <cell r="P227"/>
        </row>
        <row r="228">
          <cell r="O228" t="str">
            <v>V</v>
          </cell>
          <cell r="P228"/>
        </row>
        <row r="229">
          <cell r="O229" t="str">
            <v>V</v>
          </cell>
          <cell r="P229"/>
        </row>
        <row r="230">
          <cell r="O230" t="str">
            <v>V</v>
          </cell>
          <cell r="P230"/>
        </row>
        <row r="231">
          <cell r="O231" t="str">
            <v>V</v>
          </cell>
          <cell r="P231"/>
        </row>
        <row r="232">
          <cell r="O232" t="str">
            <v>V</v>
          </cell>
          <cell r="P232"/>
        </row>
        <row r="233">
          <cell r="O233" t="str">
            <v>V</v>
          </cell>
          <cell r="P233"/>
        </row>
        <row r="234">
          <cell r="O234" t="str">
            <v>V</v>
          </cell>
          <cell r="P234"/>
        </row>
        <row r="235">
          <cell r="O235" t="str">
            <v>V</v>
          </cell>
          <cell r="P235"/>
        </row>
        <row r="236">
          <cell r="O236" t="str">
            <v>V</v>
          </cell>
          <cell r="P236"/>
        </row>
        <row r="237">
          <cell r="O237" t="str">
            <v>V</v>
          </cell>
          <cell r="P237"/>
        </row>
        <row r="238">
          <cell r="O238" t="str">
            <v>V</v>
          </cell>
          <cell r="P238"/>
        </row>
        <row r="239">
          <cell r="O239" t="str">
            <v>V</v>
          </cell>
          <cell r="P239"/>
        </row>
        <row r="240">
          <cell r="O240" t="str">
            <v>V</v>
          </cell>
          <cell r="P240"/>
        </row>
        <row r="241">
          <cell r="O241" t="str">
            <v>V</v>
          </cell>
          <cell r="P241"/>
        </row>
        <row r="242">
          <cell r="O242" t="str">
            <v>V</v>
          </cell>
          <cell r="P242"/>
        </row>
        <row r="243">
          <cell r="O243" t="str">
            <v>V</v>
          </cell>
          <cell r="P243"/>
        </row>
        <row r="244">
          <cell r="O244" t="str">
            <v>V</v>
          </cell>
          <cell r="P244"/>
        </row>
        <row r="245">
          <cell r="O245" t="str">
            <v>V</v>
          </cell>
          <cell r="P245"/>
        </row>
        <row r="246">
          <cell r="O246" t="str">
            <v>V</v>
          </cell>
          <cell r="P246"/>
        </row>
        <row r="247">
          <cell r="O247" t="str">
            <v>V</v>
          </cell>
          <cell r="P247"/>
        </row>
        <row r="248">
          <cell r="O248" t="str">
            <v>V</v>
          </cell>
          <cell r="P248"/>
        </row>
        <row r="249">
          <cell r="O249" t="str">
            <v>V</v>
          </cell>
          <cell r="P249"/>
        </row>
        <row r="250">
          <cell r="O250" t="str">
            <v>V</v>
          </cell>
          <cell r="P250"/>
        </row>
        <row r="251">
          <cell r="O251" t="str">
            <v>V</v>
          </cell>
          <cell r="P251"/>
        </row>
        <row r="252">
          <cell r="O252" t="str">
            <v>V</v>
          </cell>
          <cell r="P252"/>
        </row>
        <row r="253">
          <cell r="O253" t="str">
            <v>V</v>
          </cell>
          <cell r="P253"/>
        </row>
        <row r="254">
          <cell r="O254" t="str">
            <v>V</v>
          </cell>
          <cell r="P254"/>
        </row>
        <row r="255">
          <cell r="O255" t="str">
            <v>V</v>
          </cell>
          <cell r="P255"/>
        </row>
        <row r="256">
          <cell r="O256" t="str">
            <v>V</v>
          </cell>
          <cell r="P256"/>
        </row>
        <row r="257">
          <cell r="O257" t="str">
            <v>V</v>
          </cell>
          <cell r="P257"/>
        </row>
        <row r="258">
          <cell r="O258" t="str">
            <v>V</v>
          </cell>
          <cell r="P258"/>
        </row>
        <row r="259">
          <cell r="O259" t="str">
            <v>V</v>
          </cell>
          <cell r="P259"/>
        </row>
        <row r="260">
          <cell r="O260" t="str">
            <v>V</v>
          </cell>
          <cell r="P260"/>
        </row>
        <row r="261">
          <cell r="O261" t="str">
            <v>V</v>
          </cell>
          <cell r="P261"/>
        </row>
        <row r="262">
          <cell r="O262" t="str">
            <v>V</v>
          </cell>
          <cell r="P262"/>
        </row>
        <row r="263">
          <cell r="O263" t="str">
            <v>V</v>
          </cell>
          <cell r="P263"/>
        </row>
        <row r="264">
          <cell r="O264" t="str">
            <v>V</v>
          </cell>
          <cell r="P264"/>
        </row>
        <row r="265">
          <cell r="O265" t="str">
            <v>V</v>
          </cell>
          <cell r="P265"/>
        </row>
        <row r="266">
          <cell r="O266" t="str">
            <v>V</v>
          </cell>
          <cell r="P266"/>
        </row>
        <row r="267">
          <cell r="O267" t="str">
            <v>V</v>
          </cell>
          <cell r="P267"/>
        </row>
        <row r="268">
          <cell r="O268" t="str">
            <v>V</v>
          </cell>
          <cell r="P268"/>
        </row>
        <row r="269">
          <cell r="O269" t="str">
            <v>V</v>
          </cell>
          <cell r="P269"/>
        </row>
        <row r="270">
          <cell r="O270" t="str">
            <v>V</v>
          </cell>
          <cell r="P270"/>
        </row>
        <row r="271">
          <cell r="O271" t="str">
            <v>V</v>
          </cell>
          <cell r="P271"/>
        </row>
        <row r="272">
          <cell r="O272" t="str">
            <v>V</v>
          </cell>
          <cell r="P272"/>
        </row>
        <row r="273">
          <cell r="O273" t="str">
            <v>V</v>
          </cell>
          <cell r="P273"/>
        </row>
        <row r="274">
          <cell r="O274"/>
          <cell r="P274"/>
        </row>
        <row r="275">
          <cell r="O275" t="str">
            <v>V</v>
          </cell>
          <cell r="P275"/>
        </row>
        <row r="276">
          <cell r="O276" t="str">
            <v>V</v>
          </cell>
          <cell r="P276"/>
        </row>
        <row r="277">
          <cell r="O277" t="str">
            <v>V</v>
          </cell>
          <cell r="P277"/>
        </row>
        <row r="278">
          <cell r="O278" t="str">
            <v>V</v>
          </cell>
          <cell r="P278"/>
        </row>
        <row r="279">
          <cell r="O279" t="str">
            <v>V</v>
          </cell>
          <cell r="P279"/>
        </row>
        <row r="280">
          <cell r="O280" t="str">
            <v>V</v>
          </cell>
          <cell r="P280"/>
        </row>
        <row r="281">
          <cell r="O281" t="str">
            <v>V</v>
          </cell>
          <cell r="P281"/>
        </row>
        <row r="282">
          <cell r="O282" t="str">
            <v>V</v>
          </cell>
          <cell r="P282"/>
        </row>
        <row r="283">
          <cell r="O283" t="str">
            <v>V</v>
          </cell>
          <cell r="P283"/>
        </row>
        <row r="284">
          <cell r="O284" t="str">
            <v>V</v>
          </cell>
          <cell r="P284"/>
        </row>
        <row r="285">
          <cell r="O285" t="str">
            <v>V</v>
          </cell>
          <cell r="P285"/>
        </row>
        <row r="286">
          <cell r="O286" t="str">
            <v>V</v>
          </cell>
          <cell r="P286"/>
        </row>
        <row r="287">
          <cell r="O287" t="str">
            <v>V</v>
          </cell>
          <cell r="P287"/>
        </row>
        <row r="288">
          <cell r="O288" t="str">
            <v>V</v>
          </cell>
          <cell r="P288"/>
        </row>
        <row r="289">
          <cell r="O289" t="str">
            <v>V</v>
          </cell>
          <cell r="P289"/>
        </row>
        <row r="290">
          <cell r="O290" t="str">
            <v>V</v>
          </cell>
          <cell r="P290"/>
        </row>
        <row r="291">
          <cell r="O291" t="str">
            <v>V</v>
          </cell>
          <cell r="P291"/>
        </row>
        <row r="292">
          <cell r="O292" t="str">
            <v>V</v>
          </cell>
          <cell r="P292"/>
        </row>
        <row r="293">
          <cell r="O293" t="str">
            <v>V</v>
          </cell>
          <cell r="P293"/>
        </row>
        <row r="294">
          <cell r="O294" t="str">
            <v>V</v>
          </cell>
          <cell r="P294"/>
        </row>
        <row r="295">
          <cell r="O295" t="str">
            <v>V</v>
          </cell>
          <cell r="P295"/>
        </row>
        <row r="296">
          <cell r="O296" t="str">
            <v>V</v>
          </cell>
          <cell r="P296"/>
        </row>
        <row r="297">
          <cell r="O297" t="str">
            <v>V</v>
          </cell>
          <cell r="P297"/>
        </row>
        <row r="298">
          <cell r="O298" t="str">
            <v>V</v>
          </cell>
          <cell r="P298"/>
        </row>
        <row r="299">
          <cell r="O299" t="str">
            <v>V</v>
          </cell>
          <cell r="P299"/>
        </row>
        <row r="300">
          <cell r="O300" t="str">
            <v>V</v>
          </cell>
          <cell r="P300"/>
        </row>
        <row r="301">
          <cell r="O301" t="str">
            <v>V</v>
          </cell>
          <cell r="P301"/>
        </row>
        <row r="302">
          <cell r="O302" t="str">
            <v>V</v>
          </cell>
          <cell r="P302"/>
        </row>
        <row r="303">
          <cell r="O303" t="str">
            <v>V</v>
          </cell>
          <cell r="P303"/>
        </row>
        <row r="304">
          <cell r="O304" t="str">
            <v>V</v>
          </cell>
          <cell r="P304"/>
        </row>
        <row r="305">
          <cell r="O305" t="str">
            <v>V</v>
          </cell>
          <cell r="P305"/>
        </row>
        <row r="306">
          <cell r="O306" t="str">
            <v>V</v>
          </cell>
          <cell r="P306"/>
        </row>
        <row r="307">
          <cell r="O307" t="str">
            <v>V</v>
          </cell>
          <cell r="P307"/>
        </row>
        <row r="308">
          <cell r="O308" t="str">
            <v>V</v>
          </cell>
          <cell r="P308"/>
        </row>
        <row r="309">
          <cell r="O309" t="str">
            <v>V</v>
          </cell>
          <cell r="P309"/>
        </row>
        <row r="310">
          <cell r="O310" t="str">
            <v>V</v>
          </cell>
          <cell r="P310"/>
        </row>
        <row r="311">
          <cell r="O311" t="str">
            <v>V</v>
          </cell>
          <cell r="P311"/>
        </row>
        <row r="312">
          <cell r="O312" t="str">
            <v>V</v>
          </cell>
          <cell r="P312"/>
        </row>
        <row r="313">
          <cell r="O313" t="str">
            <v>V</v>
          </cell>
          <cell r="P313"/>
        </row>
        <row r="314">
          <cell r="O314" t="str">
            <v>V</v>
          </cell>
          <cell r="P314"/>
        </row>
        <row r="315">
          <cell r="O315" t="str">
            <v>V</v>
          </cell>
          <cell r="P315"/>
        </row>
        <row r="316">
          <cell r="O316" t="str">
            <v>V</v>
          </cell>
          <cell r="P316"/>
        </row>
        <row r="317">
          <cell r="O317" t="str">
            <v>V</v>
          </cell>
          <cell r="P317"/>
        </row>
        <row r="318">
          <cell r="O318" t="str">
            <v>V</v>
          </cell>
          <cell r="P318"/>
        </row>
        <row r="319">
          <cell r="O319" t="str">
            <v>V</v>
          </cell>
          <cell r="P319"/>
        </row>
        <row r="320">
          <cell r="O320" t="str">
            <v>V</v>
          </cell>
          <cell r="P320"/>
        </row>
        <row r="321">
          <cell r="O321" t="str">
            <v>V</v>
          </cell>
          <cell r="P321"/>
        </row>
        <row r="322">
          <cell r="O322" t="str">
            <v>V</v>
          </cell>
          <cell r="P322"/>
        </row>
        <row r="323">
          <cell r="O323" t="str">
            <v>V</v>
          </cell>
          <cell r="P323"/>
        </row>
        <row r="324">
          <cell r="O324" t="str">
            <v>V</v>
          </cell>
          <cell r="P324"/>
        </row>
        <row r="325">
          <cell r="O325" t="str">
            <v>V</v>
          </cell>
          <cell r="P325"/>
        </row>
        <row r="326">
          <cell r="O326" t="str">
            <v>V</v>
          </cell>
          <cell r="P326"/>
        </row>
        <row r="327">
          <cell r="O327" t="str">
            <v>V</v>
          </cell>
          <cell r="P327"/>
        </row>
        <row r="328">
          <cell r="O328" t="str">
            <v>V</v>
          </cell>
          <cell r="P328"/>
        </row>
        <row r="329">
          <cell r="O329" t="str">
            <v>V</v>
          </cell>
          <cell r="P329"/>
        </row>
        <row r="330">
          <cell r="O330" t="str">
            <v>V</v>
          </cell>
          <cell r="P330"/>
        </row>
        <row r="331">
          <cell r="O331" t="str">
            <v>V</v>
          </cell>
          <cell r="P331"/>
        </row>
        <row r="332">
          <cell r="O332" t="str">
            <v>V</v>
          </cell>
          <cell r="P332"/>
        </row>
        <row r="333">
          <cell r="O333" t="str">
            <v>V</v>
          </cell>
          <cell r="P333"/>
        </row>
        <row r="334">
          <cell r="O334" t="str">
            <v>V</v>
          </cell>
          <cell r="P334"/>
        </row>
        <row r="335">
          <cell r="O335" t="str">
            <v>V</v>
          </cell>
          <cell r="P335"/>
        </row>
        <row r="336">
          <cell r="O336" t="str">
            <v>V</v>
          </cell>
          <cell r="P336"/>
        </row>
        <row r="337">
          <cell r="O337" t="str">
            <v>V</v>
          </cell>
          <cell r="P337"/>
        </row>
        <row r="338">
          <cell r="O338" t="str">
            <v>V</v>
          </cell>
          <cell r="P338"/>
        </row>
        <row r="339">
          <cell r="O339" t="str">
            <v>V</v>
          </cell>
          <cell r="P339"/>
        </row>
        <row r="340">
          <cell r="O340" t="str">
            <v>V</v>
          </cell>
          <cell r="P340"/>
        </row>
        <row r="341">
          <cell r="O341" t="str">
            <v>V</v>
          </cell>
          <cell r="P341"/>
        </row>
        <row r="342">
          <cell r="O342" t="str">
            <v>V</v>
          </cell>
          <cell r="P342"/>
        </row>
        <row r="343">
          <cell r="O343" t="str">
            <v>V</v>
          </cell>
          <cell r="P343"/>
        </row>
        <row r="344">
          <cell r="O344" t="str">
            <v>V</v>
          </cell>
          <cell r="P344"/>
        </row>
        <row r="345">
          <cell r="O345" t="str">
            <v>V</v>
          </cell>
          <cell r="P345"/>
        </row>
        <row r="346">
          <cell r="O346" t="str">
            <v>V</v>
          </cell>
          <cell r="P346"/>
        </row>
        <row r="347">
          <cell r="O347" t="str">
            <v>V</v>
          </cell>
          <cell r="P347"/>
        </row>
        <row r="348">
          <cell r="O348" t="str">
            <v>V</v>
          </cell>
          <cell r="P348"/>
        </row>
        <row r="349">
          <cell r="O349" t="str">
            <v>V</v>
          </cell>
          <cell r="P349"/>
        </row>
        <row r="350">
          <cell r="O350" t="str">
            <v>V</v>
          </cell>
          <cell r="P350"/>
        </row>
        <row r="351">
          <cell r="O351" t="str">
            <v>V</v>
          </cell>
          <cell r="P351"/>
        </row>
        <row r="352">
          <cell r="O352" t="str">
            <v>V</v>
          </cell>
          <cell r="P352"/>
        </row>
        <row r="353">
          <cell r="O353" t="str">
            <v>V</v>
          </cell>
          <cell r="P353"/>
        </row>
        <row r="354">
          <cell r="O354" t="str">
            <v>V</v>
          </cell>
          <cell r="P354"/>
        </row>
        <row r="355">
          <cell r="O355" t="str">
            <v>V</v>
          </cell>
          <cell r="P355"/>
        </row>
        <row r="356">
          <cell r="O356" t="str">
            <v>V</v>
          </cell>
          <cell r="P356"/>
        </row>
        <row r="357">
          <cell r="O357" t="str">
            <v>V</v>
          </cell>
          <cell r="P357"/>
        </row>
        <row r="358">
          <cell r="O358" t="str">
            <v>V</v>
          </cell>
          <cell r="P358"/>
        </row>
        <row r="359">
          <cell r="O359" t="str">
            <v>V</v>
          </cell>
          <cell r="P359"/>
        </row>
        <row r="360">
          <cell r="O360" t="str">
            <v>V</v>
          </cell>
          <cell r="P360"/>
        </row>
        <row r="361">
          <cell r="O361" t="str">
            <v>V</v>
          </cell>
          <cell r="P361"/>
        </row>
        <row r="362">
          <cell r="O362" t="str">
            <v>V</v>
          </cell>
          <cell r="P362"/>
        </row>
        <row r="363">
          <cell r="O363" t="str">
            <v>V</v>
          </cell>
          <cell r="P363"/>
        </row>
        <row r="364">
          <cell r="O364" t="str">
            <v>V</v>
          </cell>
          <cell r="P364"/>
        </row>
        <row r="365">
          <cell r="O365" t="str">
            <v>V</v>
          </cell>
          <cell r="P365"/>
        </row>
        <row r="366">
          <cell r="O366" t="str">
            <v>V</v>
          </cell>
          <cell r="P366"/>
        </row>
        <row r="367">
          <cell r="O367" t="str">
            <v>V</v>
          </cell>
          <cell r="P367"/>
        </row>
        <row r="368">
          <cell r="O368" t="str">
            <v>V</v>
          </cell>
          <cell r="P368"/>
        </row>
        <row r="369">
          <cell r="O369" t="str">
            <v>V</v>
          </cell>
          <cell r="P369"/>
        </row>
        <row r="370">
          <cell r="O370" t="str">
            <v>V</v>
          </cell>
          <cell r="P370"/>
        </row>
        <row r="371">
          <cell r="O371" t="str">
            <v>V</v>
          </cell>
          <cell r="P371"/>
        </row>
        <row r="372">
          <cell r="O372" t="str">
            <v>V</v>
          </cell>
          <cell r="P372"/>
        </row>
        <row r="373">
          <cell r="O373" t="str">
            <v>V</v>
          </cell>
          <cell r="P373"/>
        </row>
        <row r="374">
          <cell r="O374" t="str">
            <v>V</v>
          </cell>
          <cell r="P374"/>
        </row>
        <row r="375">
          <cell r="O375" t="str">
            <v>V</v>
          </cell>
          <cell r="P375"/>
        </row>
        <row r="376">
          <cell r="O376" t="str">
            <v>V</v>
          </cell>
          <cell r="P376"/>
        </row>
        <row r="377">
          <cell r="O377" t="str">
            <v>V</v>
          </cell>
          <cell r="P377"/>
        </row>
        <row r="378">
          <cell r="O378" t="str">
            <v>V</v>
          </cell>
          <cell r="P378"/>
        </row>
        <row r="379">
          <cell r="O379" t="str">
            <v>V</v>
          </cell>
          <cell r="P379"/>
        </row>
        <row r="380">
          <cell r="O380" t="str">
            <v>V</v>
          </cell>
          <cell r="P380"/>
        </row>
        <row r="381">
          <cell r="O381" t="str">
            <v>V</v>
          </cell>
          <cell r="P381"/>
        </row>
        <row r="382">
          <cell r="O382" t="str">
            <v>V</v>
          </cell>
          <cell r="P382"/>
        </row>
        <row r="383">
          <cell r="O383" t="str">
            <v>V</v>
          </cell>
          <cell r="P383"/>
        </row>
        <row r="384">
          <cell r="O384" t="str">
            <v>V</v>
          </cell>
          <cell r="P384"/>
        </row>
        <row r="385">
          <cell r="O385" t="str">
            <v>V</v>
          </cell>
          <cell r="P385"/>
        </row>
        <row r="386">
          <cell r="O386" t="str">
            <v>V</v>
          </cell>
          <cell r="P386"/>
        </row>
        <row r="387">
          <cell r="O387" t="str">
            <v>V</v>
          </cell>
          <cell r="P387"/>
        </row>
        <row r="388">
          <cell r="O388" t="str">
            <v>V</v>
          </cell>
          <cell r="P388"/>
        </row>
        <row r="389">
          <cell r="O389" t="str">
            <v>V</v>
          </cell>
          <cell r="P389"/>
        </row>
        <row r="390">
          <cell r="O390" t="str">
            <v>V</v>
          </cell>
          <cell r="P390"/>
        </row>
        <row r="391">
          <cell r="O391" t="str">
            <v>V</v>
          </cell>
          <cell r="P391"/>
        </row>
        <row r="392">
          <cell r="O392" t="str">
            <v>V</v>
          </cell>
          <cell r="P392"/>
        </row>
        <row r="393">
          <cell r="O393" t="str">
            <v>V</v>
          </cell>
          <cell r="P393"/>
        </row>
        <row r="394">
          <cell r="O394" t="str">
            <v>V</v>
          </cell>
          <cell r="P394"/>
        </row>
        <row r="395">
          <cell r="O395" t="str">
            <v>V</v>
          </cell>
          <cell r="P395"/>
        </row>
        <row r="396">
          <cell r="O396" t="str">
            <v>V</v>
          </cell>
          <cell r="P396"/>
        </row>
        <row r="397">
          <cell r="O397" t="str">
            <v>V</v>
          </cell>
          <cell r="P397"/>
        </row>
        <row r="398">
          <cell r="O398" t="str">
            <v>V</v>
          </cell>
          <cell r="P398"/>
        </row>
        <row r="399">
          <cell r="O399" t="str">
            <v>V</v>
          </cell>
          <cell r="P399"/>
        </row>
        <row r="400">
          <cell r="O400" t="str">
            <v>V</v>
          </cell>
          <cell r="P400"/>
        </row>
        <row r="401">
          <cell r="O401" t="str">
            <v>V</v>
          </cell>
          <cell r="P401"/>
        </row>
        <row r="402">
          <cell r="O402" t="str">
            <v>V</v>
          </cell>
          <cell r="P402"/>
        </row>
        <row r="403">
          <cell r="O403" t="str">
            <v>V</v>
          </cell>
          <cell r="P403"/>
        </row>
        <row r="404">
          <cell r="O404" t="str">
            <v>V</v>
          </cell>
          <cell r="P404"/>
        </row>
        <row r="405">
          <cell r="O405" t="str">
            <v>V</v>
          </cell>
          <cell r="P405"/>
        </row>
        <row r="406">
          <cell r="O406" t="str">
            <v>V</v>
          </cell>
          <cell r="P406"/>
        </row>
        <row r="407">
          <cell r="O407" t="str">
            <v>V</v>
          </cell>
          <cell r="P407"/>
        </row>
        <row r="408">
          <cell r="O408" t="str">
            <v>V</v>
          </cell>
          <cell r="P408"/>
        </row>
        <row r="409">
          <cell r="O409" t="str">
            <v>V</v>
          </cell>
          <cell r="P409"/>
        </row>
        <row r="410">
          <cell r="O410" t="str">
            <v>V</v>
          </cell>
          <cell r="P410"/>
        </row>
        <row r="411">
          <cell r="O411" t="str">
            <v>V</v>
          </cell>
          <cell r="P411"/>
        </row>
        <row r="412">
          <cell r="O412" t="str">
            <v>V</v>
          </cell>
          <cell r="P412"/>
        </row>
        <row r="413">
          <cell r="O413" t="str">
            <v>V</v>
          </cell>
          <cell r="P413"/>
        </row>
        <row r="414">
          <cell r="O414" t="str">
            <v>V</v>
          </cell>
          <cell r="P414"/>
        </row>
        <row r="415">
          <cell r="O415" t="str">
            <v>V</v>
          </cell>
          <cell r="P415"/>
        </row>
        <row r="416">
          <cell r="O416" t="str">
            <v>V</v>
          </cell>
          <cell r="P416"/>
        </row>
        <row r="417">
          <cell r="O417" t="str">
            <v>V</v>
          </cell>
          <cell r="P417"/>
        </row>
        <row r="418">
          <cell r="O418" t="str">
            <v>V</v>
          </cell>
          <cell r="P418"/>
        </row>
        <row r="419">
          <cell r="O419" t="str">
            <v>V</v>
          </cell>
          <cell r="P419"/>
        </row>
        <row r="420">
          <cell r="O420" t="str">
            <v>V</v>
          </cell>
          <cell r="P420"/>
        </row>
        <row r="421">
          <cell r="O421" t="str">
            <v>V</v>
          </cell>
          <cell r="P421"/>
        </row>
        <row r="422">
          <cell r="O422" t="str">
            <v>V</v>
          </cell>
          <cell r="P422"/>
        </row>
        <row r="423">
          <cell r="O423" t="str">
            <v>V</v>
          </cell>
          <cell r="P423"/>
        </row>
        <row r="424">
          <cell r="O424" t="str">
            <v>V</v>
          </cell>
          <cell r="P424"/>
        </row>
        <row r="425">
          <cell r="O425" t="str">
            <v>V</v>
          </cell>
          <cell r="P425"/>
        </row>
        <row r="426">
          <cell r="O426" t="str">
            <v>V</v>
          </cell>
          <cell r="P426"/>
        </row>
        <row r="427">
          <cell r="O427" t="str">
            <v>V</v>
          </cell>
          <cell r="P427"/>
        </row>
        <row r="428">
          <cell r="O428" t="str">
            <v>V</v>
          </cell>
          <cell r="P428"/>
        </row>
        <row r="429">
          <cell r="O429" t="str">
            <v>V</v>
          </cell>
          <cell r="P429"/>
        </row>
        <row r="430">
          <cell r="O430" t="str">
            <v>V</v>
          </cell>
          <cell r="P430"/>
        </row>
        <row r="431">
          <cell r="O431" t="str">
            <v>V</v>
          </cell>
          <cell r="P431"/>
        </row>
        <row r="432">
          <cell r="O432" t="str">
            <v>V</v>
          </cell>
          <cell r="P432"/>
        </row>
        <row r="433">
          <cell r="O433" t="str">
            <v>V</v>
          </cell>
          <cell r="P433"/>
        </row>
        <row r="434">
          <cell r="O434" t="str">
            <v>V</v>
          </cell>
          <cell r="P434"/>
        </row>
        <row r="435">
          <cell r="O435" t="str">
            <v>V</v>
          </cell>
          <cell r="P435"/>
        </row>
        <row r="436">
          <cell r="O436" t="str">
            <v>V</v>
          </cell>
          <cell r="P436"/>
        </row>
        <row r="437">
          <cell r="O437" t="str">
            <v>V</v>
          </cell>
          <cell r="P437"/>
        </row>
        <row r="438">
          <cell r="O438" t="str">
            <v>V</v>
          </cell>
          <cell r="P438"/>
        </row>
        <row r="439">
          <cell r="O439" t="str">
            <v>V</v>
          </cell>
          <cell r="P439"/>
        </row>
        <row r="440">
          <cell r="O440" t="str">
            <v>V</v>
          </cell>
          <cell r="P440"/>
        </row>
        <row r="441">
          <cell r="O441" t="str">
            <v>V</v>
          </cell>
          <cell r="P441"/>
        </row>
        <row r="442">
          <cell r="O442" t="str">
            <v>V</v>
          </cell>
          <cell r="P442"/>
        </row>
        <row r="443">
          <cell r="O443" t="str">
            <v>V</v>
          </cell>
          <cell r="P443"/>
        </row>
        <row r="444">
          <cell r="O444" t="str">
            <v>V</v>
          </cell>
          <cell r="P444"/>
        </row>
        <row r="445">
          <cell r="O445" t="str">
            <v>V</v>
          </cell>
          <cell r="P445"/>
        </row>
        <row r="446">
          <cell r="O446" t="str">
            <v>V</v>
          </cell>
          <cell r="P446"/>
        </row>
        <row r="447">
          <cell r="O447" t="str">
            <v>V</v>
          </cell>
          <cell r="P447"/>
        </row>
        <row r="448">
          <cell r="O448" t="str">
            <v>V</v>
          </cell>
          <cell r="P448"/>
        </row>
        <row r="449">
          <cell r="O449" t="str">
            <v>V</v>
          </cell>
          <cell r="P449"/>
        </row>
        <row r="450">
          <cell r="O450" t="str">
            <v>V</v>
          </cell>
          <cell r="P450"/>
        </row>
        <row r="451">
          <cell r="O451" t="str">
            <v>V</v>
          </cell>
          <cell r="P451"/>
        </row>
        <row r="452">
          <cell r="O452" t="str">
            <v>V</v>
          </cell>
          <cell r="P452"/>
        </row>
        <row r="453">
          <cell r="O453" t="str">
            <v>V</v>
          </cell>
          <cell r="P453"/>
        </row>
        <row r="454">
          <cell r="O454" t="str">
            <v>V</v>
          </cell>
          <cell r="P454"/>
        </row>
        <row r="455">
          <cell r="O455" t="str">
            <v>V</v>
          </cell>
          <cell r="P455"/>
        </row>
        <row r="456">
          <cell r="O456" t="str">
            <v>V</v>
          </cell>
          <cell r="P456"/>
        </row>
        <row r="457">
          <cell r="O457" t="str">
            <v>V</v>
          </cell>
          <cell r="P457"/>
        </row>
        <row r="458">
          <cell r="O458" t="str">
            <v>V</v>
          </cell>
          <cell r="P458"/>
        </row>
        <row r="459">
          <cell r="O459" t="str">
            <v>V</v>
          </cell>
          <cell r="P459"/>
        </row>
        <row r="460">
          <cell r="O460" t="str">
            <v>V</v>
          </cell>
          <cell r="P460"/>
        </row>
        <row r="461">
          <cell r="O461" t="str">
            <v>V</v>
          </cell>
          <cell r="P461"/>
        </row>
        <row r="462">
          <cell r="O462" t="str">
            <v>V</v>
          </cell>
          <cell r="P462"/>
        </row>
        <row r="463">
          <cell r="O463" t="str">
            <v>V</v>
          </cell>
          <cell r="P463"/>
        </row>
        <row r="464">
          <cell r="O464" t="str">
            <v>V</v>
          </cell>
          <cell r="P464"/>
        </row>
        <row r="465">
          <cell r="O465" t="str">
            <v>V</v>
          </cell>
          <cell r="P465"/>
        </row>
        <row r="466">
          <cell r="O466" t="str">
            <v>V</v>
          </cell>
          <cell r="P466"/>
        </row>
        <row r="467">
          <cell r="O467" t="str">
            <v>V</v>
          </cell>
          <cell r="P467"/>
        </row>
        <row r="468">
          <cell r="O468" t="str">
            <v>V</v>
          </cell>
          <cell r="P468"/>
        </row>
        <row r="469">
          <cell r="O469" t="str">
            <v>V</v>
          </cell>
          <cell r="P469"/>
        </row>
        <row r="470">
          <cell r="O470" t="str">
            <v>V</v>
          </cell>
          <cell r="P470"/>
        </row>
        <row r="471">
          <cell r="O471" t="str">
            <v>V</v>
          </cell>
          <cell r="P471"/>
        </row>
        <row r="472">
          <cell r="O472" t="str">
            <v>V</v>
          </cell>
          <cell r="P472"/>
        </row>
        <row r="473">
          <cell r="O473" t="str">
            <v>V</v>
          </cell>
          <cell r="P473"/>
        </row>
        <row r="474">
          <cell r="O474" t="str">
            <v>V</v>
          </cell>
          <cell r="P474"/>
        </row>
        <row r="475">
          <cell r="O475" t="str">
            <v>V</v>
          </cell>
          <cell r="P475"/>
        </row>
        <row r="476">
          <cell r="O476" t="str">
            <v>V</v>
          </cell>
          <cell r="P476"/>
        </row>
        <row r="477">
          <cell r="O477" t="str">
            <v>V</v>
          </cell>
          <cell r="P477"/>
        </row>
        <row r="478">
          <cell r="O478" t="str">
            <v>V</v>
          </cell>
          <cell r="P478"/>
        </row>
        <row r="479">
          <cell r="O479" t="str">
            <v>V</v>
          </cell>
          <cell r="P479"/>
        </row>
        <row r="480">
          <cell r="O480" t="str">
            <v>V</v>
          </cell>
          <cell r="P480"/>
        </row>
        <row r="481">
          <cell r="O481" t="str">
            <v>V</v>
          </cell>
          <cell r="P481"/>
        </row>
        <row r="482">
          <cell r="O482" t="str">
            <v>V</v>
          </cell>
          <cell r="P482"/>
        </row>
        <row r="483">
          <cell r="O483" t="str">
            <v>V</v>
          </cell>
          <cell r="P483"/>
        </row>
        <row r="484">
          <cell r="O484" t="str">
            <v>V</v>
          </cell>
          <cell r="P484"/>
        </row>
        <row r="485">
          <cell r="O485"/>
          <cell r="P485"/>
        </row>
        <row r="486">
          <cell r="O486" t="str">
            <v>V</v>
          </cell>
          <cell r="P486"/>
        </row>
        <row r="487">
          <cell r="O487" t="str">
            <v>V</v>
          </cell>
          <cell r="P487"/>
        </row>
        <row r="488">
          <cell r="O488" t="str">
            <v>V</v>
          </cell>
          <cell r="P488"/>
        </row>
        <row r="489">
          <cell r="O489" t="str">
            <v>V</v>
          </cell>
          <cell r="P489"/>
        </row>
        <row r="490">
          <cell r="O490" t="str">
            <v>V</v>
          </cell>
          <cell r="P490"/>
        </row>
        <row r="491">
          <cell r="O491" t="str">
            <v>V</v>
          </cell>
          <cell r="P491"/>
        </row>
        <row r="492">
          <cell r="O492" t="str">
            <v>V</v>
          </cell>
          <cell r="P492"/>
        </row>
        <row r="493">
          <cell r="O493" t="str">
            <v>V</v>
          </cell>
          <cell r="P493"/>
        </row>
        <row r="494">
          <cell r="O494" t="str">
            <v>V</v>
          </cell>
          <cell r="P494"/>
        </row>
        <row r="495">
          <cell r="O495" t="str">
            <v>V</v>
          </cell>
          <cell r="P495"/>
        </row>
        <row r="496">
          <cell r="O496" t="str">
            <v>V</v>
          </cell>
          <cell r="P496"/>
        </row>
        <row r="497">
          <cell r="O497" t="str">
            <v>V</v>
          </cell>
          <cell r="P497"/>
        </row>
        <row r="498">
          <cell r="O498" t="str">
            <v>V</v>
          </cell>
          <cell r="P498"/>
        </row>
        <row r="499">
          <cell r="O499" t="str">
            <v>V</v>
          </cell>
          <cell r="P499"/>
        </row>
        <row r="500">
          <cell r="O500" t="str">
            <v>V</v>
          </cell>
          <cell r="P500"/>
        </row>
        <row r="501">
          <cell r="O501" t="str">
            <v>V</v>
          </cell>
          <cell r="P501"/>
        </row>
        <row r="502">
          <cell r="O502" t="str">
            <v>V</v>
          </cell>
          <cell r="P502"/>
        </row>
        <row r="503">
          <cell r="O503" t="str">
            <v>V</v>
          </cell>
          <cell r="P503"/>
        </row>
        <row r="504">
          <cell r="O504" t="str">
            <v>V</v>
          </cell>
          <cell r="P504"/>
        </row>
        <row r="505">
          <cell r="O505" t="str">
            <v>V</v>
          </cell>
          <cell r="P505"/>
        </row>
        <row r="506">
          <cell r="O506" t="str">
            <v>V</v>
          </cell>
          <cell r="P506"/>
        </row>
        <row r="507">
          <cell r="O507" t="str">
            <v>V</v>
          </cell>
          <cell r="P507"/>
        </row>
        <row r="508">
          <cell r="O508" t="str">
            <v>V</v>
          </cell>
          <cell r="P508"/>
        </row>
        <row r="509">
          <cell r="O509" t="str">
            <v>V</v>
          </cell>
          <cell r="P509"/>
        </row>
        <row r="510">
          <cell r="O510" t="str">
            <v>V</v>
          </cell>
          <cell r="P510"/>
        </row>
        <row r="511">
          <cell r="O511" t="str">
            <v>V</v>
          </cell>
          <cell r="P511"/>
        </row>
        <row r="512">
          <cell r="O512" t="str">
            <v>V</v>
          </cell>
          <cell r="P512"/>
        </row>
        <row r="513">
          <cell r="O513" t="str">
            <v>V</v>
          </cell>
          <cell r="P513"/>
        </row>
        <row r="514">
          <cell r="O514" t="str">
            <v>V</v>
          </cell>
          <cell r="P514"/>
        </row>
        <row r="515">
          <cell r="O515" t="str">
            <v>V</v>
          </cell>
          <cell r="P515"/>
        </row>
        <row r="516">
          <cell r="O516" t="str">
            <v>V</v>
          </cell>
          <cell r="P516"/>
        </row>
        <row r="517">
          <cell r="O517" t="str">
            <v>V</v>
          </cell>
          <cell r="P517"/>
        </row>
        <row r="518">
          <cell r="O518" t="str">
            <v>V</v>
          </cell>
          <cell r="P518"/>
        </row>
        <row r="519">
          <cell r="O519" t="str">
            <v>V</v>
          </cell>
          <cell r="P519"/>
        </row>
        <row r="520">
          <cell r="O520" t="str">
            <v>V</v>
          </cell>
          <cell r="P520"/>
        </row>
        <row r="521">
          <cell r="O521" t="str">
            <v>V</v>
          </cell>
          <cell r="P521"/>
        </row>
        <row r="522">
          <cell r="O522" t="str">
            <v>V</v>
          </cell>
          <cell r="P522"/>
        </row>
        <row r="523">
          <cell r="O523" t="str">
            <v>V</v>
          </cell>
          <cell r="P523"/>
        </row>
        <row r="524">
          <cell r="O524" t="str">
            <v>V</v>
          </cell>
          <cell r="P524"/>
        </row>
        <row r="525">
          <cell r="O525" t="str">
            <v>V</v>
          </cell>
          <cell r="P525"/>
        </row>
        <row r="526">
          <cell r="O526" t="str">
            <v>V</v>
          </cell>
          <cell r="P526"/>
        </row>
        <row r="527">
          <cell r="O527" t="str">
            <v>V</v>
          </cell>
          <cell r="P527"/>
        </row>
        <row r="528">
          <cell r="O528" t="str">
            <v>V</v>
          </cell>
          <cell r="P528"/>
        </row>
        <row r="529">
          <cell r="O529" t="str">
            <v>V</v>
          </cell>
          <cell r="P529"/>
        </row>
        <row r="530">
          <cell r="O530" t="str">
            <v>V</v>
          </cell>
          <cell r="P530"/>
        </row>
        <row r="531">
          <cell r="O531" t="str">
            <v>V</v>
          </cell>
          <cell r="P531"/>
        </row>
        <row r="532">
          <cell r="O532" t="str">
            <v>V</v>
          </cell>
          <cell r="P532"/>
        </row>
        <row r="533">
          <cell r="O533" t="str">
            <v>V</v>
          </cell>
          <cell r="P533"/>
        </row>
        <row r="534">
          <cell r="O534" t="str">
            <v>V</v>
          </cell>
          <cell r="P534"/>
        </row>
        <row r="535">
          <cell r="O535" t="str">
            <v>V</v>
          </cell>
          <cell r="P535"/>
        </row>
      </sheetData>
      <sheetData sheetId="5">
        <row r="1">
          <cell r="N1" t="str">
            <v>Date de diffusion</v>
          </cell>
        </row>
      </sheetData>
      <sheetData sheetId="6"/>
      <sheetData sheetId="7">
        <row r="1">
          <cell r="B1"/>
          <cell r="D1"/>
          <cell r="E1"/>
          <cell r="G1"/>
          <cell r="I1"/>
          <cell r="O1"/>
          <cell r="P1"/>
          <cell r="U1"/>
        </row>
        <row r="2">
          <cell r="B2" t="str">
            <v>ID Objet RTGP</v>
          </cell>
          <cell r="D2" t="str">
            <v>Spécialité</v>
          </cell>
          <cell r="E2" t="str">
            <v>Emetteur</v>
          </cell>
          <cell r="G2" t="str">
            <v>Discipline</v>
          </cell>
          <cell r="I2" t="str">
            <v>Type de document</v>
          </cell>
          <cell r="O2" t="str">
            <v>Code GED concaténé</v>
          </cell>
          <cell r="P2" t="str">
            <v>Titre</v>
          </cell>
          <cell r="U2" t="str">
            <v>Date d'envoi en validation</v>
          </cell>
        </row>
        <row r="3">
          <cell r="B3" t="str">
            <v>22ISS</v>
          </cell>
          <cell r="D3" t="str">
            <v>G71</v>
          </cell>
          <cell r="E3" t="str">
            <v>PN2068-2</v>
          </cell>
          <cell r="G3">
            <v>17</v>
          </cell>
          <cell r="I3" t="str">
            <v>DAF</v>
          </cell>
          <cell r="O3" t="str">
            <v>PN2068-2_17_EXE_DAF_000010_1</v>
          </cell>
          <cell r="P3" t="str">
            <v>MODULE DE REGULATION A DEBIT D'AIR CONSTANT (MR)</v>
          </cell>
          <cell r="U3">
            <v>44930</v>
          </cell>
        </row>
        <row r="4">
          <cell r="B4" t="str">
            <v>22ISS</v>
          </cell>
          <cell r="D4" t="str">
            <v>G71</v>
          </cell>
          <cell r="E4" t="str">
            <v>PN2068-2</v>
          </cell>
          <cell r="G4">
            <v>17</v>
          </cell>
          <cell r="I4" t="str">
            <v>DAF</v>
          </cell>
          <cell r="O4" t="str">
            <v>PN2068-2_17_EXE_DAF_000010_2</v>
          </cell>
          <cell r="P4" t="str">
            <v>MR</v>
          </cell>
          <cell r="U4">
            <v>44937</v>
          </cell>
        </row>
        <row r="5">
          <cell r="B5" t="str">
            <v>22ISS</v>
          </cell>
          <cell r="D5" t="str">
            <v>G71</v>
          </cell>
          <cell r="E5" t="str">
            <v>PN2068-2</v>
          </cell>
          <cell r="G5">
            <v>17</v>
          </cell>
          <cell r="I5" t="str">
            <v>DAF</v>
          </cell>
          <cell r="O5" t="str">
            <v>PN2068-2_17_EXE_DAF_000010_3</v>
          </cell>
          <cell r="P5" t="str">
            <v>G71-TTT-TTZ-MODULE DE REGULATION</v>
          </cell>
          <cell r="U5">
            <v>44953</v>
          </cell>
        </row>
        <row r="6">
          <cell r="B6" t="str">
            <v>22ISS</v>
          </cell>
          <cell r="D6" t="str">
            <v>G71</v>
          </cell>
          <cell r="E6" t="str">
            <v>PN2068-2</v>
          </cell>
          <cell r="G6">
            <v>17</v>
          </cell>
          <cell r="I6" t="str">
            <v>DAF</v>
          </cell>
          <cell r="O6" t="str">
            <v>PN2068-2_17_EXE_DAF_000010_4</v>
          </cell>
          <cell r="P6" t="str">
            <v>G71_TTT_TTZ_MODULE DE REGULATION</v>
          </cell>
          <cell r="U6">
            <v>44956</v>
          </cell>
        </row>
        <row r="7">
          <cell r="B7" t="str">
            <v>22ISS</v>
          </cell>
          <cell r="D7" t="str">
            <v>G71</v>
          </cell>
          <cell r="E7" t="str">
            <v>PN2068-2</v>
          </cell>
          <cell r="G7">
            <v>17</v>
          </cell>
          <cell r="I7" t="str">
            <v>DAF</v>
          </cell>
          <cell r="O7" t="str">
            <v>PN2068-2_17_EXE_DAF_000011_1</v>
          </cell>
          <cell r="P7" t="str">
            <v>BOUCHES AUTO-REGLABLES (BAP)</v>
          </cell>
          <cell r="U7">
            <v>44930</v>
          </cell>
        </row>
        <row r="8">
          <cell r="B8" t="str">
            <v>22ISS</v>
          </cell>
          <cell r="D8" t="str">
            <v>G71</v>
          </cell>
          <cell r="E8" t="str">
            <v>PN2068-2</v>
          </cell>
          <cell r="G8">
            <v>17</v>
          </cell>
          <cell r="I8" t="str">
            <v>DAF</v>
          </cell>
          <cell r="O8" t="str">
            <v>PN2068-2_17_EXE_DAF_000011_2</v>
          </cell>
          <cell r="P8" t="str">
            <v>G71_TN_TTZ_BOUCHES AUTO-REGLABLES (BAP)</v>
          </cell>
          <cell r="U8">
            <v>44931</v>
          </cell>
        </row>
        <row r="9">
          <cell r="B9" t="str">
            <v>22ISS</v>
          </cell>
          <cell r="D9" t="str">
            <v>G71</v>
          </cell>
          <cell r="E9" t="str">
            <v>PN2068-2</v>
          </cell>
          <cell r="G9">
            <v>17</v>
          </cell>
          <cell r="I9" t="str">
            <v>DAF</v>
          </cell>
          <cell r="O9" t="str">
            <v>PN2068-2_17_EXE_DAF_000011_3</v>
          </cell>
          <cell r="P9" t="str">
            <v>G71_TTT_TTZ_BAP</v>
          </cell>
          <cell r="U9">
            <v>44937</v>
          </cell>
        </row>
        <row r="10">
          <cell r="B10" t="str">
            <v>22ISS</v>
          </cell>
          <cell r="D10" t="str">
            <v>G71</v>
          </cell>
          <cell r="E10" t="str">
            <v>PN2068-2</v>
          </cell>
          <cell r="G10">
            <v>17</v>
          </cell>
          <cell r="I10" t="str">
            <v>DAF</v>
          </cell>
          <cell r="O10" t="str">
            <v>PN2068-2_17_EXE_DAF_000011_4</v>
          </cell>
          <cell r="P10" t="str">
            <v>G71_TTT_TTZ_BOUCHE AUTOREGLABLE</v>
          </cell>
          <cell r="U10">
            <v>44953</v>
          </cell>
        </row>
        <row r="11">
          <cell r="B11" t="str">
            <v>22ISS</v>
          </cell>
          <cell r="D11" t="str">
            <v>G71</v>
          </cell>
          <cell r="E11" t="str">
            <v>PN2068-2</v>
          </cell>
          <cell r="G11">
            <v>17</v>
          </cell>
          <cell r="I11" t="str">
            <v>DAF</v>
          </cell>
          <cell r="O11" t="str">
            <v>PN2068-2_17_EXE_DAF_000011_5</v>
          </cell>
          <cell r="P11" t="str">
            <v>G71_TTT_TTZ_BOUCHE AUTOREGLABLE</v>
          </cell>
          <cell r="U11">
            <v>44957</v>
          </cell>
        </row>
        <row r="12">
          <cell r="B12" t="str">
            <v>22ISS</v>
          </cell>
          <cell r="D12" t="str">
            <v>G71</v>
          </cell>
          <cell r="E12" t="str">
            <v>PN2068-2</v>
          </cell>
          <cell r="G12">
            <v>17</v>
          </cell>
          <cell r="I12" t="str">
            <v>DAF</v>
          </cell>
          <cell r="O12" t="str">
            <v>PN2068-2_17_EXE_DAF_000012_1</v>
          </cell>
          <cell r="P12" t="str">
            <v>CLAPETS CF</v>
          </cell>
          <cell r="U12">
            <v>44930</v>
          </cell>
        </row>
        <row r="13">
          <cell r="B13" t="str">
            <v>22ISS</v>
          </cell>
          <cell r="D13" t="str">
            <v>G71</v>
          </cell>
          <cell r="E13" t="str">
            <v>PN2068-2</v>
          </cell>
          <cell r="G13">
            <v>17</v>
          </cell>
          <cell r="I13" t="str">
            <v>DAF</v>
          </cell>
          <cell r="O13" t="str">
            <v>PN2068-2_17_EXE_DAF_000012_2</v>
          </cell>
          <cell r="P13" t="str">
            <v>G71_TTT_TTZ_CLAPETS CF</v>
          </cell>
          <cell r="U13">
            <v>44937</v>
          </cell>
        </row>
        <row r="14">
          <cell r="B14" t="str">
            <v>22ISS</v>
          </cell>
          <cell r="D14" t="str">
            <v>G71</v>
          </cell>
          <cell r="E14" t="str">
            <v>PN2068-2</v>
          </cell>
          <cell r="G14">
            <v>17</v>
          </cell>
          <cell r="I14" t="str">
            <v>DAF</v>
          </cell>
          <cell r="O14" t="str">
            <v>PN2068-2_17_EXE_DAF_000012_3</v>
          </cell>
          <cell r="P14" t="str">
            <v>G71_TTT_TTZ_CLAPETS CF</v>
          </cell>
          <cell r="U14">
            <v>44957</v>
          </cell>
        </row>
        <row r="15">
          <cell r="B15" t="str">
            <v>22ISS</v>
          </cell>
          <cell r="D15" t="str">
            <v>G71</v>
          </cell>
          <cell r="E15" t="str">
            <v>PN2068-2</v>
          </cell>
          <cell r="G15">
            <v>17</v>
          </cell>
          <cell r="I15" t="str">
            <v>DAF</v>
          </cell>
          <cell r="O15" t="str">
            <v>PN2068-2_17_EXE_DAF_000013_1</v>
          </cell>
          <cell r="P15" t="str">
            <v>VOLETS DE DESENFUMAGE</v>
          </cell>
          <cell r="U15">
            <v>44930</v>
          </cell>
        </row>
        <row r="16">
          <cell r="B16" t="str">
            <v>22ISS</v>
          </cell>
          <cell r="D16" t="str">
            <v>G71</v>
          </cell>
          <cell r="E16" t="str">
            <v>PN2068-2</v>
          </cell>
          <cell r="G16">
            <v>17</v>
          </cell>
          <cell r="I16" t="str">
            <v>DAF</v>
          </cell>
          <cell r="O16" t="str">
            <v>PN2068-2_17_EXE_DAF_000013_2</v>
          </cell>
          <cell r="P16" t="str">
            <v>G71_TTT_TTZ_VOLETS DESENFUMAGE</v>
          </cell>
          <cell r="U16">
            <v>44937</v>
          </cell>
        </row>
        <row r="17">
          <cell r="B17" t="str">
            <v>22ISS</v>
          </cell>
          <cell r="D17" t="str">
            <v>G71</v>
          </cell>
          <cell r="E17" t="str">
            <v>PN2068-2</v>
          </cell>
          <cell r="G17">
            <v>17</v>
          </cell>
          <cell r="I17" t="str">
            <v>DAF</v>
          </cell>
          <cell r="O17" t="str">
            <v>PN2068-2_17_EXE_DAF_000013_3</v>
          </cell>
          <cell r="P17" t="str">
            <v>G71_TTT_TTZ_VOLETS DESENFUMAGE</v>
          </cell>
          <cell r="U17">
            <v>44958</v>
          </cell>
        </row>
        <row r="18">
          <cell r="B18" t="str">
            <v>22ISS</v>
          </cell>
          <cell r="D18" t="str">
            <v>G71</v>
          </cell>
          <cell r="E18" t="str">
            <v>PN2068-2</v>
          </cell>
          <cell r="G18">
            <v>17</v>
          </cell>
          <cell r="I18" t="str">
            <v>DAF</v>
          </cell>
          <cell r="O18" t="str">
            <v>PN2068-2_17_EXE_DAF_000014_1</v>
          </cell>
          <cell r="P18" t="str">
            <v>TUYAUTERIES ACIER NOIR</v>
          </cell>
          <cell r="U18">
            <v>44930</v>
          </cell>
        </row>
        <row r="19">
          <cell r="B19" t="str">
            <v>22ISS</v>
          </cell>
          <cell r="D19" t="str">
            <v>G71</v>
          </cell>
          <cell r="E19" t="str">
            <v>PN2068-2</v>
          </cell>
          <cell r="G19">
            <v>17</v>
          </cell>
          <cell r="I19" t="str">
            <v>DAF</v>
          </cell>
          <cell r="O19" t="str">
            <v>PN2068-2_17_EXE_DAF_000014_2</v>
          </cell>
          <cell r="P19" t="str">
            <v>G71_TTT_TTZ_TUYAUTERIES</v>
          </cell>
          <cell r="U19">
            <v>44937</v>
          </cell>
        </row>
        <row r="20">
          <cell r="B20" t="str">
            <v>22ISS</v>
          </cell>
          <cell r="D20" t="str">
            <v>G71</v>
          </cell>
          <cell r="E20" t="str">
            <v>PN2068-2</v>
          </cell>
          <cell r="G20">
            <v>17</v>
          </cell>
          <cell r="I20" t="str">
            <v>DAF</v>
          </cell>
          <cell r="O20" t="str">
            <v>PN2068-2_17_EXE_DAF_000014_3</v>
          </cell>
          <cell r="P20" t="str">
            <v>G71_TTT_TTZ_TUYAUTERIES</v>
          </cell>
          <cell r="U20">
            <v>44957</v>
          </cell>
        </row>
        <row r="21">
          <cell r="B21" t="str">
            <v>22ISS</v>
          </cell>
          <cell r="D21" t="str">
            <v>G71</v>
          </cell>
          <cell r="E21" t="str">
            <v>PN2068-2</v>
          </cell>
          <cell r="G21">
            <v>17</v>
          </cell>
          <cell r="I21" t="str">
            <v>DAF</v>
          </cell>
          <cell r="O21" t="str">
            <v>PN2068-2_17_EXE_DAF_000015_1</v>
          </cell>
          <cell r="P21" t="str">
            <v>TUBES PLASTIQUE</v>
          </cell>
          <cell r="U21">
            <v>44930</v>
          </cell>
        </row>
        <row r="22">
          <cell r="B22" t="str">
            <v>22ISS</v>
          </cell>
          <cell r="D22" t="str">
            <v>G71</v>
          </cell>
          <cell r="E22" t="str">
            <v>PN2068-2</v>
          </cell>
          <cell r="G22">
            <v>17</v>
          </cell>
          <cell r="I22" t="str">
            <v>DAF</v>
          </cell>
          <cell r="O22" t="str">
            <v>PN2068-2_17_EXE_DAF_000015_2</v>
          </cell>
          <cell r="P22" t="str">
            <v>G71_TTT_TTZ_TUBES PLASTIQUE</v>
          </cell>
          <cell r="U22">
            <v>44937</v>
          </cell>
        </row>
        <row r="23">
          <cell r="B23" t="str">
            <v>22ISS</v>
          </cell>
          <cell r="D23" t="str">
            <v>G71</v>
          </cell>
          <cell r="E23" t="str">
            <v>PN2068-2</v>
          </cell>
          <cell r="G23">
            <v>17</v>
          </cell>
          <cell r="I23" t="str">
            <v>DAF</v>
          </cell>
          <cell r="O23" t="str">
            <v>PN2068-2_17_EXE_DAF_000015_3</v>
          </cell>
          <cell r="P23" t="str">
            <v>G71_TTT_TTZ_TUBES PLASTIQUE</v>
          </cell>
          <cell r="U23">
            <v>44957</v>
          </cell>
        </row>
        <row r="24">
          <cell r="B24" t="str">
            <v>22ISS</v>
          </cell>
          <cell r="D24" t="str">
            <v>G71</v>
          </cell>
          <cell r="E24" t="str">
            <v>PN2068-2</v>
          </cell>
          <cell r="G24">
            <v>17</v>
          </cell>
          <cell r="I24" t="str">
            <v>DAF</v>
          </cell>
          <cell r="O24" t="str">
            <v>PN2068-2_17_EXE_DAF_000016_1</v>
          </cell>
          <cell r="P24" t="str">
            <v>CONDUITS AERAULIQUE EN ACIER</v>
          </cell>
          <cell r="U24">
            <v>44930</v>
          </cell>
        </row>
        <row r="25">
          <cell r="B25" t="str">
            <v>22ISS</v>
          </cell>
          <cell r="D25" t="str">
            <v>G71</v>
          </cell>
          <cell r="E25" t="str">
            <v>PN2068-2</v>
          </cell>
          <cell r="G25">
            <v>17</v>
          </cell>
          <cell r="I25" t="str">
            <v>DAF</v>
          </cell>
          <cell r="O25" t="str">
            <v>PN2068-2_17_EXE_DAF_000016_2</v>
          </cell>
          <cell r="P25" t="str">
            <v>G71_TTT_TTZ_CONDUITS AERAULIQUE</v>
          </cell>
          <cell r="U25">
            <v>44937</v>
          </cell>
        </row>
        <row r="26">
          <cell r="B26" t="str">
            <v>22ISS</v>
          </cell>
          <cell r="D26" t="str">
            <v>G71</v>
          </cell>
          <cell r="E26" t="str">
            <v>PN2068-2</v>
          </cell>
          <cell r="G26">
            <v>17</v>
          </cell>
          <cell r="I26" t="str">
            <v>DAF</v>
          </cell>
          <cell r="O26" t="str">
            <v>PN2068-2_17_EXE_DAF_000016_3</v>
          </cell>
          <cell r="P26" t="str">
            <v>G71_TTT_TTZ_CONDUITS AERAULIQUE</v>
          </cell>
          <cell r="U26">
            <v>44957</v>
          </cell>
        </row>
        <row r="27">
          <cell r="B27" t="str">
            <v>22ISS</v>
          </cell>
          <cell r="D27" t="str">
            <v>G71</v>
          </cell>
          <cell r="E27" t="str">
            <v>PN2068-2</v>
          </cell>
          <cell r="G27">
            <v>17</v>
          </cell>
          <cell r="I27" t="str">
            <v>DAF</v>
          </cell>
          <cell r="O27" t="str">
            <v>PN2068-2_17_EXE_DAF_000017_1</v>
          </cell>
          <cell r="P27" t="str">
            <v>G71_TTT_TTZ_CALORIFUGE</v>
          </cell>
          <cell r="U27">
            <v>44950</v>
          </cell>
        </row>
        <row r="28">
          <cell r="B28" t="str">
            <v>22ISS</v>
          </cell>
          <cell r="D28" t="str">
            <v>G71</v>
          </cell>
          <cell r="E28" t="str">
            <v>PN2068-2</v>
          </cell>
          <cell r="G28">
            <v>17</v>
          </cell>
          <cell r="I28" t="str">
            <v>DAF</v>
          </cell>
          <cell r="O28" t="str">
            <v>PN2068-2_17_EXE_DAF_000017_2</v>
          </cell>
          <cell r="P28" t="str">
            <v>G71_TTT_TTZ_CALORIFUGE</v>
          </cell>
          <cell r="U28">
            <v>44953</v>
          </cell>
        </row>
        <row r="29">
          <cell r="B29" t="str">
            <v>22ISS</v>
          </cell>
          <cell r="D29" t="str">
            <v>G71</v>
          </cell>
          <cell r="E29" t="str">
            <v>PN2068-2</v>
          </cell>
          <cell r="G29">
            <v>17</v>
          </cell>
          <cell r="I29" t="str">
            <v>DAF</v>
          </cell>
          <cell r="O29" t="str">
            <v>PN2068-2_17_EXE_DAF_000017_3</v>
          </cell>
          <cell r="P29" t="str">
            <v>G71_TTT_TTZ_CALORIFUGE</v>
          </cell>
          <cell r="U29">
            <v>44957</v>
          </cell>
        </row>
        <row r="30">
          <cell r="B30" t="str">
            <v>22ISS</v>
          </cell>
          <cell r="D30" t="str">
            <v>G71</v>
          </cell>
          <cell r="E30" t="str">
            <v>PN2068-2</v>
          </cell>
          <cell r="G30">
            <v>17</v>
          </cell>
          <cell r="I30" t="str">
            <v>DAF</v>
          </cell>
          <cell r="O30" t="str">
            <v>PN2068-2_17_EXE_DAF_000018_2</v>
          </cell>
          <cell r="P30" t="str">
            <v>G71_TTT_TTZ_FLOCAGE CF</v>
          </cell>
          <cell r="U30">
            <v>44937</v>
          </cell>
        </row>
        <row r="31">
          <cell r="B31" t="str">
            <v>22ISS</v>
          </cell>
          <cell r="D31" t="str">
            <v>G71</v>
          </cell>
          <cell r="E31" t="str">
            <v>PN2068-2</v>
          </cell>
          <cell r="G31">
            <v>17</v>
          </cell>
          <cell r="I31" t="str">
            <v>DAF</v>
          </cell>
          <cell r="O31" t="str">
            <v>PN2068-2_17_EXE_DAF_000018_3</v>
          </cell>
          <cell r="P31" t="str">
            <v>G71_TTT_TTZ_FLOCAGE CF</v>
          </cell>
          <cell r="U31">
            <v>44953</v>
          </cell>
        </row>
        <row r="32">
          <cell r="B32" t="str">
            <v>22ISS</v>
          </cell>
          <cell r="D32" t="str">
            <v>G71</v>
          </cell>
          <cell r="E32" t="str">
            <v>PN2068-2</v>
          </cell>
          <cell r="G32">
            <v>17</v>
          </cell>
          <cell r="I32" t="str">
            <v>DAF</v>
          </cell>
          <cell r="O32" t="str">
            <v>PN2068-2_17_EXE_DAF_000018_4</v>
          </cell>
          <cell r="P32" t="str">
            <v>G71_TTT_TTZ_FLOCAGE CF</v>
          </cell>
          <cell r="U32">
            <v>44957</v>
          </cell>
        </row>
        <row r="33">
          <cell r="B33" t="str">
            <v>22ISS</v>
          </cell>
          <cell r="D33" t="str">
            <v>G71</v>
          </cell>
          <cell r="E33" t="str">
            <v>PN2068-2</v>
          </cell>
          <cell r="G33">
            <v>17</v>
          </cell>
          <cell r="I33" t="str">
            <v>DAF</v>
          </cell>
          <cell r="O33" t="str">
            <v>PN2068-2_17_EXE_DAF_000026_1</v>
          </cell>
          <cell r="P33" t="str">
            <v>G71_TTT_TTZ_GESTION CLAPET CF</v>
          </cell>
          <cell r="U33">
            <v>44942</v>
          </cell>
        </row>
        <row r="34">
          <cell r="B34" t="str">
            <v>22ISS</v>
          </cell>
          <cell r="D34" t="str">
            <v>G71</v>
          </cell>
          <cell r="E34" t="str">
            <v>PN2068-2</v>
          </cell>
          <cell r="G34">
            <v>17</v>
          </cell>
          <cell r="I34" t="str">
            <v>DAF</v>
          </cell>
          <cell r="O34" t="str">
            <v>PN2068-2_17_EXE_DAF_000026_2</v>
          </cell>
          <cell r="P34" t="str">
            <v>G71_TTT_TTZ_GESTION CLAPET CF</v>
          </cell>
          <cell r="U34">
            <v>44958</v>
          </cell>
        </row>
        <row r="35">
          <cell r="B35" t="str">
            <v>22ISS</v>
          </cell>
          <cell r="D35" t="str">
            <v>G71</v>
          </cell>
          <cell r="E35" t="str">
            <v>PN2068-2</v>
          </cell>
          <cell r="G35">
            <v>17</v>
          </cell>
          <cell r="I35" t="str">
            <v>DAF</v>
          </cell>
          <cell r="O35" t="str">
            <v>PN2068-2_17_EXE_DAF_000028_1</v>
          </cell>
          <cell r="P35" t="str">
            <v>G71_TTT_TTZ_CONDUIT DESENFUMAGE</v>
          </cell>
          <cell r="U35">
            <v>44958</v>
          </cell>
        </row>
        <row r="36">
          <cell r="B36" t="str">
            <v>22ISS</v>
          </cell>
          <cell r="D36" t="str">
            <v>G71</v>
          </cell>
          <cell r="E36" t="str">
            <v>PN2068-2</v>
          </cell>
          <cell r="G36">
            <v>17</v>
          </cell>
          <cell r="I36" t="str">
            <v>DAF</v>
          </cell>
          <cell r="O36" t="str">
            <v>PN2068-2_17_EXE_DAF_000035_1</v>
          </cell>
          <cell r="P36" t="str">
            <v>G71_TTT_TTZ_ROBINETTERIES</v>
          </cell>
          <cell r="U36">
            <v>44971</v>
          </cell>
        </row>
        <row r="37">
          <cell r="B37" t="str">
            <v>22ISS</v>
          </cell>
          <cell r="D37" t="str">
            <v>G71</v>
          </cell>
          <cell r="E37" t="str">
            <v>PN2068-2</v>
          </cell>
          <cell r="G37">
            <v>17</v>
          </cell>
          <cell r="I37" t="str">
            <v>DAF</v>
          </cell>
          <cell r="O37" t="str">
            <v>PN2068-2_17_EXE_DAF_000040_1</v>
          </cell>
          <cell r="P37" t="str">
            <v>G71_TTT_TTZ_ETIQUETTE REPERAGE</v>
          </cell>
          <cell r="U37">
            <v>44972</v>
          </cell>
        </row>
        <row r="38">
          <cell r="B38" t="str">
            <v>22ISS</v>
          </cell>
          <cell r="D38" t="str">
            <v>G71</v>
          </cell>
          <cell r="E38" t="str">
            <v>PN2068-2</v>
          </cell>
          <cell r="G38">
            <v>17</v>
          </cell>
          <cell r="I38" t="str">
            <v>DAF</v>
          </cell>
          <cell r="O38" t="str">
            <v>PN2068-2_17_EXE_DAF_000042_1</v>
          </cell>
          <cell r="P38" t="str">
            <v>G71_TTT_TTZ_THERMO-FRIGOPOMPES</v>
          </cell>
          <cell r="U38">
            <v>45069</v>
          </cell>
        </row>
        <row r="39">
          <cell r="B39" t="str">
            <v>22ISS</v>
          </cell>
          <cell r="D39" t="str">
            <v>G71</v>
          </cell>
          <cell r="E39" t="str">
            <v>PN2068-2</v>
          </cell>
          <cell r="G39">
            <v>17</v>
          </cell>
          <cell r="I39" t="str">
            <v>DAF</v>
          </cell>
          <cell r="O39" t="str">
            <v>PN2068-2_17_EXE_DAF_000043_2</v>
          </cell>
          <cell r="P39" t="str">
            <v>G71_TTT_TTZ_GROUPE FROID</v>
          </cell>
          <cell r="U39">
            <v>45071</v>
          </cell>
        </row>
        <row r="40">
          <cell r="B40" t="str">
            <v>22ISS</v>
          </cell>
          <cell r="D40" t="str">
            <v>G71</v>
          </cell>
          <cell r="E40" t="str">
            <v>PN2068-2</v>
          </cell>
          <cell r="G40">
            <v>17</v>
          </cell>
          <cell r="I40" t="str">
            <v>DAF</v>
          </cell>
          <cell r="O40" t="str">
            <v>PN2068-2_17_EXE_DAF_000044_1</v>
          </cell>
          <cell r="P40" t="str">
            <v>G71_TTT_TTZ_CENTRALE TRAITEMENT AIR</v>
          </cell>
          <cell r="U40">
            <v>45028</v>
          </cell>
        </row>
        <row r="41">
          <cell r="B41" t="str">
            <v>22ISS</v>
          </cell>
          <cell r="D41" t="str">
            <v>G71</v>
          </cell>
          <cell r="E41" t="str">
            <v>PN2068-2</v>
          </cell>
          <cell r="G41">
            <v>17</v>
          </cell>
          <cell r="I41" t="str">
            <v>DAF</v>
          </cell>
          <cell r="O41" t="str">
            <v>PN2068-2_17_EXE_DAF_000045_1</v>
          </cell>
          <cell r="P41" t="str">
            <v>G71_TTT_TTZ_VENTILATEUR CONFORT</v>
          </cell>
          <cell r="U41">
            <v>45062</v>
          </cell>
        </row>
        <row r="42">
          <cell r="B42" t="str">
            <v>22ISS</v>
          </cell>
          <cell r="D42" t="str">
            <v>G71</v>
          </cell>
          <cell r="E42" t="str">
            <v>PN2068-2</v>
          </cell>
          <cell r="G42">
            <v>17</v>
          </cell>
          <cell r="I42" t="str">
            <v>DAF</v>
          </cell>
          <cell r="O42" t="str">
            <v>PN2068-2_17_EXE_DAF_000048_1</v>
          </cell>
          <cell r="P42" t="str">
            <v>G71_TTT_TTZ_ARMOIRE CLIMATISATION</v>
          </cell>
          <cell r="U42">
            <v>45015</v>
          </cell>
        </row>
        <row r="43">
          <cell r="B43" t="str">
            <v>22ISS</v>
          </cell>
          <cell r="D43" t="str">
            <v>G71</v>
          </cell>
          <cell r="E43" t="str">
            <v>PN2068-2</v>
          </cell>
          <cell r="G43">
            <v>17</v>
          </cell>
          <cell r="I43" t="str">
            <v>DAF</v>
          </cell>
          <cell r="O43" t="str">
            <v>PN2068-2_17_EXE_DAF_000048_2</v>
          </cell>
          <cell r="P43" t="str">
            <v>G71_TTT_TTZ_ARMOIRE CLIMATISATION</v>
          </cell>
          <cell r="U43">
            <v>45077</v>
          </cell>
        </row>
        <row r="44">
          <cell r="B44" t="str">
            <v>22ISS</v>
          </cell>
          <cell r="D44" t="str">
            <v>G72</v>
          </cell>
          <cell r="E44" t="str">
            <v>PN2068-2</v>
          </cell>
          <cell r="G44">
            <v>17</v>
          </cell>
          <cell r="I44" t="str">
            <v>DAF</v>
          </cell>
          <cell r="O44" t="str">
            <v>PN2068-2_17_EXE_DAF_000058_1</v>
          </cell>
          <cell r="P44" t="str">
            <v>G72-TTT-TTB-WC suspendu PMR</v>
          </cell>
          <cell r="U44">
            <v>45020</v>
          </cell>
        </row>
        <row r="45">
          <cell r="B45" t="str">
            <v>22ISS</v>
          </cell>
          <cell r="D45" t="str">
            <v>G72</v>
          </cell>
          <cell r="E45" t="str">
            <v>PN2068-2</v>
          </cell>
          <cell r="G45">
            <v>17</v>
          </cell>
          <cell r="I45" t="str">
            <v>DAF</v>
          </cell>
          <cell r="O45" t="str">
            <v>PN2068-2_17_EXE_DAF_000058_2</v>
          </cell>
          <cell r="P45" t="str">
            <v>G72-TTT-TTZ-WC suspendu PMR</v>
          </cell>
          <cell r="U45">
            <v>45027</v>
          </cell>
        </row>
        <row r="46">
          <cell r="B46" t="str">
            <v>22ISS</v>
          </cell>
          <cell r="D46" t="str">
            <v>PLO</v>
          </cell>
          <cell r="E46" t="str">
            <v>PN2068-2</v>
          </cell>
          <cell r="G46">
            <v>17</v>
          </cell>
          <cell r="I46" t="str">
            <v>DAF</v>
          </cell>
          <cell r="O46" t="str">
            <v>PN2068-2_17_EXE_DAF_000058_3</v>
          </cell>
          <cell r="P46" t="str">
            <v>G72-TTT-TTZ-WC suspendu PMR</v>
          </cell>
          <cell r="U46">
            <v>45040</v>
          </cell>
        </row>
        <row r="47">
          <cell r="B47" t="str">
            <v>22ISS</v>
          </cell>
          <cell r="D47" t="str">
            <v>G72</v>
          </cell>
          <cell r="E47" t="str">
            <v>PN2068-2</v>
          </cell>
          <cell r="G47">
            <v>17</v>
          </cell>
          <cell r="I47" t="str">
            <v>DAF</v>
          </cell>
          <cell r="O47" t="str">
            <v>PN2068-2_17_EXE_DAF_000059_1</v>
          </cell>
          <cell r="P47" t="str">
            <v>G72-TTT-TTB-WC suspendu</v>
          </cell>
          <cell r="U47">
            <v>45020</v>
          </cell>
        </row>
        <row r="48">
          <cell r="B48" t="str">
            <v>22ISS</v>
          </cell>
          <cell r="D48" t="str">
            <v>G72</v>
          </cell>
          <cell r="E48" t="str">
            <v>PN2068-2</v>
          </cell>
          <cell r="G48">
            <v>17</v>
          </cell>
          <cell r="I48" t="str">
            <v>DAF</v>
          </cell>
          <cell r="O48" t="str">
            <v>PN2068-2_17_EXE_DAF_000059_2</v>
          </cell>
          <cell r="P48" t="str">
            <v>G72-TTT-TTZ-WC suspendu</v>
          </cell>
          <cell r="U48">
            <v>45029</v>
          </cell>
        </row>
        <row r="49">
          <cell r="B49" t="str">
            <v>22ISS</v>
          </cell>
          <cell r="D49" t="str">
            <v>PLO</v>
          </cell>
          <cell r="E49" t="str">
            <v>PN2068-2</v>
          </cell>
          <cell r="G49">
            <v>17</v>
          </cell>
          <cell r="I49" t="str">
            <v>DAF</v>
          </cell>
          <cell r="O49" t="str">
            <v>PN2068-2_17_EXE_DAF_000059_3</v>
          </cell>
          <cell r="P49" t="str">
            <v>G72-TTT-TTZ-WC suspendu</v>
          </cell>
          <cell r="U49">
            <v>45040</v>
          </cell>
        </row>
        <row r="50">
          <cell r="B50" t="str">
            <v>22ISS</v>
          </cell>
          <cell r="D50" t="str">
            <v>G72</v>
          </cell>
          <cell r="E50" t="str">
            <v>PN2068-2</v>
          </cell>
          <cell r="G50">
            <v>17</v>
          </cell>
          <cell r="I50" t="str">
            <v>DAF</v>
          </cell>
          <cell r="O50" t="str">
            <v>PN2068-2_17_EXE_DAF_000060_1</v>
          </cell>
          <cell r="P50" t="str">
            <v>G72-TTT-TTB-Porte-papier toilette à rouleau</v>
          </cell>
          <cell r="U50">
            <v>45020</v>
          </cell>
        </row>
        <row r="51">
          <cell r="B51" t="str">
            <v>22ISS</v>
          </cell>
          <cell r="D51" t="str">
            <v>G72</v>
          </cell>
          <cell r="E51" t="str">
            <v>PN2068-2</v>
          </cell>
          <cell r="G51">
            <v>17</v>
          </cell>
          <cell r="I51" t="str">
            <v>DAF</v>
          </cell>
          <cell r="O51" t="str">
            <v>PN2068-2_17_EXE_DAF_000060_2</v>
          </cell>
          <cell r="P51" t="str">
            <v>G72-TTT-TTZ-Porte-papier toilette à rouleau</v>
          </cell>
          <cell r="U51">
            <v>45029</v>
          </cell>
        </row>
        <row r="52">
          <cell r="B52" t="str">
            <v>22ISS</v>
          </cell>
          <cell r="D52" t="str">
            <v>PLO</v>
          </cell>
          <cell r="E52" t="str">
            <v>PN2068-2</v>
          </cell>
          <cell r="G52">
            <v>17</v>
          </cell>
          <cell r="I52" t="str">
            <v>DAF</v>
          </cell>
          <cell r="O52" t="str">
            <v>PN2068-2_17_EXE_DAF_000060_3</v>
          </cell>
          <cell r="P52" t="str">
            <v>G72-TTT-TTZ-Porte-papier toilette à rouleau</v>
          </cell>
          <cell r="U52">
            <v>45041</v>
          </cell>
        </row>
        <row r="53">
          <cell r="B53" t="str">
            <v>22ISS</v>
          </cell>
          <cell r="D53" t="str">
            <v>G72</v>
          </cell>
          <cell r="E53" t="str">
            <v>PN2068-2</v>
          </cell>
          <cell r="G53">
            <v>17</v>
          </cell>
          <cell r="I53" t="str">
            <v>DAF</v>
          </cell>
          <cell r="O53" t="str">
            <v>PN2068-2_17_EXE_DAF_000061_1</v>
          </cell>
          <cell r="P53" t="str">
            <v>G72-TTT-TTB-Pot à balai</v>
          </cell>
          <cell r="U53">
            <v>45020</v>
          </cell>
        </row>
        <row r="54">
          <cell r="B54" t="str">
            <v>22ISS</v>
          </cell>
          <cell r="D54" t="str">
            <v>G72</v>
          </cell>
          <cell r="E54" t="str">
            <v>PN2068-2</v>
          </cell>
          <cell r="G54">
            <v>17</v>
          </cell>
          <cell r="I54" t="str">
            <v>DAF</v>
          </cell>
          <cell r="O54" t="str">
            <v>PN2068-2_17_EXE_DAF_000061_2</v>
          </cell>
          <cell r="P54" t="str">
            <v>G72-TTT-TTZ-Pot à balai</v>
          </cell>
          <cell r="U54">
            <v>45029</v>
          </cell>
        </row>
        <row r="55">
          <cell r="B55" t="str">
            <v>22ISS</v>
          </cell>
          <cell r="D55" t="str">
            <v>G72</v>
          </cell>
          <cell r="E55" t="str">
            <v>PN2068-2</v>
          </cell>
          <cell r="G55">
            <v>17</v>
          </cell>
          <cell r="I55" t="str">
            <v>DAF</v>
          </cell>
          <cell r="O55" t="str">
            <v>PN2068-2_17_EXE_DAF_000061_3</v>
          </cell>
          <cell r="P55" t="str">
            <v>G72-TTT-TTZ-Pot à balai</v>
          </cell>
          <cell r="U55">
            <v>45040</v>
          </cell>
        </row>
        <row r="56">
          <cell r="B56" t="str">
            <v>22ISS</v>
          </cell>
          <cell r="D56" t="str">
            <v>G72</v>
          </cell>
          <cell r="E56" t="str">
            <v>PN2068-2</v>
          </cell>
          <cell r="G56">
            <v>17</v>
          </cell>
          <cell r="I56" t="str">
            <v>DAF</v>
          </cell>
          <cell r="O56" t="str">
            <v>PN2068-2_17_EXE_DAF_000062_1</v>
          </cell>
          <cell r="P56" t="str">
            <v>G72-TTT-TTB-Barre de relevage fixe coudée</v>
          </cell>
          <cell r="U56">
            <v>45020</v>
          </cell>
        </row>
        <row r="57">
          <cell r="B57" t="str">
            <v>22ISS</v>
          </cell>
          <cell r="D57" t="str">
            <v>G72</v>
          </cell>
          <cell r="E57" t="str">
            <v>PN2068-2</v>
          </cell>
          <cell r="G57">
            <v>17</v>
          </cell>
          <cell r="I57" t="str">
            <v>DAF</v>
          </cell>
          <cell r="O57" t="str">
            <v>PN2068-2_17_EXE_DAF_000062_2</v>
          </cell>
          <cell r="P57" t="str">
            <v>G72-TTT-TTZ-Barre de relevage fixe coudée</v>
          </cell>
          <cell r="U57">
            <v>45029</v>
          </cell>
        </row>
        <row r="58">
          <cell r="B58" t="str">
            <v>22ISS</v>
          </cell>
          <cell r="D58" t="str">
            <v>PLO</v>
          </cell>
          <cell r="E58" t="str">
            <v>PN2068-2</v>
          </cell>
          <cell r="G58">
            <v>17</v>
          </cell>
          <cell r="I58" t="str">
            <v>DAF</v>
          </cell>
          <cell r="O58" t="str">
            <v>PN2068-2_17_EXE_DAF_000062_3</v>
          </cell>
          <cell r="P58" t="str">
            <v>PLO-TTT-TTZ-Barre de relevage fixe coudée</v>
          </cell>
          <cell r="U58">
            <v>45040</v>
          </cell>
        </row>
        <row r="59">
          <cell r="B59" t="str">
            <v>22ISS</v>
          </cell>
          <cell r="D59" t="str">
            <v>G72</v>
          </cell>
          <cell r="E59" t="str">
            <v>PN2068-2</v>
          </cell>
          <cell r="G59">
            <v>17</v>
          </cell>
          <cell r="I59" t="str">
            <v>DAF</v>
          </cell>
          <cell r="O59" t="str">
            <v>PN2068-2_17_EXE_DAF_000063_1</v>
          </cell>
          <cell r="P59" t="str">
            <v>G72-TTT-TTB-Barre de tirage ou rappel sur la porte</v>
          </cell>
          <cell r="U59">
            <v>45020</v>
          </cell>
        </row>
        <row r="60">
          <cell r="B60" t="str">
            <v>22ISS</v>
          </cell>
          <cell r="D60" t="str">
            <v>G72</v>
          </cell>
          <cell r="E60" t="str">
            <v>PN2068-2</v>
          </cell>
          <cell r="G60">
            <v>17</v>
          </cell>
          <cell r="I60" t="str">
            <v>DAF</v>
          </cell>
          <cell r="O60" t="str">
            <v>PN2068-2_17_EXE_DAF_000063_2</v>
          </cell>
          <cell r="P60" t="str">
            <v>G72-TTT-TTZ-Barre de tirage ou rappel sur la porte</v>
          </cell>
          <cell r="U60">
            <v>45029</v>
          </cell>
        </row>
        <row r="61">
          <cell r="B61" t="str">
            <v>22ISS</v>
          </cell>
          <cell r="D61" t="str">
            <v>PLO</v>
          </cell>
          <cell r="E61" t="str">
            <v>PN2068-2</v>
          </cell>
          <cell r="G61">
            <v>17</v>
          </cell>
          <cell r="I61" t="str">
            <v>DAF</v>
          </cell>
          <cell r="O61" t="str">
            <v>PN2068-2_17_EXE_DAF_000063_3</v>
          </cell>
          <cell r="P61" t="str">
            <v>PLO-TTT-TTZ-Barre de tirage ou rappel sur la porte</v>
          </cell>
          <cell r="U61">
            <v>45040</v>
          </cell>
        </row>
        <row r="62">
          <cell r="B62" t="str">
            <v>22ISS</v>
          </cell>
          <cell r="D62" t="str">
            <v>G72</v>
          </cell>
          <cell r="E62" t="str">
            <v>PN2068-2</v>
          </cell>
          <cell r="G62">
            <v>17</v>
          </cell>
          <cell r="I62" t="str">
            <v>DAF</v>
          </cell>
          <cell r="O62" t="str">
            <v>PN2068-2_17_EXE_DAF_000064_1</v>
          </cell>
          <cell r="P62" t="str">
            <v>G72-TTT-TTB-Miroir inclinable</v>
          </cell>
          <cell r="U62">
            <v>45020</v>
          </cell>
        </row>
        <row r="63">
          <cell r="B63" t="str">
            <v>22ISS</v>
          </cell>
          <cell r="D63" t="str">
            <v>G72</v>
          </cell>
          <cell r="E63" t="str">
            <v>PN2068-2</v>
          </cell>
          <cell r="G63">
            <v>17</v>
          </cell>
          <cell r="I63" t="str">
            <v>DAF</v>
          </cell>
          <cell r="O63" t="str">
            <v>PN2068-2_17_EXE_DAF_000064_2</v>
          </cell>
          <cell r="P63" t="str">
            <v>G72-TTT-TTZ-Miroir inclinable</v>
          </cell>
          <cell r="U63">
            <v>45029</v>
          </cell>
        </row>
        <row r="64">
          <cell r="B64" t="str">
            <v>22ISS</v>
          </cell>
          <cell r="D64" t="str">
            <v>PLO</v>
          </cell>
          <cell r="E64" t="str">
            <v>PN2068-2</v>
          </cell>
          <cell r="G64">
            <v>17</v>
          </cell>
          <cell r="I64" t="str">
            <v>DAF</v>
          </cell>
          <cell r="O64" t="str">
            <v>PN2068-2_17_EXE_DAF_000064_3</v>
          </cell>
          <cell r="P64" t="str">
            <v>PLO-TTT-TTZ-Miroir inclinable</v>
          </cell>
          <cell r="U64">
            <v>45040</v>
          </cell>
        </row>
        <row r="65">
          <cell r="B65" t="str">
            <v>22ISS</v>
          </cell>
          <cell r="D65" t="str">
            <v>PLO</v>
          </cell>
          <cell r="E65" t="str">
            <v>PN2068-2</v>
          </cell>
          <cell r="G65">
            <v>17</v>
          </cell>
          <cell r="I65" t="str">
            <v>DAF</v>
          </cell>
          <cell r="O65" t="str">
            <v>PN2068-2_17_EXE_DAF_000064_4</v>
          </cell>
          <cell r="P65" t="str">
            <v>PLO-TTT-TTZ-Miroir inclinable</v>
          </cell>
          <cell r="U65">
            <v>45063</v>
          </cell>
        </row>
        <row r="66">
          <cell r="B66" t="str">
            <v>22ISS</v>
          </cell>
          <cell r="D66" t="str">
            <v>G72</v>
          </cell>
          <cell r="E66" t="str">
            <v>PN2068-2</v>
          </cell>
          <cell r="G66">
            <v>17</v>
          </cell>
          <cell r="I66" t="str">
            <v>DAF</v>
          </cell>
          <cell r="O66" t="str">
            <v>PN2068-2_17_EXE_DAF_000065_1</v>
          </cell>
          <cell r="P66" t="str">
            <v>G72-TTT-TTB-Patère</v>
          </cell>
          <cell r="U66">
            <v>45020</v>
          </cell>
        </row>
        <row r="67">
          <cell r="B67" t="str">
            <v>22ISS</v>
          </cell>
          <cell r="D67" t="str">
            <v>G72</v>
          </cell>
          <cell r="E67" t="str">
            <v>PN2068-2</v>
          </cell>
          <cell r="G67">
            <v>17</v>
          </cell>
          <cell r="I67" t="str">
            <v>DAF</v>
          </cell>
          <cell r="O67" t="str">
            <v>PN2068-2_17_EXE_DAF_000065_2</v>
          </cell>
          <cell r="P67" t="str">
            <v>G72-TTT-TTZ-Patère</v>
          </cell>
          <cell r="U67">
            <v>45029</v>
          </cell>
        </row>
        <row r="68">
          <cell r="B68" t="str">
            <v>22ISS</v>
          </cell>
          <cell r="D68" t="str">
            <v>PLO</v>
          </cell>
          <cell r="E68" t="str">
            <v>PN2068-2</v>
          </cell>
          <cell r="G68">
            <v>17</v>
          </cell>
          <cell r="I68" t="str">
            <v>DAF</v>
          </cell>
          <cell r="O68" t="str">
            <v>PN2068-2_17_EXE_DAF_000065_3</v>
          </cell>
          <cell r="P68" t="str">
            <v>PLO-TTT-TTZ-Patère</v>
          </cell>
          <cell r="U68">
            <v>45040</v>
          </cell>
        </row>
        <row r="69">
          <cell r="B69" t="str">
            <v>22ISS</v>
          </cell>
          <cell r="D69" t="str">
            <v>G12</v>
          </cell>
          <cell r="E69" t="str">
            <v>PN2068-2</v>
          </cell>
          <cell r="G69">
            <v>17</v>
          </cell>
          <cell r="I69" t="str">
            <v>DAF</v>
          </cell>
          <cell r="O69" t="str">
            <v>PN2068-2_17_EXE_DAF_000067_1</v>
          </cell>
          <cell r="P69" t="str">
            <v>G12-TTT-TTZ-ISS_LU.01-P1:Luminaire - Suspension / Plafonnier linéaire LED</v>
          </cell>
          <cell r="U69">
            <v>45043</v>
          </cell>
        </row>
        <row r="70">
          <cell r="B70" t="str">
            <v>22ISS</v>
          </cell>
          <cell r="D70" t="str">
            <v>G12</v>
          </cell>
          <cell r="E70" t="str">
            <v>PN2068-2</v>
          </cell>
          <cell r="G70">
            <v>17</v>
          </cell>
          <cell r="I70" t="str">
            <v>DAF</v>
          </cell>
          <cell r="O70" t="str">
            <v>PN2068-2_17_EXE_DAF_000068_1</v>
          </cell>
          <cell r="P70" t="str">
            <v>G12-TTT-TTZ-ISS_LU.01-P2:Luminaire - Suspension / Plafonnier linéaire LED</v>
          </cell>
          <cell r="U70">
            <v>45043</v>
          </cell>
        </row>
        <row r="71">
          <cell r="B71" t="str">
            <v>22ISS</v>
          </cell>
          <cell r="D71" t="str">
            <v>G12</v>
          </cell>
          <cell r="E71" t="str">
            <v>PN2068-2</v>
          </cell>
          <cell r="G71">
            <v>17</v>
          </cell>
          <cell r="I71" t="str">
            <v>DAF</v>
          </cell>
          <cell r="O71" t="str">
            <v>PN2068-2_17_EXE_DAF_000069_1</v>
          </cell>
          <cell r="P71" t="str">
            <v>G12-TTT-TTZ-ISS_LU.01-P3:Luminaire - Suspension / Plafonnier linéaire LED</v>
          </cell>
          <cell r="U71">
            <v>45043</v>
          </cell>
        </row>
        <row r="72">
          <cell r="B72" t="str">
            <v>22ISS</v>
          </cell>
          <cell r="D72" t="str">
            <v>G12</v>
          </cell>
          <cell r="E72" t="str">
            <v>PN2068-2</v>
          </cell>
          <cell r="G72">
            <v>17</v>
          </cell>
          <cell r="I72" t="str">
            <v>DAF</v>
          </cell>
          <cell r="O72" t="str">
            <v>PN2068-2_17_EXE_DAF_000070_1</v>
          </cell>
          <cell r="P72" t="str">
            <v>G12-TTT-TTZ-ISS_LU.01-P4:Luminaire - Plafonnier linéaire LED</v>
          </cell>
          <cell r="U72">
            <v>45043</v>
          </cell>
        </row>
        <row r="73">
          <cell r="B73" t="str">
            <v>22ISS</v>
          </cell>
          <cell r="D73" t="str">
            <v>G12</v>
          </cell>
          <cell r="E73" t="str">
            <v>PN2068-2</v>
          </cell>
          <cell r="G73">
            <v>17</v>
          </cell>
          <cell r="I73" t="str">
            <v>DAF</v>
          </cell>
          <cell r="O73" t="str">
            <v>PN2068-2_17_EXE_DAF_000071_1</v>
          </cell>
          <cell r="P73" t="str">
            <v>G12-TTT-TTZ-ISS_LU.02:Luminaire - Profilé lumineux LED RVB</v>
          </cell>
          <cell r="U73">
            <v>45048</v>
          </cell>
        </row>
        <row r="74">
          <cell r="B74" t="str">
            <v>22ISS</v>
          </cell>
          <cell r="D74" t="str">
            <v>G12</v>
          </cell>
          <cell r="E74" t="str">
            <v>PN2068-2</v>
          </cell>
          <cell r="G74">
            <v>17</v>
          </cell>
          <cell r="I74" t="str">
            <v>DAF</v>
          </cell>
          <cell r="O74" t="str">
            <v>PN2068-2_17_EXE_DAF_000072_1</v>
          </cell>
          <cell r="P74" t="str">
            <v>G12-TTT-TTZ-ISS_LU.03:Luminaire - Applique uplight LED RVB à optique wall grazing</v>
          </cell>
          <cell r="U74">
            <v>45048</v>
          </cell>
        </row>
        <row r="75">
          <cell r="B75" t="str">
            <v>22ISS</v>
          </cell>
          <cell r="D75" t="str">
            <v>G12</v>
          </cell>
          <cell r="E75" t="str">
            <v>PN2068-2</v>
          </cell>
          <cell r="G75">
            <v>17</v>
          </cell>
          <cell r="I75" t="str">
            <v>DAF</v>
          </cell>
          <cell r="O75" t="str">
            <v>PN2068-2_17_EXE_DAF_000073_1</v>
          </cell>
          <cell r="P75" t="str">
            <v>G12-TTT-TTZ-ISS_LU.04:Luminaire - Plafonnier LED très basse luminance</v>
          </cell>
          <cell r="U75">
            <v>45048</v>
          </cell>
        </row>
        <row r="76">
          <cell r="B76" t="str">
            <v>22ISS</v>
          </cell>
          <cell r="D76" t="str">
            <v>G12</v>
          </cell>
          <cell r="E76" t="str">
            <v>PN2068-2</v>
          </cell>
          <cell r="G76">
            <v>17</v>
          </cell>
          <cell r="I76" t="str">
            <v>DAF</v>
          </cell>
          <cell r="O76" t="str">
            <v>PN2068-2_17_EXE_DAF_000074_1</v>
          </cell>
          <cell r="P76" t="str">
            <v>G12-TTT-TTZ-ISS_LU.06:Luminaire - Profilé lumineux linéaire LED TW</v>
          </cell>
          <cell r="U76">
            <v>45048</v>
          </cell>
        </row>
        <row r="77">
          <cell r="B77" t="str">
            <v>22ISS</v>
          </cell>
          <cell r="D77" t="str">
            <v>G12</v>
          </cell>
          <cell r="E77" t="str">
            <v>PN2068-2</v>
          </cell>
          <cell r="G77">
            <v>17</v>
          </cell>
          <cell r="I77" t="str">
            <v>DAF</v>
          </cell>
          <cell r="O77" t="str">
            <v>PN2068-2_17_EXE_DAF_000075_1</v>
          </cell>
          <cell r="P77" t="str">
            <v>G12-TTT-TTZ-ISS_LU.07:Luminaire - Plafonnier linéaire LED</v>
          </cell>
          <cell r="U77">
            <v>45044</v>
          </cell>
        </row>
        <row r="78">
          <cell r="B78" t="str">
            <v>22ISS</v>
          </cell>
          <cell r="D78" t="str">
            <v>G12</v>
          </cell>
          <cell r="E78" t="str">
            <v>PN2068-2</v>
          </cell>
          <cell r="G78">
            <v>17</v>
          </cell>
          <cell r="I78" t="str">
            <v>DAF</v>
          </cell>
          <cell r="O78" t="str">
            <v>PN2068-2_17_EXE_DAF_000076_1</v>
          </cell>
          <cell r="P78" t="str">
            <v>G12-TTT-TTZ-ISS_LU.08:Luminaire - Encastré LED très basse luminance</v>
          </cell>
          <cell r="U78">
            <v>45048</v>
          </cell>
        </row>
        <row r="79">
          <cell r="B79" t="str">
            <v>22ISS</v>
          </cell>
          <cell r="D79" t="str">
            <v>G12</v>
          </cell>
          <cell r="E79" t="str">
            <v>PN2068-2</v>
          </cell>
          <cell r="G79">
            <v>17</v>
          </cell>
          <cell r="I79" t="str">
            <v>DAF</v>
          </cell>
          <cell r="O79" t="str">
            <v>PN2068-2_17_EXE_DAF_000077_1</v>
          </cell>
          <cell r="P79" t="str">
            <v>G12-TTT-TTZ-ISS_LU.09:Luminaire - Projecteur LED encastré dans les mains courantes</v>
          </cell>
          <cell r="U79">
            <v>45048</v>
          </cell>
        </row>
        <row r="80">
          <cell r="B80" t="str">
            <v>22ISS</v>
          </cell>
          <cell r="D80" t="str">
            <v>G12</v>
          </cell>
          <cell r="E80" t="str">
            <v>PN2068-2</v>
          </cell>
          <cell r="G80">
            <v>17</v>
          </cell>
          <cell r="I80" t="str">
            <v>DAF</v>
          </cell>
          <cell r="O80" t="str">
            <v>PN2068-2_17_EXE_DAF_000078_1</v>
          </cell>
          <cell r="P80" t="str">
            <v>G12-TTT-TTZ-ISS_LU.10:Luminaire - Encastré mural linéaire LED</v>
          </cell>
          <cell r="U80">
            <v>45048</v>
          </cell>
        </row>
        <row r="81">
          <cell r="B81" t="str">
            <v>22ISS</v>
          </cell>
          <cell r="D81" t="str">
            <v>G12</v>
          </cell>
          <cell r="E81" t="str">
            <v>PN2068-2</v>
          </cell>
          <cell r="G81">
            <v>17</v>
          </cell>
          <cell r="I81" t="str">
            <v>DAF</v>
          </cell>
          <cell r="O81" t="str">
            <v>PN2068-2_17_EXE_DAF_000079_1</v>
          </cell>
          <cell r="P81" t="str">
            <v>G12-TTT-TTZ-ISS_LU.11:Luminaire - Applique LED asymétrique</v>
          </cell>
          <cell r="U81">
            <v>45048</v>
          </cell>
        </row>
        <row r="82">
          <cell r="B82" t="str">
            <v>22ISS</v>
          </cell>
          <cell r="D82" t="str">
            <v>G12</v>
          </cell>
          <cell r="E82" t="str">
            <v>PN2068-2</v>
          </cell>
          <cell r="G82">
            <v>17</v>
          </cell>
          <cell r="I82" t="str">
            <v>DAF</v>
          </cell>
          <cell r="O82" t="str">
            <v>PN2068-2_17_EXE_DAF_000080_1</v>
          </cell>
          <cell r="P82" t="str">
            <v>G12-TTT-TTZ-ISS_LU.12:Luminaire - Encastré au plafond</v>
          </cell>
          <cell r="U82">
            <v>45048</v>
          </cell>
        </row>
        <row r="83">
          <cell r="B83" t="str">
            <v>22ISS</v>
          </cell>
          <cell r="D83" t="str">
            <v>G12</v>
          </cell>
          <cell r="E83" t="str">
            <v>PN2068-2</v>
          </cell>
          <cell r="G83">
            <v>17</v>
          </cell>
          <cell r="I83" t="str">
            <v>DAF</v>
          </cell>
          <cell r="O83" t="str">
            <v>PN2068-2_17_EXE_DAF_000081_1</v>
          </cell>
          <cell r="P83" t="str">
            <v>G12-TTT-TTZ-Type 1:Luminaire - LED IP55 IK08</v>
          </cell>
          <cell r="U83">
            <v>45035</v>
          </cell>
        </row>
        <row r="84">
          <cell r="B84" t="str">
            <v>22ISS</v>
          </cell>
          <cell r="D84" t="str">
            <v>G12</v>
          </cell>
          <cell r="E84" t="str">
            <v>PN2068-2</v>
          </cell>
          <cell r="G84">
            <v>17</v>
          </cell>
          <cell r="I84" t="str">
            <v>DAF</v>
          </cell>
          <cell r="O84" t="str">
            <v>PN2068-2_17_EXE_DAF_000081_2</v>
          </cell>
          <cell r="P84" t="str">
            <v>G12-TTT-TTZ-Type 1:Luminaire - LED IP55 IK08</v>
          </cell>
          <cell r="U84">
            <v>45043</v>
          </cell>
        </row>
        <row r="85">
          <cell r="B85" t="str">
            <v>22ISS</v>
          </cell>
          <cell r="D85" t="str">
            <v>G12</v>
          </cell>
          <cell r="E85" t="str">
            <v>PN2068-2</v>
          </cell>
          <cell r="G85">
            <v>17</v>
          </cell>
          <cell r="I85" t="str">
            <v>DAF</v>
          </cell>
          <cell r="O85" t="str">
            <v>PN2068-2_17_EXE_DAF_000081_3</v>
          </cell>
          <cell r="P85" t="str">
            <v>G12-TTT-TTZ-Type 1:Luminaire - LED IP55 IK08</v>
          </cell>
          <cell r="U85">
            <v>45069</v>
          </cell>
        </row>
        <row r="86">
          <cell r="B86" t="str">
            <v>22ISS</v>
          </cell>
          <cell r="D86" t="str">
            <v>G12</v>
          </cell>
          <cell r="E86" t="str">
            <v>PN2068-2</v>
          </cell>
          <cell r="G86">
            <v>17</v>
          </cell>
          <cell r="I86" t="str">
            <v>DAF</v>
          </cell>
          <cell r="O86" t="str">
            <v>PN2068-2_17_EXE_DAF_000082_1</v>
          </cell>
          <cell r="P86" t="str">
            <v>G12-TTT-TTZ-Type 2:Luminaire - Encastré 600x600</v>
          </cell>
          <cell r="U86">
            <v>45035</v>
          </cell>
        </row>
        <row r="87">
          <cell r="B87" t="str">
            <v>22ISS</v>
          </cell>
          <cell r="D87" t="str">
            <v>G12</v>
          </cell>
          <cell r="E87" t="str">
            <v>PN2068-2</v>
          </cell>
          <cell r="G87">
            <v>17</v>
          </cell>
          <cell r="I87" t="str">
            <v>DAF</v>
          </cell>
          <cell r="O87" t="str">
            <v>PN2068-2_17_EXE_DAF_000083_1</v>
          </cell>
          <cell r="P87" t="str">
            <v>G12-TTT-TTZ-Type 3:Spot LED encastré</v>
          </cell>
          <cell r="U87">
            <v>45072</v>
          </cell>
        </row>
        <row r="88">
          <cell r="B88" t="str">
            <v>22ISS</v>
          </cell>
          <cell r="D88" t="str">
            <v>G72</v>
          </cell>
          <cell r="E88" t="str">
            <v>PN2068-2</v>
          </cell>
          <cell r="G88">
            <v>17</v>
          </cell>
          <cell r="I88" t="str">
            <v>DAF</v>
          </cell>
          <cell r="O88" t="str">
            <v>PN2068-2_17_EXE_DAF_000085_1</v>
          </cell>
          <cell r="P88" t="str">
            <v>G72-TTT-TTZ - Lave-mains d'angle + robinetterie, bonde et siphon</v>
          </cell>
          <cell r="U88">
            <v>45029</v>
          </cell>
        </row>
        <row r="89">
          <cell r="B89" t="str">
            <v>22ISS</v>
          </cell>
          <cell r="D89" t="str">
            <v>PLO</v>
          </cell>
          <cell r="E89" t="str">
            <v>PN2068-2</v>
          </cell>
          <cell r="G89">
            <v>17</v>
          </cell>
          <cell r="I89" t="str">
            <v>DAF</v>
          </cell>
          <cell r="O89" t="str">
            <v>PN2068-2_17_EXE_DAF_000085_2</v>
          </cell>
          <cell r="P89" t="str">
            <v>PLO-TTT-TTZ - Lave-mains d'angle + robinetterie, bonde et siphon</v>
          </cell>
          <cell r="U89">
            <v>45040</v>
          </cell>
        </row>
        <row r="90">
          <cell r="B90" t="str">
            <v>22ISS</v>
          </cell>
          <cell r="D90" t="str">
            <v>G72</v>
          </cell>
          <cell r="E90" t="str">
            <v>PN2068-2</v>
          </cell>
          <cell r="G90">
            <v>17</v>
          </cell>
          <cell r="I90" t="str">
            <v>DAF</v>
          </cell>
          <cell r="O90" t="str">
            <v>PN2068-2_17_EXE_DAF_000086_1</v>
          </cell>
          <cell r="P90" t="str">
            <v>G72-TTT-TTZ - Lavabo + robinetterie, bonde et siphon</v>
          </cell>
          <cell r="U90">
            <v>45029</v>
          </cell>
        </row>
        <row r="91">
          <cell r="B91" t="str">
            <v>22ISS</v>
          </cell>
          <cell r="D91" t="str">
            <v>PLO</v>
          </cell>
          <cell r="E91" t="str">
            <v>PN2068-2</v>
          </cell>
          <cell r="G91">
            <v>17</v>
          </cell>
          <cell r="I91" t="str">
            <v>DAF</v>
          </cell>
          <cell r="O91" t="str">
            <v>PN2068-2_17_EXE_DAF_000086_2</v>
          </cell>
          <cell r="P91" t="str">
            <v>PLO-TTT-TTZ - Lavabo + robinetterie, bonde et siphon</v>
          </cell>
          <cell r="U91">
            <v>45040</v>
          </cell>
        </row>
        <row r="92">
          <cell r="B92" t="str">
            <v>22ISS</v>
          </cell>
          <cell r="D92" t="str">
            <v>G72</v>
          </cell>
          <cell r="E92" t="str">
            <v>PN2068-2</v>
          </cell>
          <cell r="G92">
            <v>17</v>
          </cell>
          <cell r="I92" t="str">
            <v>DAF</v>
          </cell>
          <cell r="O92" t="str">
            <v>PN2068-2_17_EXE_DAF_000087_1</v>
          </cell>
          <cell r="P92" t="str">
            <v>G72-TTT-TTZ - Miroir</v>
          </cell>
          <cell r="U92">
            <v>45029</v>
          </cell>
        </row>
        <row r="93">
          <cell r="B93" t="str">
            <v>22ISS</v>
          </cell>
          <cell r="D93" t="str">
            <v>PLO</v>
          </cell>
          <cell r="E93" t="str">
            <v>PN2068-2</v>
          </cell>
          <cell r="G93">
            <v>17</v>
          </cell>
          <cell r="I93" t="str">
            <v>DAF</v>
          </cell>
          <cell r="O93" t="str">
            <v>PN2068-2_17_EXE_DAF_000087_2</v>
          </cell>
          <cell r="P93" t="str">
            <v>PLO-TTT-TTZ - Miroir</v>
          </cell>
          <cell r="U93">
            <v>45040</v>
          </cell>
        </row>
        <row r="94">
          <cell r="B94" t="str">
            <v>22ISS</v>
          </cell>
          <cell r="D94" t="str">
            <v>G72</v>
          </cell>
          <cell r="E94" t="str">
            <v>PN2068-2</v>
          </cell>
          <cell r="G94">
            <v>17</v>
          </cell>
          <cell r="I94" t="str">
            <v>DAF</v>
          </cell>
          <cell r="O94" t="str">
            <v>PN2068-2_17_EXE_DAF_000088_1</v>
          </cell>
          <cell r="P94" t="str">
            <v>G72-TTT-TTZ - Distributeur de savon liquide mural</v>
          </cell>
          <cell r="U94">
            <v>45029</v>
          </cell>
        </row>
        <row r="95">
          <cell r="B95" t="str">
            <v>22ISS</v>
          </cell>
          <cell r="D95" t="str">
            <v>PLO</v>
          </cell>
          <cell r="E95" t="str">
            <v>PN2068-2</v>
          </cell>
          <cell r="G95">
            <v>17</v>
          </cell>
          <cell r="I95" t="str">
            <v>DAF</v>
          </cell>
          <cell r="O95" t="str">
            <v>PN2068-2_17_EXE_DAF_000088_2</v>
          </cell>
          <cell r="P95" t="str">
            <v>PLO-TTT-TTZ - Distributeur de savon liquide mural</v>
          </cell>
          <cell r="U95">
            <v>45040</v>
          </cell>
        </row>
        <row r="96">
          <cell r="B96" t="str">
            <v>22ISS</v>
          </cell>
          <cell r="D96" t="str">
            <v>G72</v>
          </cell>
          <cell r="E96" t="str">
            <v>PN2068-2</v>
          </cell>
          <cell r="G96">
            <v>17</v>
          </cell>
          <cell r="I96" t="str">
            <v>DAF</v>
          </cell>
          <cell r="O96" t="str">
            <v>PN2068-2_17_EXE_DAF_000089_1</v>
          </cell>
          <cell r="P96" t="str">
            <v>G72-TTT-TTZ - Sèche-mains électrique</v>
          </cell>
          <cell r="U96">
            <v>45029</v>
          </cell>
        </row>
        <row r="97">
          <cell r="B97" t="str">
            <v>22ISS</v>
          </cell>
          <cell r="D97" t="str">
            <v>PLO</v>
          </cell>
          <cell r="E97" t="str">
            <v>PN2068-2</v>
          </cell>
          <cell r="G97">
            <v>17</v>
          </cell>
          <cell r="I97" t="str">
            <v>DAF</v>
          </cell>
          <cell r="O97" t="str">
            <v>PN2068-2_17_EXE_DAF_000089_2</v>
          </cell>
          <cell r="P97" t="str">
            <v>PLO-TTT-TTZ - Sèche-mains électrique</v>
          </cell>
          <cell r="U97">
            <v>45040</v>
          </cell>
        </row>
        <row r="98">
          <cell r="B98" t="str">
            <v>22ISS</v>
          </cell>
          <cell r="D98" t="str">
            <v>G72</v>
          </cell>
          <cell r="E98" t="str">
            <v>PN2068-2</v>
          </cell>
          <cell r="G98">
            <v>17</v>
          </cell>
          <cell r="I98" t="str">
            <v>DAF</v>
          </cell>
          <cell r="O98" t="str">
            <v>PN2068-2_17_EXE_DAF_000090_1</v>
          </cell>
          <cell r="P98" t="str">
            <v>G72-TTT-TTZ - Vidoir + robinetterie, bonde et siphon</v>
          </cell>
          <cell r="U98">
            <v>45029</v>
          </cell>
        </row>
        <row r="99">
          <cell r="B99" t="str">
            <v>22ISS</v>
          </cell>
          <cell r="D99" t="str">
            <v>PLO</v>
          </cell>
          <cell r="E99" t="str">
            <v>PN2068-2</v>
          </cell>
          <cell r="G99">
            <v>17</v>
          </cell>
          <cell r="I99" t="str">
            <v>DAF</v>
          </cell>
          <cell r="O99" t="str">
            <v>PN2068-2_17_EXE_DAF_000090_2</v>
          </cell>
          <cell r="P99" t="str">
            <v>PLO-TTT-TTZ - Vidoir + robinetterie, bonde et siphon</v>
          </cell>
          <cell r="U99">
            <v>45041</v>
          </cell>
        </row>
        <row r="100">
          <cell r="B100" t="str">
            <v>22ISS</v>
          </cell>
          <cell r="D100" t="str">
            <v>G72</v>
          </cell>
          <cell r="E100" t="str">
            <v>PN2068-2</v>
          </cell>
          <cell r="G100">
            <v>17</v>
          </cell>
          <cell r="I100" t="str">
            <v>DAF</v>
          </cell>
          <cell r="O100" t="str">
            <v>PN2068-2_17_EXE_DAF_000091_1</v>
          </cell>
          <cell r="P100" t="str">
            <v>G72-TTT-TTZ - Evier 2 bacs</v>
          </cell>
          <cell r="U100">
            <v>45029</v>
          </cell>
        </row>
        <row r="101">
          <cell r="B101" t="str">
            <v>22ISS</v>
          </cell>
          <cell r="D101" t="str">
            <v>PLO</v>
          </cell>
          <cell r="E101" t="str">
            <v>PN2068-2</v>
          </cell>
          <cell r="G101">
            <v>17</v>
          </cell>
          <cell r="I101" t="str">
            <v>DAF</v>
          </cell>
          <cell r="O101" t="str">
            <v>PN2068-2_17_EXE_DAF_000091_2</v>
          </cell>
          <cell r="P101" t="str">
            <v>PLO-TTT-TTZ - Evier 2 bacs</v>
          </cell>
          <cell r="U101">
            <v>45041</v>
          </cell>
        </row>
        <row r="102">
          <cell r="B102" t="str">
            <v>22ISS</v>
          </cell>
          <cell r="D102" t="str">
            <v>G72</v>
          </cell>
          <cell r="E102" t="str">
            <v>PN2068-2</v>
          </cell>
          <cell r="G102">
            <v>17</v>
          </cell>
          <cell r="I102" t="str">
            <v>DAF</v>
          </cell>
          <cell r="O102" t="str">
            <v>PN2068-2_17_EXE_DAF_000092_1</v>
          </cell>
          <cell r="P102" t="str">
            <v>G72-TTT-TTZ - Cabine sanitaire publique à lavage automatique</v>
          </cell>
          <cell r="U102">
            <v>45029</v>
          </cell>
        </row>
        <row r="103">
          <cell r="B103" t="str">
            <v>22ISS</v>
          </cell>
          <cell r="D103" t="str">
            <v>PLO</v>
          </cell>
          <cell r="E103" t="str">
            <v>PN2068-2</v>
          </cell>
          <cell r="G103">
            <v>17</v>
          </cell>
          <cell r="I103" t="str">
            <v>DAF</v>
          </cell>
          <cell r="O103" t="str">
            <v>PN2068-2_17_EXE_DAF_000092_2</v>
          </cell>
          <cell r="P103" t="str">
            <v>PLO-TTT-TTZ - Cabine sanitaire publique à lavage automatique</v>
          </cell>
          <cell r="U103">
            <v>45041</v>
          </cell>
        </row>
        <row r="104">
          <cell r="B104" t="str">
            <v>22ISS</v>
          </cell>
          <cell r="D104" t="str">
            <v>G72</v>
          </cell>
          <cell r="E104" t="str">
            <v>PN2068-2</v>
          </cell>
          <cell r="G104">
            <v>17</v>
          </cell>
          <cell r="I104" t="str">
            <v>DAF</v>
          </cell>
          <cell r="O104" t="str">
            <v>PN2068-2_17_EXE_DAF_000093_1</v>
          </cell>
          <cell r="P104" t="str">
            <v>G72-TTT-TTZ - Chauffe-eau électrique</v>
          </cell>
          <cell r="U104">
            <v>45029</v>
          </cell>
        </row>
        <row r="105">
          <cell r="B105" t="str">
            <v>22ISS</v>
          </cell>
          <cell r="D105" t="str">
            <v>PLO</v>
          </cell>
          <cell r="E105" t="str">
            <v>PN2068-2</v>
          </cell>
          <cell r="G105">
            <v>17</v>
          </cell>
          <cell r="I105" t="str">
            <v>DAF</v>
          </cell>
          <cell r="O105" t="str">
            <v>PN2068-2_17_EXE_DAF_000093_2</v>
          </cell>
          <cell r="P105" t="str">
            <v>PLO-TTT-TTZ - Chauffe-eau électrique</v>
          </cell>
          <cell r="U105">
            <v>45041</v>
          </cell>
        </row>
        <row r="106">
          <cell r="B106" t="str">
            <v>22ISS</v>
          </cell>
          <cell r="D106" t="str">
            <v>G72</v>
          </cell>
          <cell r="E106" t="str">
            <v>PN2068-2</v>
          </cell>
          <cell r="G106">
            <v>17</v>
          </cell>
          <cell r="I106" t="str">
            <v>DAF</v>
          </cell>
          <cell r="O106" t="str">
            <v>PN2068-2_17_EXE_DAF_000094_1</v>
          </cell>
          <cell r="P106" t="str">
            <v>G72-TTT-TTZ - Douche sans receveur</v>
          </cell>
          <cell r="U106">
            <v>45029</v>
          </cell>
        </row>
        <row r="107">
          <cell r="B107" t="str">
            <v>22ISS</v>
          </cell>
          <cell r="D107" t="str">
            <v>PLO</v>
          </cell>
          <cell r="E107" t="str">
            <v>PN2068-2</v>
          </cell>
          <cell r="G107">
            <v>17</v>
          </cell>
          <cell r="I107" t="str">
            <v>DAF</v>
          </cell>
          <cell r="O107" t="str">
            <v>PN2068-2_17_EXE_DAF_000094_2</v>
          </cell>
          <cell r="P107" t="str">
            <v>PLO-TTT-TTZ - Douche sans receveur</v>
          </cell>
          <cell r="U107">
            <v>45041</v>
          </cell>
        </row>
        <row r="108">
          <cell r="B108" t="str">
            <v>22ISS</v>
          </cell>
          <cell r="D108" t="str">
            <v>G72</v>
          </cell>
          <cell r="E108" t="str">
            <v>PN2068-2</v>
          </cell>
          <cell r="G108">
            <v>17</v>
          </cell>
          <cell r="I108" t="str">
            <v>DAF</v>
          </cell>
          <cell r="O108" t="str">
            <v>PN2068-2_17_EXE_DAF_000095_1</v>
          </cell>
          <cell r="P108" t="str">
            <v>G72-TTT-TTZ - Siège de douche PMR</v>
          </cell>
          <cell r="U108">
            <v>45029</v>
          </cell>
        </row>
        <row r="109">
          <cell r="B109" t="str">
            <v>22ISS</v>
          </cell>
          <cell r="D109" t="str">
            <v>PLO</v>
          </cell>
          <cell r="E109" t="str">
            <v>PN2068-2</v>
          </cell>
          <cell r="G109">
            <v>17</v>
          </cell>
          <cell r="I109" t="str">
            <v>DAF</v>
          </cell>
          <cell r="O109" t="str">
            <v>PN2068-2_17_EXE_DAF_000095_2</v>
          </cell>
          <cell r="P109" t="str">
            <v>PLO-TTT-TTZ - Siège de douche PMR</v>
          </cell>
          <cell r="U109">
            <v>45041</v>
          </cell>
        </row>
        <row r="110">
          <cell r="B110" t="str">
            <v>22ISS</v>
          </cell>
          <cell r="D110" t="str">
            <v>G72</v>
          </cell>
          <cell r="E110" t="str">
            <v>PN2068-2</v>
          </cell>
          <cell r="G110">
            <v>17</v>
          </cell>
          <cell r="I110" t="str">
            <v>DAF</v>
          </cell>
          <cell r="O110" t="str">
            <v>PN2068-2_17_EXE_DAF_000096_1</v>
          </cell>
          <cell r="P110" t="str">
            <v>G72-TTT-TTZ - Poignée et barre verticale et horizontale pour douche PMR</v>
          </cell>
          <cell r="U110">
            <v>45029</v>
          </cell>
        </row>
        <row r="111">
          <cell r="B111" t="str">
            <v>22ISS</v>
          </cell>
          <cell r="D111" t="str">
            <v>PLO</v>
          </cell>
          <cell r="E111" t="str">
            <v>PN2068-2</v>
          </cell>
          <cell r="G111">
            <v>17</v>
          </cell>
          <cell r="I111" t="str">
            <v>DAF</v>
          </cell>
          <cell r="O111" t="str">
            <v>PN2068-2_17_EXE_DAF_000096_2</v>
          </cell>
          <cell r="P111" t="str">
            <v>PLO-TTT-TTZ - Poignée et barre verticale et horizontale pour douche PMR</v>
          </cell>
          <cell r="U111">
            <v>45042</v>
          </cell>
        </row>
        <row r="112">
          <cell r="B112" t="str">
            <v>22ISS</v>
          </cell>
          <cell r="D112" t="str">
            <v>PLO</v>
          </cell>
          <cell r="E112" t="str">
            <v>PN2068-2</v>
          </cell>
          <cell r="G112">
            <v>17</v>
          </cell>
          <cell r="I112" t="str">
            <v>DAF</v>
          </cell>
          <cell r="O112" t="str">
            <v>PN2068-2_17_EXE_DAF_000097_1</v>
          </cell>
          <cell r="P112" t="str">
            <v>PLO-TTT-TTZ - Réseaux d'alimentation distribution  eau froide : PVC Pression</v>
          </cell>
          <cell r="U112">
            <v>45041</v>
          </cell>
        </row>
        <row r="113">
          <cell r="B113" t="str">
            <v>22ISS</v>
          </cell>
          <cell r="D113" t="str">
            <v>PLO</v>
          </cell>
          <cell r="E113" t="str">
            <v>PN2068-2</v>
          </cell>
          <cell r="G113">
            <v>17</v>
          </cell>
          <cell r="I113" t="str">
            <v>DAF</v>
          </cell>
          <cell r="O113" t="str">
            <v>PN2068-2_17_EXE_DAF_000098_1</v>
          </cell>
          <cell r="P113" t="str">
            <v>PLO-TTT-TTZ - Réseaux d'alimentation terminale eau froide / eau chaude : Cuivre</v>
          </cell>
          <cell r="U113">
            <v>45042</v>
          </cell>
        </row>
        <row r="114">
          <cell r="B114" t="str">
            <v>22ISS</v>
          </cell>
          <cell r="D114" t="str">
            <v>PLO</v>
          </cell>
          <cell r="E114" t="str">
            <v>PN2068-2</v>
          </cell>
          <cell r="G114">
            <v>17</v>
          </cell>
          <cell r="I114" t="str">
            <v>DAF</v>
          </cell>
          <cell r="O114" t="str">
            <v>PN2068-2_17_EXE_DAF_000099_1</v>
          </cell>
          <cell r="P114" t="str">
            <v>PLO-TTT-TTZ - Réseaux d'évacuation : PVC Me</v>
          </cell>
          <cell r="U114">
            <v>45042</v>
          </cell>
        </row>
        <row r="115">
          <cell r="B115" t="str">
            <v>22ISS</v>
          </cell>
          <cell r="D115" t="str">
            <v>PLO</v>
          </cell>
          <cell r="E115" t="str">
            <v>PN2068-2</v>
          </cell>
          <cell r="G115">
            <v>17</v>
          </cell>
          <cell r="I115" t="str">
            <v>DAF</v>
          </cell>
          <cell r="O115" t="str">
            <v>PN2068-2_17_EXE_DAF_000100_1</v>
          </cell>
          <cell r="P115" t="str">
            <v>PLO-TTT-TTZ - Réseaux assainissement des escaliers mécaniques et des ascenseurs:  Fonte SMU Plus</v>
          </cell>
          <cell r="U115">
            <v>45042</v>
          </cell>
        </row>
        <row r="116">
          <cell r="B116" t="str">
            <v>22ISS</v>
          </cell>
          <cell r="D116" t="str">
            <v>PLO</v>
          </cell>
          <cell r="E116" t="str">
            <v>PN2068-2</v>
          </cell>
          <cell r="G116">
            <v>17</v>
          </cell>
          <cell r="I116" t="str">
            <v>DAF</v>
          </cell>
          <cell r="O116" t="str">
            <v>PN2068-2_17_EXE_DAF_000103_1</v>
          </cell>
          <cell r="P116" t="str">
            <v>PLO-TTT-TTZ - Extincteurs avec plan de repérage</v>
          </cell>
          <cell r="U116">
            <v>45042</v>
          </cell>
        </row>
        <row r="117">
          <cell r="B117" t="str">
            <v>22ISS</v>
          </cell>
          <cell r="D117" t="str">
            <v>PLO</v>
          </cell>
          <cell r="E117" t="str">
            <v>PN2068-2</v>
          </cell>
          <cell r="G117">
            <v>17</v>
          </cell>
          <cell r="I117" t="str">
            <v>DAF</v>
          </cell>
          <cell r="O117" t="str">
            <v>PN2068-2_17_EXE_DAF_000113_1</v>
          </cell>
          <cell r="P117" t="str">
            <v>PLO-TTT-TTZ - Séparateurs à hydrocarbure</v>
          </cell>
          <cell r="U117">
            <v>45042</v>
          </cell>
        </row>
        <row r="118">
          <cell r="B118" t="str">
            <v>22ISS</v>
          </cell>
          <cell r="D118" t="str">
            <v>PLO</v>
          </cell>
          <cell r="E118" t="str">
            <v>PN2068-2</v>
          </cell>
          <cell r="G118">
            <v>17</v>
          </cell>
          <cell r="I118" t="str">
            <v>DAF</v>
          </cell>
          <cell r="O118" t="str">
            <v>PN2068-2_17_EXE_DAF_000115_1</v>
          </cell>
          <cell r="P118" t="str">
            <v>PLO-TTT-TTZ - Compteurs d'eau</v>
          </cell>
          <cell r="U118">
            <v>45042</v>
          </cell>
        </row>
        <row r="119">
          <cell r="B119" t="str">
            <v>22ISS</v>
          </cell>
          <cell r="D119" t="str">
            <v>PLO</v>
          </cell>
          <cell r="E119" t="str">
            <v>PN2068-2</v>
          </cell>
          <cell r="G119">
            <v>17</v>
          </cell>
          <cell r="I119" t="str">
            <v>DAF</v>
          </cell>
          <cell r="O119" t="str">
            <v>PN2068-2_17_EXE_DAF_000115_2</v>
          </cell>
          <cell r="P119" t="str">
            <v>PLO-TTT-TTZ - Compteurs d'eau</v>
          </cell>
          <cell r="U119">
            <v>45063</v>
          </cell>
        </row>
        <row r="120">
          <cell r="B120" t="str">
            <v>22ISS</v>
          </cell>
          <cell r="D120" t="str">
            <v>PLO</v>
          </cell>
          <cell r="E120" t="str">
            <v>PN2068-2</v>
          </cell>
          <cell r="G120">
            <v>17</v>
          </cell>
          <cell r="I120" t="str">
            <v>DAF</v>
          </cell>
          <cell r="O120" t="str">
            <v>PN2068-2_17_EXE_DAF_000116_1</v>
          </cell>
          <cell r="P120" t="str">
            <v>PLO-TTT-TTZ - Robinet de puisage</v>
          </cell>
          <cell r="U120">
            <v>45042</v>
          </cell>
        </row>
        <row r="121">
          <cell r="B121" t="str">
            <v>22ISS</v>
          </cell>
          <cell r="D121" t="str">
            <v>PLO</v>
          </cell>
          <cell r="E121" t="str">
            <v>PN2068-2</v>
          </cell>
          <cell r="G121">
            <v>17</v>
          </cell>
          <cell r="I121" t="str">
            <v>DAF</v>
          </cell>
          <cell r="O121" t="str">
            <v>PN2068-2_17_EXE_DAF_000118_1</v>
          </cell>
          <cell r="P121" t="str">
            <v>PLO-TTT-TTZ - Supportages &amp; fixations</v>
          </cell>
          <cell r="U121">
            <v>45042</v>
          </cell>
        </row>
        <row r="122">
          <cell r="B122" t="str">
            <v>22ISS</v>
          </cell>
          <cell r="D122" t="str">
            <v>PLO</v>
          </cell>
          <cell r="E122" t="str">
            <v>PN2068-2</v>
          </cell>
          <cell r="G122">
            <v>17</v>
          </cell>
          <cell r="I122" t="str">
            <v>DAF</v>
          </cell>
          <cell r="O122" t="str">
            <v>PN2068-2_17_EXE_DAF_000120_1</v>
          </cell>
          <cell r="P122" t="str">
            <v>PLO-TTT-TTZ - Etiquettage</v>
          </cell>
          <cell r="U122">
            <v>45042</v>
          </cell>
        </row>
        <row r="123">
          <cell r="B123" t="str">
            <v>22ISS</v>
          </cell>
          <cell r="D123" t="str">
            <v>G12</v>
          </cell>
          <cell r="E123" t="str">
            <v>PN2068-2</v>
          </cell>
          <cell r="G123">
            <v>17</v>
          </cell>
          <cell r="I123" t="str">
            <v>DAF</v>
          </cell>
          <cell r="O123" t="str">
            <v>PN2068-2_17_EXE_DAF_000121_1</v>
          </cell>
          <cell r="P123" t="str">
            <v>G12-TTT-TTZ-Chemin de câbles CFA</v>
          </cell>
          <cell r="U123">
            <v>45049</v>
          </cell>
        </row>
        <row r="124">
          <cell r="B124" t="str">
            <v>22ISS</v>
          </cell>
          <cell r="D124" t="str">
            <v>G12</v>
          </cell>
          <cell r="E124" t="str">
            <v>PN2068-2</v>
          </cell>
          <cell r="G124">
            <v>17</v>
          </cell>
          <cell r="I124" t="str">
            <v>DAF</v>
          </cell>
          <cell r="O124" t="str">
            <v>PN2068-2_17_EXE_DAF_000122_1</v>
          </cell>
          <cell r="P124" t="str">
            <v>Chemin de câbles CFO</v>
          </cell>
          <cell r="U124">
            <v>45049</v>
          </cell>
        </row>
        <row r="125">
          <cell r="B125" t="str">
            <v>22ISS</v>
          </cell>
          <cell r="D125" t="str">
            <v>G12</v>
          </cell>
          <cell r="E125" t="str">
            <v>PN2068-2</v>
          </cell>
          <cell r="G125">
            <v>17</v>
          </cell>
          <cell r="I125" t="str">
            <v>DAF</v>
          </cell>
          <cell r="O125" t="str">
            <v>PN2068-2_17_EXE_DAF_000123_1</v>
          </cell>
          <cell r="P125" t="str">
            <v>Échelles à câbles</v>
          </cell>
          <cell r="U125">
            <v>45049</v>
          </cell>
        </row>
        <row r="126">
          <cell r="B126" t="str">
            <v>22ISS</v>
          </cell>
          <cell r="D126" t="str">
            <v>G71</v>
          </cell>
          <cell r="E126" t="str">
            <v>PN2068-2</v>
          </cell>
          <cell r="G126">
            <v>17</v>
          </cell>
          <cell r="I126" t="str">
            <v>DAF</v>
          </cell>
          <cell r="O126" t="str">
            <v>PN2068-2_17_EXE_DAF_000236_1</v>
          </cell>
          <cell r="P126" t="str">
            <v>G71_TTT_TTZ_VENTILATEURS DE PRESSURISATION</v>
          </cell>
          <cell r="U126">
            <v>45062</v>
          </cell>
        </row>
        <row r="127">
          <cell r="B127" t="str">
            <v>22ISS</v>
          </cell>
          <cell r="D127" t="str">
            <v>FMD</v>
          </cell>
          <cell r="E127" t="str">
            <v>PN2068-2</v>
          </cell>
          <cell r="G127">
            <v>17</v>
          </cell>
          <cell r="I127" t="str">
            <v>FMD</v>
          </cell>
          <cell r="O127" t="str">
            <v>PN2068-2_17_EXE_FMD_000066_1</v>
          </cell>
          <cell r="P127" t="str">
            <v>FMD - TTT - TTZ - DOSSIER FMD</v>
          </cell>
          <cell r="U127">
            <v>45022</v>
          </cell>
        </row>
        <row r="128">
          <cell r="B128" t="str">
            <v>22ISS</v>
          </cell>
          <cell r="D128" t="str">
            <v>G72</v>
          </cell>
          <cell r="E128" t="str">
            <v>PN2068-2</v>
          </cell>
          <cell r="G128">
            <v>17</v>
          </cell>
          <cell r="I128" t="str">
            <v>FQR</v>
          </cell>
          <cell r="O128" t="str">
            <v>PN2068-2_17_EXE_FQR_000104_1</v>
          </cell>
          <cell r="P128" t="str">
            <v>G72-TTT-TTZ - FQR PLB 01 Attente EUH sans indication et Siphon de sol pas sur la maquette ARCHI</v>
          </cell>
          <cell r="U128">
            <v>45030</v>
          </cell>
        </row>
        <row r="129">
          <cell r="B129" t="str">
            <v>22ISS</v>
          </cell>
          <cell r="D129" t="str">
            <v>PLO</v>
          </cell>
          <cell r="E129" t="str">
            <v>PN2068-2</v>
          </cell>
          <cell r="G129">
            <v>17</v>
          </cell>
          <cell r="I129" t="str">
            <v>FQR</v>
          </cell>
          <cell r="O129" t="str">
            <v>PN2068-2_17_EXE_FQR_000104_2</v>
          </cell>
          <cell r="P129" t="str">
            <v>PLO-TTT-TTZ - FQR 23 Attente EUH sans indication et Siphon de sol pas sur la maquette ARCHI</v>
          </cell>
          <cell r="U129">
            <v>45041</v>
          </cell>
        </row>
        <row r="130">
          <cell r="B130" t="str">
            <v>22ISS</v>
          </cell>
          <cell r="D130" t="str">
            <v>G72</v>
          </cell>
          <cell r="E130" t="str">
            <v>PN2068-2</v>
          </cell>
          <cell r="G130">
            <v>17</v>
          </cell>
          <cell r="I130" t="str">
            <v>FQR</v>
          </cell>
          <cell r="O130" t="str">
            <v>PN2068-2_17_EXE_FQR_000105_1</v>
          </cell>
          <cell r="P130" t="str">
            <v>G72-TTT-TTZ - FQR PLB 02 Absence de caniveau et évacuation de la fosse ascenseur.</v>
          </cell>
          <cell r="U130">
            <v>45030</v>
          </cell>
        </row>
        <row r="131">
          <cell r="B131" t="str">
            <v>22ISS</v>
          </cell>
          <cell r="D131" t="str">
            <v>PLO</v>
          </cell>
          <cell r="E131" t="str">
            <v>PN2068-2</v>
          </cell>
          <cell r="G131">
            <v>17</v>
          </cell>
          <cell r="I131" t="str">
            <v>FQR</v>
          </cell>
          <cell r="O131" t="str">
            <v>PN2068-2_17_EXE_FQR_000105_2</v>
          </cell>
          <cell r="P131" t="str">
            <v>PLO-TTT-TTZ - FQR 24 Absence de caniveau et évacuation de la fosse ascenseur.</v>
          </cell>
          <cell r="U131">
            <v>45041</v>
          </cell>
        </row>
        <row r="132">
          <cell r="B132" t="str">
            <v>22ISS</v>
          </cell>
          <cell r="D132" t="str">
            <v>G72</v>
          </cell>
          <cell r="E132" t="str">
            <v>PN2068-2</v>
          </cell>
          <cell r="G132">
            <v>17</v>
          </cell>
          <cell r="I132" t="str">
            <v>FQR</v>
          </cell>
          <cell r="O132" t="str">
            <v>PN2068-2_17_EXE_FQR_000106_1</v>
          </cell>
          <cell r="P132" t="str">
            <v>G72-TTT-TTZ - FQR PLB 03 Colonnes sèches</v>
          </cell>
          <cell r="U132">
            <v>45030</v>
          </cell>
        </row>
        <row r="133">
          <cell r="B133" t="str">
            <v>22ISS</v>
          </cell>
          <cell r="D133" t="str">
            <v>PLO</v>
          </cell>
          <cell r="E133" t="str">
            <v>PN2068-2</v>
          </cell>
          <cell r="G133">
            <v>17</v>
          </cell>
          <cell r="I133" t="str">
            <v>FQR</v>
          </cell>
          <cell r="O133" t="str">
            <v>PN2068-2_17_EXE_FQR_000106_2</v>
          </cell>
          <cell r="P133" t="str">
            <v>PLO-TTT-TTZ - FQR 25 Colonnes sèches</v>
          </cell>
          <cell r="U133">
            <v>45041</v>
          </cell>
        </row>
        <row r="134">
          <cell r="B134" t="str">
            <v>22ISS</v>
          </cell>
          <cell r="D134" t="str">
            <v>G71</v>
          </cell>
          <cell r="E134" t="str">
            <v>PN2068-2</v>
          </cell>
          <cell r="G134">
            <v>17</v>
          </cell>
          <cell r="I134" t="str">
            <v>FQR</v>
          </cell>
          <cell r="O134" t="str">
            <v>PN2068-2_17_EXE_FQR_000108_1</v>
          </cell>
          <cell r="P134" t="str">
            <v>G71_TTT_TTZ_NATURE CONDUIT DESENFUMAGE</v>
          </cell>
          <cell r="U134">
            <v>45041</v>
          </cell>
        </row>
        <row r="135">
          <cell r="B135" t="str">
            <v>22ISS</v>
          </cell>
          <cell r="D135" t="str">
            <v>G71</v>
          </cell>
          <cell r="E135" t="str">
            <v>PN2068-2</v>
          </cell>
          <cell r="G135">
            <v>17</v>
          </cell>
          <cell r="I135" t="str">
            <v>FQR</v>
          </cell>
          <cell r="O135" t="str">
            <v>PN2068-2_17_EXE_FQR_000109_1</v>
          </cell>
          <cell r="P135" t="str">
            <v>G71_TTT_TTZ_PORTE EVACUATION LOCAL TECHNIQUE</v>
          </cell>
          <cell r="U135">
            <v>45041</v>
          </cell>
        </row>
        <row r="136">
          <cell r="B136" t="str">
            <v>22ISS</v>
          </cell>
          <cell r="D136" t="str">
            <v>G71</v>
          </cell>
          <cell r="E136" t="str">
            <v>PN2068-2</v>
          </cell>
          <cell r="G136">
            <v>17</v>
          </cell>
          <cell r="I136" t="str">
            <v>FQR</v>
          </cell>
          <cell r="O136" t="str">
            <v>PN2068-2_17_EXE_FQR_000136_1</v>
          </cell>
          <cell r="P136" t="str">
            <v>G71_TTT_TTZ_CARACTERISTIQUES DES CHEMINS DE CABLE</v>
          </cell>
          <cell r="U136">
            <v>45055</v>
          </cell>
        </row>
        <row r="137">
          <cell r="B137" t="str">
            <v>22ISS</v>
          </cell>
          <cell r="D137" t="str">
            <v>G71</v>
          </cell>
          <cell r="E137" t="str">
            <v>PN2068-2</v>
          </cell>
          <cell r="G137">
            <v>17</v>
          </cell>
          <cell r="I137" t="str">
            <v>FQR</v>
          </cell>
          <cell r="O137" t="str">
            <v>PN2068-2_17_EXE_FQR_000155_1</v>
          </cell>
          <cell r="P137" t="str">
            <v>G71_TTT_TTZ_RESTITUTION COUPE-FEU DES VIDES DE CONSTRUCTION</v>
          </cell>
          <cell r="U137">
            <v>45056</v>
          </cell>
        </row>
        <row r="138">
          <cell r="B138" t="str">
            <v>22ISS</v>
          </cell>
          <cell r="D138" t="str">
            <v>G71</v>
          </cell>
          <cell r="E138" t="str">
            <v>PN2068-2</v>
          </cell>
          <cell r="G138">
            <v>17</v>
          </cell>
          <cell r="I138" t="str">
            <v>FQR</v>
          </cell>
          <cell r="O138" t="str">
            <v>PN2068-2_17_EXE_FQR_000235_1</v>
          </cell>
          <cell r="P138" t="str">
            <v>G71_TTT_TTZ_PASSAGE CONDUIT DESENFUMAGE (REFUGE 02)</v>
          </cell>
          <cell r="U138">
            <v>45062</v>
          </cell>
        </row>
        <row r="139">
          <cell r="B139" t="str">
            <v>22ISS</v>
          </cell>
          <cell r="D139" t="str">
            <v>G12</v>
          </cell>
          <cell r="E139" t="str">
            <v>PN2068-2</v>
          </cell>
          <cell r="G139">
            <v>17</v>
          </cell>
          <cell r="I139" t="str">
            <v>FQR</v>
          </cell>
          <cell r="O139" t="str">
            <v>PN2068-2_17_EXE_FQR_000237_1</v>
          </cell>
          <cell r="P139" t="str">
            <v>G12-FICHE QUESTION – REPONSE N° 004-Positions des TD tunnels</v>
          </cell>
          <cell r="U139"/>
        </row>
        <row r="140">
          <cell r="B140" t="str">
            <v>22ISS</v>
          </cell>
          <cell r="D140" t="str">
            <v>G12</v>
          </cell>
          <cell r="E140" t="str">
            <v>PN2068-2</v>
          </cell>
          <cell r="G140">
            <v>17</v>
          </cell>
          <cell r="I140" t="str">
            <v>FQR</v>
          </cell>
          <cell r="O140" t="str">
            <v>PN2068-2_17_EXE_FQR_000238_1</v>
          </cell>
          <cell r="P140" t="str">
            <v>G12-FICHE QUESTION – REPONSE N° 17-Positions des TD tunnels</v>
          </cell>
          <cell r="U140">
            <v>45072</v>
          </cell>
        </row>
        <row r="141">
          <cell r="B141" t="str">
            <v>22ISS</v>
          </cell>
          <cell r="D141" t="str">
            <v>G12</v>
          </cell>
          <cell r="E141" t="str">
            <v>PN2068-2</v>
          </cell>
          <cell r="G141">
            <v>17</v>
          </cell>
          <cell r="I141" t="str">
            <v>FQR</v>
          </cell>
          <cell r="O141" t="str">
            <v>PN2068-2_17_EXE_FQR_000239_1</v>
          </cell>
          <cell r="P141" t="str">
            <v>G12-FICHE QUESTION – REPONSE N° 005-Cheminement de réseau tunnel émergence</v>
          </cell>
          <cell r="U141">
            <v>45072</v>
          </cell>
        </row>
        <row r="142">
          <cell r="B142" t="str">
            <v>22ISS</v>
          </cell>
          <cell r="D142" t="str">
            <v>G12</v>
          </cell>
          <cell r="E142" t="str">
            <v>PN2068-2</v>
          </cell>
          <cell r="G142">
            <v>17</v>
          </cell>
          <cell r="I142" t="str">
            <v>FQR</v>
          </cell>
          <cell r="O142" t="str">
            <v>PN2068-2_17_EXE_FQR_000240_1</v>
          </cell>
          <cell r="P142" t="str">
            <v>G12-FICHE QUESTION – REPONSE N° 019-Cheminement de réseau entre les deux quais</v>
          </cell>
          <cell r="U142"/>
        </row>
        <row r="143">
          <cell r="B143" t="str">
            <v>22ISS</v>
          </cell>
          <cell r="D143" t="str">
            <v>G12</v>
          </cell>
          <cell r="E143" t="str">
            <v>PN2068-2</v>
          </cell>
          <cell r="G143">
            <v>17</v>
          </cell>
          <cell r="I143" t="str">
            <v>FQR</v>
          </cell>
          <cell r="O143" t="str">
            <v>PN2068-2_17_EXE_FQR_000241_1</v>
          </cell>
          <cell r="P143" t="str">
            <v>G12-FICHE QUESTION – REPONSE N° 019-Cheminement de réseau entre les deux quais</v>
          </cell>
          <cell r="U143">
            <v>45072</v>
          </cell>
        </row>
        <row r="144">
          <cell r="B144" t="str">
            <v>22ISS</v>
          </cell>
          <cell r="D144" t="str">
            <v>G12</v>
          </cell>
          <cell r="E144" t="str">
            <v>PN2068-2</v>
          </cell>
          <cell r="G144">
            <v>17</v>
          </cell>
          <cell r="I144" t="str">
            <v>FQR</v>
          </cell>
          <cell r="O144" t="str">
            <v>PN2068-2_17_EXE_FQR_000242_1</v>
          </cell>
          <cell r="P144" t="str">
            <v>G12-FICHE QUESTION – REPONSE N° 020-Passage des CDC dans les locaux onduleurs</v>
          </cell>
          <cell r="U144">
            <v>45072</v>
          </cell>
        </row>
        <row r="145">
          <cell r="B145" t="str">
            <v>22ISS</v>
          </cell>
          <cell r="D145" t="str">
            <v>G12</v>
          </cell>
          <cell r="E145" t="str">
            <v>PN2068-2</v>
          </cell>
          <cell r="G145">
            <v>17</v>
          </cell>
          <cell r="I145" t="str">
            <v>FQR</v>
          </cell>
          <cell r="O145" t="str">
            <v>PN2068-2_17_EXE_FQR_000243_1</v>
          </cell>
          <cell r="P145" t="str">
            <v>G12-FICHE QUESTION – REPONSE N° 021-Alimentations</v>
          </cell>
          <cell r="U145">
            <v>45072</v>
          </cell>
        </row>
        <row r="146">
          <cell r="B146" t="str">
            <v>22ISS</v>
          </cell>
          <cell r="D146" t="str">
            <v>G12</v>
          </cell>
          <cell r="E146" t="str">
            <v>PN2068-2</v>
          </cell>
          <cell r="G146">
            <v>17</v>
          </cell>
          <cell r="I146" t="str">
            <v>FQR</v>
          </cell>
          <cell r="O146" t="str">
            <v>PN2068-2_17_EXE_FQR_000244_1</v>
          </cell>
          <cell r="P146" t="str">
            <v>G12-FICHE QUESTION – REPONSE N° 022-Alimentations</v>
          </cell>
          <cell r="U146">
            <v>45072</v>
          </cell>
        </row>
        <row r="147">
          <cell r="B147" t="str">
            <v>22ISS</v>
          </cell>
          <cell r="D147" t="str">
            <v>G12</v>
          </cell>
          <cell r="E147" t="str">
            <v>PN2068-2</v>
          </cell>
          <cell r="G147">
            <v>17</v>
          </cell>
          <cell r="I147" t="str">
            <v>FQR</v>
          </cell>
          <cell r="O147" t="str">
            <v>PN2068-2_17_EXE_FQR_000245_1</v>
          </cell>
          <cell r="P147" t="str">
            <v>G12-FICHE QUESTION – REPONSE N° 024-Vidéo-Surveillance</v>
          </cell>
          <cell r="U147">
            <v>45072</v>
          </cell>
        </row>
        <row r="148">
          <cell r="B148" t="str">
            <v>22ISS</v>
          </cell>
          <cell r="D148" t="str">
            <v>G12</v>
          </cell>
          <cell r="E148" t="str">
            <v>PN2068-2</v>
          </cell>
          <cell r="G148">
            <v>17</v>
          </cell>
          <cell r="I148" t="str">
            <v>FQR</v>
          </cell>
          <cell r="O148" t="str">
            <v>PN2068-2_17_EXE_FQR_000246_1</v>
          </cell>
          <cell r="P148" t="str">
            <v>G12-FICHE QUESTION – REPONSE N° 023-Alimentations</v>
          </cell>
          <cell r="U148">
            <v>45072</v>
          </cell>
        </row>
        <row r="149">
          <cell r="B149" t="str">
            <v>22ISS</v>
          </cell>
          <cell r="D149" t="str">
            <v>G12</v>
          </cell>
          <cell r="E149" t="str">
            <v>PN2068-2</v>
          </cell>
          <cell r="G149">
            <v>17</v>
          </cell>
          <cell r="I149" t="str">
            <v>FQR</v>
          </cell>
          <cell r="O149" t="str">
            <v>PN2068-2_17_EXE_FQR_000247_1</v>
          </cell>
          <cell r="P149" t="str">
            <v>G12-FICHE QUESTION – REPONSE N° 01</v>
          </cell>
          <cell r="U149">
            <v>45072</v>
          </cell>
        </row>
        <row r="150">
          <cell r="B150" t="str">
            <v>22ISS</v>
          </cell>
          <cell r="D150" t="str">
            <v>G12</v>
          </cell>
          <cell r="E150" t="str">
            <v>PN2068-2</v>
          </cell>
          <cell r="G150">
            <v>17</v>
          </cell>
          <cell r="I150" t="str">
            <v>FQR</v>
          </cell>
          <cell r="O150" t="str">
            <v>PN2068-2_17_EXE_FQR_000248_1</v>
          </cell>
          <cell r="P150" t="str">
            <v>G12-FICHE QUESTION – REPONSE N° 02</v>
          </cell>
          <cell r="U150">
            <v>45072</v>
          </cell>
        </row>
        <row r="151">
          <cell r="B151" t="str">
            <v>22ISS</v>
          </cell>
          <cell r="D151" t="str">
            <v>G12</v>
          </cell>
          <cell r="E151" t="str">
            <v>PN2068-2</v>
          </cell>
          <cell r="G151">
            <v>17</v>
          </cell>
          <cell r="I151" t="str">
            <v>FQR</v>
          </cell>
          <cell r="O151" t="str">
            <v>PN2068-2_17_EXE_FQR_000249_1</v>
          </cell>
          <cell r="P151" t="str">
            <v>G12-FICHE QUESTION – REPONSE N° 03-Besoins en plages d'insertion - lots CFO-CFA</v>
          </cell>
          <cell r="U151"/>
        </row>
        <row r="152">
          <cell r="B152" t="str">
            <v>22ISS</v>
          </cell>
          <cell r="D152" t="str">
            <v>G12</v>
          </cell>
          <cell r="E152" t="str">
            <v>PN2068-2</v>
          </cell>
          <cell r="G152">
            <v>17</v>
          </cell>
          <cell r="I152" t="str">
            <v>FQR</v>
          </cell>
          <cell r="O152" t="str">
            <v>PN2068-2_17_EXE_FQR_000250_1</v>
          </cell>
          <cell r="P152" t="str">
            <v>G12-FICHE QUESTION – REPONSE N° 003-Besoins en plages d'insertion - lots CFO-CFA</v>
          </cell>
          <cell r="U152">
            <v>45072</v>
          </cell>
        </row>
        <row r="153">
          <cell r="B153" t="str">
            <v>22ISS</v>
          </cell>
          <cell r="D153" t="str">
            <v>G12</v>
          </cell>
          <cell r="E153" t="str">
            <v>PN2068-2</v>
          </cell>
          <cell r="G153">
            <v>17</v>
          </cell>
          <cell r="I153" t="str">
            <v>FQR</v>
          </cell>
          <cell r="O153" t="str">
            <v>PN2068-2_17_EXE_FQR_000251_1</v>
          </cell>
          <cell r="P153" t="str">
            <v>G12-FICHE QUESTION – REPONSE N° 019-Cheminement de réseau entre les deux quais</v>
          </cell>
          <cell r="U153">
            <v>45072</v>
          </cell>
        </row>
        <row r="154">
          <cell r="B154" t="str">
            <v>22ISS</v>
          </cell>
          <cell r="D154" t="str">
            <v>GEN</v>
          </cell>
          <cell r="E154" t="str">
            <v>PN2068-2</v>
          </cell>
          <cell r="G154">
            <v>17</v>
          </cell>
          <cell r="I154" t="str">
            <v>LIS</v>
          </cell>
          <cell r="O154" t="str">
            <v>PN2068-2_17_EXE_LIS_000084_1</v>
          </cell>
          <cell r="P154" t="str">
            <v>GEN - TTT - TTZ - LISTE DES DOCUMENTS CPRD ML2</v>
          </cell>
          <cell r="U154">
            <v>45034</v>
          </cell>
        </row>
        <row r="155">
          <cell r="B155" t="str">
            <v>22ISS</v>
          </cell>
          <cell r="D155" t="str">
            <v>MQP</v>
          </cell>
          <cell r="E155" t="str">
            <v>PN2068-2</v>
          </cell>
          <cell r="G155">
            <v>17</v>
          </cell>
          <cell r="I155" t="str">
            <v>NOT</v>
          </cell>
          <cell r="O155" t="str">
            <v>PN2068-2_17_EXE_NOT_000004_1</v>
          </cell>
          <cell r="P155" t="str">
            <v>MQP - TTT - TTZ - PLAN ASSURANCE QUALITÉ</v>
          </cell>
          <cell r="U155">
            <v>44915</v>
          </cell>
        </row>
        <row r="156">
          <cell r="B156" t="str">
            <v>22ISS</v>
          </cell>
          <cell r="D156" t="str">
            <v>MQP</v>
          </cell>
          <cell r="E156" t="str">
            <v>PN2068-2</v>
          </cell>
          <cell r="G156">
            <v>17</v>
          </cell>
          <cell r="I156" t="str">
            <v>NOT</v>
          </cell>
          <cell r="O156" t="str">
            <v>PN2068-2_17_EXE_NOT_000004_2</v>
          </cell>
          <cell r="P156" t="str">
            <v>MQP - TTT - TTZ - PLAN ASSURANCE QUALITÉ</v>
          </cell>
          <cell r="U156">
            <v>44944</v>
          </cell>
        </row>
        <row r="157">
          <cell r="B157" t="str">
            <v>22ISS</v>
          </cell>
          <cell r="D157" t="str">
            <v>G71</v>
          </cell>
          <cell r="E157" t="str">
            <v>PN2068-2</v>
          </cell>
          <cell r="G157">
            <v>17</v>
          </cell>
          <cell r="I157" t="str">
            <v>NOT</v>
          </cell>
          <cell r="O157" t="str">
            <v>PN2068-2_17_EXE_NOT_000006_1</v>
          </cell>
          <cell r="P157" t="str">
            <v>G71 - TTT - TTZ - Sous Détail des Prix Unitaires</v>
          </cell>
          <cell r="U157">
            <v>44915</v>
          </cell>
        </row>
        <row r="158">
          <cell r="B158" t="str">
            <v>22ISS</v>
          </cell>
          <cell r="D158" t="str">
            <v>FMD</v>
          </cell>
          <cell r="E158" t="str">
            <v>PN2068-2</v>
          </cell>
          <cell r="G158">
            <v>17</v>
          </cell>
          <cell r="I158" t="str">
            <v>NOT</v>
          </cell>
          <cell r="O158" t="str">
            <v>PN2068-2_17_EXE_NOT_000007_1</v>
          </cell>
          <cell r="P158" t="str">
            <v>FMD - TTT - TTZ - PLAN ASSURANCE FMD</v>
          </cell>
          <cell r="U158">
            <v>44915</v>
          </cell>
        </row>
        <row r="159">
          <cell r="B159" t="str">
            <v>22ISS</v>
          </cell>
          <cell r="D159" t="str">
            <v>FMD</v>
          </cell>
          <cell r="E159" t="str">
            <v>PN2068-2</v>
          </cell>
          <cell r="G159">
            <v>17</v>
          </cell>
          <cell r="I159" t="str">
            <v>NOT</v>
          </cell>
          <cell r="O159" t="str">
            <v>PN2068-2_17_EXE_NOT_000007_2</v>
          </cell>
          <cell r="P159" t="str">
            <v>FMD - TTT - TTZ - PLAN ASSURANCE FMD</v>
          </cell>
          <cell r="U159">
            <v>44917</v>
          </cell>
        </row>
        <row r="160">
          <cell r="B160" t="str">
            <v>22ISS</v>
          </cell>
          <cell r="D160" t="str">
            <v>FMD</v>
          </cell>
          <cell r="E160" t="str">
            <v>PN2068-2</v>
          </cell>
          <cell r="G160">
            <v>17</v>
          </cell>
          <cell r="I160" t="str">
            <v>NOT</v>
          </cell>
          <cell r="O160" t="str">
            <v>PN2068-2_17_EXE_NOT_000007_4</v>
          </cell>
          <cell r="P160" t="str">
            <v>FMD - TTT - TTZ - PLAN ASSURANCE FMD</v>
          </cell>
          <cell r="U160">
            <v>45008</v>
          </cell>
        </row>
        <row r="161">
          <cell r="B161" t="str">
            <v>22ISS</v>
          </cell>
          <cell r="D161" t="str">
            <v>MIN</v>
          </cell>
          <cell r="E161" t="str">
            <v>PN2068-2</v>
          </cell>
          <cell r="G161">
            <v>17</v>
          </cell>
          <cell r="I161" t="str">
            <v>NOT</v>
          </cell>
          <cell r="O161" t="str">
            <v>PN2068-2_17_EXE_NOT_000008_1</v>
          </cell>
          <cell r="P161" t="str">
            <v>MIN - TTT - TTZ - PLAN DE GESTION DES INTERFACES</v>
          </cell>
          <cell r="U161">
            <v>44916</v>
          </cell>
        </row>
        <row r="162">
          <cell r="B162" t="str">
            <v>22ISS</v>
          </cell>
          <cell r="D162" t="str">
            <v>G71</v>
          </cell>
          <cell r="E162" t="str">
            <v>PN2068-2</v>
          </cell>
          <cell r="G162">
            <v>17</v>
          </cell>
          <cell r="I162" t="str">
            <v>NOT</v>
          </cell>
          <cell r="O162" t="str">
            <v>PN2068-2_17_EXE_NOT_000029_1</v>
          </cell>
          <cell r="P162" t="str">
            <v>ESS - TTT - TTZ - PLAN ESSAIS ET INTEGRATION CVCD PLB</v>
          </cell>
          <cell r="U162">
            <v>44957</v>
          </cell>
        </row>
        <row r="163">
          <cell r="B163" t="str">
            <v>22ISS</v>
          </cell>
          <cell r="D163" t="str">
            <v>ENV</v>
          </cell>
          <cell r="E163" t="str">
            <v>PN2068-2</v>
          </cell>
          <cell r="G163">
            <v>17</v>
          </cell>
          <cell r="I163" t="str">
            <v>NOT</v>
          </cell>
          <cell r="O163" t="str">
            <v>PN2068-2_17_EXE_NOT_000039_1</v>
          </cell>
          <cell r="P163" t="str">
            <v>ENV - TTT - TTZ - PLAN ASSURANCE ENVIRONNEMENT SOGED POI ML2</v>
          </cell>
          <cell r="U163">
            <v>44972</v>
          </cell>
        </row>
        <row r="164">
          <cell r="B164" t="str">
            <v>22ISS</v>
          </cell>
          <cell r="D164" t="str">
            <v>G71</v>
          </cell>
          <cell r="E164" t="str">
            <v>PN2068-2</v>
          </cell>
          <cell r="G164">
            <v>17</v>
          </cell>
          <cell r="I164" t="str">
            <v>NTE</v>
          </cell>
          <cell r="O164" t="str">
            <v>PN2068-2_17_EXE_NTE_000002_1</v>
          </cell>
          <cell r="P164" t="str">
            <v>G71 - TTT - TTZ - NOTE ANALYSE BIM ML2</v>
          </cell>
          <cell r="U164">
            <v>44915</v>
          </cell>
        </row>
        <row r="165">
          <cell r="B165" t="str">
            <v>22ISS</v>
          </cell>
          <cell r="D165" t="str">
            <v>G71</v>
          </cell>
          <cell r="E165" t="str">
            <v>PN2068-2</v>
          </cell>
          <cell r="G165">
            <v>17</v>
          </cell>
          <cell r="I165" t="str">
            <v>NTE</v>
          </cell>
          <cell r="O165" t="str">
            <v>PN2068-2_17_EXE_NTE_000003_1</v>
          </cell>
          <cell r="P165" t="str">
            <v>PLF - TTT - TTZ - PLAN INSTAL CHANTIER ML2</v>
          </cell>
          <cell r="U165">
            <v>44915</v>
          </cell>
        </row>
        <row r="166">
          <cell r="B166" t="str">
            <v>22ISS</v>
          </cell>
          <cell r="D166" t="str">
            <v>G71</v>
          </cell>
          <cell r="E166" t="str">
            <v>PN2068-2</v>
          </cell>
          <cell r="G166">
            <v>17</v>
          </cell>
          <cell r="I166" t="str">
            <v>NTE</v>
          </cell>
          <cell r="O166" t="str">
            <v>PN2068-2_17_EXE_NTE_000003_2</v>
          </cell>
          <cell r="P166" t="str">
            <v>G71 - TTT - TTZ - PLAN INSTAL CHANTIER ML2</v>
          </cell>
          <cell r="U166">
            <v>44917</v>
          </cell>
        </row>
        <row r="167">
          <cell r="B167" t="str">
            <v>22ISS</v>
          </cell>
          <cell r="D167" t="str">
            <v>G71</v>
          </cell>
          <cell r="E167" t="str">
            <v>PN2068-2</v>
          </cell>
          <cell r="G167">
            <v>17</v>
          </cell>
          <cell r="I167" t="str">
            <v>NTE</v>
          </cell>
          <cell r="O167" t="str">
            <v>PN2068-2_17_EXE_NTE_000019_3</v>
          </cell>
          <cell r="P167" t="str">
            <v>G71_TTT_TTZ_HYPOTHESES CALCULS</v>
          </cell>
          <cell r="U167">
            <v>45048</v>
          </cell>
        </row>
        <row r="168">
          <cell r="B168" t="str">
            <v>22ISS</v>
          </cell>
          <cell r="D168" t="str">
            <v>G71</v>
          </cell>
          <cell r="E168" t="str">
            <v>PN2068-2</v>
          </cell>
          <cell r="G168">
            <v>17</v>
          </cell>
          <cell r="I168" t="str">
            <v>NTE</v>
          </cell>
          <cell r="O168" t="str">
            <v>PN2068-2_17_EXE_NTE_000020_1</v>
          </cell>
          <cell r="P168" t="str">
            <v>G71_TTT_TTZ_BILAN THERMIQUE</v>
          </cell>
          <cell r="U168">
            <v>44946</v>
          </cell>
        </row>
        <row r="169">
          <cell r="B169" t="str">
            <v>22ISS</v>
          </cell>
          <cell r="D169" t="str">
            <v>G71</v>
          </cell>
          <cell r="E169" t="str">
            <v>PN2068-2</v>
          </cell>
          <cell r="G169">
            <v>17</v>
          </cell>
          <cell r="I169" t="str">
            <v>NTE</v>
          </cell>
          <cell r="O169" t="str">
            <v>PN2068-2_17_EXE_NTE_000020_2</v>
          </cell>
          <cell r="P169" t="str">
            <v>G71_TTT_TTZ_BILAN THERMIQUE</v>
          </cell>
          <cell r="U169">
            <v>44949</v>
          </cell>
        </row>
        <row r="170">
          <cell r="B170" t="str">
            <v>22ISS</v>
          </cell>
          <cell r="D170" t="str">
            <v>G71</v>
          </cell>
          <cell r="E170" t="str">
            <v>PN2068-2</v>
          </cell>
          <cell r="G170">
            <v>17</v>
          </cell>
          <cell r="I170" t="str">
            <v>NTE</v>
          </cell>
          <cell r="O170" t="str">
            <v>PN2068-2_17_EXE_NTE_000020_3</v>
          </cell>
          <cell r="P170" t="str">
            <v>G71_TTT_TTZ_BILAN THERMIQUE</v>
          </cell>
          <cell r="U170">
            <v>45027</v>
          </cell>
        </row>
        <row r="171">
          <cell r="B171" t="str">
            <v>22ISS</v>
          </cell>
          <cell r="D171" t="str">
            <v>G71</v>
          </cell>
          <cell r="E171" t="str">
            <v>PN2068-2</v>
          </cell>
          <cell r="G171">
            <v>17</v>
          </cell>
          <cell r="I171" t="str">
            <v>NTE</v>
          </cell>
          <cell r="O171" t="str">
            <v>PN2068-2_17_EXE_NTE_000020_4</v>
          </cell>
          <cell r="P171" t="str">
            <v>G71_TTT_TTZ_BILAN THERMIQUE</v>
          </cell>
          <cell r="U171">
            <v>45062</v>
          </cell>
        </row>
        <row r="172">
          <cell r="B172" t="str">
            <v>22ISS</v>
          </cell>
          <cell r="D172" t="str">
            <v>G71</v>
          </cell>
          <cell r="E172" t="str">
            <v>PN2068-2</v>
          </cell>
          <cell r="G172">
            <v>17</v>
          </cell>
          <cell r="I172" t="str">
            <v>NTE</v>
          </cell>
          <cell r="O172" t="str">
            <v>PN2068-2_17_EXE_NTE_000021_1</v>
          </cell>
          <cell r="P172" t="str">
            <v>G71_TN_TTZ_BILAN THERMO-AERAU</v>
          </cell>
          <cell r="U172">
            <v>44946</v>
          </cell>
        </row>
        <row r="173">
          <cell r="B173" t="str">
            <v>22ISS</v>
          </cell>
          <cell r="D173" t="str">
            <v>G71</v>
          </cell>
          <cell r="E173" t="str">
            <v>PN2068-2</v>
          </cell>
          <cell r="G173">
            <v>17</v>
          </cell>
          <cell r="I173" t="str">
            <v>NTE</v>
          </cell>
          <cell r="O173" t="str">
            <v>PN2068-2_17_EXE_NTE_000021_4</v>
          </cell>
          <cell r="P173" t="str">
            <v>G71_TTT_TTZ_BILAN THERMO-AERAU</v>
          </cell>
          <cell r="U173">
            <v>45048</v>
          </cell>
        </row>
        <row r="174">
          <cell r="B174" t="str">
            <v>22ISS</v>
          </cell>
          <cell r="D174" t="str">
            <v>G71</v>
          </cell>
          <cell r="E174" t="str">
            <v>PN2068-2</v>
          </cell>
          <cell r="G174">
            <v>17</v>
          </cell>
          <cell r="I174" t="str">
            <v>NTE</v>
          </cell>
          <cell r="O174" t="str">
            <v>PN2068-2_17_EXE_NTE_000022_1</v>
          </cell>
          <cell r="P174" t="str">
            <v>G71_TN_TTZ_BILAN PRODUCTIONS</v>
          </cell>
          <cell r="U174">
            <v>44946</v>
          </cell>
        </row>
        <row r="175">
          <cell r="B175" t="str">
            <v>22ISS</v>
          </cell>
          <cell r="D175" t="str">
            <v>G71</v>
          </cell>
          <cell r="E175" t="str">
            <v>PN2068-2</v>
          </cell>
          <cell r="G175">
            <v>17</v>
          </cell>
          <cell r="I175" t="str">
            <v>NTE</v>
          </cell>
          <cell r="O175" t="str">
            <v>PN2068-2_17_EXE_NTE_000022_2</v>
          </cell>
          <cell r="P175" t="str">
            <v>G71_TTT_TTZ_BILAN PRODUCTIONS</v>
          </cell>
          <cell r="U175">
            <v>44949</v>
          </cell>
        </row>
        <row r="176">
          <cell r="B176" t="str">
            <v>22ISS</v>
          </cell>
          <cell r="D176" t="str">
            <v>G71</v>
          </cell>
          <cell r="E176" t="str">
            <v>PN2068-2</v>
          </cell>
          <cell r="G176">
            <v>17</v>
          </cell>
          <cell r="I176" t="str">
            <v>NTE</v>
          </cell>
          <cell r="O176" t="str">
            <v>PN2068-2_17_EXE_NTE_000022_3</v>
          </cell>
          <cell r="P176" t="str">
            <v>G71_TTT_TTZ_BILAN PRODUCTIONS</v>
          </cell>
          <cell r="U176">
            <v>45027</v>
          </cell>
        </row>
        <row r="177">
          <cell r="B177" t="str">
            <v>22ISS</v>
          </cell>
          <cell r="D177" t="str">
            <v>G71</v>
          </cell>
          <cell r="E177" t="str">
            <v>PN2068-2</v>
          </cell>
          <cell r="G177">
            <v>17</v>
          </cell>
          <cell r="I177" t="str">
            <v>NTE</v>
          </cell>
          <cell r="O177" t="str">
            <v>PN2068-2_17_EXE_NTE_000022_4</v>
          </cell>
          <cell r="P177" t="str">
            <v>G71_TTT_TTZ_BILAN PRODUCTIONS</v>
          </cell>
          <cell r="U177">
            <v>45048</v>
          </cell>
        </row>
        <row r="178">
          <cell r="B178" t="str">
            <v>22ISS</v>
          </cell>
          <cell r="D178" t="str">
            <v>G71</v>
          </cell>
          <cell r="E178" t="str">
            <v>PN2068-2</v>
          </cell>
          <cell r="G178">
            <v>17</v>
          </cell>
          <cell r="I178" t="str">
            <v>NTE</v>
          </cell>
          <cell r="O178" t="str">
            <v>PN2068-2_17_EXE_NTE_000022_5</v>
          </cell>
          <cell r="P178" t="str">
            <v>G71_TTT_TTZ_BILAN PRODUCTIONS</v>
          </cell>
          <cell r="U178">
            <v>45049</v>
          </cell>
        </row>
        <row r="179">
          <cell r="B179" t="str">
            <v>22ISS</v>
          </cell>
          <cell r="D179" t="str">
            <v>G71</v>
          </cell>
          <cell r="E179" t="str">
            <v>PN2068-2</v>
          </cell>
          <cell r="G179">
            <v>17</v>
          </cell>
          <cell r="I179" t="str">
            <v>NTE</v>
          </cell>
          <cell r="O179" t="str">
            <v>PN2068-2_17_EXE_NTE_000023_2</v>
          </cell>
          <cell r="P179" t="str">
            <v>G71_TTT_TTZ_DESCRIPTIF FONCTIONNEL</v>
          </cell>
          <cell r="U179">
            <v>45022</v>
          </cell>
        </row>
        <row r="180">
          <cell r="B180" t="str">
            <v>22ISS</v>
          </cell>
          <cell r="D180" t="str">
            <v>G71</v>
          </cell>
          <cell r="E180" t="str">
            <v>PN2068-2</v>
          </cell>
          <cell r="G180">
            <v>17</v>
          </cell>
          <cell r="I180" t="str">
            <v>NTE</v>
          </cell>
          <cell r="O180" t="str">
            <v>PN2068-2_17_EXE_NTE_000024_1</v>
          </cell>
          <cell r="P180" t="str">
            <v>G71_TTT_TTZ_NOTE DESENFUMAGE</v>
          </cell>
          <cell r="U180">
            <v>44946</v>
          </cell>
        </row>
        <row r="181">
          <cell r="B181" t="str">
            <v>22ISS</v>
          </cell>
          <cell r="D181" t="str">
            <v>G71</v>
          </cell>
          <cell r="E181" t="str">
            <v>PN2068-2</v>
          </cell>
          <cell r="G181">
            <v>17</v>
          </cell>
          <cell r="I181" t="str">
            <v>NTE</v>
          </cell>
          <cell r="O181" t="str">
            <v>PN2068-2_17_EXE_NTE_000024_2</v>
          </cell>
          <cell r="P181" t="str">
            <v>G71_TTT_TTZ_NOTE DESENFUMAGE</v>
          </cell>
          <cell r="U181">
            <v>45027</v>
          </cell>
        </row>
        <row r="182">
          <cell r="B182" t="str">
            <v>22ISS</v>
          </cell>
          <cell r="D182" t="str">
            <v>G71</v>
          </cell>
          <cell r="E182" t="str">
            <v>PN2068-2</v>
          </cell>
          <cell r="G182">
            <v>17</v>
          </cell>
          <cell r="I182" t="str">
            <v>NTE</v>
          </cell>
          <cell r="O182" t="str">
            <v>PN2068-2_17_EXE_NTE_000024_3</v>
          </cell>
          <cell r="P182" t="str">
            <v>G71_TTT_TTZ_NOTE DESENFUMAGE</v>
          </cell>
          <cell r="U182">
            <v>45028</v>
          </cell>
        </row>
        <row r="183">
          <cell r="B183" t="str">
            <v>22ISS</v>
          </cell>
          <cell r="D183" t="str">
            <v>G71</v>
          </cell>
          <cell r="E183" t="str">
            <v>PN2068-2</v>
          </cell>
          <cell r="G183">
            <v>17</v>
          </cell>
          <cell r="I183" t="str">
            <v>NTE</v>
          </cell>
          <cell r="O183" t="str">
            <v>PN2068-2_17_EXE_NTE_000024_4</v>
          </cell>
          <cell r="P183" t="str">
            <v>G71_TTT_TTZ_NOTE DESENFUMAGE</v>
          </cell>
          <cell r="U183">
            <v>45063</v>
          </cell>
        </row>
        <row r="184">
          <cell r="B184" t="str">
            <v>22ISS</v>
          </cell>
          <cell r="D184" t="str">
            <v>G71</v>
          </cell>
          <cell r="E184" t="str">
            <v>PN2068-2</v>
          </cell>
          <cell r="G184">
            <v>17</v>
          </cell>
          <cell r="I184" t="str">
            <v>NTE</v>
          </cell>
          <cell r="O184" t="str">
            <v>PN2068-2_17_EXE_NTE_000030_1</v>
          </cell>
          <cell r="P184" t="str">
            <v>G71_TTT_TTZ_PERTE DE CHARGE CONFORT</v>
          </cell>
          <cell r="U184">
            <v>44985</v>
          </cell>
        </row>
        <row r="185">
          <cell r="B185" t="str">
            <v>22ISS</v>
          </cell>
          <cell r="D185" t="str">
            <v>G71</v>
          </cell>
          <cell r="E185" t="str">
            <v>PN2068-2</v>
          </cell>
          <cell r="G185">
            <v>17</v>
          </cell>
          <cell r="I185" t="str">
            <v>NTE</v>
          </cell>
          <cell r="O185" t="str">
            <v>PN2068-2_17_EXE_NTE_000031_1</v>
          </cell>
          <cell r="P185" t="str">
            <v>G71_TTT_TTZ_PERTE DE CHARGE DESENFUMAGE</v>
          </cell>
          <cell r="U185">
            <v>45015</v>
          </cell>
        </row>
        <row r="186">
          <cell r="B186" t="str">
            <v>22ISS</v>
          </cell>
          <cell r="D186" t="str">
            <v>G71</v>
          </cell>
          <cell r="E186" t="str">
            <v>PN2068-2</v>
          </cell>
          <cell r="G186">
            <v>17</v>
          </cell>
          <cell r="I186" t="str">
            <v>NTE</v>
          </cell>
          <cell r="O186" t="str">
            <v>PN2068-2_17_EXE_NTE_000031_2</v>
          </cell>
          <cell r="P186" t="str">
            <v>G71_TTT_TTZ_PERTE DE CHARGE DESENFUMAGE</v>
          </cell>
          <cell r="U186">
            <v>45076</v>
          </cell>
        </row>
        <row r="187">
          <cell r="B187" t="str">
            <v>22ISS</v>
          </cell>
          <cell r="D187" t="str">
            <v>G71</v>
          </cell>
          <cell r="E187" t="str">
            <v>PN2068-2</v>
          </cell>
          <cell r="G187">
            <v>17</v>
          </cell>
          <cell r="I187" t="str">
            <v>NTE</v>
          </cell>
          <cell r="O187" t="str">
            <v>PN2068-2_17_EXE_NTE_000031_3</v>
          </cell>
          <cell r="P187" t="str">
            <v>G71_TTT_TTZ_PERTE DE CHARGE DESENFUMAGE</v>
          </cell>
          <cell r="U187">
            <v>45076</v>
          </cell>
        </row>
        <row r="188">
          <cell r="B188" t="str">
            <v>22ISS</v>
          </cell>
          <cell r="D188" t="str">
            <v>G71</v>
          </cell>
          <cell r="E188" t="str">
            <v>PN2068-2</v>
          </cell>
          <cell r="G188">
            <v>17</v>
          </cell>
          <cell r="I188" t="str">
            <v>NTE</v>
          </cell>
          <cell r="O188" t="str">
            <v>PN2068-2_17_EXE_NTE_000032_1</v>
          </cell>
          <cell r="P188" t="str">
            <v>G71_TTT_TTZ_PERTE DE CHARGE HYDRAULIQUE</v>
          </cell>
          <cell r="U188">
            <v>44988</v>
          </cell>
        </row>
        <row r="189">
          <cell r="B189" t="str">
            <v>22ISS</v>
          </cell>
          <cell r="D189" t="str">
            <v>G71</v>
          </cell>
          <cell r="E189" t="str">
            <v>PN2068-2</v>
          </cell>
          <cell r="G189">
            <v>17</v>
          </cell>
          <cell r="I189" t="str">
            <v>NTE</v>
          </cell>
          <cell r="O189" t="str">
            <v>PN2068-2_17_EXE_NTE_000034_1</v>
          </cell>
          <cell r="P189" t="str">
            <v>G71 - TTT - TTZ - STD DESENFUMAGE</v>
          </cell>
          <cell r="U189">
            <v>44970</v>
          </cell>
        </row>
        <row r="190">
          <cell r="B190" t="str">
            <v>22ISS</v>
          </cell>
          <cell r="D190" t="str">
            <v>G71</v>
          </cell>
          <cell r="E190" t="str">
            <v>PN2068-2</v>
          </cell>
          <cell r="G190">
            <v>17</v>
          </cell>
          <cell r="I190" t="str">
            <v>NTE</v>
          </cell>
          <cell r="O190" t="str">
            <v>PN2068-2_17_EXE_NTE_000034_2</v>
          </cell>
          <cell r="P190" t="str">
            <v>G71 - TTT - TTZ - STD DESENFUMAGE</v>
          </cell>
          <cell r="U190">
            <v>44970</v>
          </cell>
        </row>
        <row r="191">
          <cell r="B191" t="str">
            <v>22ISS</v>
          </cell>
          <cell r="D191" t="str">
            <v>G71</v>
          </cell>
          <cell r="E191" t="str">
            <v>PN2068-2</v>
          </cell>
          <cell r="G191">
            <v>17</v>
          </cell>
          <cell r="I191" t="str">
            <v>NTE</v>
          </cell>
          <cell r="O191" t="str">
            <v>PN2068-2_17_EXE_NTE_000041_1</v>
          </cell>
          <cell r="P191" t="str">
            <v>G71 - TTT - TTZ - BILAN PUISSANCE ELEC</v>
          </cell>
          <cell r="U191">
            <v>44977</v>
          </cell>
        </row>
        <row r="192">
          <cell r="B192" t="str">
            <v>22ISS</v>
          </cell>
          <cell r="D192" t="str">
            <v>G71</v>
          </cell>
          <cell r="E192" t="str">
            <v>PN2068-2</v>
          </cell>
          <cell r="G192">
            <v>17</v>
          </cell>
          <cell r="I192" t="str">
            <v>NTE</v>
          </cell>
          <cell r="O192" t="str">
            <v>PN2068-2_17_EXE_NTE_000041_2</v>
          </cell>
          <cell r="P192" t="str">
            <v>G71 - TTT - TTZ - BILAN PUISSANCE ELEC</v>
          </cell>
          <cell r="U192">
            <v>44977</v>
          </cell>
        </row>
        <row r="193">
          <cell r="B193" t="str">
            <v>22ISS</v>
          </cell>
          <cell r="D193" t="str">
            <v>G71</v>
          </cell>
          <cell r="E193" t="str">
            <v>PN2068-2</v>
          </cell>
          <cell r="G193">
            <v>17</v>
          </cell>
          <cell r="I193" t="str">
            <v>NTE</v>
          </cell>
          <cell r="O193" t="str">
            <v>PN2068-2_17_EXE_NTE_000041_3</v>
          </cell>
          <cell r="P193" t="str">
            <v>G71 - TTT - TTZ - BILAN PUISSANCE ELEC</v>
          </cell>
          <cell r="U193">
            <v>44978</v>
          </cell>
        </row>
        <row r="194">
          <cell r="B194" t="str">
            <v>22ISS</v>
          </cell>
          <cell r="D194" t="str">
            <v>G12</v>
          </cell>
          <cell r="E194" t="str">
            <v>PN2068-2</v>
          </cell>
          <cell r="G194">
            <v>17</v>
          </cell>
          <cell r="I194" t="str">
            <v>NTE</v>
          </cell>
          <cell r="O194" t="str">
            <v>PN2068-2_17_EXE_NTE_000050_1</v>
          </cell>
          <cell r="P194" t="str">
            <v>G12-TN-TTZ-bilan de puissance elec</v>
          </cell>
          <cell r="U194">
            <v>45012</v>
          </cell>
        </row>
        <row r="195">
          <cell r="B195" t="str">
            <v>22ISS</v>
          </cell>
          <cell r="D195" t="str">
            <v>G12</v>
          </cell>
          <cell r="E195" t="str">
            <v>PN2068-2</v>
          </cell>
          <cell r="G195">
            <v>17</v>
          </cell>
          <cell r="I195" t="str">
            <v>NTE</v>
          </cell>
          <cell r="O195" t="str">
            <v>PN2068-2_17_EXE_NTE_000050_2</v>
          </cell>
          <cell r="P195" t="str">
            <v>G12-TN-TTZ-bilan de puissance elec</v>
          </cell>
          <cell r="U195">
            <v>45013</v>
          </cell>
        </row>
        <row r="196">
          <cell r="B196" t="str">
            <v>22ISS</v>
          </cell>
          <cell r="D196" t="str">
            <v>G12</v>
          </cell>
          <cell r="E196" t="str">
            <v>PN2068-2</v>
          </cell>
          <cell r="G196">
            <v>17</v>
          </cell>
          <cell r="I196" t="str">
            <v>NTE</v>
          </cell>
          <cell r="O196" t="str">
            <v>PN2068-2_17_EXE_NTE_000050_3</v>
          </cell>
          <cell r="P196" t="str">
            <v>G12-TTT-TTZ- Recueil des paramètres bilan de puissances</v>
          </cell>
          <cell r="U196">
            <v>45013</v>
          </cell>
        </row>
        <row r="197">
          <cell r="B197" t="str">
            <v>22ISS</v>
          </cell>
          <cell r="D197" t="str">
            <v>G12</v>
          </cell>
          <cell r="E197" t="str">
            <v>PN2068-2</v>
          </cell>
          <cell r="G197">
            <v>17</v>
          </cell>
          <cell r="I197" t="str">
            <v>NTE</v>
          </cell>
          <cell r="O197" t="str">
            <v>PN2068-2_17_EXE_NTE_000050_4</v>
          </cell>
          <cell r="P197" t="str">
            <v>G12-TTT-TTZ- Recueil des paramètres bilan de puissances</v>
          </cell>
          <cell r="U197">
            <v>45019</v>
          </cell>
        </row>
        <row r="198">
          <cell r="B198" t="str">
            <v>22ISS</v>
          </cell>
          <cell r="D198" t="str">
            <v>G12</v>
          </cell>
          <cell r="E198" t="str">
            <v>PN2068-2</v>
          </cell>
          <cell r="G198">
            <v>17</v>
          </cell>
          <cell r="I198" t="str">
            <v>NTE</v>
          </cell>
          <cell r="O198" t="str">
            <v>PN2068-2_17_EXE_NTE_000050_6</v>
          </cell>
          <cell r="P198" t="str">
            <v>G12-TTT-TTZ- Recueil des paramètres bilan de puissances</v>
          </cell>
          <cell r="U198">
            <v>45042</v>
          </cell>
        </row>
        <row r="199">
          <cell r="B199" t="str">
            <v>22ISS</v>
          </cell>
          <cell r="D199" t="str">
            <v>G71</v>
          </cell>
          <cell r="E199" t="str">
            <v>PN2068-2</v>
          </cell>
          <cell r="G199">
            <v>17</v>
          </cell>
          <cell r="I199" t="str">
            <v>NTE</v>
          </cell>
          <cell r="O199" t="str">
            <v>PN2068-2_17_EXE_NTE_000057_2</v>
          </cell>
          <cell r="P199" t="str">
            <v>G71_TTT_TTZ_DIMENSIONNEMENT GRILLES EXTERIEURES</v>
          </cell>
          <cell r="U199">
            <v>45016</v>
          </cell>
        </row>
        <row r="200">
          <cell r="B200" t="str">
            <v>22ISS</v>
          </cell>
          <cell r="D200" t="str">
            <v>G71</v>
          </cell>
          <cell r="E200" t="str">
            <v>PN2068-2</v>
          </cell>
          <cell r="G200">
            <v>17</v>
          </cell>
          <cell r="I200" t="str">
            <v>NTE</v>
          </cell>
          <cell r="O200" t="str">
            <v>PN2068-2_17_EXE_NTE_000057_4</v>
          </cell>
          <cell r="P200" t="str">
            <v>G71_TTT_TTZ_DIMENSION GRILLES EXTERIEURES</v>
          </cell>
          <cell r="U200">
            <v>45021</v>
          </cell>
        </row>
        <row r="201">
          <cell r="B201" t="str">
            <v>22ISS</v>
          </cell>
          <cell r="D201" t="str">
            <v>PLF</v>
          </cell>
          <cell r="E201" t="str">
            <v>PN2068-2</v>
          </cell>
          <cell r="G201">
            <v>17</v>
          </cell>
          <cell r="I201" t="str">
            <v>PLG</v>
          </cell>
          <cell r="O201" t="str">
            <v>PN2068-2_17_EXE_PLG_000009_1</v>
          </cell>
          <cell r="P201" t="str">
            <v>PLF - TTT - TTZ - PROGRAMME PREVISIONNEL D'EXECUTION</v>
          </cell>
          <cell r="U201">
            <v>44917</v>
          </cell>
        </row>
        <row r="202">
          <cell r="B202" t="str">
            <v>22ISS</v>
          </cell>
          <cell r="D202" t="str">
            <v>PLF</v>
          </cell>
          <cell r="E202" t="str">
            <v>PN2068-2</v>
          </cell>
          <cell r="G202">
            <v>17</v>
          </cell>
          <cell r="I202" t="str">
            <v>PLG</v>
          </cell>
          <cell r="O202" t="str">
            <v>PN2068-2_17_EXE_PLG_000009_3</v>
          </cell>
          <cell r="P202" t="str">
            <v>PLF - TTT - TTZ - PROGRAMME PREVISIONNEL D'EXECUTION</v>
          </cell>
          <cell r="U202">
            <v>44973</v>
          </cell>
        </row>
        <row r="203">
          <cell r="B203" t="str">
            <v>22ISS</v>
          </cell>
          <cell r="D203" t="str">
            <v>GEN</v>
          </cell>
          <cell r="E203" t="str">
            <v>PN2068-2</v>
          </cell>
          <cell r="G203">
            <v>17</v>
          </cell>
          <cell r="I203" t="str">
            <v>PRC</v>
          </cell>
          <cell r="O203" t="str">
            <v>PN2068-2_17_EXE_PRC_000107_1</v>
          </cell>
          <cell r="P203" t="str">
            <v>GEN - TTT - TTZ - PLAN EXECUTION BIM</v>
          </cell>
          <cell r="U203">
            <v>45034</v>
          </cell>
        </row>
        <row r="204">
          <cell r="B204" t="str">
            <v>22ISS</v>
          </cell>
          <cell r="D204" t="str">
            <v>HYS</v>
          </cell>
          <cell r="E204" t="str">
            <v>PN2068-2</v>
          </cell>
          <cell r="G204">
            <v>17</v>
          </cell>
          <cell r="I204" t="str">
            <v>SPS</v>
          </cell>
          <cell r="O204" t="str">
            <v>PN2068-2_17_EXE_SPS_000005_1</v>
          </cell>
          <cell r="P204" t="str">
            <v>HYS - TTT - TTZ - PPSPS AXIMA</v>
          </cell>
          <cell r="U204">
            <v>44917</v>
          </cell>
        </row>
        <row r="205">
          <cell r="B205" t="str">
            <v>22ISS</v>
          </cell>
          <cell r="D205" t="str">
            <v>FAC</v>
          </cell>
          <cell r="E205" t="str">
            <v>PN2122</v>
          </cell>
          <cell r="G205">
            <v>17</v>
          </cell>
          <cell r="I205" t="str">
            <v>ADM</v>
          </cell>
          <cell r="O205" t="str">
            <v>PN2122_17_EXE_ADM_000021_1</v>
          </cell>
          <cell r="P205" t="str">
            <v>FAC-TTT-EMR-Programme financier</v>
          </cell>
          <cell r="U205">
            <v>45058</v>
          </cell>
        </row>
        <row r="206">
          <cell r="B206" t="str">
            <v>22ISS</v>
          </cell>
          <cell r="D206" t="str">
            <v>FAC</v>
          </cell>
          <cell r="E206" t="str">
            <v>PN2122</v>
          </cell>
          <cell r="G206">
            <v>17</v>
          </cell>
          <cell r="I206" t="str">
            <v>FIC</v>
          </cell>
          <cell r="O206" t="str">
            <v>PN2122_17_EXE_FIC_000009_1</v>
          </cell>
          <cell r="P206" t="str">
            <v>FAC-TTT-EMR-POI</v>
          </cell>
          <cell r="U206">
            <v>44974</v>
          </cell>
        </row>
        <row r="207">
          <cell r="B207" t="str">
            <v>22ISS</v>
          </cell>
          <cell r="D207" t="str">
            <v>FAC</v>
          </cell>
          <cell r="E207" t="str">
            <v>PN2122</v>
          </cell>
          <cell r="G207">
            <v>17</v>
          </cell>
          <cell r="I207" t="str">
            <v>FIC</v>
          </cell>
          <cell r="O207" t="str">
            <v>PN2122_17_EXE_FIC_000009_2</v>
          </cell>
          <cell r="P207" t="str">
            <v>FAC-TTT-EMR-POI</v>
          </cell>
          <cell r="U207"/>
        </row>
        <row r="208">
          <cell r="B208" t="str">
            <v>22ISS</v>
          </cell>
          <cell r="D208" t="str">
            <v>FAC</v>
          </cell>
          <cell r="E208" t="str">
            <v>PN2122</v>
          </cell>
          <cell r="G208">
            <v>17</v>
          </cell>
          <cell r="I208" t="str">
            <v>FIC</v>
          </cell>
          <cell r="O208" t="str">
            <v>PN2122_17_EXE_FIC_000009_3</v>
          </cell>
          <cell r="P208" t="str">
            <v>FAC-TTT-EMR-POI</v>
          </cell>
          <cell r="U208">
            <v>44977</v>
          </cell>
        </row>
        <row r="209">
          <cell r="B209" t="str">
            <v>22ISS</v>
          </cell>
          <cell r="D209" t="str">
            <v>FAC</v>
          </cell>
          <cell r="E209" t="str">
            <v>PN2122</v>
          </cell>
          <cell r="G209">
            <v>17</v>
          </cell>
          <cell r="I209" t="str">
            <v>FIC</v>
          </cell>
          <cell r="O209" t="str">
            <v>PN2122_17_EXE_FIC_000009_4</v>
          </cell>
          <cell r="P209" t="str">
            <v>FAC-TTT-EMR-POI</v>
          </cell>
          <cell r="U209">
            <v>44978</v>
          </cell>
        </row>
        <row r="210">
          <cell r="B210" t="str">
            <v>22ISS</v>
          </cell>
          <cell r="D210" t="str">
            <v>FAC</v>
          </cell>
          <cell r="E210" t="str">
            <v>PN2122</v>
          </cell>
          <cell r="G210">
            <v>17</v>
          </cell>
          <cell r="I210" t="str">
            <v>FIC</v>
          </cell>
          <cell r="O210" t="str">
            <v>PN2122_17_EXE_FIC_000009_5</v>
          </cell>
          <cell r="P210" t="str">
            <v>FAC-TTT-EMR-POI</v>
          </cell>
          <cell r="U210">
            <v>44991</v>
          </cell>
        </row>
        <row r="211">
          <cell r="B211" t="str">
            <v>22ISS</v>
          </cell>
          <cell r="D211" t="str">
            <v>FAC</v>
          </cell>
          <cell r="E211" t="str">
            <v>PN2122</v>
          </cell>
          <cell r="G211">
            <v>17</v>
          </cell>
          <cell r="I211" t="str">
            <v>FIC</v>
          </cell>
          <cell r="O211" t="str">
            <v>PN2122_17_EXE_FIC_000011_1</v>
          </cell>
          <cell r="P211" t="str">
            <v>FAC-TTT-EMR-Plan d'exécution BIM</v>
          </cell>
          <cell r="U211">
            <v>44977</v>
          </cell>
        </row>
        <row r="212">
          <cell r="B212" t="str">
            <v>22ISS</v>
          </cell>
          <cell r="D212" t="str">
            <v>FAC</v>
          </cell>
          <cell r="E212" t="str">
            <v>PN2122</v>
          </cell>
          <cell r="G212">
            <v>17</v>
          </cell>
          <cell r="I212" t="str">
            <v>FIC</v>
          </cell>
          <cell r="O212" t="str">
            <v>PN2122_17_EXE_FIC_000011_2</v>
          </cell>
          <cell r="P212" t="str">
            <v>FAC-TTT-EMR-Plan d'exécution BIM</v>
          </cell>
          <cell r="U212">
            <v>44978</v>
          </cell>
        </row>
        <row r="213">
          <cell r="B213" t="str">
            <v>22ISS</v>
          </cell>
          <cell r="D213" t="str">
            <v>FAC</v>
          </cell>
          <cell r="E213" t="str">
            <v>PN2122</v>
          </cell>
          <cell r="G213">
            <v>17</v>
          </cell>
          <cell r="I213" t="str">
            <v>FIC</v>
          </cell>
          <cell r="O213" t="str">
            <v>PN2122_17_EXE_FIC_000011_3</v>
          </cell>
          <cell r="P213" t="str">
            <v>FAC-TTT-EMR-Plan d'exécution BIM</v>
          </cell>
          <cell r="U213">
            <v>44991</v>
          </cell>
        </row>
        <row r="214">
          <cell r="B214" t="str">
            <v>22ISS</v>
          </cell>
          <cell r="D214" t="str">
            <v>FAC</v>
          </cell>
          <cell r="E214" t="str">
            <v>PN2122</v>
          </cell>
          <cell r="G214">
            <v>17</v>
          </cell>
          <cell r="I214" t="str">
            <v>FIC</v>
          </cell>
          <cell r="O214" t="str">
            <v>PN2122_17_EXE_FIC_000011_4</v>
          </cell>
          <cell r="P214" t="str">
            <v>FAC-TTT-EMR-Plan d'exécution BIM</v>
          </cell>
          <cell r="U214">
            <v>44992</v>
          </cell>
        </row>
        <row r="215">
          <cell r="B215" t="str">
            <v>22ISS</v>
          </cell>
          <cell r="D215" t="str">
            <v>FAC</v>
          </cell>
          <cell r="E215" t="str">
            <v>PN2122</v>
          </cell>
          <cell r="G215">
            <v>17</v>
          </cell>
          <cell r="I215" t="str">
            <v>FIC</v>
          </cell>
          <cell r="O215" t="str">
            <v>PN2122_17_EXE_FIC_000013_1</v>
          </cell>
          <cell r="P215" t="str">
            <v>EXE-FAC-TTT-Echantillons et prototype</v>
          </cell>
          <cell r="U215">
            <v>45002</v>
          </cell>
        </row>
        <row r="216">
          <cell r="B216" t="str">
            <v>22ISS</v>
          </cell>
          <cell r="D216" t="str">
            <v>FAC</v>
          </cell>
          <cell r="E216" t="str">
            <v>PN2122</v>
          </cell>
          <cell r="G216">
            <v>17</v>
          </cell>
          <cell r="I216" t="str">
            <v>FIC</v>
          </cell>
          <cell r="O216" t="str">
            <v>PN2122_17_EXE_FIC_000013_2</v>
          </cell>
          <cell r="P216" t="str">
            <v>FAC-TTT-EMR-PIC Echantillons et prototype</v>
          </cell>
          <cell r="U216">
            <v>45005</v>
          </cell>
        </row>
        <row r="217">
          <cell r="B217" t="str">
            <v>22ISS</v>
          </cell>
          <cell r="D217" t="str">
            <v>FAC</v>
          </cell>
          <cell r="E217" t="str">
            <v>PN2122</v>
          </cell>
          <cell r="G217">
            <v>17</v>
          </cell>
          <cell r="I217" t="str">
            <v>FIC</v>
          </cell>
          <cell r="O217" t="str">
            <v>PN2122_17_EXE_FIC_000013_3</v>
          </cell>
          <cell r="P217" t="str">
            <v>FAC-TTT-EMR-Echantillons et prototype</v>
          </cell>
          <cell r="U217">
            <v>45005</v>
          </cell>
        </row>
        <row r="218">
          <cell r="B218" t="str">
            <v>22ISS</v>
          </cell>
          <cell r="D218" t="str">
            <v>FAC</v>
          </cell>
          <cell r="E218" t="str">
            <v>PN2122</v>
          </cell>
          <cell r="G218">
            <v>17</v>
          </cell>
          <cell r="I218" t="str">
            <v>FIC</v>
          </cell>
          <cell r="O218" t="str">
            <v>PN2122_17_EXE_FIC_000013_4</v>
          </cell>
          <cell r="P218" t="str">
            <v>FAC-TTT-EMR-Echantillons et prototype</v>
          </cell>
          <cell r="U218">
            <v>45056</v>
          </cell>
        </row>
        <row r="219">
          <cell r="B219" t="str">
            <v>22ISS</v>
          </cell>
          <cell r="D219" t="str">
            <v>FAC</v>
          </cell>
          <cell r="E219" t="str">
            <v>PN2122</v>
          </cell>
          <cell r="G219">
            <v>17</v>
          </cell>
          <cell r="I219" t="str">
            <v>FQR</v>
          </cell>
          <cell r="O219" t="str">
            <v>PN2122_17_EXE_FQR_000012_1</v>
          </cell>
          <cell r="P219" t="str">
            <v>FAC-TTT-EMR-FQR N°4</v>
          </cell>
          <cell r="U219">
            <v>44978</v>
          </cell>
        </row>
        <row r="220">
          <cell r="B220" t="str">
            <v>22ISS</v>
          </cell>
          <cell r="D220" t="str">
            <v>FAC</v>
          </cell>
          <cell r="E220" t="str">
            <v>PN2122</v>
          </cell>
          <cell r="G220">
            <v>17</v>
          </cell>
          <cell r="I220" t="str">
            <v>FQR</v>
          </cell>
          <cell r="O220" t="str">
            <v>PN2122_17_EXE_FQR_000016_1</v>
          </cell>
          <cell r="P220" t="str">
            <v>FAC-TTT-EMR-FQR N°5</v>
          </cell>
          <cell r="U220">
            <v>45013</v>
          </cell>
        </row>
        <row r="221">
          <cell r="B221" t="str">
            <v>22ISS</v>
          </cell>
          <cell r="D221" t="str">
            <v>FAC</v>
          </cell>
          <cell r="E221" t="str">
            <v>PN2122</v>
          </cell>
          <cell r="G221">
            <v>17</v>
          </cell>
          <cell r="I221" t="str">
            <v>FQR</v>
          </cell>
          <cell r="O221" t="str">
            <v>PN2122_17_EXE_FQR_000017_1</v>
          </cell>
          <cell r="P221" t="str">
            <v>FAC-TTT-EMR-FQR N°6</v>
          </cell>
          <cell r="U221">
            <v>45013</v>
          </cell>
        </row>
        <row r="222">
          <cell r="B222" t="str">
            <v>22ISS</v>
          </cell>
          <cell r="D222" t="str">
            <v>FAC</v>
          </cell>
          <cell r="E222" t="str">
            <v>PN2122</v>
          </cell>
          <cell r="G222">
            <v>17</v>
          </cell>
          <cell r="I222" t="str">
            <v>FQR</v>
          </cell>
          <cell r="O222" t="str">
            <v>PN2122_17_EXE_FQR_000042_1</v>
          </cell>
          <cell r="P222" t="str">
            <v>FAC-N00-EMR-FQR N°8</v>
          </cell>
          <cell r="U222">
            <v>45055</v>
          </cell>
        </row>
        <row r="223">
          <cell r="B223" t="str">
            <v>22ISS</v>
          </cell>
          <cell r="D223" t="str">
            <v>FAC</v>
          </cell>
          <cell r="E223" t="str">
            <v>PN2122</v>
          </cell>
          <cell r="G223">
            <v>17</v>
          </cell>
          <cell r="I223" t="str">
            <v>NOT</v>
          </cell>
          <cell r="O223" t="str">
            <v>PN2122_17_EXE_NOT_000005_1</v>
          </cell>
          <cell r="P223" t="str">
            <v>FAC-TTT-EMR-Note d'analyse BIM</v>
          </cell>
          <cell r="U223">
            <v>44979</v>
          </cell>
        </row>
        <row r="224">
          <cell r="B224" t="str">
            <v>22ISS</v>
          </cell>
          <cell r="D224" t="str">
            <v>FAC</v>
          </cell>
          <cell r="E224" t="str">
            <v>PN2122</v>
          </cell>
          <cell r="G224">
            <v>17</v>
          </cell>
          <cell r="I224" t="str">
            <v>NOT</v>
          </cell>
          <cell r="O224" t="str">
            <v>PN2122_17_EXE_NOT_000005_2</v>
          </cell>
          <cell r="P224" t="str">
            <v>FAC-TTT-EMR-Note d'analyse BIM</v>
          </cell>
          <cell r="U224">
            <v>45013</v>
          </cell>
        </row>
        <row r="225">
          <cell r="B225" t="str">
            <v>22ISS</v>
          </cell>
          <cell r="D225" t="str">
            <v>FAC</v>
          </cell>
          <cell r="E225" t="str">
            <v>PN2122</v>
          </cell>
          <cell r="G225">
            <v>17</v>
          </cell>
          <cell r="I225" t="str">
            <v>NOT</v>
          </cell>
          <cell r="O225" t="str">
            <v>PN2122_17_EXE_NOT_000006_1</v>
          </cell>
          <cell r="P225" t="str">
            <v>FAC-TTT-EMR-Dossier bruit de chantier</v>
          </cell>
          <cell r="U225">
            <v>44973</v>
          </cell>
        </row>
        <row r="226">
          <cell r="B226" t="str">
            <v>22ISS</v>
          </cell>
          <cell r="D226" t="str">
            <v>FAC</v>
          </cell>
          <cell r="E226" t="str">
            <v>PN2122</v>
          </cell>
          <cell r="G226">
            <v>17</v>
          </cell>
          <cell r="I226" t="str">
            <v>NOT</v>
          </cell>
          <cell r="O226" t="str">
            <v>PN2122_17_EXE_NOT_000006_2</v>
          </cell>
          <cell r="P226" t="str">
            <v>FAC-TTT-EMR-Dossier bruit de chantier</v>
          </cell>
          <cell r="U226">
            <v>44977</v>
          </cell>
        </row>
        <row r="227">
          <cell r="B227" t="str">
            <v>22ISS</v>
          </cell>
          <cell r="D227" t="str">
            <v>FAC</v>
          </cell>
          <cell r="E227" t="str">
            <v>PN2122</v>
          </cell>
          <cell r="G227">
            <v>17</v>
          </cell>
          <cell r="I227" t="str">
            <v>NOT</v>
          </cell>
          <cell r="O227" t="str">
            <v>PN2122_17_EXE_NOT_000006_3</v>
          </cell>
          <cell r="P227" t="str">
            <v>FAC-TTT-EMR-Dossier bruit de chantier</v>
          </cell>
          <cell r="U227">
            <v>44978</v>
          </cell>
        </row>
        <row r="228">
          <cell r="B228" t="str">
            <v>22ISS</v>
          </cell>
          <cell r="D228" t="str">
            <v>FAC</v>
          </cell>
          <cell r="E228" t="str">
            <v>PN2122</v>
          </cell>
          <cell r="G228">
            <v>17</v>
          </cell>
          <cell r="I228" t="str">
            <v>NOT</v>
          </cell>
          <cell r="O228" t="str">
            <v>PN2122_17_EXE_NOT_000006_4</v>
          </cell>
          <cell r="P228" t="str">
            <v>FAC-TTT-EMR-Dossier bruit de chantier</v>
          </cell>
          <cell r="U228">
            <v>44992</v>
          </cell>
        </row>
        <row r="229">
          <cell r="B229" t="str">
            <v>22ISS</v>
          </cell>
          <cell r="D229" t="str">
            <v>FAC</v>
          </cell>
          <cell r="E229" t="str">
            <v>PN2122</v>
          </cell>
          <cell r="G229">
            <v>17</v>
          </cell>
          <cell r="I229" t="str">
            <v>NOT</v>
          </cell>
          <cell r="O229" t="str">
            <v>PN2122_17_EXE_NOT_000007_1</v>
          </cell>
          <cell r="P229" t="str">
            <v>FAC-TTT-EMR-SOPRE</v>
          </cell>
          <cell r="U229">
            <v>44973</v>
          </cell>
        </row>
        <row r="230">
          <cell r="B230" t="str">
            <v>22ISS</v>
          </cell>
          <cell r="D230" t="str">
            <v>FAC</v>
          </cell>
          <cell r="E230" t="str">
            <v>PN2122</v>
          </cell>
          <cell r="G230">
            <v>17</v>
          </cell>
          <cell r="I230" t="str">
            <v>NOT</v>
          </cell>
          <cell r="O230" t="str">
            <v>PN2122_17_EXE_NOT_000007_2</v>
          </cell>
          <cell r="P230" t="str">
            <v>FAC-TTT-EMR-SOPRE</v>
          </cell>
          <cell r="U230">
            <v>44977</v>
          </cell>
        </row>
        <row r="231">
          <cell r="B231" t="str">
            <v>22ISS</v>
          </cell>
          <cell r="D231" t="str">
            <v>FAC</v>
          </cell>
          <cell r="E231" t="str">
            <v>PN2122</v>
          </cell>
          <cell r="G231">
            <v>17</v>
          </cell>
          <cell r="I231" t="str">
            <v>NOT</v>
          </cell>
          <cell r="O231" t="str">
            <v>PN2122_17_EXE_NOT_000007_3</v>
          </cell>
          <cell r="P231" t="str">
            <v>FAC-TTT-EMR-SOPRE</v>
          </cell>
          <cell r="U231">
            <v>44978</v>
          </cell>
        </row>
        <row r="232">
          <cell r="B232" t="str">
            <v>22ISS</v>
          </cell>
          <cell r="D232" t="str">
            <v>FAC</v>
          </cell>
          <cell r="E232" t="str">
            <v>PN2122</v>
          </cell>
          <cell r="G232">
            <v>17</v>
          </cell>
          <cell r="I232" t="str">
            <v>NOT</v>
          </cell>
          <cell r="O232" t="str">
            <v>PN2122_17_EXE_NOT_000007_4</v>
          </cell>
          <cell r="P232" t="str">
            <v>FAC-TTT-EMR-SOPRE</v>
          </cell>
          <cell r="U232">
            <v>44991</v>
          </cell>
        </row>
        <row r="233">
          <cell r="B233" t="str">
            <v>22ISS</v>
          </cell>
          <cell r="D233" t="str">
            <v>FAC</v>
          </cell>
          <cell r="E233" t="str">
            <v>PN2122</v>
          </cell>
          <cell r="G233">
            <v>17</v>
          </cell>
          <cell r="I233" t="str">
            <v>NOT</v>
          </cell>
          <cell r="O233" t="str">
            <v>PN2122_17_EXE_NOT_000008_1</v>
          </cell>
          <cell r="P233" t="str">
            <v>FAC-TTT-EMR-SOGED</v>
          </cell>
          <cell r="U233">
            <v>44979</v>
          </cell>
        </row>
        <row r="234">
          <cell r="B234" t="str">
            <v>22ISS</v>
          </cell>
          <cell r="D234" t="str">
            <v>FAC</v>
          </cell>
          <cell r="E234" t="str">
            <v>PN2122</v>
          </cell>
          <cell r="G234">
            <v>17</v>
          </cell>
          <cell r="I234" t="str">
            <v>NOT</v>
          </cell>
          <cell r="O234" t="str">
            <v>PN2122_17_EXE_NOT_000008_2</v>
          </cell>
          <cell r="P234" t="str">
            <v>FAC-TTT-EMR-SOGED</v>
          </cell>
          <cell r="U234">
            <v>44991</v>
          </cell>
        </row>
        <row r="235">
          <cell r="B235" t="str">
            <v>22ISS</v>
          </cell>
          <cell r="D235" t="str">
            <v>FAC</v>
          </cell>
          <cell r="E235" t="str">
            <v>PN2122</v>
          </cell>
          <cell r="G235">
            <v>17</v>
          </cell>
          <cell r="I235" t="str">
            <v>NOT</v>
          </cell>
          <cell r="O235" t="str">
            <v>PN2122_17_EXE_NOT_000010_1</v>
          </cell>
          <cell r="P235" t="str">
            <v>FAC-TTT-EMR-Phasage d'exécution</v>
          </cell>
          <cell r="U235">
            <v>44977</v>
          </cell>
        </row>
        <row r="236">
          <cell r="B236" t="str">
            <v>22ISS</v>
          </cell>
          <cell r="D236" t="str">
            <v>FAC</v>
          </cell>
          <cell r="E236" t="str">
            <v>PN2122</v>
          </cell>
          <cell r="G236">
            <v>17</v>
          </cell>
          <cell r="I236" t="str">
            <v>NOT</v>
          </cell>
          <cell r="O236" t="str">
            <v>PN2122_17_EXE_NOT_000010_2</v>
          </cell>
          <cell r="P236" t="str">
            <v>FAC-TTT-EMR-Phasage d'exécution</v>
          </cell>
          <cell r="U236"/>
        </row>
        <row r="237">
          <cell r="B237" t="str">
            <v>22ISS</v>
          </cell>
          <cell r="D237" t="str">
            <v>FAC</v>
          </cell>
          <cell r="E237" t="str">
            <v>PN2122</v>
          </cell>
          <cell r="G237">
            <v>17</v>
          </cell>
          <cell r="I237" t="str">
            <v>NOT</v>
          </cell>
          <cell r="O237" t="str">
            <v>PN2122_17_EXE_NOT_000010_3</v>
          </cell>
          <cell r="P237" t="str">
            <v>FAC-TTT-EMR-Phasage d'exécution</v>
          </cell>
          <cell r="U237">
            <v>44977</v>
          </cell>
        </row>
        <row r="238">
          <cell r="B238" t="str">
            <v>22ISS</v>
          </cell>
          <cell r="D238" t="str">
            <v>FAC</v>
          </cell>
          <cell r="E238" t="str">
            <v>PN2122</v>
          </cell>
          <cell r="G238">
            <v>17</v>
          </cell>
          <cell r="I238" t="str">
            <v>NOT</v>
          </cell>
          <cell r="O238" t="str">
            <v>PN2122_17_EXE_NOT_000010_4</v>
          </cell>
          <cell r="P238" t="str">
            <v>FAC-TTT-EMR-Phasage d'exécution</v>
          </cell>
          <cell r="U238">
            <v>44978</v>
          </cell>
        </row>
        <row r="239">
          <cell r="B239" t="str">
            <v>22ISS</v>
          </cell>
          <cell r="D239" t="str">
            <v>FAC</v>
          </cell>
          <cell r="E239" t="str">
            <v>PN2122</v>
          </cell>
          <cell r="G239">
            <v>17</v>
          </cell>
          <cell r="I239" t="str">
            <v>NOT</v>
          </cell>
          <cell r="O239" t="str">
            <v>PN2122_17_EXE_NOT_000010_5</v>
          </cell>
          <cell r="P239" t="str">
            <v>FAC-TTT-EMR-Phasage d'exécution</v>
          </cell>
          <cell r="U239">
            <v>44991</v>
          </cell>
        </row>
        <row r="240">
          <cell r="B240" t="str">
            <v>22ISS</v>
          </cell>
          <cell r="D240" t="str">
            <v>FAC</v>
          </cell>
          <cell r="E240" t="str">
            <v>PN2122</v>
          </cell>
          <cell r="G240">
            <v>17</v>
          </cell>
          <cell r="I240" t="str">
            <v>NTE</v>
          </cell>
          <cell r="O240" t="str">
            <v>PN2122_17_EXE_NTE_000018_1</v>
          </cell>
          <cell r="P240" t="str">
            <v>FAC-TTT-EMR-Note d'hypothèses</v>
          </cell>
          <cell r="U240">
            <v>45033</v>
          </cell>
        </row>
        <row r="241">
          <cell r="B241" t="str">
            <v>22ISS</v>
          </cell>
          <cell r="D241" t="str">
            <v>FAC</v>
          </cell>
          <cell r="E241" t="str">
            <v>PN2122</v>
          </cell>
          <cell r="G241">
            <v>17</v>
          </cell>
          <cell r="I241" t="str">
            <v>NTE</v>
          </cell>
          <cell r="O241" t="str">
            <v>PN2122_17_EXE_NTE_000022_1</v>
          </cell>
          <cell r="P241" t="str">
            <v>FAC-N00-EMR-Note de calcul Murs rideaux acier RDC</v>
          </cell>
          <cell r="U241">
            <v>45040</v>
          </cell>
        </row>
        <row r="242">
          <cell r="B242" t="str">
            <v>22ISS</v>
          </cell>
          <cell r="D242" t="str">
            <v>FAC</v>
          </cell>
          <cell r="E242" t="str">
            <v>PN2122</v>
          </cell>
          <cell r="G242">
            <v>17</v>
          </cell>
          <cell r="I242" t="str">
            <v>NTE</v>
          </cell>
          <cell r="O242" t="str">
            <v>PN2122_17_EXE_NTE_000022_2</v>
          </cell>
          <cell r="P242" t="str">
            <v>FAC-N00-EMR-Note de calcul Murs rideaux acier RDC</v>
          </cell>
          <cell r="U242">
            <v>45041</v>
          </cell>
        </row>
        <row r="243">
          <cell r="B243" t="str">
            <v>22ISS</v>
          </cell>
          <cell r="D243" t="str">
            <v>FAC</v>
          </cell>
          <cell r="E243" t="str">
            <v>PN2122</v>
          </cell>
          <cell r="G243">
            <v>17</v>
          </cell>
          <cell r="I243" t="str">
            <v>PGR</v>
          </cell>
          <cell r="O243" t="str">
            <v>PN2122_17_EXE_PGR_000004_1</v>
          </cell>
          <cell r="P243" t="str">
            <v>FAC-TTT-EMR-PAQSE</v>
          </cell>
          <cell r="U243">
            <v>44979</v>
          </cell>
        </row>
        <row r="244">
          <cell r="B244" t="str">
            <v>22ISS</v>
          </cell>
          <cell r="D244" t="str">
            <v>FAC</v>
          </cell>
          <cell r="E244" t="str">
            <v>PN2122</v>
          </cell>
          <cell r="G244">
            <v>17</v>
          </cell>
          <cell r="I244" t="str">
            <v>PGR</v>
          </cell>
          <cell r="O244" t="str">
            <v>PN2122_17_EXE_PGR_000004_2</v>
          </cell>
          <cell r="P244" t="str">
            <v>FAC-TTT-EMR-PAQSE</v>
          </cell>
          <cell r="U244">
            <v>45005</v>
          </cell>
        </row>
        <row r="245">
          <cell r="B245" t="str">
            <v>22ISS</v>
          </cell>
          <cell r="D245" t="str">
            <v>FAC</v>
          </cell>
          <cell r="E245" t="str">
            <v>PN2122</v>
          </cell>
          <cell r="G245">
            <v>17</v>
          </cell>
          <cell r="I245" t="str">
            <v>PLG</v>
          </cell>
          <cell r="O245" t="str">
            <v>PN2122_17_EXE_PLG_000014_1</v>
          </cell>
          <cell r="P245" t="str">
            <v>FAC-TTT-EMR-CPRD</v>
          </cell>
          <cell r="U245">
            <v>45005</v>
          </cell>
        </row>
        <row r="246">
          <cell r="B246" t="str">
            <v>22ISS</v>
          </cell>
          <cell r="D246" t="str">
            <v>FAC</v>
          </cell>
          <cell r="E246" t="str">
            <v>PN2122</v>
          </cell>
          <cell r="G246">
            <v>17</v>
          </cell>
          <cell r="I246" t="str">
            <v>PLG</v>
          </cell>
          <cell r="O246" t="str">
            <v>PN2122_17_EXE_PLG_000014_3</v>
          </cell>
          <cell r="P246" t="str">
            <v>FAC-TTT-EMR-CPRD</v>
          </cell>
          <cell r="U246">
            <v>45036</v>
          </cell>
        </row>
        <row r="247">
          <cell r="B247" t="str">
            <v>22ISS</v>
          </cell>
          <cell r="D247" t="str">
            <v>FAC</v>
          </cell>
          <cell r="E247" t="str">
            <v>PN2122</v>
          </cell>
          <cell r="G247">
            <v>17</v>
          </cell>
          <cell r="I247" t="str">
            <v>PLG</v>
          </cell>
          <cell r="O247" t="str">
            <v>PN2122_17_EXE_PLG_000015_1</v>
          </cell>
          <cell r="P247" t="str">
            <v>FAC-TTT-EMR-Planning previsionnel de travaux T0+30</v>
          </cell>
          <cell r="U247">
            <v>45005</v>
          </cell>
        </row>
        <row r="248">
          <cell r="B248" t="str">
            <v>22ISS</v>
          </cell>
          <cell r="D248" t="str">
            <v>FAC</v>
          </cell>
          <cell r="E248" t="str">
            <v>PN2122</v>
          </cell>
          <cell r="G248">
            <v>17</v>
          </cell>
          <cell r="I248" t="str">
            <v>PLG</v>
          </cell>
          <cell r="O248" t="str">
            <v>PN2122_17_EXE_PLG_000015_2</v>
          </cell>
          <cell r="P248" t="str">
            <v>FAC-TTT-EMR-Planning previsionnel de travaux T0+30</v>
          </cell>
          <cell r="U248">
            <v>45005</v>
          </cell>
        </row>
        <row r="249">
          <cell r="B249" t="str">
            <v>22ISS</v>
          </cell>
          <cell r="D249" t="str">
            <v>FAC</v>
          </cell>
          <cell r="E249" t="str">
            <v>PN2122</v>
          </cell>
          <cell r="G249">
            <v>17</v>
          </cell>
          <cell r="I249" t="str">
            <v>SPS</v>
          </cell>
          <cell r="O249" t="str">
            <v>PN2122_17_EXE_SPS_000003_1</v>
          </cell>
          <cell r="P249" t="str">
            <v>FAC-TTT-EMR-PPSPS</v>
          </cell>
          <cell r="U249">
            <v>44952</v>
          </cell>
        </row>
        <row r="250">
          <cell r="B250" t="str">
            <v>22ISS</v>
          </cell>
          <cell r="D250" t="str">
            <v>FAC</v>
          </cell>
          <cell r="E250" t="str">
            <v>PN2122</v>
          </cell>
          <cell r="G250">
            <v>17</v>
          </cell>
          <cell r="I250" t="str">
            <v>SPS</v>
          </cell>
          <cell r="O250" t="str">
            <v>PN2122_17_EXE_SPS_000003_2</v>
          </cell>
          <cell r="P250" t="str">
            <v>FAC-TTT-EMR-PPSPS</v>
          </cell>
          <cell r="U250">
            <v>44992</v>
          </cell>
        </row>
        <row r="251">
          <cell r="B251" t="str">
            <v>22ISS</v>
          </cell>
          <cell r="D251" t="str">
            <v>FAC</v>
          </cell>
          <cell r="E251" t="str">
            <v>PN2122</v>
          </cell>
          <cell r="G251">
            <v>17</v>
          </cell>
          <cell r="I251" t="str">
            <v>FQR</v>
          </cell>
          <cell r="O251" t="str">
            <v>PN2122_17_PRO_FQR_000001_1</v>
          </cell>
          <cell r="P251" t="str">
            <v>Fiche questions n°01</v>
          </cell>
          <cell r="U251">
            <v>44901</v>
          </cell>
        </row>
        <row r="252">
          <cell r="B252" t="str">
            <v>22ISS</v>
          </cell>
          <cell r="D252" t="str">
            <v>ETA</v>
          </cell>
          <cell r="E252" t="str">
            <v>PSC2137</v>
          </cell>
          <cell r="G252">
            <v>17</v>
          </cell>
          <cell r="I252" t="str">
            <v>DAF</v>
          </cell>
          <cell r="O252" t="str">
            <v>PSC2137_17_EXE_DAF_000122_1</v>
          </cell>
          <cell r="P252" t="str">
            <v>ETA-TTT-TTZ-DAF Isolant thermique</v>
          </cell>
          <cell r="U252">
            <v>45058</v>
          </cell>
        </row>
        <row r="253">
          <cell r="B253" t="str">
            <v>22ISS</v>
          </cell>
          <cell r="D253" t="str">
            <v>ETA</v>
          </cell>
          <cell r="E253" t="str">
            <v>PSC2137</v>
          </cell>
          <cell r="G253">
            <v>17</v>
          </cell>
          <cell r="I253" t="str">
            <v>DAF</v>
          </cell>
          <cell r="O253" t="str">
            <v>PSC2137_17_EXE_DAF_000123_1</v>
          </cell>
          <cell r="P253" t="str">
            <v>ETA-N01-EMR-DAF Complexe étanchéité terrasse inaccessible</v>
          </cell>
          <cell r="U253">
            <v>45058</v>
          </cell>
        </row>
        <row r="254">
          <cell r="B254" t="str">
            <v>22ISS</v>
          </cell>
          <cell r="D254" t="str">
            <v>ETA</v>
          </cell>
          <cell r="E254" t="str">
            <v>PSC2137</v>
          </cell>
          <cell r="G254">
            <v>17</v>
          </cell>
          <cell r="I254" t="str">
            <v>DAF</v>
          </cell>
          <cell r="O254" t="str">
            <v>PSC2137_17_EXE_DAF_000124_1</v>
          </cell>
          <cell r="P254" t="str">
            <v>ETA-TTT-TTZ-DAF bac acier conforme à la norme (DTU 43.3)</v>
          </cell>
          <cell r="U254">
            <v>45050</v>
          </cell>
        </row>
        <row r="255">
          <cell r="B255" t="str">
            <v>22ISS</v>
          </cell>
          <cell r="D255" t="str">
            <v>ETA</v>
          </cell>
          <cell r="E255" t="str">
            <v>PSC2137</v>
          </cell>
          <cell r="G255">
            <v>17</v>
          </cell>
          <cell r="I255" t="str">
            <v>DAF</v>
          </cell>
          <cell r="O255" t="str">
            <v>PSC2137_17_EXE_DAF_000125_1</v>
          </cell>
          <cell r="P255" t="str">
            <v>ETA-TTT-TTZ-DAF Reprise Complexe étanchéité ouvrage GC</v>
          </cell>
          <cell r="U255">
            <v>45058</v>
          </cell>
        </row>
        <row r="256">
          <cell r="B256" t="str">
            <v>22ISS</v>
          </cell>
          <cell r="D256" t="str">
            <v>ETA</v>
          </cell>
          <cell r="E256" t="str">
            <v>PSC2137</v>
          </cell>
          <cell r="G256">
            <v>17</v>
          </cell>
          <cell r="I256" t="str">
            <v>DAF</v>
          </cell>
          <cell r="O256" t="str">
            <v>PSC2137_17_EXE_DAF_000126_1</v>
          </cell>
          <cell r="P256" t="str">
            <v>ETA-TTT-TTZ-DAF Cuvelage</v>
          </cell>
          <cell r="U256">
            <v>45058</v>
          </cell>
        </row>
        <row r="257">
          <cell r="B257" t="str">
            <v>22ISS</v>
          </cell>
          <cell r="D257" t="str">
            <v>ETA</v>
          </cell>
          <cell r="E257" t="str">
            <v>PSC2137</v>
          </cell>
          <cell r="G257">
            <v>17</v>
          </cell>
          <cell r="I257" t="str">
            <v>DAF</v>
          </cell>
          <cell r="O257" t="str">
            <v>PSC2137_17_EXE_DAF_000127_1</v>
          </cell>
          <cell r="P257" t="str">
            <v>ETA-TTT-TTZ-DAF Couverture en zinc à tasseaux</v>
          </cell>
          <cell r="U257">
            <v>45058</v>
          </cell>
        </row>
        <row r="258">
          <cell r="B258" t="str">
            <v>22ISS</v>
          </cell>
          <cell r="D258" t="str">
            <v>ETA</v>
          </cell>
          <cell r="E258" t="str">
            <v>PSC2137</v>
          </cell>
          <cell r="G258">
            <v>17</v>
          </cell>
          <cell r="I258" t="str">
            <v>DAF</v>
          </cell>
          <cell r="O258" t="str">
            <v>PSC2137_17_EXE_DAF_000129_1</v>
          </cell>
          <cell r="P258" t="str">
            <v>ETA-TTT-TTZ-DAF Bandes de rive et Bandes d’égout</v>
          </cell>
          <cell r="U258">
            <v>45058</v>
          </cell>
        </row>
        <row r="259">
          <cell r="B259" t="str">
            <v>22ISS</v>
          </cell>
          <cell r="D259" t="str">
            <v>ETA</v>
          </cell>
          <cell r="E259" t="str">
            <v>PSC2137</v>
          </cell>
          <cell r="G259">
            <v>17</v>
          </cell>
          <cell r="I259" t="str">
            <v>DAF</v>
          </cell>
          <cell r="O259" t="str">
            <v>PSC2137_17_EXE_DAF_000130_1</v>
          </cell>
          <cell r="P259" t="str">
            <v>ETA-TTT-TTZ-DAF Chéneau en zinc</v>
          </cell>
          <cell r="U259">
            <v>45058</v>
          </cell>
        </row>
        <row r="260">
          <cell r="B260" t="str">
            <v>22ISS</v>
          </cell>
          <cell r="D260" t="str">
            <v>ETA</v>
          </cell>
          <cell r="E260" t="str">
            <v>PSC2137</v>
          </cell>
          <cell r="G260">
            <v>17</v>
          </cell>
          <cell r="I260" t="str">
            <v>DAF</v>
          </cell>
          <cell r="O260" t="str">
            <v>PSC2137_17_EXE_DAF_000131_1</v>
          </cell>
          <cell r="P260" t="str">
            <v>ETA-TTT-TTZ-DAF Captation des eaux pluviales</v>
          </cell>
          <cell r="U260">
            <v>45058</v>
          </cell>
        </row>
        <row r="261">
          <cell r="B261" t="str">
            <v>22ISS</v>
          </cell>
          <cell r="D261" t="str">
            <v>MAC</v>
          </cell>
          <cell r="E261" t="str">
            <v>PSC2137</v>
          </cell>
          <cell r="G261">
            <v>17</v>
          </cell>
          <cell r="I261" t="str">
            <v>DAF</v>
          </cell>
          <cell r="O261" t="str">
            <v>PSC2137_17_EXE_DAF_000137_1</v>
          </cell>
          <cell r="P261" t="str">
            <v>MAC-TTT-TTZ-DAF Parpaing plein</v>
          </cell>
          <cell r="U261">
            <v>45050</v>
          </cell>
        </row>
        <row r="262">
          <cell r="B262" t="str">
            <v>22ISS</v>
          </cell>
          <cell r="D262" t="str">
            <v>MAC</v>
          </cell>
          <cell r="E262" t="str">
            <v>PSC2137</v>
          </cell>
          <cell r="G262">
            <v>17</v>
          </cell>
          <cell r="I262" t="str">
            <v>DAF</v>
          </cell>
          <cell r="O262" t="str">
            <v>PSC2137_17_EXE_DAF_000138_1</v>
          </cell>
          <cell r="P262" t="str">
            <v>MAC-TTT-TTZ-DAF Parpaing creux</v>
          </cell>
          <cell r="U262">
            <v>45050</v>
          </cell>
        </row>
        <row r="263">
          <cell r="B263" t="str">
            <v>22ISS</v>
          </cell>
          <cell r="D263" t="str">
            <v>MAC</v>
          </cell>
          <cell r="E263" t="str">
            <v>PSC2137</v>
          </cell>
          <cell r="G263">
            <v>17</v>
          </cell>
          <cell r="I263" t="str">
            <v>DAF</v>
          </cell>
          <cell r="O263" t="str">
            <v>PSC2137_17_EXE_DAF_000140_1</v>
          </cell>
          <cell r="P263" t="str">
            <v>MAC-TTT-TTZ-DAF Enduit lisse sur maçonneries</v>
          </cell>
          <cell r="U263">
            <v>45050</v>
          </cell>
        </row>
        <row r="264">
          <cell r="B264" t="str">
            <v>22ISS</v>
          </cell>
          <cell r="D264" t="str">
            <v>MAC</v>
          </cell>
          <cell r="E264" t="str">
            <v>PSC2137</v>
          </cell>
          <cell r="G264">
            <v>17</v>
          </cell>
          <cell r="I264" t="str">
            <v>DAF</v>
          </cell>
          <cell r="O264" t="str">
            <v>PSC2137_17_EXE_DAF_000142_1</v>
          </cell>
          <cell r="P264" t="str">
            <v>MAC-TTT-TTZ-DAF Fourreaux &amp; TPC</v>
          </cell>
          <cell r="U264">
            <v>45050</v>
          </cell>
        </row>
        <row r="265">
          <cell r="B265" t="str">
            <v>22ISS</v>
          </cell>
          <cell r="D265" t="str">
            <v>MAC</v>
          </cell>
          <cell r="E265" t="str">
            <v>PSC2137</v>
          </cell>
          <cell r="G265">
            <v>17</v>
          </cell>
          <cell r="I265" t="str">
            <v>DAF</v>
          </cell>
          <cell r="O265" t="str">
            <v>PSC2137_17_EXE_DAF_000143_1</v>
          </cell>
          <cell r="P265" t="str">
            <v>MAC-TTT-TTZ-DAF Cunette moulée</v>
          </cell>
          <cell r="U265">
            <v>45050</v>
          </cell>
        </row>
        <row r="266">
          <cell r="B266" t="str">
            <v>22ISS</v>
          </cell>
          <cell r="D266" t="str">
            <v>MAC</v>
          </cell>
          <cell r="E266" t="str">
            <v>PSC2137</v>
          </cell>
          <cell r="G266">
            <v>17</v>
          </cell>
          <cell r="I266" t="str">
            <v>DAF</v>
          </cell>
          <cell r="O266" t="str">
            <v>PSC2137_17_EXE_DAF_000144_1</v>
          </cell>
          <cell r="P266" t="str">
            <v>MAC-TTT-TTZ-DAF Résine de scellement</v>
          </cell>
          <cell r="U266">
            <v>45050</v>
          </cell>
        </row>
        <row r="267">
          <cell r="B267" t="str">
            <v>22ISS</v>
          </cell>
          <cell r="D267" t="str">
            <v>MAC</v>
          </cell>
          <cell r="E267" t="str">
            <v>PSC2137</v>
          </cell>
          <cell r="G267">
            <v>17</v>
          </cell>
          <cell r="I267" t="str">
            <v>DAF</v>
          </cell>
          <cell r="O267" t="str">
            <v>PSC2137_17_EXE_DAF_000145_1</v>
          </cell>
          <cell r="P267" t="str">
            <v>MAC-TTT-TTZ-DAF Cunette en rigole</v>
          </cell>
          <cell r="U267">
            <v>45050</v>
          </cell>
        </row>
        <row r="268">
          <cell r="B268" t="str">
            <v>22ISS</v>
          </cell>
          <cell r="D268" t="str">
            <v>MAC</v>
          </cell>
          <cell r="E268" t="str">
            <v>PSC2137</v>
          </cell>
          <cell r="G268">
            <v>17</v>
          </cell>
          <cell r="I268" t="str">
            <v>DAF</v>
          </cell>
          <cell r="O268" t="str">
            <v>PSC2137_17_EXE_DAF_000146_1</v>
          </cell>
          <cell r="P268" t="str">
            <v>MAC-TTT-TTZ-DAF - Joint CF</v>
          </cell>
          <cell r="U268">
            <v>45050</v>
          </cell>
        </row>
        <row r="269">
          <cell r="B269" t="str">
            <v>22ISS</v>
          </cell>
          <cell r="D269" t="str">
            <v>MAC</v>
          </cell>
          <cell r="E269" t="str">
            <v>PSC2137</v>
          </cell>
          <cell r="G269">
            <v>17</v>
          </cell>
          <cell r="I269" t="str">
            <v>DAF</v>
          </cell>
          <cell r="O269" t="str">
            <v>PSC2137_17_EXE_DAF_000147_1</v>
          </cell>
          <cell r="P269" t="str">
            <v>MAC-TTT-TTZ-DAF Armatures ouvrages BA</v>
          </cell>
          <cell r="U269">
            <v>45050</v>
          </cell>
        </row>
        <row r="270">
          <cell r="B270" t="str">
            <v>22ISS</v>
          </cell>
          <cell r="D270" t="str">
            <v>MAC</v>
          </cell>
          <cell r="E270" t="str">
            <v>PSC2137</v>
          </cell>
          <cell r="G270">
            <v>17</v>
          </cell>
          <cell r="I270" t="str">
            <v>DAF</v>
          </cell>
          <cell r="O270" t="str">
            <v>PSC2137_17_EXE_DAF_000147_2</v>
          </cell>
          <cell r="P270" t="str">
            <v>MAC-TTT-TTZ-DAF Armatures ouvrages BA</v>
          </cell>
          <cell r="U270">
            <v>45062</v>
          </cell>
        </row>
        <row r="271">
          <cell r="B271" t="str">
            <v>22ISS</v>
          </cell>
          <cell r="D271" t="str">
            <v>MAC</v>
          </cell>
          <cell r="E271" t="str">
            <v>PSC2137</v>
          </cell>
          <cell r="G271">
            <v>17</v>
          </cell>
          <cell r="I271" t="str">
            <v>DAF</v>
          </cell>
          <cell r="O271" t="str">
            <v>PSC2137_17_EXE_DAF_000148_1</v>
          </cell>
          <cell r="P271" t="str">
            <v>MAC-TTT-TTZ-DAF - Mortier</v>
          </cell>
          <cell r="U271">
            <v>45050</v>
          </cell>
        </row>
        <row r="272">
          <cell r="B272" t="str">
            <v>22ISS</v>
          </cell>
          <cell r="D272" t="str">
            <v>MAC</v>
          </cell>
          <cell r="E272" t="str">
            <v>PSC2137</v>
          </cell>
          <cell r="G272">
            <v>17</v>
          </cell>
          <cell r="I272" t="str">
            <v>DAF</v>
          </cell>
          <cell r="O272" t="str">
            <v>PSC2137_17_EXE_DAF_000149_1</v>
          </cell>
          <cell r="P272" t="str">
            <v>MAC-TTT-TTZ-Tampon en inox</v>
          </cell>
          <cell r="U272">
            <v>45050</v>
          </cell>
        </row>
        <row r="273">
          <cell r="B273" t="str">
            <v>22ISS</v>
          </cell>
          <cell r="D273" t="str">
            <v>MMS</v>
          </cell>
          <cell r="E273" t="str">
            <v>PSC2137</v>
          </cell>
          <cell r="G273">
            <v>17</v>
          </cell>
          <cell r="I273" t="str">
            <v>DAF</v>
          </cell>
          <cell r="O273" t="str">
            <v>PSC2137_17_EXE_DAF_000173_1</v>
          </cell>
          <cell r="P273" t="str">
            <v>MMS-TTT-BOI-Tableau de Portes S1 Boite Gare</v>
          </cell>
          <cell r="U273">
            <v>45068</v>
          </cell>
        </row>
        <row r="274">
          <cell r="B274" t="str">
            <v>22ISS</v>
          </cell>
          <cell r="D274" t="str">
            <v>MMS</v>
          </cell>
          <cell r="E274" t="str">
            <v>PSC2137</v>
          </cell>
          <cell r="G274">
            <v>17</v>
          </cell>
          <cell r="I274" t="str">
            <v>DAF</v>
          </cell>
          <cell r="O274" t="str">
            <v>PSC2137_17_EXE_DAF_000174_1</v>
          </cell>
          <cell r="P274" t="str">
            <v>MMS-TTT-BOI-Tableau de Portes  S2 Boite Gare</v>
          </cell>
          <cell r="U274">
            <v>45068</v>
          </cell>
        </row>
        <row r="275">
          <cell r="B275" t="str">
            <v>22ISS</v>
          </cell>
          <cell r="D275" t="str">
            <v>MMS</v>
          </cell>
          <cell r="E275" t="str">
            <v>PSC2137</v>
          </cell>
          <cell r="G275">
            <v>17</v>
          </cell>
          <cell r="I275" t="str">
            <v>DAF</v>
          </cell>
          <cell r="O275" t="str">
            <v>PSC2137_17_EXE_DAF_000175_1</v>
          </cell>
          <cell r="P275" t="str">
            <v>MMS-TTT-BOI-Tableau de Portes S3 Boite Gare</v>
          </cell>
          <cell r="U275">
            <v>45068</v>
          </cell>
        </row>
        <row r="276">
          <cell r="B276" t="str">
            <v>22ISS</v>
          </cell>
          <cell r="D276" t="str">
            <v>MMS</v>
          </cell>
          <cell r="E276" t="str">
            <v>PSC2137</v>
          </cell>
          <cell r="G276">
            <v>17</v>
          </cell>
          <cell r="I276" t="str">
            <v>DAF</v>
          </cell>
          <cell r="O276" t="str">
            <v>PSC2137_17_EXE_DAF_000176_1</v>
          </cell>
          <cell r="P276" t="str">
            <v>MMS-TTT-BOI-Tableau de Portes S4 Boite Gare</v>
          </cell>
          <cell r="U276">
            <v>45068</v>
          </cell>
        </row>
        <row r="277">
          <cell r="B277" t="str">
            <v>22ISS</v>
          </cell>
          <cell r="D277" t="str">
            <v>MMS</v>
          </cell>
          <cell r="E277" t="str">
            <v>PSC2137</v>
          </cell>
          <cell r="G277">
            <v>17</v>
          </cell>
          <cell r="I277" t="str">
            <v>DAF</v>
          </cell>
          <cell r="O277" t="str">
            <v>PSC2137_17_EXE_DAF_000177_1</v>
          </cell>
          <cell r="P277" t="str">
            <v>MMS-TTT-BOI-Tableau de Portes N00 Émergence</v>
          </cell>
          <cell r="U277">
            <v>45068</v>
          </cell>
        </row>
        <row r="278">
          <cell r="B278" t="str">
            <v>22ISS</v>
          </cell>
          <cell r="D278" t="str">
            <v>MMS</v>
          </cell>
          <cell r="E278" t="str">
            <v>PSC2137</v>
          </cell>
          <cell r="G278">
            <v>17</v>
          </cell>
          <cell r="I278" t="str">
            <v>DAF</v>
          </cell>
          <cell r="O278" t="str">
            <v>PSC2137_17_EXE_DAF_000178_1</v>
          </cell>
          <cell r="P278" t="str">
            <v>MMS-TTT-EMR-Tableau de Portes  S1 Émergence</v>
          </cell>
          <cell r="U278">
            <v>45068</v>
          </cell>
        </row>
        <row r="279">
          <cell r="B279" t="str">
            <v>22ISS</v>
          </cell>
          <cell r="D279" t="str">
            <v>MMS</v>
          </cell>
          <cell r="E279" t="str">
            <v>PSC2137</v>
          </cell>
          <cell r="G279">
            <v>17</v>
          </cell>
          <cell r="I279" t="str">
            <v>DAF</v>
          </cell>
          <cell r="O279" t="str">
            <v>PSC2137_17_EXE_DAF_000179_1</v>
          </cell>
          <cell r="P279" t="str">
            <v>MMS-TTT-EMR-Tableau de Portes S2 Émergence</v>
          </cell>
          <cell r="U279">
            <v>45068</v>
          </cell>
        </row>
        <row r="280">
          <cell r="B280" t="str">
            <v>22ISS</v>
          </cell>
          <cell r="D280" t="str">
            <v>MMS</v>
          </cell>
          <cell r="E280" t="str">
            <v>PSC2137</v>
          </cell>
          <cell r="G280">
            <v>17</v>
          </cell>
          <cell r="I280" t="str">
            <v>DAF</v>
          </cell>
          <cell r="O280" t="str">
            <v>PSC2137_17_EXE_DAF_000180_1</v>
          </cell>
          <cell r="P280" t="str">
            <v>MMS-TTT-COR-Tableau de Portes  S1 Correspondance</v>
          </cell>
          <cell r="U280">
            <v>45068</v>
          </cell>
        </row>
        <row r="281">
          <cell r="B281" t="str">
            <v>22ISS</v>
          </cell>
          <cell r="D281" t="str">
            <v>MMS</v>
          </cell>
          <cell r="E281" t="str">
            <v>PSC2137</v>
          </cell>
          <cell r="G281">
            <v>17</v>
          </cell>
          <cell r="I281" t="str">
            <v>DAF</v>
          </cell>
          <cell r="O281" t="str">
            <v>PSC2137_17_EXE_DAF_000181_1</v>
          </cell>
          <cell r="P281" t="str">
            <v>MMS-TTT-COR-Tableau de Portes  S2 Correspondance</v>
          </cell>
          <cell r="U281">
            <v>45068</v>
          </cell>
        </row>
        <row r="282">
          <cell r="B282" t="str">
            <v>22ISS</v>
          </cell>
          <cell r="D282" t="str">
            <v>RVT</v>
          </cell>
          <cell r="E282" t="str">
            <v>PSC2137</v>
          </cell>
          <cell r="G282">
            <v>17</v>
          </cell>
          <cell r="I282" t="str">
            <v>DAF</v>
          </cell>
          <cell r="O282" t="str">
            <v>PSC2137_17_EXE_DAF_000236_1</v>
          </cell>
          <cell r="P282" t="str">
            <v>RVT-TTT-TTZ-DAF Revêtement de sol souple en PVC en lés</v>
          </cell>
          <cell r="U282">
            <v>45062</v>
          </cell>
        </row>
        <row r="283">
          <cell r="B283" t="str">
            <v>22ISS</v>
          </cell>
          <cell r="D283" t="str">
            <v>RVT</v>
          </cell>
          <cell r="E283" t="str">
            <v>PSC2137</v>
          </cell>
          <cell r="G283">
            <v>17</v>
          </cell>
          <cell r="I283" t="str">
            <v>DAF</v>
          </cell>
          <cell r="O283" t="str">
            <v>PSC2137_17_EXE_DAF_000237_1</v>
          </cell>
          <cell r="P283" t="str">
            <v>RVT-TTT-TTZ-DAF Barre de seuil – Profils de raccordement</v>
          </cell>
          <cell r="U283">
            <v>45062</v>
          </cell>
        </row>
        <row r="284">
          <cell r="B284" t="str">
            <v>22ISS</v>
          </cell>
          <cell r="D284" t="str">
            <v>RVT</v>
          </cell>
          <cell r="E284" t="str">
            <v>PSC2137</v>
          </cell>
          <cell r="G284">
            <v>17</v>
          </cell>
          <cell r="I284" t="str">
            <v>DAF</v>
          </cell>
          <cell r="O284" t="str">
            <v>PSC2137_17_EXE_DAF_000238_1</v>
          </cell>
          <cell r="P284" t="str">
            <v>RVT-TTT-TTZ-DAF Plinthes et angles PVC</v>
          </cell>
          <cell r="U284">
            <v>45062</v>
          </cell>
        </row>
        <row r="285">
          <cell r="B285" t="str">
            <v>22ISS</v>
          </cell>
          <cell r="D285" t="str">
            <v>RVT</v>
          </cell>
          <cell r="E285" t="str">
            <v>PSC2137</v>
          </cell>
          <cell r="G285">
            <v>17</v>
          </cell>
          <cell r="I285" t="str">
            <v>DAF</v>
          </cell>
          <cell r="O285" t="str">
            <v>PSC2137_17_EXE_DAF_000239_1</v>
          </cell>
          <cell r="P285" t="str">
            <v>RVT-TTT-TTZ-DAF Couvre-joints de dilatation</v>
          </cell>
          <cell r="U285">
            <v>45062</v>
          </cell>
        </row>
        <row r="286">
          <cell r="B286" t="str">
            <v>22ISS</v>
          </cell>
          <cell r="D286" t="str">
            <v>RVT</v>
          </cell>
          <cell r="E286" t="str">
            <v>PSC2137</v>
          </cell>
          <cell r="G286">
            <v>17</v>
          </cell>
          <cell r="I286" t="str">
            <v>DAF</v>
          </cell>
          <cell r="O286" t="str">
            <v>PSC2137_17_EXE_DAF_000240_1</v>
          </cell>
          <cell r="P286" t="str">
            <v>RVT-TTT-TTZ-DAF Protection mural PVC</v>
          </cell>
          <cell r="U286">
            <v>45062</v>
          </cell>
        </row>
        <row r="287">
          <cell r="B287" t="str">
            <v>22ISS</v>
          </cell>
          <cell r="D287" t="str">
            <v>RVT</v>
          </cell>
          <cell r="E287" t="str">
            <v>PSC2137</v>
          </cell>
          <cell r="G287">
            <v>17</v>
          </cell>
          <cell r="I287" t="str">
            <v>DAF</v>
          </cell>
          <cell r="O287" t="str">
            <v>PSC2137_17_EXE_DAF_000241_1</v>
          </cell>
          <cell r="P287" t="str">
            <v>RVT-TTT-TTZ-DAF Habillage en résine acrylique</v>
          </cell>
          <cell r="U287">
            <v>45062</v>
          </cell>
        </row>
        <row r="288">
          <cell r="B288" t="str">
            <v>22ISS</v>
          </cell>
          <cell r="D288" t="str">
            <v>RVT</v>
          </cell>
          <cell r="E288" t="str">
            <v>PSC2137</v>
          </cell>
          <cell r="G288">
            <v>17</v>
          </cell>
          <cell r="I288" t="str">
            <v>DAF</v>
          </cell>
          <cell r="O288" t="str">
            <v>PSC2137_17_EXE_DAF_000242_1</v>
          </cell>
          <cell r="P288" t="str">
            <v>RVT-TTT-TTZ-DAF Habillage en panneau composite</v>
          </cell>
          <cell r="U288">
            <v>45062</v>
          </cell>
        </row>
        <row r="289">
          <cell r="B289" t="str">
            <v>22ISS</v>
          </cell>
          <cell r="D289" t="str">
            <v>RVT</v>
          </cell>
          <cell r="E289" t="str">
            <v>PSC2137</v>
          </cell>
          <cell r="G289">
            <v>17</v>
          </cell>
          <cell r="I289" t="str">
            <v>DAF</v>
          </cell>
          <cell r="O289" t="str">
            <v>PSC2137_17_EXE_DAF_000243_1</v>
          </cell>
          <cell r="P289" t="str">
            <v>RVT-TTT-TTZ-DAF Habillage verrier</v>
          </cell>
          <cell r="U289">
            <v>45062</v>
          </cell>
        </row>
        <row r="290">
          <cell r="B290" t="str">
            <v>22ISS</v>
          </cell>
          <cell r="D290" t="str">
            <v>RVT</v>
          </cell>
          <cell r="E290" t="str">
            <v>PSC2137</v>
          </cell>
          <cell r="G290">
            <v>17</v>
          </cell>
          <cell r="I290" t="str">
            <v>DAF</v>
          </cell>
          <cell r="O290" t="str">
            <v>PSC2137_17_EXE_DAF_000244_1</v>
          </cell>
          <cell r="P290" t="str">
            <v>RVT-TTT-TTZ-DAF Panneau métallique double parement aluminium sur nid d'abeille</v>
          </cell>
          <cell r="U290">
            <v>45062</v>
          </cell>
        </row>
        <row r="291">
          <cell r="B291" t="str">
            <v>22ISS</v>
          </cell>
          <cell r="D291" t="str">
            <v>RVT</v>
          </cell>
          <cell r="E291" t="str">
            <v>PSC2137</v>
          </cell>
          <cell r="G291">
            <v>17</v>
          </cell>
          <cell r="I291" t="str">
            <v>DAF</v>
          </cell>
          <cell r="O291" t="str">
            <v>PSC2137_17_EXE_DAF_000247_1</v>
          </cell>
          <cell r="P291" t="str">
            <v>RVT-TTT-TTZ-DAF Plinthes en aluminium</v>
          </cell>
          <cell r="U291">
            <v>45062</v>
          </cell>
        </row>
        <row r="292">
          <cell r="B292" t="str">
            <v>22ISS</v>
          </cell>
          <cell r="D292" t="str">
            <v>MAC</v>
          </cell>
          <cell r="E292" t="str">
            <v>PSC2137</v>
          </cell>
          <cell r="G292">
            <v>17</v>
          </cell>
          <cell r="I292" t="str">
            <v>DAF</v>
          </cell>
          <cell r="O292" t="str">
            <v>PSC2137_17_EXE_DAF_000292_1</v>
          </cell>
          <cell r="P292" t="str">
            <v>MAC-TTT-TTZ-DAF Parpaing plein allégé</v>
          </cell>
          <cell r="U292">
            <v>45050</v>
          </cell>
        </row>
        <row r="293">
          <cell r="B293" t="str">
            <v>22ISS</v>
          </cell>
          <cell r="D293" t="str">
            <v>MAC</v>
          </cell>
          <cell r="E293" t="str">
            <v>PSC2137</v>
          </cell>
          <cell r="G293">
            <v>17</v>
          </cell>
          <cell r="I293" t="str">
            <v>DAF</v>
          </cell>
          <cell r="O293" t="str">
            <v>PSC2137_17_EXE_DAF_000292_2</v>
          </cell>
          <cell r="P293" t="str">
            <v>MAC-TTT-TTZ-DAF Parpaing plein allégé</v>
          </cell>
          <cell r="U293">
            <v>45062</v>
          </cell>
        </row>
        <row r="294">
          <cell r="B294" t="str">
            <v>22ISS</v>
          </cell>
          <cell r="D294" t="str">
            <v>CHA</v>
          </cell>
          <cell r="E294" t="str">
            <v>PSC2137</v>
          </cell>
          <cell r="G294">
            <v>17</v>
          </cell>
          <cell r="I294" t="str">
            <v>DAF</v>
          </cell>
          <cell r="O294" t="str">
            <v>PSC2137_17_EXE_DAF_000322_1</v>
          </cell>
          <cell r="P294" t="str">
            <v>CHA-TTT-EME-Fiche technique chevillage</v>
          </cell>
          <cell r="U294">
            <v>45036</v>
          </cell>
        </row>
        <row r="295">
          <cell r="B295" t="str">
            <v>22ISS</v>
          </cell>
          <cell r="D295" t="str">
            <v>MAC</v>
          </cell>
          <cell r="E295" t="str">
            <v>PSC2137</v>
          </cell>
          <cell r="G295">
            <v>17</v>
          </cell>
          <cell r="I295" t="str">
            <v>DAF</v>
          </cell>
          <cell r="O295" t="str">
            <v>PSC2137_17_EXE_DAF_000324_1</v>
          </cell>
          <cell r="P295" t="str">
            <v>MAC-TTT-TTZ-Tampon à carreler</v>
          </cell>
          <cell r="U295">
            <v>45058</v>
          </cell>
        </row>
        <row r="296">
          <cell r="B296" t="str">
            <v>22ISS</v>
          </cell>
          <cell r="D296" t="str">
            <v>ETA</v>
          </cell>
          <cell r="E296" t="str">
            <v>PSC2137</v>
          </cell>
          <cell r="G296">
            <v>17</v>
          </cell>
          <cell r="I296" t="str">
            <v>DAF</v>
          </cell>
          <cell r="O296" t="str">
            <v>PSC2137_17_EXE_DAF_000325_1</v>
          </cell>
          <cell r="P296" t="str">
            <v>ETA-TTT-TTZ-Bande solin</v>
          </cell>
          <cell r="U296">
            <v>45058</v>
          </cell>
        </row>
        <row r="297">
          <cell r="B297" t="str">
            <v>22ISS</v>
          </cell>
          <cell r="D297" t="str">
            <v>ETA</v>
          </cell>
          <cell r="E297" t="str">
            <v>PSC2137</v>
          </cell>
          <cell r="G297">
            <v>17</v>
          </cell>
          <cell r="I297" t="str">
            <v>DAF</v>
          </cell>
          <cell r="O297" t="str">
            <v>PSC2137_17_EXE_DAF_000326_1</v>
          </cell>
          <cell r="P297" t="str">
            <v>ETA-TTT-TTZ-Etanchéité pied de façade</v>
          </cell>
          <cell r="U297">
            <v>45058</v>
          </cell>
        </row>
        <row r="298">
          <cell r="B298" t="str">
            <v>22ISS</v>
          </cell>
          <cell r="D298" t="str">
            <v>GEN</v>
          </cell>
          <cell r="E298" t="str">
            <v>PSC2137</v>
          </cell>
          <cell r="G298">
            <v>17</v>
          </cell>
          <cell r="I298" t="str">
            <v>LIS</v>
          </cell>
          <cell r="O298" t="str">
            <v>PSC2137_17_EXE_LIS_000001_1</v>
          </cell>
          <cell r="P298" t="str">
            <v>Calendrier Prévisionnel de Remise des Documents (CPRD)</v>
          </cell>
          <cell r="U298">
            <v>44922</v>
          </cell>
        </row>
        <row r="299">
          <cell r="B299" t="str">
            <v>22ISS</v>
          </cell>
          <cell r="D299" t="str">
            <v>GEN</v>
          </cell>
          <cell r="E299" t="str">
            <v>PSC2137</v>
          </cell>
          <cell r="G299">
            <v>17</v>
          </cell>
          <cell r="I299" t="str">
            <v>LIS</v>
          </cell>
          <cell r="O299" t="str">
            <v>PSC2137_17_EXE_LIS_000018_1</v>
          </cell>
          <cell r="P299" t="str">
            <v>GEN-TTT-TTZ-Liste des visas SNCF</v>
          </cell>
          <cell r="U299">
            <v>44946</v>
          </cell>
        </row>
        <row r="300">
          <cell r="B300" t="str">
            <v>22ISS</v>
          </cell>
          <cell r="D300" t="str">
            <v>GEN</v>
          </cell>
          <cell r="E300" t="str">
            <v>PSC2137</v>
          </cell>
          <cell r="G300">
            <v>17</v>
          </cell>
          <cell r="I300" t="str">
            <v>NOT</v>
          </cell>
          <cell r="O300" t="str">
            <v>PSC2137_17_EXE_NOT_000011_1</v>
          </cell>
          <cell r="P300" t="str">
            <v>GEN-TTT-TTZ-Sous-détail de tous les prix unitaires et les décompositions de prix forfaitaires (SDPU)</v>
          </cell>
          <cell r="U300">
            <v>44946</v>
          </cell>
        </row>
        <row r="301">
          <cell r="B301" t="str">
            <v>22ISS</v>
          </cell>
          <cell r="D301" t="str">
            <v>POP</v>
          </cell>
          <cell r="E301" t="str">
            <v>PSC2137</v>
          </cell>
          <cell r="G301">
            <v>17</v>
          </cell>
          <cell r="I301" t="str">
            <v>NOT</v>
          </cell>
          <cell r="O301" t="str">
            <v>PSC2137_17_EXE_NOT_000012_1</v>
          </cell>
          <cell r="P301" t="str">
            <v>POP-TTT-TTZ-Projet des ouvrages provisoires</v>
          </cell>
          <cell r="U301">
            <v>44946</v>
          </cell>
        </row>
        <row r="302">
          <cell r="B302" t="str">
            <v>22ISS</v>
          </cell>
          <cell r="D302" t="str">
            <v>POP</v>
          </cell>
          <cell r="E302" t="str">
            <v>PSC2137</v>
          </cell>
          <cell r="G302">
            <v>17</v>
          </cell>
          <cell r="I302" t="str">
            <v>NOT</v>
          </cell>
          <cell r="O302" t="str">
            <v>PSC2137_17_EXE_NOT_000012_2</v>
          </cell>
          <cell r="P302" t="str">
            <v>POP-TTT-TTZ-Projet des ouvrages provisoires</v>
          </cell>
          <cell r="U302">
            <v>44952</v>
          </cell>
        </row>
        <row r="303">
          <cell r="B303" t="str">
            <v>22ISS</v>
          </cell>
          <cell r="D303" t="str">
            <v>INS</v>
          </cell>
          <cell r="E303" t="str">
            <v>PSC2137</v>
          </cell>
          <cell r="G303">
            <v>17</v>
          </cell>
          <cell r="I303" t="str">
            <v>NOT</v>
          </cell>
          <cell r="O303" t="str">
            <v>PSC2137_17_EXE_NOT_000016_1</v>
          </cell>
          <cell r="P303" t="str">
            <v>INS-TTT-TTZ-Projet phasé des installations de chantier</v>
          </cell>
          <cell r="U303">
            <v>44946</v>
          </cell>
        </row>
        <row r="304">
          <cell r="B304" t="str">
            <v>22ISS</v>
          </cell>
          <cell r="D304" t="str">
            <v>INS</v>
          </cell>
          <cell r="E304" t="str">
            <v>PSC2137</v>
          </cell>
          <cell r="G304">
            <v>17</v>
          </cell>
          <cell r="I304" t="str">
            <v>NOT</v>
          </cell>
          <cell r="O304" t="str">
            <v>PSC2137_17_EXE_NOT_000016_2</v>
          </cell>
          <cell r="P304" t="str">
            <v>INS-TTT-TTZ-Projet phasé des installations de chantier</v>
          </cell>
          <cell r="U304">
            <v>44952</v>
          </cell>
        </row>
        <row r="305">
          <cell r="B305" t="str">
            <v>22ISS</v>
          </cell>
          <cell r="D305" t="str">
            <v>PLF</v>
          </cell>
          <cell r="E305" t="str">
            <v>PSC2137</v>
          </cell>
          <cell r="G305">
            <v>17</v>
          </cell>
          <cell r="I305" t="str">
            <v>NOT</v>
          </cell>
          <cell r="O305" t="str">
            <v>PSC2137_17_EXE_NOT_000017_1</v>
          </cell>
          <cell r="P305" t="str">
            <v>PLF-TTT-TTZ-Registre de chantier du jour J</v>
          </cell>
          <cell r="U305">
            <v>44946</v>
          </cell>
        </row>
        <row r="306">
          <cell r="B306" t="str">
            <v>22ISS</v>
          </cell>
          <cell r="D306" t="str">
            <v>GEN</v>
          </cell>
          <cell r="E306" t="str">
            <v>PSC2137</v>
          </cell>
          <cell r="G306">
            <v>17</v>
          </cell>
          <cell r="I306" t="str">
            <v>NOT</v>
          </cell>
          <cell r="O306" t="str">
            <v>PSC2137_17_EXE_NOT_000019_1</v>
          </cell>
          <cell r="P306" t="str">
            <v>GEN-TTT-TTZ-Echéancier financier</v>
          </cell>
          <cell r="U306">
            <v>44946</v>
          </cell>
        </row>
        <row r="307">
          <cell r="B307" t="str">
            <v>22ISS</v>
          </cell>
          <cell r="D307" t="str">
            <v>MAC</v>
          </cell>
          <cell r="E307" t="str">
            <v>PSC2137</v>
          </cell>
          <cell r="G307">
            <v>17</v>
          </cell>
          <cell r="I307" t="str">
            <v>NTE</v>
          </cell>
          <cell r="O307" t="str">
            <v>PSC2137_17_EXE_NTE_000295_1</v>
          </cell>
          <cell r="P307" t="str">
            <v>MAC-TTT-TTZ-Note d’hypothèse générale Ouvrages béton Armé</v>
          </cell>
          <cell r="U307">
            <v>44994</v>
          </cell>
        </row>
        <row r="308">
          <cell r="B308" t="str">
            <v>22ISS</v>
          </cell>
          <cell r="D308" t="str">
            <v>MAC</v>
          </cell>
          <cell r="E308" t="str">
            <v>PSC2137</v>
          </cell>
          <cell r="G308">
            <v>17</v>
          </cell>
          <cell r="I308" t="str">
            <v>NTE</v>
          </cell>
          <cell r="O308" t="str">
            <v>PSC2137_17_EXE_NTE_000296_1</v>
          </cell>
          <cell r="P308" t="str">
            <v>MAC-TTT-TTZ-Note d'hypothèse Maçonnerie</v>
          </cell>
          <cell r="U308">
            <v>44994</v>
          </cell>
        </row>
        <row r="309">
          <cell r="B309" t="str">
            <v>22ISS</v>
          </cell>
          <cell r="D309" t="str">
            <v>MAC</v>
          </cell>
          <cell r="E309" t="str">
            <v>PSC2137</v>
          </cell>
          <cell r="G309">
            <v>17</v>
          </cell>
          <cell r="I309" t="str">
            <v>NTE</v>
          </cell>
          <cell r="O309" t="str">
            <v>PSC2137_17_EXE_NTE_000297_1</v>
          </cell>
          <cell r="P309" t="str">
            <v>MAC-TTT-TTZ-Note d'hypothèse Rechargement</v>
          </cell>
          <cell r="U309">
            <v>44994</v>
          </cell>
        </row>
        <row r="310">
          <cell r="B310" t="str">
            <v>22ISS</v>
          </cell>
          <cell r="D310" t="str">
            <v>SGO</v>
          </cell>
          <cell r="E310" t="str">
            <v>PSC2137</v>
          </cell>
          <cell r="G310">
            <v>17</v>
          </cell>
          <cell r="I310" t="str">
            <v>NTE</v>
          </cell>
          <cell r="O310" t="str">
            <v>PSC2137_17_EXE_NTE_000300_1</v>
          </cell>
          <cell r="P310" t="str">
            <v>SGO-TTT-TTZ-Note d’hypothèse et calculs ESCALIERS BETON</v>
          </cell>
          <cell r="U310">
            <v>45036</v>
          </cell>
        </row>
        <row r="311">
          <cell r="B311" t="str">
            <v>22ISS</v>
          </cell>
          <cell r="D311" t="str">
            <v>CHA</v>
          </cell>
          <cell r="E311" t="str">
            <v>PSC2137</v>
          </cell>
          <cell r="G311">
            <v>17</v>
          </cell>
          <cell r="I311" t="str">
            <v>NTE</v>
          </cell>
          <cell r="O311" t="str">
            <v>PSC2137_17_EXE_NTE_000320_1</v>
          </cell>
          <cell r="P311" t="str">
            <v>CHA-TTT-EME-Descente de charges charpente métallique Supports bungalows base vie en toiture</v>
          </cell>
          <cell r="U311">
            <v>45036</v>
          </cell>
        </row>
        <row r="312">
          <cell r="B312" t="str">
            <v>22ISS</v>
          </cell>
          <cell r="D312" t="str">
            <v>CHA</v>
          </cell>
          <cell r="E312" t="str">
            <v>PSC2137</v>
          </cell>
          <cell r="G312">
            <v>17</v>
          </cell>
          <cell r="I312" t="str">
            <v>NTE</v>
          </cell>
          <cell r="O312" t="str">
            <v>PSC2137_17_EXE_NTE_000321_1</v>
          </cell>
          <cell r="P312" t="str">
            <v>CHA-TTZ-EME-Note de calcul charpente métallique Supports bungalows base vie en toiture</v>
          </cell>
          <cell r="U312">
            <v>45071</v>
          </cell>
        </row>
        <row r="313">
          <cell r="B313" t="str">
            <v>22ISS</v>
          </cell>
          <cell r="D313" t="str">
            <v>PLF</v>
          </cell>
          <cell r="E313" t="str">
            <v>PSC2137</v>
          </cell>
          <cell r="G313">
            <v>17</v>
          </cell>
          <cell r="I313" t="str">
            <v>PLG</v>
          </cell>
          <cell r="O313" t="str">
            <v>PSC2137_17_EXE_PLG_000014_2</v>
          </cell>
          <cell r="P313" t="str">
            <v>PLF-TTT-TTZ-Planning prévisionnel des études et travaux</v>
          </cell>
          <cell r="U313">
            <v>44946</v>
          </cell>
        </row>
        <row r="314">
          <cell r="B314" t="str">
            <v>22ISS</v>
          </cell>
          <cell r="D314" t="str">
            <v>PLF</v>
          </cell>
          <cell r="E314" t="str">
            <v>PSC2137</v>
          </cell>
          <cell r="G314">
            <v>17</v>
          </cell>
          <cell r="I314" t="str">
            <v>PLG</v>
          </cell>
          <cell r="O314" t="str">
            <v>PSC2137_17_EXE_PLG_000014_3</v>
          </cell>
          <cell r="P314" t="str">
            <v>PLF-TTT-TTZ-Planning prévisionnel des études et travaux</v>
          </cell>
          <cell r="U314">
            <v>44952</v>
          </cell>
        </row>
        <row r="315">
          <cell r="B315" t="str">
            <v>22ISS</v>
          </cell>
          <cell r="D315" t="str">
            <v>MQP</v>
          </cell>
          <cell r="E315" t="str">
            <v>PSC2137</v>
          </cell>
          <cell r="G315">
            <v>17</v>
          </cell>
          <cell r="I315" t="str">
            <v>PRC</v>
          </cell>
          <cell r="O315" t="str">
            <v>PSC2137_17_EXE_PRC_000002_1</v>
          </cell>
          <cell r="P315" t="str">
            <v>PLAN ASSURANCE QUALITE SECURITE  ENVIRONNEMENT (PAQSE)</v>
          </cell>
          <cell r="U315">
            <v>44922</v>
          </cell>
        </row>
        <row r="316">
          <cell r="B316" t="str">
            <v>22ISS</v>
          </cell>
          <cell r="D316" t="str">
            <v>MQP</v>
          </cell>
          <cell r="E316" t="str">
            <v>PSC2137</v>
          </cell>
          <cell r="G316">
            <v>17</v>
          </cell>
          <cell r="I316" t="str">
            <v>PRC</v>
          </cell>
          <cell r="O316" t="str">
            <v>PSC2137_17_EXE_PRC_000002_2</v>
          </cell>
          <cell r="P316" t="str">
            <v>MQP-TTT-TTZ-Plan d’Assurance Qualité Sécurité et Environnement (PAQSE) DB</v>
          </cell>
          <cell r="U316">
            <v>44946</v>
          </cell>
        </row>
        <row r="317">
          <cell r="B317" t="str">
            <v>22ISS</v>
          </cell>
          <cell r="D317" t="str">
            <v>ENV</v>
          </cell>
          <cell r="E317" t="str">
            <v>PSC2137</v>
          </cell>
          <cell r="G317">
            <v>17</v>
          </cell>
          <cell r="I317" t="str">
            <v>PRC</v>
          </cell>
          <cell r="O317" t="str">
            <v>PSC2137_17_EXE_PRC_000003_1</v>
          </cell>
          <cell r="P317" t="str">
            <v>PLAN DE RESPECT DE L’ENVIRONNEMENT (PRE)</v>
          </cell>
          <cell r="U317">
            <v>44922</v>
          </cell>
        </row>
        <row r="318">
          <cell r="B318" t="str">
            <v>22ISS</v>
          </cell>
          <cell r="D318" t="str">
            <v>ENV</v>
          </cell>
          <cell r="E318" t="str">
            <v>PSC2137</v>
          </cell>
          <cell r="G318">
            <v>17</v>
          </cell>
          <cell r="I318" t="str">
            <v>PRC</v>
          </cell>
          <cell r="O318" t="str">
            <v>PSC2137_17_EXE_PRC_000003_2</v>
          </cell>
          <cell r="P318" t="str">
            <v>ENV-TTT-TTZ-Plan de respect Environnement (PRE)</v>
          </cell>
          <cell r="U318">
            <v>44946</v>
          </cell>
        </row>
        <row r="319">
          <cell r="B319" t="str">
            <v>22ISS</v>
          </cell>
          <cell r="D319" t="str">
            <v>MSE</v>
          </cell>
          <cell r="E319" t="str">
            <v>PSC2137</v>
          </cell>
          <cell r="G319">
            <v>17</v>
          </cell>
          <cell r="I319" t="str">
            <v>SPS</v>
          </cell>
          <cell r="O319" t="str">
            <v>PSC2137_17_EXE_SPS_000004_1</v>
          </cell>
          <cell r="P319" t="str">
            <v>MSE-TTT-TTZ-PPSPS Demathieu Bard</v>
          </cell>
          <cell r="U319">
            <v>44946</v>
          </cell>
        </row>
        <row r="320">
          <cell r="B320" t="str">
            <v>22ISS</v>
          </cell>
          <cell r="D320" t="str">
            <v>G71</v>
          </cell>
          <cell r="E320" t="str">
            <v>PN2068-2</v>
          </cell>
          <cell r="G320">
            <v>17</v>
          </cell>
          <cell r="I320" t="str">
            <v>BIM</v>
          </cell>
          <cell r="O320" t="str">
            <v>PN2068-2_17_EXE_BIM_000004_1</v>
          </cell>
          <cell r="P320" t="str">
            <v>G71_TTT_TTZ_MAQUETTE CVC</v>
          </cell>
          <cell r="U320">
            <v>44974</v>
          </cell>
        </row>
        <row r="321">
          <cell r="B321" t="str">
            <v>22ISS</v>
          </cell>
          <cell r="D321" t="str">
            <v>GEN</v>
          </cell>
          <cell r="E321" t="str">
            <v>PN2068-2</v>
          </cell>
          <cell r="G321">
            <v>17</v>
          </cell>
          <cell r="I321" t="str">
            <v>BIM</v>
          </cell>
          <cell r="O321" t="str">
            <v>PN2068-2_17_EXE_BIM_000005_1</v>
          </cell>
          <cell r="P321" t="str">
            <v>GEN_TTT_TTZ_MAQUETTE FEDEREE ML02</v>
          </cell>
          <cell r="U321">
            <v>44974</v>
          </cell>
        </row>
        <row r="322">
          <cell r="B322" t="str">
            <v>22ISS</v>
          </cell>
          <cell r="D322" t="str">
            <v>G72</v>
          </cell>
          <cell r="E322" t="str">
            <v>PN2068-2</v>
          </cell>
          <cell r="G322">
            <v>17</v>
          </cell>
          <cell r="I322" t="str">
            <v>BIM</v>
          </cell>
          <cell r="O322" t="str">
            <v>PN2068-2_17_EXE_BIM_000019_1</v>
          </cell>
          <cell r="P322" t="str">
            <v>Maquette PLB avec réseaux Plomberie &amp; Protection incendie + Réservations</v>
          </cell>
          <cell r="U322">
            <v>44967</v>
          </cell>
        </row>
        <row r="323">
          <cell r="B323" t="str">
            <v>22ISS</v>
          </cell>
          <cell r="D323" t="str">
            <v>G12</v>
          </cell>
          <cell r="E323" t="str">
            <v>PN2068-2</v>
          </cell>
          <cell r="G323">
            <v>17</v>
          </cell>
          <cell r="I323" t="str">
            <v>BIM</v>
          </cell>
          <cell r="O323" t="str">
            <v>PN2068-2_17_EXE_BIM_000054_1</v>
          </cell>
          <cell r="P323" t="str">
            <v>Maquette numerique gare ISSY</v>
          </cell>
          <cell r="U323">
            <v>44967</v>
          </cell>
        </row>
        <row r="324">
          <cell r="B324" t="str">
            <v>22ISS</v>
          </cell>
          <cell r="D324" t="str">
            <v>G12</v>
          </cell>
          <cell r="E324" t="str">
            <v>PN2068-2</v>
          </cell>
          <cell r="G324">
            <v>17</v>
          </cell>
          <cell r="I324" t="str">
            <v>BIM</v>
          </cell>
          <cell r="O324" t="str">
            <v>PN2068-2_17_EXE_BIM_000054_2</v>
          </cell>
          <cell r="P324" t="str">
            <v>Maquette numerique gare ISSY</v>
          </cell>
          <cell r="U324">
            <v>45044</v>
          </cell>
        </row>
        <row r="325">
          <cell r="B325" t="str">
            <v>22ISS</v>
          </cell>
          <cell r="D325" t="str">
            <v>G71</v>
          </cell>
          <cell r="E325" t="str">
            <v>PN2068-2</v>
          </cell>
          <cell r="G325">
            <v>17</v>
          </cell>
          <cell r="I325" t="str">
            <v>MOD</v>
          </cell>
          <cell r="O325" t="str">
            <v>PN2068-2_17_EXE_MOD_000063_1</v>
          </cell>
          <cell r="P325" t="str">
            <v>G71_TTT_TTZ_FICHE MAQUETTE CVC</v>
          </cell>
          <cell r="U325">
            <v>44978</v>
          </cell>
        </row>
        <row r="326">
          <cell r="B326" t="str">
            <v>22ISS</v>
          </cell>
          <cell r="D326" t="str">
            <v>G71</v>
          </cell>
          <cell r="E326" t="str">
            <v>PN2068-2</v>
          </cell>
          <cell r="G326">
            <v>17</v>
          </cell>
          <cell r="I326" t="str">
            <v>MOD</v>
          </cell>
          <cell r="O326" t="str">
            <v>PN2068-2_17_EXE_MOD_000063_2</v>
          </cell>
          <cell r="P326" t="str">
            <v>G71_TTT_TTZ_FICHE MAQUETTE CVC</v>
          </cell>
          <cell r="U326"/>
        </row>
        <row r="327">
          <cell r="B327" t="str">
            <v>22ISS</v>
          </cell>
          <cell r="D327" t="str">
            <v>G71</v>
          </cell>
          <cell r="E327" t="str">
            <v>PN2068-2</v>
          </cell>
          <cell r="G327">
            <v>17</v>
          </cell>
          <cell r="I327" t="str">
            <v>MOD</v>
          </cell>
          <cell r="O327" t="str">
            <v>PN2068-2_17_EXE_MOD_000063_3</v>
          </cell>
          <cell r="P327" t="str">
            <v>G71_TTT_TTZ_FICHE MAQUETTE CVC</v>
          </cell>
          <cell r="U327">
            <v>44999</v>
          </cell>
        </row>
        <row r="328">
          <cell r="B328" t="str">
            <v>22ISS</v>
          </cell>
          <cell r="D328" t="str">
            <v>GEN</v>
          </cell>
          <cell r="E328" t="str">
            <v>PN2068-2</v>
          </cell>
          <cell r="G328">
            <v>17</v>
          </cell>
          <cell r="I328" t="str">
            <v>MOD</v>
          </cell>
          <cell r="O328" t="str">
            <v>PN2068-2_17_EXE_MOD_000064_1</v>
          </cell>
          <cell r="P328" t="str">
            <v>GEN_TTT_TTZ_FICHE MAQUETTE FEDEREE ML02</v>
          </cell>
          <cell r="U328">
            <v>44978</v>
          </cell>
        </row>
        <row r="329">
          <cell r="B329" t="str">
            <v>22ISS</v>
          </cell>
          <cell r="D329" t="str">
            <v>G12</v>
          </cell>
          <cell r="E329" t="str">
            <v>PN2068-2</v>
          </cell>
          <cell r="G329">
            <v>17</v>
          </cell>
          <cell r="I329" t="str">
            <v>PDT</v>
          </cell>
          <cell r="O329" t="str">
            <v>PN2068-2_17_EXE_PDT_000002_1</v>
          </cell>
          <cell r="P329" t="str">
            <v>zoning d'influence des armoires électriques</v>
          </cell>
          <cell r="U329">
            <v>44907</v>
          </cell>
        </row>
        <row r="330">
          <cell r="B330" t="str">
            <v>22ISS</v>
          </cell>
          <cell r="D330" t="str">
            <v>G12</v>
          </cell>
          <cell r="E330" t="str">
            <v>PN2068-2</v>
          </cell>
          <cell r="G330">
            <v>17</v>
          </cell>
          <cell r="I330" t="str">
            <v>PDT</v>
          </cell>
          <cell r="O330" t="str">
            <v>PN2068-2_17_EXE_PDT_000002_2</v>
          </cell>
          <cell r="P330" t="str">
            <v>zoning d'influence des armoires électriques</v>
          </cell>
          <cell r="U330">
            <v>44907</v>
          </cell>
        </row>
        <row r="331">
          <cell r="B331" t="str">
            <v>22ISS</v>
          </cell>
          <cell r="D331" t="str">
            <v>G12</v>
          </cell>
          <cell r="E331" t="str">
            <v>PN2068-2</v>
          </cell>
          <cell r="G331">
            <v>17</v>
          </cell>
          <cell r="I331" t="str">
            <v>PDT</v>
          </cell>
          <cell r="O331" t="str">
            <v>PN2068-2_17_EXE_PDT_000002_6</v>
          </cell>
          <cell r="P331" t="str">
            <v>G12-TTT-Zone TTZ-Zoning d'influence des armoires électriques</v>
          </cell>
          <cell r="U331">
            <v>45063</v>
          </cell>
        </row>
        <row r="332">
          <cell r="B332" t="str">
            <v>22ISS</v>
          </cell>
          <cell r="D332" t="str">
            <v>G12</v>
          </cell>
          <cell r="E332" t="str">
            <v>PN2068-2</v>
          </cell>
          <cell r="G332">
            <v>17</v>
          </cell>
          <cell r="I332" t="str">
            <v>PIM</v>
          </cell>
          <cell r="O332" t="str">
            <v>PN2068-2_17_EXE_PIM_000107_1</v>
          </cell>
          <cell r="P332" t="str">
            <v>G12-S02-BOI-PLAN D'INCORPORATION CFO-CFA NIVEAU S02</v>
          </cell>
          <cell r="U332">
            <v>45044</v>
          </cell>
        </row>
        <row r="333">
          <cell r="B333" t="str">
            <v>22ISS</v>
          </cell>
          <cell r="D333" t="str">
            <v>G12</v>
          </cell>
          <cell r="E333" t="str">
            <v>PN2068-2</v>
          </cell>
          <cell r="G333">
            <v>17</v>
          </cell>
          <cell r="I333" t="str">
            <v>PIM</v>
          </cell>
          <cell r="O333" t="str">
            <v>PN2068-2_17_EXE_PIM_000108_1</v>
          </cell>
          <cell r="P333" t="str">
            <v>G12-S03-BOI-PLAN D'INCORPORATION CFO-CFA NIVEAU S03</v>
          </cell>
          <cell r="U333">
            <v>45044</v>
          </cell>
        </row>
        <row r="334">
          <cell r="B334" t="str">
            <v>22ISS</v>
          </cell>
          <cell r="D334" t="str">
            <v>G12</v>
          </cell>
          <cell r="E334" t="str">
            <v>PN2068-2</v>
          </cell>
          <cell r="G334">
            <v>17</v>
          </cell>
          <cell r="I334" t="str">
            <v>PIM</v>
          </cell>
          <cell r="O334" t="str">
            <v>PN2068-2_17_EXE_PIM_000109_1</v>
          </cell>
          <cell r="P334" t="str">
            <v>G12-N00-EMR-PLAN D'INCORPORATION CFO-CFA NIVEAU N00</v>
          </cell>
          <cell r="U334">
            <v>45044</v>
          </cell>
        </row>
        <row r="335">
          <cell r="B335" t="str">
            <v>22ISS</v>
          </cell>
          <cell r="D335" t="str">
            <v>G12</v>
          </cell>
          <cell r="E335" t="str">
            <v>PN2068-2</v>
          </cell>
          <cell r="G335">
            <v>17</v>
          </cell>
          <cell r="I335" t="str">
            <v>PIM</v>
          </cell>
          <cell r="O335" t="str">
            <v>PN2068-2_17_EXE_PIM_000110_1</v>
          </cell>
          <cell r="P335" t="str">
            <v>G12-S02-EMR-PLAN D'INCORPORATION CFO-CFA NIVEAU S02</v>
          </cell>
          <cell r="U335">
            <v>45044</v>
          </cell>
        </row>
        <row r="336">
          <cell r="B336" t="str">
            <v>22ISS</v>
          </cell>
          <cell r="D336" t="str">
            <v>G12</v>
          </cell>
          <cell r="E336" t="str">
            <v>PN2068-2</v>
          </cell>
          <cell r="G336">
            <v>17</v>
          </cell>
          <cell r="I336" t="str">
            <v>PIM</v>
          </cell>
          <cell r="O336" t="str">
            <v>PN2068-2_17_EXE_PIM_000112_1</v>
          </cell>
          <cell r="P336" t="str">
            <v>G12-S1H-COR-PLAN D'INCORPORATION CFO-CFA NIVEAU S1H</v>
          </cell>
          <cell r="U336">
            <v>45044</v>
          </cell>
        </row>
        <row r="337">
          <cell r="B337" t="str">
            <v>22ISS</v>
          </cell>
          <cell r="D337" t="str">
            <v>G12</v>
          </cell>
          <cell r="E337" t="str">
            <v>PN2068-2</v>
          </cell>
          <cell r="G337">
            <v>17</v>
          </cell>
          <cell r="I337" t="str">
            <v>PIM</v>
          </cell>
          <cell r="O337" t="str">
            <v>PN2068-2_17_EXE_PIM_000113_1</v>
          </cell>
          <cell r="P337" t="str">
            <v>G12-S02-COR-PLAN D'INCORPORATION CFO-CFA NIVEAU S02</v>
          </cell>
          <cell r="U337">
            <v>45044</v>
          </cell>
        </row>
        <row r="338">
          <cell r="B338" t="str">
            <v>22ISS</v>
          </cell>
          <cell r="D338" t="str">
            <v>G12</v>
          </cell>
          <cell r="E338" t="str">
            <v>PN2068-2</v>
          </cell>
          <cell r="G338">
            <v>17</v>
          </cell>
          <cell r="I338" t="str">
            <v>PIM</v>
          </cell>
          <cell r="O338" t="str">
            <v>PN2068-2_17_EXE_PIM_000117_1</v>
          </cell>
          <cell r="P338" t="str">
            <v>G12-S03-BOI-PLANS RESERVATION  CFO-CFA</v>
          </cell>
          <cell r="U338">
            <v>45043</v>
          </cell>
        </row>
        <row r="339">
          <cell r="B339" t="str">
            <v>22ISS</v>
          </cell>
          <cell r="D339" t="str">
            <v>G12</v>
          </cell>
          <cell r="E339" t="str">
            <v>PN2068-2</v>
          </cell>
          <cell r="G339">
            <v>17</v>
          </cell>
          <cell r="I339" t="str">
            <v>PIM</v>
          </cell>
          <cell r="O339" t="str">
            <v>PN2068-2_17_EXE_PIM_000118_1</v>
          </cell>
          <cell r="P339" t="str">
            <v>G12-S04-BOI-PLANS RESERVATION CFO-CFA</v>
          </cell>
          <cell r="U339">
            <v>45043</v>
          </cell>
        </row>
        <row r="340">
          <cell r="B340" t="str">
            <v>22ISS</v>
          </cell>
          <cell r="D340" t="str">
            <v>G71</v>
          </cell>
          <cell r="E340" t="str">
            <v>PN2068-2</v>
          </cell>
          <cell r="G340">
            <v>17</v>
          </cell>
          <cell r="I340" t="str">
            <v>PIM</v>
          </cell>
          <cell r="O340" t="str">
            <v>PN2068-2_17_EXE_PIM_000232_1</v>
          </cell>
          <cell r="P340" t="str">
            <v>G71 - TTT - TTZ - PLANS ATTENTES ELEC</v>
          </cell>
          <cell r="U340">
            <v>45077</v>
          </cell>
        </row>
        <row r="341">
          <cell r="B341" t="str">
            <v>22ISS</v>
          </cell>
          <cell r="D341" t="str">
            <v>G71</v>
          </cell>
          <cell r="E341" t="str">
            <v>PN2068-2</v>
          </cell>
          <cell r="G341">
            <v>17</v>
          </cell>
          <cell r="I341" t="str">
            <v>PLA</v>
          </cell>
          <cell r="O341" t="str">
            <v>PN2068-2_17_EXE_PLA_000012_1</v>
          </cell>
          <cell r="P341" t="str">
            <v>G71_S04_BOI_RESEAUX CVCD ZONE OUEST</v>
          </cell>
          <cell r="U341">
            <v>44967</v>
          </cell>
        </row>
        <row r="342">
          <cell r="B342" t="str">
            <v>22ISS</v>
          </cell>
          <cell r="D342" t="str">
            <v>G71</v>
          </cell>
          <cell r="E342" t="str">
            <v>PN2068-2</v>
          </cell>
          <cell r="G342">
            <v>17</v>
          </cell>
          <cell r="I342" t="str">
            <v>PLA</v>
          </cell>
          <cell r="O342" t="str">
            <v>PN2068-2_17_EXE_PLA_000012_2</v>
          </cell>
          <cell r="P342" t="str">
            <v>G71_S04_BOI_RESEAUX CVCD ZONE OUEST</v>
          </cell>
          <cell r="U342">
            <v>44999</v>
          </cell>
        </row>
        <row r="343">
          <cell r="B343" t="str">
            <v>22ISS</v>
          </cell>
          <cell r="D343" t="str">
            <v>G71</v>
          </cell>
          <cell r="E343" t="str">
            <v>PN2068-2</v>
          </cell>
          <cell r="G343">
            <v>17</v>
          </cell>
          <cell r="I343" t="str">
            <v>PLA</v>
          </cell>
          <cell r="O343" t="str">
            <v>PN2068-2_17_EXE_PLA_000012_3</v>
          </cell>
          <cell r="P343" t="str">
            <v>G71_S04_BOI_RESEAUX CVCD ZONE OUEST</v>
          </cell>
          <cell r="U343">
            <v>45062</v>
          </cell>
        </row>
        <row r="344">
          <cell r="B344" t="str">
            <v>22ISS</v>
          </cell>
          <cell r="D344" t="str">
            <v>G71</v>
          </cell>
          <cell r="E344" t="str">
            <v>PN2068-2</v>
          </cell>
          <cell r="G344">
            <v>17</v>
          </cell>
          <cell r="I344" t="str">
            <v>PLA</v>
          </cell>
          <cell r="O344" t="str">
            <v>PN2068-2_17_EXE_PLA_000013_1</v>
          </cell>
          <cell r="P344" t="str">
            <v>G71_S04_BOI_RESEAUX CVCD ZONE EST</v>
          </cell>
          <cell r="U344">
            <v>44967</v>
          </cell>
        </row>
        <row r="345">
          <cell r="B345" t="str">
            <v>22ISS</v>
          </cell>
          <cell r="D345" t="str">
            <v>G71</v>
          </cell>
          <cell r="E345" t="str">
            <v>PN2068-2</v>
          </cell>
          <cell r="G345">
            <v>17</v>
          </cell>
          <cell r="I345" t="str">
            <v>PLA</v>
          </cell>
          <cell r="O345" t="str">
            <v>PN2068-2_17_EXE_PLA_000013_2</v>
          </cell>
          <cell r="P345" t="str">
            <v>G71_S04_BOI_RESEAUX CVCD ZONE EST</v>
          </cell>
          <cell r="U345">
            <v>44999</v>
          </cell>
        </row>
        <row r="346">
          <cell r="B346" t="str">
            <v>22ISS</v>
          </cell>
          <cell r="D346" t="str">
            <v>G71</v>
          </cell>
          <cell r="E346" t="str">
            <v>PN2068-2</v>
          </cell>
          <cell r="G346">
            <v>17</v>
          </cell>
          <cell r="I346" t="str">
            <v>PLA</v>
          </cell>
          <cell r="O346" t="str">
            <v>PN2068-2_17_EXE_PLA_000013_3</v>
          </cell>
          <cell r="P346" t="str">
            <v>G71_S04_BOI_RESEAUX CVCD ZONE EST</v>
          </cell>
          <cell r="U346">
            <v>45062</v>
          </cell>
        </row>
        <row r="347">
          <cell r="B347" t="str">
            <v>22ISS</v>
          </cell>
          <cell r="D347" t="str">
            <v>G71</v>
          </cell>
          <cell r="E347" t="str">
            <v>PN2068-2</v>
          </cell>
          <cell r="G347">
            <v>17</v>
          </cell>
          <cell r="I347" t="str">
            <v>PLA</v>
          </cell>
          <cell r="O347" t="str">
            <v>PN2068-2_17_EXE_PLA_000014_1</v>
          </cell>
          <cell r="P347" t="str">
            <v>G71_S03_BOI_RESEAUX CVCD ZONE OUEST</v>
          </cell>
          <cell r="U347">
            <v>44974</v>
          </cell>
        </row>
        <row r="348">
          <cell r="B348" t="str">
            <v>22ISS</v>
          </cell>
          <cell r="D348" t="str">
            <v>G71</v>
          </cell>
          <cell r="E348" t="str">
            <v>PN2068-2</v>
          </cell>
          <cell r="G348">
            <v>17</v>
          </cell>
          <cell r="I348" t="str">
            <v>PLA</v>
          </cell>
          <cell r="O348" t="str">
            <v>PN2068-2_17_EXE_PLA_000014_2</v>
          </cell>
          <cell r="P348" t="str">
            <v>G71_S03_BOI_RESEAUX CVCD ZONE OUEST</v>
          </cell>
          <cell r="U348">
            <v>44999</v>
          </cell>
        </row>
        <row r="349">
          <cell r="B349" t="str">
            <v>22ISS</v>
          </cell>
          <cell r="D349" t="str">
            <v>G71</v>
          </cell>
          <cell r="E349" t="str">
            <v>PN2068-2</v>
          </cell>
          <cell r="G349">
            <v>17</v>
          </cell>
          <cell r="I349" t="str">
            <v>PLA</v>
          </cell>
          <cell r="O349" t="str">
            <v>PN2068-2_17_EXE_PLA_000014_4</v>
          </cell>
          <cell r="P349" t="str">
            <v>G71_S03_BOI_RESEAUX CVCD ZONE OUEST</v>
          </cell>
          <cell r="U349">
            <v>45062</v>
          </cell>
        </row>
        <row r="350">
          <cell r="B350" t="str">
            <v>22ISS</v>
          </cell>
          <cell r="D350" t="str">
            <v>G71</v>
          </cell>
          <cell r="E350" t="str">
            <v>PN2068-2</v>
          </cell>
          <cell r="G350">
            <v>17</v>
          </cell>
          <cell r="I350" t="str">
            <v>PLA</v>
          </cell>
          <cell r="O350" t="str">
            <v>PN2068-2_17_EXE_PLA_000015_1</v>
          </cell>
          <cell r="P350" t="str">
            <v>G71_S03_BOI_RESEAUX CVCD ZONE EST</v>
          </cell>
          <cell r="U350">
            <v>44974</v>
          </cell>
        </row>
        <row r="351">
          <cell r="B351" t="str">
            <v>22ISS</v>
          </cell>
          <cell r="D351" t="str">
            <v>G71</v>
          </cell>
          <cell r="E351" t="str">
            <v>PN2068-2</v>
          </cell>
          <cell r="G351">
            <v>17</v>
          </cell>
          <cell r="I351" t="str">
            <v>PLA</v>
          </cell>
          <cell r="O351" t="str">
            <v>PN2068-2_17_EXE_PLA_000015_2</v>
          </cell>
          <cell r="P351" t="str">
            <v>G71_S03_BOI_RESEAUX CVCD ZONE EST</v>
          </cell>
          <cell r="U351">
            <v>44999</v>
          </cell>
        </row>
        <row r="352">
          <cell r="B352" t="str">
            <v>22ISS</v>
          </cell>
          <cell r="D352" t="str">
            <v>G71</v>
          </cell>
          <cell r="E352" t="str">
            <v>PN2068-2</v>
          </cell>
          <cell r="G352">
            <v>17</v>
          </cell>
          <cell r="I352" t="str">
            <v>PLA</v>
          </cell>
          <cell r="O352" t="str">
            <v>PN2068-2_17_EXE_PLA_000015_4</v>
          </cell>
          <cell r="P352" t="str">
            <v>G71_S03_BOI_RESEAUX CVCD ZONE EST</v>
          </cell>
          <cell r="U352">
            <v>45062</v>
          </cell>
        </row>
        <row r="353">
          <cell r="B353" t="str">
            <v>22ISS</v>
          </cell>
          <cell r="D353" t="str">
            <v>G71</v>
          </cell>
          <cell r="E353" t="str">
            <v>PN2068-2</v>
          </cell>
          <cell r="G353">
            <v>17</v>
          </cell>
          <cell r="I353" t="str">
            <v>PLA</v>
          </cell>
          <cell r="O353" t="str">
            <v>PN2068-2_17_EXE_PLA_000016_1</v>
          </cell>
          <cell r="P353" t="str">
            <v>G71_S04_BOI_RESERVATIONS CVCD TOUTES ZONES</v>
          </cell>
          <cell r="U353">
            <v>45009</v>
          </cell>
        </row>
        <row r="354">
          <cell r="B354" t="str">
            <v>22ISS</v>
          </cell>
          <cell r="D354" t="str">
            <v>G71</v>
          </cell>
          <cell r="E354" t="str">
            <v>PN2068-2</v>
          </cell>
          <cell r="G354">
            <v>17</v>
          </cell>
          <cell r="I354" t="str">
            <v>PLA</v>
          </cell>
          <cell r="O354" t="str">
            <v>PN2068-2_17_EXE_PLA_000017_2</v>
          </cell>
          <cell r="P354" t="str">
            <v>G71_S03_BOI_RESERVATIONS CVCD TOUTES ZONES</v>
          </cell>
          <cell r="U354">
            <v>45068</v>
          </cell>
        </row>
        <row r="355">
          <cell r="B355" t="str">
            <v>22ISS</v>
          </cell>
          <cell r="D355" t="str">
            <v>G72</v>
          </cell>
          <cell r="E355" t="str">
            <v>PN2068-2</v>
          </cell>
          <cell r="G355">
            <v>17</v>
          </cell>
          <cell r="I355" t="str">
            <v>PLA</v>
          </cell>
          <cell r="O355" t="str">
            <v>PN2068-2_17_EXE_PLA_000020_1</v>
          </cell>
          <cell r="P355" t="str">
            <v>PLAN DES RESEAUX - PLB - NIVEAU S04 - ZONE OUEST - BOITE</v>
          </cell>
          <cell r="U355">
            <v>44967</v>
          </cell>
        </row>
        <row r="356">
          <cell r="B356" t="str">
            <v>22ISS</v>
          </cell>
          <cell r="D356" t="str">
            <v>PLO</v>
          </cell>
          <cell r="E356" t="str">
            <v>PN2068-2</v>
          </cell>
          <cell r="G356">
            <v>17</v>
          </cell>
          <cell r="I356" t="str">
            <v>PLA</v>
          </cell>
          <cell r="O356" t="str">
            <v>PN2068-2_17_EXE_PLA_000020_3</v>
          </cell>
          <cell r="P356" t="str">
            <v>PLO-S04-BOI-RSX-ZO_PLAN DES RESEAUX - PLB - NIVEAU S04 - ZONE OUEST - BOITE</v>
          </cell>
          <cell r="U356"/>
        </row>
        <row r="357">
          <cell r="B357" t="str">
            <v>22ISS</v>
          </cell>
          <cell r="D357" t="str">
            <v>PLO</v>
          </cell>
          <cell r="E357" t="str">
            <v>PN2068-2</v>
          </cell>
          <cell r="G357">
            <v>17</v>
          </cell>
          <cell r="I357" t="str">
            <v>PLA</v>
          </cell>
          <cell r="O357" t="str">
            <v>PN2068-2_17_EXE_PLA_000020_4</v>
          </cell>
          <cell r="P357" t="str">
            <v>PLO-S04-BOI-RSX-ZO_PLAN DES RESEAUX - PLB - NIVEAU S04 - ZONE OUEST - BOITE</v>
          </cell>
          <cell r="U357">
            <v>45070</v>
          </cell>
        </row>
        <row r="358">
          <cell r="B358" t="str">
            <v>22ISS</v>
          </cell>
          <cell r="D358" t="str">
            <v>G72</v>
          </cell>
          <cell r="E358" t="str">
            <v>PN2068-2</v>
          </cell>
          <cell r="G358">
            <v>17</v>
          </cell>
          <cell r="I358" t="str">
            <v>PLA</v>
          </cell>
          <cell r="O358" t="str">
            <v>PN2068-2_17_EXE_PLA_000021_1</v>
          </cell>
          <cell r="P358" t="str">
            <v>PLAN DES RESEAUX - PLB - NIVEAU S04 - ZONE EST - BOITE</v>
          </cell>
          <cell r="U358">
            <v>44967</v>
          </cell>
        </row>
        <row r="359">
          <cell r="B359" t="str">
            <v>22ISS</v>
          </cell>
          <cell r="D359" t="str">
            <v>PLO</v>
          </cell>
          <cell r="E359" t="str">
            <v>PN2068-2</v>
          </cell>
          <cell r="G359">
            <v>17</v>
          </cell>
          <cell r="I359" t="str">
            <v>PLA</v>
          </cell>
          <cell r="O359" t="str">
            <v>PN2068-2_17_EXE_PLA_000021_3</v>
          </cell>
          <cell r="P359" t="str">
            <v>PLO-S04-BOI-RSX-ZE_PLAN DES RESEAUX - PLB - NIVEAU S04 - ZONE EST - BOITE</v>
          </cell>
          <cell r="U359"/>
        </row>
        <row r="360">
          <cell r="B360" t="str">
            <v>22ISS</v>
          </cell>
          <cell r="D360" t="str">
            <v>PLO</v>
          </cell>
          <cell r="E360" t="str">
            <v>PN2068-2</v>
          </cell>
          <cell r="G360">
            <v>17</v>
          </cell>
          <cell r="I360" t="str">
            <v>PLA</v>
          </cell>
          <cell r="O360" t="str">
            <v>PN2068-2_17_EXE_PLA_000021_4</v>
          </cell>
          <cell r="P360" t="str">
            <v>PLO-S04-BOI-RSX-ZE_PLAN DES RESEAUX - PLB - NIVEAU S04 - ZONE EST - BOITE</v>
          </cell>
          <cell r="U360">
            <v>45070</v>
          </cell>
        </row>
        <row r="361">
          <cell r="B361" t="str">
            <v>22ISS</v>
          </cell>
          <cell r="D361" t="str">
            <v>G72</v>
          </cell>
          <cell r="E361" t="str">
            <v>PN2068-2</v>
          </cell>
          <cell r="G361">
            <v>17</v>
          </cell>
          <cell r="I361" t="str">
            <v>PLA</v>
          </cell>
          <cell r="O361" t="str">
            <v>PN2068-2_17_EXE_PLA_000022_1</v>
          </cell>
          <cell r="P361" t="str">
            <v>PLAN DES RESEAUX - PLB - NIVEAU S03 -  ZONE OUEST  - BOITE</v>
          </cell>
          <cell r="U361">
            <v>44974</v>
          </cell>
        </row>
        <row r="362">
          <cell r="B362" t="str">
            <v>22ISS</v>
          </cell>
          <cell r="D362" t="str">
            <v>G72</v>
          </cell>
          <cell r="E362" t="str">
            <v>PN2068-2</v>
          </cell>
          <cell r="G362">
            <v>17</v>
          </cell>
          <cell r="I362" t="str">
            <v>PLA</v>
          </cell>
          <cell r="O362" t="str">
            <v>PN2068-2_17_EXE_PLA_000022_2</v>
          </cell>
          <cell r="P362" t="str">
            <v>G72-S03-BOI-RSX-ZO_PLAN DES RESEAUX - PLB - NIVEAU S03 -  ZONE OUEST  - BOITE</v>
          </cell>
          <cell r="U362">
            <v>45029</v>
          </cell>
        </row>
        <row r="363">
          <cell r="B363" t="str">
            <v>22ISS</v>
          </cell>
          <cell r="D363" t="str">
            <v>PLO</v>
          </cell>
          <cell r="E363" t="str">
            <v>PN2068-2</v>
          </cell>
          <cell r="G363">
            <v>17</v>
          </cell>
          <cell r="I363" t="str">
            <v>PLA</v>
          </cell>
          <cell r="O363" t="str">
            <v>PN2068-2_17_EXE_PLA_000022_3</v>
          </cell>
          <cell r="P363" t="str">
            <v>PLO-S03-BOI-RSX-ZO_PLAN DES RESEAUX - PLB - NIVEAU S03 -  ZONE OUEST  - BOITE</v>
          </cell>
          <cell r="U363"/>
        </row>
        <row r="364">
          <cell r="B364" t="str">
            <v>22ISS</v>
          </cell>
          <cell r="D364" t="str">
            <v>PLO</v>
          </cell>
          <cell r="E364" t="str">
            <v>PN2068-2</v>
          </cell>
          <cell r="G364">
            <v>17</v>
          </cell>
          <cell r="I364" t="str">
            <v>PLA</v>
          </cell>
          <cell r="O364" t="str">
            <v>PN2068-2_17_EXE_PLA_000022_4</v>
          </cell>
          <cell r="P364" t="str">
            <v>PLO-S03-BOI-RSX-ZO_PLAN DES RESEAUX - PLB - NIVEAU S03 -  ZONE OUEST  - BOITE</v>
          </cell>
          <cell r="U364">
            <v>45071</v>
          </cell>
        </row>
        <row r="365">
          <cell r="B365" t="str">
            <v>22ISS</v>
          </cell>
          <cell r="D365" t="str">
            <v>PLO</v>
          </cell>
          <cell r="E365" t="str">
            <v>PN2068-2</v>
          </cell>
          <cell r="G365">
            <v>17</v>
          </cell>
          <cell r="I365" t="str">
            <v>PLA</v>
          </cell>
          <cell r="O365" t="str">
            <v>PN2068-2_17_EXE_PLA_000022_5</v>
          </cell>
          <cell r="P365" t="str">
            <v>PLO-S03-BOI-RSX-ZO_PLAN DES RESEAUX - PLB - NIVEAU S03 -  ZONE OUEST  - BOITE</v>
          </cell>
          <cell r="U365">
            <v>45071</v>
          </cell>
        </row>
        <row r="366">
          <cell r="B366" t="str">
            <v>22ISS</v>
          </cell>
          <cell r="D366" t="str">
            <v>PLO</v>
          </cell>
          <cell r="E366" t="str">
            <v>PN2068-2</v>
          </cell>
          <cell r="G366">
            <v>17</v>
          </cell>
          <cell r="I366" t="str">
            <v>PLA</v>
          </cell>
          <cell r="O366" t="str">
            <v>PN2068-2_17_EXE_PLA_000022_6</v>
          </cell>
          <cell r="P366" t="str">
            <v>PLO-S03-BOI-RSX-ZO_PLAN DES RESEAUX - PLB - NIVEAU S03 -  ZONE OUEST  - BOITE</v>
          </cell>
          <cell r="U366">
            <v>45071</v>
          </cell>
        </row>
        <row r="367">
          <cell r="B367" t="str">
            <v>22ISS</v>
          </cell>
          <cell r="D367" t="str">
            <v>G72</v>
          </cell>
          <cell r="E367" t="str">
            <v>PN2068-2</v>
          </cell>
          <cell r="G367">
            <v>17</v>
          </cell>
          <cell r="I367" t="str">
            <v>PLA</v>
          </cell>
          <cell r="O367" t="str">
            <v>PN2068-2_17_EXE_PLA_000023_1</v>
          </cell>
          <cell r="P367" t="str">
            <v>PLAN DES RESEAUX - PLB - NIVEAU S03 -  ZONE EST  - BOITE</v>
          </cell>
          <cell r="U367">
            <v>44974</v>
          </cell>
        </row>
        <row r="368">
          <cell r="B368" t="str">
            <v>22ISS</v>
          </cell>
          <cell r="D368" t="str">
            <v>G72</v>
          </cell>
          <cell r="E368" t="str">
            <v>PN2068-2</v>
          </cell>
          <cell r="G368">
            <v>17</v>
          </cell>
          <cell r="I368" t="str">
            <v>PLA</v>
          </cell>
          <cell r="O368" t="str">
            <v>PN2068-2_17_EXE_PLA_000023_2</v>
          </cell>
          <cell r="P368" t="str">
            <v>G72-S03-BOI-RSX-ZE_PLAN DES RESEAUX - PLB - NIVEAU S03 -  ZONE EST  - BOITE</v>
          </cell>
          <cell r="U368">
            <v>45029</v>
          </cell>
        </row>
        <row r="369">
          <cell r="B369" t="str">
            <v>22ISS</v>
          </cell>
          <cell r="D369" t="str">
            <v>G72</v>
          </cell>
          <cell r="E369" t="str">
            <v>PN2068-2</v>
          </cell>
          <cell r="G369">
            <v>17</v>
          </cell>
          <cell r="I369" t="str">
            <v>PLA</v>
          </cell>
          <cell r="O369" t="str">
            <v>PN2068-2_17_EXE_PLA_000023_3</v>
          </cell>
          <cell r="P369" t="str">
            <v>G72-S03-BOI-RSX-ZE_PLAN DES RESEAUX - PLB - NIVEAU S03 -  ZONE EST  - BOITE</v>
          </cell>
          <cell r="U369"/>
        </row>
        <row r="370">
          <cell r="B370" t="str">
            <v>22ISS</v>
          </cell>
          <cell r="D370" t="str">
            <v>PLO</v>
          </cell>
          <cell r="E370" t="str">
            <v>PN2068-2</v>
          </cell>
          <cell r="G370">
            <v>17</v>
          </cell>
          <cell r="I370" t="str">
            <v>PLA</v>
          </cell>
          <cell r="O370" t="str">
            <v>PN2068-2_17_EXE_PLA_000023_4</v>
          </cell>
          <cell r="P370" t="str">
            <v>PLO-S03-BOI-RSX-ZE_PLAN DES RESEAUX - PLB - NIVEAU S03 -  ZONE EST  - BOITE</v>
          </cell>
          <cell r="U370">
            <v>45071</v>
          </cell>
        </row>
        <row r="371">
          <cell r="B371" t="str">
            <v>22ISS</v>
          </cell>
          <cell r="D371" t="str">
            <v>PLO</v>
          </cell>
          <cell r="E371" t="str">
            <v>PN2068-2</v>
          </cell>
          <cell r="G371">
            <v>17</v>
          </cell>
          <cell r="I371" t="str">
            <v>PLA</v>
          </cell>
          <cell r="O371" t="str">
            <v>PN2068-2_17_EXE_PLA_000023_5</v>
          </cell>
          <cell r="P371" t="str">
            <v>PLO-S03-BOI-RSX-ZE_PLAN DES RESEAUX - PLB - NIVEAU S03 -  ZONE EST  - BOITE</v>
          </cell>
          <cell r="U371">
            <v>45071</v>
          </cell>
        </row>
        <row r="372">
          <cell r="B372" t="str">
            <v>22ISS</v>
          </cell>
          <cell r="D372" t="str">
            <v>G72</v>
          </cell>
          <cell r="E372" t="str">
            <v>PN2068-2</v>
          </cell>
          <cell r="G372">
            <v>17</v>
          </cell>
          <cell r="I372" t="str">
            <v>PLA</v>
          </cell>
          <cell r="O372" t="str">
            <v>PN2068-2_17_EXE_PLA_000024_1</v>
          </cell>
          <cell r="P372" t="str">
            <v>G72_S02_BOI_PLAN  DES RESEAUX - PLB - NIVEAU S02 - ZONE OUEST - BOITE</v>
          </cell>
          <cell r="U372">
            <v>44994</v>
          </cell>
        </row>
        <row r="373">
          <cell r="B373" t="str">
            <v>22ISS</v>
          </cell>
          <cell r="D373" t="str">
            <v>G72</v>
          </cell>
          <cell r="E373" t="str">
            <v>PN2068-2</v>
          </cell>
          <cell r="G373">
            <v>17</v>
          </cell>
          <cell r="I373" t="str">
            <v>PLA</v>
          </cell>
          <cell r="O373" t="str">
            <v>PN2068-2_17_EXE_PLA_000024_2</v>
          </cell>
          <cell r="P373" t="str">
            <v>G72_S02_BOI_PLAN  DES RESEAUX - PLB - NIVEAU S02 - ZONE OUEST - BOITE</v>
          </cell>
          <cell r="U373">
            <v>45029</v>
          </cell>
        </row>
        <row r="374">
          <cell r="B374" t="str">
            <v>22ISS</v>
          </cell>
          <cell r="D374" t="str">
            <v>PLO</v>
          </cell>
          <cell r="E374" t="str">
            <v>PN2068-2</v>
          </cell>
          <cell r="G374">
            <v>17</v>
          </cell>
          <cell r="I374" t="str">
            <v>PLA</v>
          </cell>
          <cell r="O374" t="str">
            <v>PN2068-2_17_EXE_PLA_000024_3</v>
          </cell>
          <cell r="P374" t="str">
            <v>PLO_S02_BOI_PLAN  DES RESEAUX - PLB - NIVEAU S02 - ZONE OUEST - BOITE</v>
          </cell>
          <cell r="U374"/>
        </row>
        <row r="375">
          <cell r="B375" t="str">
            <v>22ISS</v>
          </cell>
          <cell r="D375" t="str">
            <v>PLO</v>
          </cell>
          <cell r="E375" t="str">
            <v>PN2068-2</v>
          </cell>
          <cell r="G375">
            <v>17</v>
          </cell>
          <cell r="I375" t="str">
            <v>PLA</v>
          </cell>
          <cell r="O375" t="str">
            <v>PN2068-2_17_EXE_PLA_000024_4</v>
          </cell>
          <cell r="P375" t="str">
            <v>PLO_S02_BOI_PLAN  DES RESEAUX - PLB - NIVEAU S02 - ZONE OUEST - BOITE</v>
          </cell>
          <cell r="U375">
            <v>45071</v>
          </cell>
        </row>
        <row r="376">
          <cell r="B376" t="str">
            <v>22ISS</v>
          </cell>
          <cell r="D376" t="str">
            <v>PLO</v>
          </cell>
          <cell r="E376" t="str">
            <v>PN2068-2</v>
          </cell>
          <cell r="G376">
            <v>17</v>
          </cell>
          <cell r="I376" t="str">
            <v>PLA</v>
          </cell>
          <cell r="O376" t="str">
            <v>PN2068-2_17_EXE_PLA_000024_5</v>
          </cell>
          <cell r="P376" t="str">
            <v>PLO_S02_BOI_PLAN  DES RESEAUX - PLB - NIVEAU S02 - ZONE OUEST - BOITE</v>
          </cell>
          <cell r="U376">
            <v>45071</v>
          </cell>
        </row>
        <row r="377">
          <cell r="B377" t="str">
            <v>22ISS</v>
          </cell>
          <cell r="D377" t="str">
            <v>G72</v>
          </cell>
          <cell r="E377" t="str">
            <v>PN2068-2</v>
          </cell>
          <cell r="G377">
            <v>17</v>
          </cell>
          <cell r="I377" t="str">
            <v>PLA</v>
          </cell>
          <cell r="O377" t="str">
            <v>PN2068-2_17_EXE_PLA_000025_1</v>
          </cell>
          <cell r="P377" t="str">
            <v>G72_S02_BOI_PLAN  DES RESEAUX - PLB - NIVEAU S02 -  ZONE EST - BOITE</v>
          </cell>
          <cell r="U377">
            <v>44994</v>
          </cell>
        </row>
        <row r="378">
          <cell r="B378" t="str">
            <v>22ISS</v>
          </cell>
          <cell r="D378" t="str">
            <v>G72</v>
          </cell>
          <cell r="E378" t="str">
            <v>PN2068-2</v>
          </cell>
          <cell r="G378">
            <v>17</v>
          </cell>
          <cell r="I378" t="str">
            <v>PLA</v>
          </cell>
          <cell r="O378" t="str">
            <v>PN2068-2_17_EXE_PLA_000025_2</v>
          </cell>
          <cell r="P378" t="str">
            <v>G72_S02_BOI_PLAN  DES RESEAUX - PLB - NIVEAU S02 -  ZONE EST - BOITE</v>
          </cell>
          <cell r="U378">
            <v>45029</v>
          </cell>
        </row>
        <row r="379">
          <cell r="B379" t="str">
            <v>22ISS</v>
          </cell>
          <cell r="D379" t="str">
            <v>PLO</v>
          </cell>
          <cell r="E379" t="str">
            <v>PN2068-2</v>
          </cell>
          <cell r="G379">
            <v>17</v>
          </cell>
          <cell r="I379" t="str">
            <v>PLA</v>
          </cell>
          <cell r="O379" t="str">
            <v>PN2068-2_17_EXE_PLA_000025_3</v>
          </cell>
          <cell r="P379" t="str">
            <v>PLO_S02_BOI_PLAN  DES RESEAUX - PLB - NIVEAU S02 -  ZONE EST - BOITE</v>
          </cell>
          <cell r="U379"/>
        </row>
        <row r="380">
          <cell r="B380" t="str">
            <v>22ISS</v>
          </cell>
          <cell r="D380" t="str">
            <v>PLO</v>
          </cell>
          <cell r="E380" t="str">
            <v>PN2068-2</v>
          </cell>
          <cell r="G380">
            <v>17</v>
          </cell>
          <cell r="I380" t="str">
            <v>PLA</v>
          </cell>
          <cell r="O380" t="str">
            <v>PN2068-2_17_EXE_PLA_000025_4</v>
          </cell>
          <cell r="P380" t="str">
            <v>PLO_S02_BOI_PLAN  DES RESEAUX - PLB - NIVEAU S02 -  ZONE EST - BOITE</v>
          </cell>
          <cell r="U380">
            <v>45071</v>
          </cell>
        </row>
        <row r="381">
          <cell r="B381" t="str">
            <v>22ISS</v>
          </cell>
          <cell r="D381" t="str">
            <v>PLO</v>
          </cell>
          <cell r="E381" t="str">
            <v>PN2068-2</v>
          </cell>
          <cell r="G381">
            <v>17</v>
          </cell>
          <cell r="I381" t="str">
            <v>PLA</v>
          </cell>
          <cell r="O381" t="str">
            <v>PN2068-2_17_EXE_PLA_000025_5</v>
          </cell>
          <cell r="P381" t="str">
            <v>PLO_S02_BOI_PLAN  DES RESEAUX - PLB - NIVEAU S02 -  ZONE EST - BOITE</v>
          </cell>
          <cell r="U381">
            <v>45071</v>
          </cell>
        </row>
        <row r="382">
          <cell r="B382" t="str">
            <v>22ISS</v>
          </cell>
          <cell r="D382" t="str">
            <v>G72</v>
          </cell>
          <cell r="E382" t="str">
            <v>PN2068-2</v>
          </cell>
          <cell r="G382">
            <v>17</v>
          </cell>
          <cell r="I382" t="str">
            <v>PLA</v>
          </cell>
          <cell r="O382" t="str">
            <v>PN2068-2_17_EXE_PLA_000026_1</v>
          </cell>
          <cell r="P382" t="str">
            <v>G72-S1B-BOI-RSX-ZO_PLAN  DES RESEAUX - PLB - NIVEAU S1B - ZONE OUEST - BOITE</v>
          </cell>
          <cell r="U382">
            <v>45029</v>
          </cell>
        </row>
        <row r="383">
          <cell r="B383" t="str">
            <v>22ISS</v>
          </cell>
          <cell r="D383" t="str">
            <v>PLO</v>
          </cell>
          <cell r="E383" t="str">
            <v>PN2068-2</v>
          </cell>
          <cell r="G383">
            <v>17</v>
          </cell>
          <cell r="I383" t="str">
            <v>PLA</v>
          </cell>
          <cell r="O383" t="str">
            <v>PN2068-2_17_EXE_PLA_000026_2</v>
          </cell>
          <cell r="P383" t="str">
            <v>PLO-S1B-BOI-RSX-ZO_PLAN  DES RESEAUX - PLB - NIVEAU S1B - ZONE OUEST - BOITE</v>
          </cell>
          <cell r="U383"/>
        </row>
        <row r="384">
          <cell r="B384" t="str">
            <v>22ISS</v>
          </cell>
          <cell r="D384" t="str">
            <v>PLO</v>
          </cell>
          <cell r="E384" t="str">
            <v>PN2068-2</v>
          </cell>
          <cell r="G384">
            <v>17</v>
          </cell>
          <cell r="I384" t="str">
            <v>PLA</v>
          </cell>
          <cell r="O384" t="str">
            <v>PN2068-2_17_EXE_PLA_000026_3</v>
          </cell>
          <cell r="P384" t="str">
            <v>PLO-S1B-BOI-RSX-ZO_PLAN  DES RESEAUX - PLB - NIVEAU S1B - ZONE OUEST - BOITE</v>
          </cell>
          <cell r="U384">
            <v>45071</v>
          </cell>
        </row>
        <row r="385">
          <cell r="B385" t="str">
            <v>22ISS</v>
          </cell>
          <cell r="D385" t="str">
            <v>G72</v>
          </cell>
          <cell r="E385" t="str">
            <v>PN2068-2</v>
          </cell>
          <cell r="G385">
            <v>17</v>
          </cell>
          <cell r="I385" t="str">
            <v>PLA</v>
          </cell>
          <cell r="O385" t="str">
            <v>PN2068-2_17_EXE_PLA_000027_1</v>
          </cell>
          <cell r="P385" t="str">
            <v>G72-S1B-BOI-RSX-ZE_PLAN  DES RESEAUX - PLB - NIVEAU S1B -  ZONE EST - BOITE</v>
          </cell>
          <cell r="U385">
            <v>45029</v>
          </cell>
        </row>
        <row r="386">
          <cell r="B386" t="str">
            <v>22ISS</v>
          </cell>
          <cell r="D386" t="str">
            <v>PLO</v>
          </cell>
          <cell r="E386" t="str">
            <v>PN2068-2</v>
          </cell>
          <cell r="G386">
            <v>17</v>
          </cell>
          <cell r="I386" t="str">
            <v>PLA</v>
          </cell>
          <cell r="O386" t="str">
            <v>PN2068-2_17_EXE_PLA_000027_2</v>
          </cell>
          <cell r="P386" t="str">
            <v>PLO-S1B-BOI-RSX-ZE_PLAN  DES RESEAUX - PLB - NIVEAU S1B -  ZONE EST - BOITE</v>
          </cell>
          <cell r="U386"/>
        </row>
        <row r="387">
          <cell r="B387" t="str">
            <v>22ISS</v>
          </cell>
          <cell r="D387" t="str">
            <v>PLO</v>
          </cell>
          <cell r="E387" t="str">
            <v>PN2068-2</v>
          </cell>
          <cell r="G387">
            <v>17</v>
          </cell>
          <cell r="I387" t="str">
            <v>PLA</v>
          </cell>
          <cell r="O387" t="str">
            <v>PN2068-2_17_EXE_PLA_000027_3</v>
          </cell>
          <cell r="P387" t="str">
            <v>PLO-S1B-BOI-RSX-ZE_PLAN  DES RESEAUX - PLB - NIVEAU S1B -  ZONE EST - BOITE</v>
          </cell>
          <cell r="U387">
            <v>45071</v>
          </cell>
        </row>
        <row r="388">
          <cell r="B388" t="str">
            <v>22ISS</v>
          </cell>
          <cell r="D388" t="str">
            <v>PLO</v>
          </cell>
          <cell r="E388" t="str">
            <v>PN2068-2</v>
          </cell>
          <cell r="G388">
            <v>17</v>
          </cell>
          <cell r="I388" t="str">
            <v>PLA</v>
          </cell>
          <cell r="O388" t="str">
            <v>PN2068-2_17_EXE_PLA_000027_4</v>
          </cell>
          <cell r="P388" t="str">
            <v>PLO-S1B-BOI-RSX-ZE_PLAN  DES RESEAUX - PLB - NIVEAU S1B -  ZONE EST - BOITE</v>
          </cell>
          <cell r="U388">
            <v>45071</v>
          </cell>
        </row>
        <row r="389">
          <cell r="B389" t="str">
            <v>22ISS</v>
          </cell>
          <cell r="D389" t="str">
            <v>G72</v>
          </cell>
          <cell r="E389" t="str">
            <v>PN2068-2</v>
          </cell>
          <cell r="G389">
            <v>17</v>
          </cell>
          <cell r="I389" t="str">
            <v>PLA</v>
          </cell>
          <cell r="O389" t="str">
            <v>PN2068-2_17_EXE_PLA_000029_1</v>
          </cell>
          <cell r="P389" t="str">
            <v>G72-S1B-BOI-RSX-ZE_PLAN  DES RESEAUX - PLB - NIVEAU S1H -  ZONE EST  - BOITE</v>
          </cell>
          <cell r="U389">
            <v>45029</v>
          </cell>
        </row>
        <row r="390">
          <cell r="B390" t="str">
            <v>22ISS</v>
          </cell>
          <cell r="D390" t="str">
            <v>PLO</v>
          </cell>
          <cell r="E390" t="str">
            <v>PN2068-2</v>
          </cell>
          <cell r="G390">
            <v>17</v>
          </cell>
          <cell r="I390" t="str">
            <v>PLA</v>
          </cell>
          <cell r="O390" t="str">
            <v>PN2068-2_17_EXE_PLA_000029_2</v>
          </cell>
          <cell r="P390" t="str">
            <v>PLO-S1B-BOI-RSX-ZE_PLAN  DES RESEAUX - PLB - NIVEAU S1H -  ZONE EST  - BOITE</v>
          </cell>
          <cell r="U390"/>
        </row>
        <row r="391">
          <cell r="B391" t="str">
            <v>22ISS</v>
          </cell>
          <cell r="D391" t="str">
            <v>PLO</v>
          </cell>
          <cell r="E391" t="str">
            <v>PN2068-2</v>
          </cell>
          <cell r="G391">
            <v>17</v>
          </cell>
          <cell r="I391" t="str">
            <v>PLA</v>
          </cell>
          <cell r="O391" t="str">
            <v>PN2068-2_17_EXE_PLA_000029_3</v>
          </cell>
          <cell r="P391" t="str">
            <v>PLO-S1B-BOI-RSX-ZE_PLAN  DES RESEAUX - PLB - NIVEAU S1H -  ZONE EST  - BOITE</v>
          </cell>
          <cell r="U391">
            <v>45071</v>
          </cell>
        </row>
        <row r="392">
          <cell r="B392" t="str">
            <v>22ISS</v>
          </cell>
          <cell r="D392" t="str">
            <v>PLO</v>
          </cell>
          <cell r="E392" t="str">
            <v>PN2068-2</v>
          </cell>
          <cell r="G392">
            <v>17</v>
          </cell>
          <cell r="I392" t="str">
            <v>PLA</v>
          </cell>
          <cell r="O392" t="str">
            <v>PN2068-2_17_EXE_PLA_000029_4</v>
          </cell>
          <cell r="P392" t="str">
            <v>PLO-S1B-BOI-RSX-ZE_PLAN  DES RESEAUX - PLB - NIVEAU S1H -  ZONE EST  - BOITE</v>
          </cell>
          <cell r="U392">
            <v>45071</v>
          </cell>
        </row>
        <row r="393">
          <cell r="B393" t="str">
            <v>22ISS</v>
          </cell>
          <cell r="D393" t="str">
            <v>PLO</v>
          </cell>
          <cell r="E393" t="str">
            <v>PN2068-2</v>
          </cell>
          <cell r="G393">
            <v>17</v>
          </cell>
          <cell r="I393" t="str">
            <v>PLA</v>
          </cell>
          <cell r="O393" t="str">
            <v>PN2068-2_17_EXE_PLA_000030_1</v>
          </cell>
          <cell r="P393" t="str">
            <v>PLO-N00-BOI - PLAN  DES RESEAUX - PLB - NIVEAU N00 - ZONE OUEST - BOITE</v>
          </cell>
          <cell r="U393"/>
        </row>
        <row r="394">
          <cell r="B394" t="str">
            <v>22ISS</v>
          </cell>
          <cell r="D394" t="str">
            <v>PLO</v>
          </cell>
          <cell r="E394" t="str">
            <v>PN2068-2</v>
          </cell>
          <cell r="G394">
            <v>17</v>
          </cell>
          <cell r="I394" t="str">
            <v>PLA</v>
          </cell>
          <cell r="O394" t="str">
            <v>PN2068-2_17_EXE_PLA_000030_2</v>
          </cell>
          <cell r="P394" t="str">
            <v>PLO-N00-BOI - PLAN  DES RESEAUX - PLB - NIVEAU N00 - ZONE OUEST - BOITE</v>
          </cell>
          <cell r="U394">
            <v>45071</v>
          </cell>
        </row>
        <row r="395">
          <cell r="B395" t="str">
            <v>22ISS</v>
          </cell>
          <cell r="D395" t="str">
            <v>PLO</v>
          </cell>
          <cell r="E395" t="str">
            <v>PN2068-2</v>
          </cell>
          <cell r="G395">
            <v>17</v>
          </cell>
          <cell r="I395" t="str">
            <v>PLA</v>
          </cell>
          <cell r="O395" t="str">
            <v>PN2068-2_17_EXE_PLA_000031_1</v>
          </cell>
          <cell r="P395" t="str">
            <v>PLO-N00-BOI - PLAN  DES RESEAUX - PLB - NIVEAU N00-  ZONE EST  - BOITE</v>
          </cell>
          <cell r="U395"/>
        </row>
        <row r="396">
          <cell r="B396" t="str">
            <v>22ISS</v>
          </cell>
          <cell r="D396" t="str">
            <v>PLO</v>
          </cell>
          <cell r="E396" t="str">
            <v>PN2068-2</v>
          </cell>
          <cell r="G396">
            <v>17</v>
          </cell>
          <cell r="I396" t="str">
            <v>PLA</v>
          </cell>
          <cell r="O396" t="str">
            <v>PN2068-2_17_EXE_PLA_000031_2</v>
          </cell>
          <cell r="P396" t="str">
            <v>PLO-N00-BOI - PLAN  DES RESEAUX - PLB - NIVEAU N00-  ZONE EST  - BOITE</v>
          </cell>
          <cell r="U396">
            <v>45071</v>
          </cell>
        </row>
        <row r="397">
          <cell r="B397" t="str">
            <v>22ISS</v>
          </cell>
          <cell r="D397" t="str">
            <v>G72</v>
          </cell>
          <cell r="E397" t="str">
            <v>PN2068-2</v>
          </cell>
          <cell r="G397">
            <v>17</v>
          </cell>
          <cell r="I397" t="str">
            <v>PLA</v>
          </cell>
          <cell r="O397" t="str">
            <v>PN2068-2_17_EXE_PLA_000037_1</v>
          </cell>
          <cell r="P397" t="str">
            <v>G72-S02-COR_PLAN DES RESEAUX - PLB - NIVEAU S02 - TOUTES ZONES - Correspondance</v>
          </cell>
          <cell r="U397">
            <v>45029</v>
          </cell>
        </row>
        <row r="398">
          <cell r="B398" t="str">
            <v>22ISS</v>
          </cell>
          <cell r="D398" t="str">
            <v>G72</v>
          </cell>
          <cell r="E398" t="str">
            <v>PN2068-2</v>
          </cell>
          <cell r="G398">
            <v>17</v>
          </cell>
          <cell r="I398" t="str">
            <v>PLA</v>
          </cell>
          <cell r="O398" t="str">
            <v>PN2068-2_17_EXE_PLA_000038_1</v>
          </cell>
          <cell r="P398" t="str">
            <v>G72-S1B-COR_PLAN DES RESEAUX - PLB - NIVEAU S1B - TOUTES ZONES  - Correspondance</v>
          </cell>
          <cell r="U398">
            <v>45029</v>
          </cell>
        </row>
        <row r="399">
          <cell r="B399" t="str">
            <v>22ISS</v>
          </cell>
          <cell r="D399" t="str">
            <v>PLO</v>
          </cell>
          <cell r="E399" t="str">
            <v>PN2068-2</v>
          </cell>
          <cell r="G399">
            <v>17</v>
          </cell>
          <cell r="I399" t="str">
            <v>PLA</v>
          </cell>
          <cell r="O399" t="str">
            <v>PN2068-2_17_EXE_PLA_000041_1</v>
          </cell>
          <cell r="P399" t="str">
            <v>PLO-S04-BOI-RSV-TZ - PLAN DE RESERVATIONS - PLB - NIVEAU S04 - TOUTES ZONES - BOITE</v>
          </cell>
          <cell r="U399">
            <v>45055</v>
          </cell>
        </row>
        <row r="400">
          <cell r="B400" t="str">
            <v>22ISS</v>
          </cell>
          <cell r="D400" t="str">
            <v>PLO</v>
          </cell>
          <cell r="E400" t="str">
            <v>PN2068-2</v>
          </cell>
          <cell r="G400">
            <v>17</v>
          </cell>
          <cell r="I400" t="str">
            <v>PLA</v>
          </cell>
          <cell r="O400" t="str">
            <v>PN2068-2_17_EXE_PLA_000041_2</v>
          </cell>
          <cell r="P400" t="str">
            <v>PLO-S04-BOI-RSV-TZ - PLAN DE RESERVATIONS - PLB - NIVEAU S04 - TOUTES ZONES - BOITE</v>
          </cell>
          <cell r="U400">
            <v>45055</v>
          </cell>
        </row>
        <row r="401">
          <cell r="B401" t="str">
            <v>22ISS</v>
          </cell>
          <cell r="D401" t="str">
            <v>G72</v>
          </cell>
          <cell r="E401" t="str">
            <v>PN2068-2</v>
          </cell>
          <cell r="G401">
            <v>17</v>
          </cell>
          <cell r="I401" t="str">
            <v>PLA</v>
          </cell>
          <cell r="O401" t="str">
            <v>PN2068-2_17_EXE_PLA_000042_1</v>
          </cell>
          <cell r="P401" t="str">
            <v>G72-S03-BOI-RSV-TZ - PLAN DE RESERVATIONS - PLB - NIVEAU S03 - TOUTES ZONES  - BOITE</v>
          </cell>
          <cell r="U401"/>
        </row>
        <row r="402">
          <cell r="B402" t="str">
            <v>22ISS</v>
          </cell>
          <cell r="D402" t="str">
            <v>PLO</v>
          </cell>
          <cell r="E402" t="str">
            <v>PN2068-2</v>
          </cell>
          <cell r="G402">
            <v>17</v>
          </cell>
          <cell r="I402" t="str">
            <v>PLA</v>
          </cell>
          <cell r="O402" t="str">
            <v>PN2068-2_17_EXE_PLA_000042_2</v>
          </cell>
          <cell r="P402" t="str">
            <v>PLO-S03-BOI-RSV-TZ - PLAN DE RESERVATIONS - PLB - NIVEAU S03 - TOUTES ZONES  - BOITE</v>
          </cell>
          <cell r="U402"/>
        </row>
        <row r="403">
          <cell r="B403" t="str">
            <v>22ISS</v>
          </cell>
          <cell r="D403" t="str">
            <v>G72</v>
          </cell>
          <cell r="E403" t="str">
            <v>PN2068-2</v>
          </cell>
          <cell r="G403">
            <v>17</v>
          </cell>
          <cell r="I403" t="str">
            <v>PLA</v>
          </cell>
          <cell r="O403" t="str">
            <v>PN2068-2_17_EXE_PLA_000043_1</v>
          </cell>
          <cell r="P403" t="str">
            <v>G72-S02-BOI-RSV-TZ-PLAN DE RESERVATIONS - PLB - NIVEAU S02 - TOUTES ZONES - BOITE</v>
          </cell>
          <cell r="U403"/>
        </row>
        <row r="404">
          <cell r="B404" t="str">
            <v>22ISS</v>
          </cell>
          <cell r="D404" t="str">
            <v>G72</v>
          </cell>
          <cell r="E404" t="str">
            <v>PN2068-2</v>
          </cell>
          <cell r="G404">
            <v>17</v>
          </cell>
          <cell r="I404" t="str">
            <v>PLA</v>
          </cell>
          <cell r="O404" t="str">
            <v>PN2068-2_17_EXE_PLA_000044_1</v>
          </cell>
          <cell r="P404" t="str">
            <v>G72-S1B-BOI-RSV-TZ_PLAN DE RESERVATIONS - PLB - NIVEAU S1B - TOUTES ZONES - BOITE</v>
          </cell>
          <cell r="U404"/>
        </row>
        <row r="405">
          <cell r="B405" t="str">
            <v>22ISS</v>
          </cell>
          <cell r="D405" t="str">
            <v>G72</v>
          </cell>
          <cell r="E405" t="str">
            <v>PN2068-2</v>
          </cell>
          <cell r="G405">
            <v>17</v>
          </cell>
          <cell r="I405" t="str">
            <v>PLA</v>
          </cell>
          <cell r="O405" t="str">
            <v>PN2068-2_17_EXE_PLA_000050_1</v>
          </cell>
          <cell r="P405" t="str">
            <v>PLAN DE RESERVATIONS - PLB - NIVEAU S02 - TOUTES ZONES - Correspondance</v>
          </cell>
          <cell r="U405"/>
        </row>
        <row r="406">
          <cell r="B406" t="str">
            <v>22ISS</v>
          </cell>
          <cell r="D406" t="str">
            <v>G72</v>
          </cell>
          <cell r="E406" t="str">
            <v>PN2068-2</v>
          </cell>
          <cell r="G406">
            <v>17</v>
          </cell>
          <cell r="I406" t="str">
            <v>PLA</v>
          </cell>
          <cell r="O406" t="str">
            <v>PN2068-2_17_EXE_PLA_000051_1</v>
          </cell>
          <cell r="P406" t="str">
            <v>G72-S1B-COR-RSV-TZ_PLAN DE RESERVATIONS - PLB - NIVEAU S1B - TOUTES ZONES  - Correspondance</v>
          </cell>
          <cell r="U406"/>
        </row>
        <row r="407">
          <cell r="B407" t="str">
            <v>22ISS</v>
          </cell>
          <cell r="D407" t="str">
            <v>G71</v>
          </cell>
          <cell r="E407" t="str">
            <v>PN2068-2</v>
          </cell>
          <cell r="G407">
            <v>17</v>
          </cell>
          <cell r="I407" t="str">
            <v>PLA</v>
          </cell>
          <cell r="O407" t="str">
            <v>PN2068-2_17_EXE_PLA_000056_1</v>
          </cell>
          <cell r="P407" t="str">
            <v>G71_S02_BOI_RESEAUX CVCD ZONE OUEST</v>
          </cell>
          <cell r="U407">
            <v>44999</v>
          </cell>
        </row>
        <row r="408">
          <cell r="B408" t="str">
            <v>22ISS</v>
          </cell>
          <cell r="D408" t="str">
            <v>G71</v>
          </cell>
          <cell r="E408" t="str">
            <v>PN2068-2</v>
          </cell>
          <cell r="G408">
            <v>17</v>
          </cell>
          <cell r="I408" t="str">
            <v>PLA</v>
          </cell>
          <cell r="O408" t="str">
            <v>PN2068-2_17_EXE_PLA_000056_4</v>
          </cell>
          <cell r="P408" t="str">
            <v>G71_S02_BOI_RESEAUX CVCD ZONE OUEST</v>
          </cell>
          <cell r="U408">
            <v>45062</v>
          </cell>
        </row>
        <row r="409">
          <cell r="B409" t="str">
            <v>22ISS</v>
          </cell>
          <cell r="D409" t="str">
            <v>G71</v>
          </cell>
          <cell r="E409" t="str">
            <v>PN2068-2</v>
          </cell>
          <cell r="G409">
            <v>17</v>
          </cell>
          <cell r="I409" t="str">
            <v>PLA</v>
          </cell>
          <cell r="O409" t="str">
            <v>PN2068-2_17_EXE_PLA_000057_1</v>
          </cell>
          <cell r="P409" t="str">
            <v>G71_S02_BOI_RESEAUX CVCD ZONE EST</v>
          </cell>
          <cell r="U409">
            <v>44999</v>
          </cell>
        </row>
        <row r="410">
          <cell r="B410" t="str">
            <v>22ISS</v>
          </cell>
          <cell r="D410" t="str">
            <v>G71</v>
          </cell>
          <cell r="E410" t="str">
            <v>PN2068-2</v>
          </cell>
          <cell r="G410">
            <v>17</v>
          </cell>
          <cell r="I410" t="str">
            <v>PLA</v>
          </cell>
          <cell r="O410" t="str">
            <v>PN2068-2_17_EXE_PLA_000057_4</v>
          </cell>
          <cell r="P410" t="str">
            <v>G71_S02_BOI_RESEAUX CVCD ZONE EST</v>
          </cell>
          <cell r="U410">
            <v>45062</v>
          </cell>
        </row>
        <row r="411">
          <cell r="B411" t="str">
            <v>22ISS</v>
          </cell>
          <cell r="D411" t="str">
            <v>G71</v>
          </cell>
          <cell r="E411" t="str">
            <v>PN2068-2</v>
          </cell>
          <cell r="G411">
            <v>17</v>
          </cell>
          <cell r="I411" t="str">
            <v>PLA</v>
          </cell>
          <cell r="O411" t="str">
            <v>PN2068-2_17_EXE_PLA_000058_1</v>
          </cell>
          <cell r="P411" t="str">
            <v>G71_S02_COR_RESEAUX CVCD TOUTE ZONE</v>
          </cell>
          <cell r="U411">
            <v>45002</v>
          </cell>
        </row>
        <row r="412">
          <cell r="B412" t="str">
            <v>22ISS</v>
          </cell>
          <cell r="D412" t="str">
            <v>G71</v>
          </cell>
          <cell r="E412" t="str">
            <v>PN2068-2</v>
          </cell>
          <cell r="G412">
            <v>17</v>
          </cell>
          <cell r="I412" t="str">
            <v>PLA</v>
          </cell>
          <cell r="O412" t="str">
            <v>PN2068-2_17_EXE_PLA_000058_4</v>
          </cell>
          <cell r="P412" t="str">
            <v>G71_S02_COR_RESEAUX CVCD TOUTE ZONE</v>
          </cell>
          <cell r="U412">
            <v>45062</v>
          </cell>
        </row>
        <row r="413">
          <cell r="B413" t="str">
            <v>22ISS</v>
          </cell>
          <cell r="D413" t="str">
            <v>G71</v>
          </cell>
          <cell r="E413" t="str">
            <v>PN2068-2</v>
          </cell>
          <cell r="G413">
            <v>17</v>
          </cell>
          <cell r="I413" t="str">
            <v>PLA</v>
          </cell>
          <cell r="O413" t="str">
            <v>PN2068-2_17_EXE_PLA_000059_1</v>
          </cell>
          <cell r="P413" t="str">
            <v>G71_S02_EMR_RESEAUX CVCD TOUTE ZONE</v>
          </cell>
          <cell r="U413">
            <v>45002</v>
          </cell>
        </row>
        <row r="414">
          <cell r="B414" t="str">
            <v>22ISS</v>
          </cell>
          <cell r="D414" t="str">
            <v>G71</v>
          </cell>
          <cell r="E414" t="str">
            <v>PN2068-2</v>
          </cell>
          <cell r="G414">
            <v>17</v>
          </cell>
          <cell r="I414" t="str">
            <v>PLA</v>
          </cell>
          <cell r="O414" t="str">
            <v>PN2068-2_17_EXE_PLA_000059_4</v>
          </cell>
          <cell r="P414" t="str">
            <v>G71_S02_EMR_RESEAUX CVCD TOUTE ZONE</v>
          </cell>
          <cell r="U414">
            <v>45063</v>
          </cell>
        </row>
        <row r="415">
          <cell r="B415" t="str">
            <v>22ISS</v>
          </cell>
          <cell r="D415" t="str">
            <v>G71</v>
          </cell>
          <cell r="E415" t="str">
            <v>PN2068-2</v>
          </cell>
          <cell r="G415">
            <v>17</v>
          </cell>
          <cell r="I415" t="str">
            <v>PLA</v>
          </cell>
          <cell r="O415" t="str">
            <v>PN2068-2_17_EXE_PLA_000060_2</v>
          </cell>
          <cell r="P415" t="str">
            <v>G71_S02_BOI_RESERVATIONS CVCD TOUTES ZONES</v>
          </cell>
          <cell r="U415">
            <v>45068</v>
          </cell>
        </row>
        <row r="416">
          <cell r="B416" t="str">
            <v>22ISS</v>
          </cell>
          <cell r="D416" t="str">
            <v>G71</v>
          </cell>
          <cell r="E416" t="str">
            <v>PN2068-2</v>
          </cell>
          <cell r="G416">
            <v>17</v>
          </cell>
          <cell r="I416" t="str">
            <v>PLA</v>
          </cell>
          <cell r="O416" t="str">
            <v>PN2068-2_17_EXE_PLA_000061_2</v>
          </cell>
          <cell r="P416" t="str">
            <v>G71_S02_COR_RESERVATIONS CVCD TOUTES ZONES</v>
          </cell>
          <cell r="U416">
            <v>45068</v>
          </cell>
        </row>
        <row r="417">
          <cell r="B417" t="str">
            <v>22ISS</v>
          </cell>
          <cell r="D417" t="str">
            <v>G71</v>
          </cell>
          <cell r="E417" t="str">
            <v>PN2068-2</v>
          </cell>
          <cell r="G417">
            <v>17</v>
          </cell>
          <cell r="I417" t="str">
            <v>PLA</v>
          </cell>
          <cell r="O417" t="str">
            <v>PN2068-2_17_EXE_PLA_000062_2</v>
          </cell>
          <cell r="P417" t="str">
            <v>G71_S02_EMR_RESERVATIONS CVCD TOUTES ZONES</v>
          </cell>
          <cell r="U417">
            <v>45068</v>
          </cell>
        </row>
        <row r="418">
          <cell r="B418" t="str">
            <v>22ISS</v>
          </cell>
          <cell r="D418" t="str">
            <v>G71</v>
          </cell>
          <cell r="E418" t="str">
            <v>PN2068-2</v>
          </cell>
          <cell r="G418">
            <v>17</v>
          </cell>
          <cell r="I418" t="str">
            <v>PLA</v>
          </cell>
          <cell r="O418" t="str">
            <v>PN2068-2_17_EXE_PLA_000082_1</v>
          </cell>
          <cell r="P418" t="str">
            <v>G71_S1B_BOI_RESEAUX CVCD ZONE OUEST</v>
          </cell>
          <cell r="U418">
            <v>45009</v>
          </cell>
        </row>
        <row r="419">
          <cell r="B419" t="str">
            <v>22ISS</v>
          </cell>
          <cell r="D419" t="str">
            <v>G71</v>
          </cell>
          <cell r="E419" t="str">
            <v>PN2068-2</v>
          </cell>
          <cell r="G419">
            <v>17</v>
          </cell>
          <cell r="I419" t="str">
            <v>PLA</v>
          </cell>
          <cell r="O419" t="str">
            <v>PN2068-2_17_EXE_PLA_000082_3</v>
          </cell>
          <cell r="P419" t="str">
            <v>G71_S1B_BOI_RESEAUX CVCD ZONE OUEST</v>
          </cell>
          <cell r="U419">
            <v>45062</v>
          </cell>
        </row>
        <row r="420">
          <cell r="B420" t="str">
            <v>22ISS</v>
          </cell>
          <cell r="D420" t="str">
            <v>G71</v>
          </cell>
          <cell r="E420" t="str">
            <v>PN2068-2</v>
          </cell>
          <cell r="G420">
            <v>17</v>
          </cell>
          <cell r="I420" t="str">
            <v>PLA</v>
          </cell>
          <cell r="O420" t="str">
            <v>PN2068-2_17_EXE_PLA_000083_1</v>
          </cell>
          <cell r="P420" t="str">
            <v>G71_S1B_BOI_RESEAUX CVCD ZONE EST</v>
          </cell>
          <cell r="U420">
            <v>45009</v>
          </cell>
        </row>
        <row r="421">
          <cell r="B421" t="str">
            <v>22ISS</v>
          </cell>
          <cell r="D421" t="str">
            <v>G71</v>
          </cell>
          <cell r="E421" t="str">
            <v>PN2068-2</v>
          </cell>
          <cell r="G421">
            <v>17</v>
          </cell>
          <cell r="I421" t="str">
            <v>PLA</v>
          </cell>
          <cell r="O421" t="str">
            <v>PN2068-2_17_EXE_PLA_000083_2</v>
          </cell>
          <cell r="P421" t="str">
            <v>G71_S1B_BOI_RESEAUX CVCD ZONE EST</v>
          </cell>
          <cell r="U421">
            <v>45062</v>
          </cell>
        </row>
        <row r="422">
          <cell r="B422" t="str">
            <v>22ISS</v>
          </cell>
          <cell r="D422" t="str">
            <v>G71</v>
          </cell>
          <cell r="E422" t="str">
            <v>PN2068-2</v>
          </cell>
          <cell r="G422">
            <v>17</v>
          </cell>
          <cell r="I422" t="str">
            <v>PLA</v>
          </cell>
          <cell r="O422" t="str">
            <v>PN2068-2_17_EXE_PLA_000084_2</v>
          </cell>
          <cell r="P422" t="str">
            <v>G71_S1B_EMR_RESEAUX CVCD TOUTE ZONE</v>
          </cell>
          <cell r="U422">
            <v>45062</v>
          </cell>
        </row>
        <row r="423">
          <cell r="B423" t="str">
            <v>22ISS</v>
          </cell>
          <cell r="D423" t="str">
            <v>G71</v>
          </cell>
          <cell r="E423" t="str">
            <v>PN2068-2</v>
          </cell>
          <cell r="G423">
            <v>17</v>
          </cell>
          <cell r="I423" t="str">
            <v>PLA</v>
          </cell>
          <cell r="O423" t="str">
            <v>PN2068-2_17_EXE_PLA_000085_2</v>
          </cell>
          <cell r="P423" t="str">
            <v>G71_S1B_COR_RESEAUX CVCD TOUTE ZONE</v>
          </cell>
          <cell r="U423">
            <v>45062</v>
          </cell>
        </row>
        <row r="424">
          <cell r="B424" t="str">
            <v>22ISS</v>
          </cell>
          <cell r="D424" t="str">
            <v>G71</v>
          </cell>
          <cell r="E424" t="str">
            <v>PN2068-2</v>
          </cell>
          <cell r="G424">
            <v>17</v>
          </cell>
          <cell r="I424" t="str">
            <v>PLA</v>
          </cell>
          <cell r="O424" t="str">
            <v>PN2068-2_17_EXE_PLA_000088_1</v>
          </cell>
          <cell r="P424" t="str">
            <v>G71_S1B_COR_RESERVATIONS CVCD TOUTES ZONES</v>
          </cell>
          <cell r="U424">
            <v>45009</v>
          </cell>
        </row>
        <row r="425">
          <cell r="B425" t="str">
            <v>22ISS</v>
          </cell>
          <cell r="D425" t="str">
            <v>G71</v>
          </cell>
          <cell r="E425" t="str">
            <v>PN2068-2</v>
          </cell>
          <cell r="G425">
            <v>17</v>
          </cell>
          <cell r="I425" t="str">
            <v>PLA</v>
          </cell>
          <cell r="O425" t="str">
            <v>PN2068-2_17_EXE_PLA_000089_1</v>
          </cell>
          <cell r="P425" t="str">
            <v>G71_S1H_BOI_RESEAUX CVCD ZONE EST</v>
          </cell>
          <cell r="U425">
            <v>45062</v>
          </cell>
        </row>
        <row r="426">
          <cell r="B426" t="str">
            <v>22ISS</v>
          </cell>
          <cell r="D426" t="str">
            <v>G71</v>
          </cell>
          <cell r="E426" t="str">
            <v>PN2068-2</v>
          </cell>
          <cell r="G426">
            <v>17</v>
          </cell>
          <cell r="I426" t="str">
            <v>PLA</v>
          </cell>
          <cell r="O426" t="str">
            <v>PN2068-2_17_EXE_PLA_000090_2</v>
          </cell>
          <cell r="P426" t="str">
            <v>G71_S1H_EMR_RESEAUX CVCD TOUTE ZONE</v>
          </cell>
          <cell r="U426">
            <v>45062</v>
          </cell>
        </row>
        <row r="427">
          <cell r="B427" t="str">
            <v>22ISS</v>
          </cell>
          <cell r="D427" t="str">
            <v>G71</v>
          </cell>
          <cell r="E427" t="str">
            <v>PN2068-2</v>
          </cell>
          <cell r="G427">
            <v>17</v>
          </cell>
          <cell r="I427" t="str">
            <v>PLA</v>
          </cell>
          <cell r="O427" t="str">
            <v>PN2068-2_17_EXE_PLA_000091_2</v>
          </cell>
          <cell r="P427" t="str">
            <v>G71_S1H_COR_RESEAUX CVCD TOUTE ZONE</v>
          </cell>
          <cell r="U427">
            <v>45062</v>
          </cell>
        </row>
        <row r="428">
          <cell r="B428" t="str">
            <v>22ISS</v>
          </cell>
          <cell r="D428" t="str">
            <v>G71</v>
          </cell>
          <cell r="E428" t="str">
            <v>PN2068-2</v>
          </cell>
          <cell r="G428">
            <v>17</v>
          </cell>
          <cell r="I428" t="str">
            <v>PLA</v>
          </cell>
          <cell r="O428" t="str">
            <v>PN2068-2_17_EXE_PLA_000092_1</v>
          </cell>
          <cell r="P428" t="str">
            <v>G71_S1H_BOI_RESERVATIONS CVCD TOUTES ZONES</v>
          </cell>
          <cell r="U428">
            <v>45068</v>
          </cell>
        </row>
        <row r="429">
          <cell r="B429" t="str">
            <v>22ISS</v>
          </cell>
          <cell r="D429" t="str">
            <v>G71</v>
          </cell>
          <cell r="E429" t="str">
            <v>PN2068-2</v>
          </cell>
          <cell r="G429">
            <v>17</v>
          </cell>
          <cell r="I429" t="str">
            <v>PLA</v>
          </cell>
          <cell r="O429" t="str">
            <v>PN2068-2_17_EXE_PLA_000097_1</v>
          </cell>
          <cell r="P429" t="str">
            <v>G71_N00_BOI_RESEAUX CVCD ZONE OUEST</v>
          </cell>
          <cell r="U429">
            <v>45062</v>
          </cell>
        </row>
        <row r="430">
          <cell r="B430" t="str">
            <v>22ISS</v>
          </cell>
          <cell r="D430" t="str">
            <v>G71</v>
          </cell>
          <cell r="E430" t="str">
            <v>PN2068-2</v>
          </cell>
          <cell r="G430">
            <v>17</v>
          </cell>
          <cell r="I430" t="str">
            <v>PLA</v>
          </cell>
          <cell r="O430" t="str">
            <v>PN2068-2_17_EXE_PLA_000098_1</v>
          </cell>
          <cell r="P430" t="str">
            <v>G71_N00_BOI_RESEAUX CVCD ZONE EST</v>
          </cell>
          <cell r="U430">
            <v>45062</v>
          </cell>
        </row>
        <row r="431">
          <cell r="B431" t="str">
            <v>22ISS</v>
          </cell>
          <cell r="D431" t="str">
            <v>G71</v>
          </cell>
          <cell r="E431" t="str">
            <v>PN2068-2</v>
          </cell>
          <cell r="G431">
            <v>17</v>
          </cell>
          <cell r="I431" t="str">
            <v>PLA</v>
          </cell>
          <cell r="O431" t="str">
            <v>PN2068-2_17_EXE_PLA_000099_1</v>
          </cell>
          <cell r="P431" t="str">
            <v>G71_N00_EMR_RESEAUX CVCD TOUTE ZONE</v>
          </cell>
          <cell r="U431">
            <v>45062</v>
          </cell>
        </row>
        <row r="432">
          <cell r="B432" t="str">
            <v>22ISS</v>
          </cell>
          <cell r="D432" t="str">
            <v>G71</v>
          </cell>
          <cell r="E432" t="str">
            <v>PN2068-2</v>
          </cell>
          <cell r="G432">
            <v>17</v>
          </cell>
          <cell r="I432" t="str">
            <v>PLA</v>
          </cell>
          <cell r="O432" t="str">
            <v>PN2068-2_17_EXE_PLA_000100_1</v>
          </cell>
          <cell r="P432" t="str">
            <v>G71_N00_COR_RESEAUX CVCD TOUTE ZONE</v>
          </cell>
          <cell r="U432">
            <v>45062</v>
          </cell>
        </row>
        <row r="433">
          <cell r="B433" t="str">
            <v>22ISS</v>
          </cell>
          <cell r="D433" t="str">
            <v>G71</v>
          </cell>
          <cell r="E433" t="str">
            <v>PN2068-2</v>
          </cell>
          <cell r="G433">
            <v>17</v>
          </cell>
          <cell r="I433" t="str">
            <v>PLA</v>
          </cell>
          <cell r="O433" t="str">
            <v>PN2068-2_17_EXE_PLA_000102_1</v>
          </cell>
          <cell r="P433" t="str">
            <v>G71_N01_EMR_RESEAUX CVCD TOUTE ZONE</v>
          </cell>
          <cell r="U433">
            <v>45062</v>
          </cell>
        </row>
        <row r="434">
          <cell r="B434" t="str">
            <v>22ISS</v>
          </cell>
          <cell r="D434" t="str">
            <v>G71</v>
          </cell>
          <cell r="E434" t="str">
            <v>PN2068-2</v>
          </cell>
          <cell r="G434">
            <v>17</v>
          </cell>
          <cell r="I434" t="str">
            <v>PLA</v>
          </cell>
          <cell r="O434" t="str">
            <v>PN2068-2_17_EXE_PLA_000391_1</v>
          </cell>
          <cell r="P434" t="str">
            <v>G71 - S02 - BOI - GENIE CIVIL - CVCD - NIVEAU S02 - ZONE LT</v>
          </cell>
          <cell r="U434">
            <v>45068</v>
          </cell>
        </row>
        <row r="435">
          <cell r="B435" t="str">
            <v>22ISS</v>
          </cell>
          <cell r="D435" t="str">
            <v>G71</v>
          </cell>
          <cell r="E435" t="str">
            <v>PN2068-2</v>
          </cell>
          <cell r="G435">
            <v>17</v>
          </cell>
          <cell r="I435" t="str">
            <v>PLA</v>
          </cell>
          <cell r="O435" t="str">
            <v>PN2068-2_17_EXE_PLA_000392_1</v>
          </cell>
          <cell r="P435" t="str">
            <v>G71 - S1B - BOI - GENIE CIVIL - CVCD - NIVEAU S1B - ZONE OUEST</v>
          </cell>
          <cell r="U435">
            <v>45068</v>
          </cell>
        </row>
        <row r="436">
          <cell r="B436" t="str">
            <v>22ISS</v>
          </cell>
          <cell r="D436" t="str">
            <v>G71</v>
          </cell>
          <cell r="E436" t="str">
            <v>PN2068-2</v>
          </cell>
          <cell r="G436">
            <v>17</v>
          </cell>
          <cell r="I436" t="str">
            <v>PLA</v>
          </cell>
          <cell r="O436" t="str">
            <v>PN2068-2_17_EXE_PLA_000395_1</v>
          </cell>
          <cell r="P436" t="str">
            <v>G71 - S02 - EMR - GENIE CIVIL - CVCD - NIVEAU S02 - ZONE LT</v>
          </cell>
          <cell r="U436">
            <v>45068</v>
          </cell>
        </row>
        <row r="437">
          <cell r="B437" t="str">
            <v>22ISS</v>
          </cell>
          <cell r="D437" t="str">
            <v>G71</v>
          </cell>
          <cell r="E437" t="str">
            <v>PN2068-2</v>
          </cell>
          <cell r="G437">
            <v>17</v>
          </cell>
          <cell r="I437" t="str">
            <v>PLA</v>
          </cell>
          <cell r="O437" t="str">
            <v>PN2068-2_17_EXE_PLA_000396_1</v>
          </cell>
          <cell r="P437" t="str">
            <v>G71 - S1B - EMR - GENIE CIVIL - CVCD - NIVEAU S1B - ZONE LT</v>
          </cell>
          <cell r="U437">
            <v>45068</v>
          </cell>
        </row>
        <row r="438">
          <cell r="B438" t="str">
            <v>22ISS</v>
          </cell>
          <cell r="D438" t="str">
            <v>PLO</v>
          </cell>
          <cell r="E438" t="str">
            <v>PN2068-2</v>
          </cell>
          <cell r="G438">
            <v>17</v>
          </cell>
          <cell r="I438" t="str">
            <v>PLA</v>
          </cell>
          <cell r="O438" t="str">
            <v>PN2068-2_17_EXE_PLA_000397_1</v>
          </cell>
          <cell r="P438" t="str">
            <v>PLO-S02-EME - PLAN  DES RESEAUX SOUS DALLAGE - PLB - NIVEAUS02-  EMERGENCE</v>
          </cell>
          <cell r="U438">
            <v>45071</v>
          </cell>
        </row>
        <row r="439">
          <cell r="B439" t="str">
            <v>22ISS</v>
          </cell>
          <cell r="D439" t="str">
            <v>G2A</v>
          </cell>
          <cell r="E439" t="str">
            <v>PN2068-2</v>
          </cell>
          <cell r="G439">
            <v>17</v>
          </cell>
          <cell r="I439" t="str">
            <v>PRE</v>
          </cell>
          <cell r="O439" t="str">
            <v>PN2068-2_17_EXE_PRE_000001_1</v>
          </cell>
          <cell r="P439" t="str">
            <v>TEST FORMATION</v>
          </cell>
          <cell r="U439"/>
        </row>
        <row r="440">
          <cell r="B440" t="str">
            <v>22ISS</v>
          </cell>
          <cell r="D440" t="str">
            <v>G12</v>
          </cell>
          <cell r="E440" t="str">
            <v>PN2068-2</v>
          </cell>
          <cell r="G440">
            <v>17</v>
          </cell>
          <cell r="I440" t="str">
            <v>PRE</v>
          </cell>
          <cell r="O440" t="str">
            <v>PN2068-2_17_EXE_PRE_000053_1</v>
          </cell>
          <cell r="P440" t="str">
            <v>PLAN RESEAUX CFO-CFA</v>
          </cell>
          <cell r="U440">
            <v>44966</v>
          </cell>
        </row>
        <row r="441">
          <cell r="B441" t="str">
            <v>22ISS</v>
          </cell>
          <cell r="D441" t="str">
            <v>G12</v>
          </cell>
          <cell r="E441" t="str">
            <v>PN2068-2</v>
          </cell>
          <cell r="G441">
            <v>17</v>
          </cell>
          <cell r="I441" t="str">
            <v>PRE</v>
          </cell>
          <cell r="O441" t="str">
            <v>PN2068-2_17_EXE_PRE_000053_2</v>
          </cell>
          <cell r="P441" t="str">
            <v>G12-S04-BOI-PLANS RESEAUX CFO-CFA</v>
          </cell>
          <cell r="U441">
            <v>44970</v>
          </cell>
        </row>
        <row r="442">
          <cell r="B442" t="str">
            <v>22ISS</v>
          </cell>
          <cell r="D442" t="str">
            <v>G12</v>
          </cell>
          <cell r="E442" t="str">
            <v>PN2068-2</v>
          </cell>
          <cell r="G442">
            <v>17</v>
          </cell>
          <cell r="I442" t="str">
            <v>PRE</v>
          </cell>
          <cell r="O442" t="str">
            <v>PN2068-2_17_EXE_PRE_000053_3</v>
          </cell>
          <cell r="P442" t="str">
            <v>G12-S04-BOI-PLANS RESEAUX CFO-CFA</v>
          </cell>
          <cell r="U442">
            <v>45029</v>
          </cell>
        </row>
        <row r="443">
          <cell r="B443" t="str">
            <v>22ISS</v>
          </cell>
          <cell r="D443" t="str">
            <v>G12</v>
          </cell>
          <cell r="E443" t="str">
            <v>PN2068-2</v>
          </cell>
          <cell r="G443">
            <v>17</v>
          </cell>
          <cell r="I443" t="str">
            <v>PRE</v>
          </cell>
          <cell r="O443" t="str">
            <v>PN2068-2_17_EXE_PRE_000055_1</v>
          </cell>
          <cell r="P443" t="str">
            <v>G12-S03-BOI-PLANS RESEAUX CFO-CFA</v>
          </cell>
          <cell r="U443">
            <v>44974</v>
          </cell>
        </row>
        <row r="444">
          <cell r="B444" t="str">
            <v>22ISS</v>
          </cell>
          <cell r="D444" t="str">
            <v>G12</v>
          </cell>
          <cell r="E444" t="str">
            <v>PN2068-2</v>
          </cell>
          <cell r="G444">
            <v>17</v>
          </cell>
          <cell r="I444" t="str">
            <v>PRE</v>
          </cell>
          <cell r="O444" t="str">
            <v>PN2068-2_17_EXE_PRE_000055_2</v>
          </cell>
          <cell r="P444" t="str">
            <v>G12-S03-BOI-PLANS RESEAUX CFO-CFA</v>
          </cell>
          <cell r="U444">
            <v>44978</v>
          </cell>
        </row>
        <row r="445">
          <cell r="B445" t="str">
            <v>22ISS</v>
          </cell>
          <cell r="D445" t="str">
            <v>G12</v>
          </cell>
          <cell r="E445" t="str">
            <v>PN2068-2</v>
          </cell>
          <cell r="G445">
            <v>17</v>
          </cell>
          <cell r="I445" t="str">
            <v>PRE</v>
          </cell>
          <cell r="O445" t="str">
            <v>PN2068-2_17_EXE_PRE_000055_3</v>
          </cell>
          <cell r="P445" t="str">
            <v>G12-S03-BOI-PLANS RESEAUX CFO-CFA</v>
          </cell>
          <cell r="U445"/>
        </row>
        <row r="446">
          <cell r="B446" t="str">
            <v>22ISS</v>
          </cell>
          <cell r="D446" t="str">
            <v>G12</v>
          </cell>
          <cell r="E446" t="str">
            <v>PN2068-2</v>
          </cell>
          <cell r="G446">
            <v>17</v>
          </cell>
          <cell r="I446" t="str">
            <v>PRE</v>
          </cell>
          <cell r="O446" t="str">
            <v>PN2068-2_17_EXE_PRE_000075_1</v>
          </cell>
          <cell r="P446" t="str">
            <v>G12-S02-BOI-PLANS RESEAUX CFO-CFA</v>
          </cell>
          <cell r="U446">
            <v>44980</v>
          </cell>
        </row>
        <row r="447">
          <cell r="B447" t="str">
            <v>22ISS</v>
          </cell>
          <cell r="D447" t="str">
            <v>G12</v>
          </cell>
          <cell r="E447" t="str">
            <v>PN2068-2</v>
          </cell>
          <cell r="G447">
            <v>17</v>
          </cell>
          <cell r="I447" t="str">
            <v>PRE</v>
          </cell>
          <cell r="O447" t="str">
            <v>PN2068-2_17_EXE_PRE_000075_2</v>
          </cell>
          <cell r="P447" t="str">
            <v>G12-S02-BOI-PLANS RESEAUX CFO-CFA</v>
          </cell>
          <cell r="U447">
            <v>45029</v>
          </cell>
        </row>
        <row r="448">
          <cell r="B448" t="str">
            <v>22ISS</v>
          </cell>
          <cell r="D448" t="str">
            <v>G12</v>
          </cell>
          <cell r="E448" t="str">
            <v>PN2068-2</v>
          </cell>
          <cell r="G448">
            <v>17</v>
          </cell>
          <cell r="I448" t="str">
            <v>PRE</v>
          </cell>
          <cell r="O448" t="str">
            <v>PN2068-2_17_EXE_PRE_000076_1</v>
          </cell>
          <cell r="P448" t="str">
            <v>G12-S02-EMR-PLANS RESEAUX CFO-CFA</v>
          </cell>
          <cell r="U448">
            <v>44980</v>
          </cell>
        </row>
        <row r="449">
          <cell r="B449" t="str">
            <v>22ISS</v>
          </cell>
          <cell r="D449" t="str">
            <v>G12</v>
          </cell>
          <cell r="E449" t="str">
            <v>PN2068-2</v>
          </cell>
          <cell r="G449">
            <v>17</v>
          </cell>
          <cell r="I449" t="str">
            <v>PRE</v>
          </cell>
          <cell r="O449" t="str">
            <v>PN2068-2_17_EXE_PRE_000076_2</v>
          </cell>
          <cell r="P449" t="str">
            <v>G12-S02-EMR-PLANS RESEAUX CFO-CFA</v>
          </cell>
          <cell r="U449">
            <v>45029</v>
          </cell>
        </row>
        <row r="450">
          <cell r="B450" t="str">
            <v>22ISS</v>
          </cell>
          <cell r="D450" t="str">
            <v>G12</v>
          </cell>
          <cell r="E450" t="str">
            <v>PN2068-2</v>
          </cell>
          <cell r="G450">
            <v>17</v>
          </cell>
          <cell r="I450" t="str">
            <v>PRE</v>
          </cell>
          <cell r="O450" t="str">
            <v>PN2068-2_17_EXE_PRE_000077_1</v>
          </cell>
          <cell r="P450" t="str">
            <v>G12-S02-COR-PLANS RESEAUX CFO-CFA</v>
          </cell>
          <cell r="U450">
            <v>44980</v>
          </cell>
        </row>
        <row r="451">
          <cell r="B451" t="str">
            <v>22ISS</v>
          </cell>
          <cell r="D451" t="str">
            <v>G12</v>
          </cell>
          <cell r="E451" t="str">
            <v>PN2068-2</v>
          </cell>
          <cell r="G451">
            <v>17</v>
          </cell>
          <cell r="I451" t="str">
            <v>PRE</v>
          </cell>
          <cell r="O451" t="str">
            <v>PN2068-2_17_EXE_PRE_000077_2</v>
          </cell>
          <cell r="P451" t="str">
            <v>G12-S02-COR-PLANS RESEAUX CFO-CFA</v>
          </cell>
          <cell r="U451">
            <v>45029</v>
          </cell>
        </row>
        <row r="452">
          <cell r="B452" t="str">
            <v>22ISS</v>
          </cell>
          <cell r="D452" t="str">
            <v>G12</v>
          </cell>
          <cell r="E452" t="str">
            <v>PN2068-2</v>
          </cell>
          <cell r="G452">
            <v>17</v>
          </cell>
          <cell r="I452" t="str">
            <v>PRE</v>
          </cell>
          <cell r="O452" t="str">
            <v>PN2068-2_17_EXE_PRE_000079_1</v>
          </cell>
          <cell r="P452" t="str">
            <v>G12-S01B-BOI-PLANS RESEAUX CFO-CFA</v>
          </cell>
          <cell r="U452">
            <v>45021</v>
          </cell>
        </row>
        <row r="453">
          <cell r="B453" t="str">
            <v>22ISS</v>
          </cell>
          <cell r="D453" t="str">
            <v>G12</v>
          </cell>
          <cell r="E453" t="str">
            <v>PN2068-2</v>
          </cell>
          <cell r="G453">
            <v>17</v>
          </cell>
          <cell r="I453" t="str">
            <v>PRE</v>
          </cell>
          <cell r="O453" t="str">
            <v>PN2068-2_17_EXE_PRE_000080_1</v>
          </cell>
          <cell r="P453" t="str">
            <v>G12-S01B-EMR-PLANS RESEAUX CFO-CFA</v>
          </cell>
          <cell r="U453">
            <v>45029</v>
          </cell>
        </row>
        <row r="454">
          <cell r="B454" t="str">
            <v>22ISS</v>
          </cell>
          <cell r="D454" t="str">
            <v>G12</v>
          </cell>
          <cell r="E454" t="str">
            <v>PN2068-2</v>
          </cell>
          <cell r="G454">
            <v>17</v>
          </cell>
          <cell r="I454" t="str">
            <v>PRE</v>
          </cell>
          <cell r="O454" t="str">
            <v>PN2068-2_17_EXE_PRE_000081_1</v>
          </cell>
          <cell r="P454" t="str">
            <v>G12-S01B-COR-PLANS RESEAUX CFO-CFA</v>
          </cell>
          <cell r="U454">
            <v>45029</v>
          </cell>
        </row>
        <row r="455">
          <cell r="B455" t="str">
            <v>22ISS</v>
          </cell>
          <cell r="D455" t="str">
            <v>G12</v>
          </cell>
          <cell r="E455" t="str">
            <v>PN2068-2</v>
          </cell>
          <cell r="G455">
            <v>17</v>
          </cell>
          <cell r="I455" t="str">
            <v>PRE</v>
          </cell>
          <cell r="O455" t="str">
            <v>PN2068-2_17_EXE_PRE_000104_1</v>
          </cell>
          <cell r="P455" t="str">
            <v>G12-S01H-BOI-PLANS RESEAUX CFO-CFA</v>
          </cell>
          <cell r="U455">
            <v>45029</v>
          </cell>
        </row>
        <row r="456">
          <cell r="B456" t="str">
            <v>22ISS</v>
          </cell>
          <cell r="D456" t="str">
            <v>G12</v>
          </cell>
          <cell r="E456" t="str">
            <v>PN2068-2</v>
          </cell>
          <cell r="G456">
            <v>17</v>
          </cell>
          <cell r="I456" t="str">
            <v>PRE</v>
          </cell>
          <cell r="O456" t="str">
            <v>PN2068-2_17_EXE_PRE_000105_1</v>
          </cell>
          <cell r="P456" t="str">
            <v>G12-S1H-EMR-PLANS RESEAUX CFO-CFA</v>
          </cell>
          <cell r="U456">
            <v>45029</v>
          </cell>
        </row>
        <row r="457">
          <cell r="B457" t="str">
            <v>22ISS</v>
          </cell>
          <cell r="D457" t="str">
            <v>G12</v>
          </cell>
          <cell r="E457" t="str">
            <v>PN2068-2</v>
          </cell>
          <cell r="G457">
            <v>17</v>
          </cell>
          <cell r="I457" t="str">
            <v>PRE</v>
          </cell>
          <cell r="O457" t="str">
            <v>PN2068-2_17_EXE_PRE_000106_1</v>
          </cell>
          <cell r="P457" t="str">
            <v>G12-S1H-COR-PLANS RESEAUX CFO-CFA</v>
          </cell>
          <cell r="U457">
            <v>45029</v>
          </cell>
        </row>
        <row r="458">
          <cell r="B458" t="str">
            <v>22ISS</v>
          </cell>
          <cell r="D458" t="str">
            <v>G71</v>
          </cell>
          <cell r="E458" t="str">
            <v>PN2068-2</v>
          </cell>
          <cell r="G458">
            <v>17</v>
          </cell>
          <cell r="I458" t="str">
            <v>SHE</v>
          </cell>
          <cell r="O458" t="str">
            <v>PN2068-2_17_EXE_SHE_000007_1</v>
          </cell>
          <cell r="P458" t="str">
            <v>G71_TTT_TTZ_SCHEMA AERAULIQUE</v>
          </cell>
          <cell r="U458">
            <v>44944</v>
          </cell>
        </row>
        <row r="459">
          <cell r="B459" t="str">
            <v>22ISS</v>
          </cell>
          <cell r="D459" t="str">
            <v>G71</v>
          </cell>
          <cell r="E459" t="str">
            <v>PN2068-2</v>
          </cell>
          <cell r="G459">
            <v>17</v>
          </cell>
          <cell r="I459" t="str">
            <v>SHE</v>
          </cell>
          <cell r="O459" t="str">
            <v>PN2068-2_17_EXE_SHE_000007_2</v>
          </cell>
          <cell r="P459" t="str">
            <v>G71_TTT_TTZ_SCHEMA AERAULIQUE</v>
          </cell>
          <cell r="U459">
            <v>45027</v>
          </cell>
        </row>
        <row r="460">
          <cell r="B460" t="str">
            <v>22ISS</v>
          </cell>
          <cell r="D460" t="str">
            <v>G71</v>
          </cell>
          <cell r="E460" t="str">
            <v>PN2068-2</v>
          </cell>
          <cell r="G460">
            <v>17</v>
          </cell>
          <cell r="I460" t="str">
            <v>SHE</v>
          </cell>
          <cell r="O460" t="str">
            <v>PN2068-2_17_EXE_SHE_000007_3</v>
          </cell>
          <cell r="P460" t="str">
            <v>G71-TTT-TTZ-SCHEMA AERAULIQUE</v>
          </cell>
          <cell r="U460">
            <v>45044</v>
          </cell>
        </row>
        <row r="461">
          <cell r="B461" t="str">
            <v>22ISS</v>
          </cell>
          <cell r="D461" t="str">
            <v>G71</v>
          </cell>
          <cell r="E461" t="str">
            <v>PN2068-2</v>
          </cell>
          <cell r="G461">
            <v>17</v>
          </cell>
          <cell r="I461" t="str">
            <v>SHE</v>
          </cell>
          <cell r="O461" t="str">
            <v>PN2068-2_17_EXE_SHE_000010_1</v>
          </cell>
          <cell r="P461" t="str">
            <v>G71_TTT_TTZ_SCHEMA HYDRAULIQUE</v>
          </cell>
          <cell r="U461">
            <v>44944</v>
          </cell>
        </row>
        <row r="462">
          <cell r="B462" t="str">
            <v>22ISS</v>
          </cell>
          <cell r="D462" t="str">
            <v>G71</v>
          </cell>
          <cell r="E462" t="str">
            <v>PN2068-2</v>
          </cell>
          <cell r="G462">
            <v>17</v>
          </cell>
          <cell r="I462" t="str">
            <v>SHE</v>
          </cell>
          <cell r="O462" t="str">
            <v>PN2068-2_17_EXE_SHE_000010_2</v>
          </cell>
          <cell r="P462" t="str">
            <v>G71_TTT_TTZ_SCHEMA HYDRAULIQUE</v>
          </cell>
          <cell r="U462">
            <v>45027</v>
          </cell>
        </row>
        <row r="463">
          <cell r="B463" t="str">
            <v>22ISS</v>
          </cell>
          <cell r="D463" t="str">
            <v>G71</v>
          </cell>
          <cell r="E463" t="str">
            <v>PN2068-2</v>
          </cell>
          <cell r="G463">
            <v>17</v>
          </cell>
          <cell r="I463" t="str">
            <v>SHE</v>
          </cell>
          <cell r="O463" t="str">
            <v>PN2068-2_17_EXE_SHE_000010_3</v>
          </cell>
          <cell r="P463" t="str">
            <v>G71_TTT_TTZ_SCHEMA HYDRAULIQUE</v>
          </cell>
          <cell r="U463">
            <v>45044</v>
          </cell>
        </row>
        <row r="464">
          <cell r="B464" t="str">
            <v>22ISS</v>
          </cell>
          <cell r="D464" t="str">
            <v>G71</v>
          </cell>
          <cell r="E464" t="str">
            <v>PN2068-2</v>
          </cell>
          <cell r="G464">
            <v>17</v>
          </cell>
          <cell r="I464" t="str">
            <v>SHE</v>
          </cell>
          <cell r="O464" t="str">
            <v>PN2068-2_17_EXE_SHE_000010_4</v>
          </cell>
          <cell r="P464" t="str">
            <v>G71_TTT_TTZ_SCHEMA HYDRAULIQUE</v>
          </cell>
          <cell r="U464">
            <v>45044</v>
          </cell>
        </row>
        <row r="465">
          <cell r="B465" t="str">
            <v>22ISS</v>
          </cell>
          <cell r="D465" t="str">
            <v>G71</v>
          </cell>
          <cell r="E465" t="str">
            <v>PN2068-2</v>
          </cell>
          <cell r="G465">
            <v>17</v>
          </cell>
          <cell r="I465" t="str">
            <v>SHE</v>
          </cell>
          <cell r="O465" t="str">
            <v>PN2068-2_17_EXE_SHE_000011_1</v>
          </cell>
          <cell r="P465" t="str">
            <v>G71_TTT_TTZ_SCHEMA DESENFUMAGE</v>
          </cell>
          <cell r="U465">
            <v>44944</v>
          </cell>
        </row>
        <row r="466">
          <cell r="B466" t="str">
            <v>22ISS</v>
          </cell>
          <cell r="D466" t="str">
            <v>G71</v>
          </cell>
          <cell r="E466" t="str">
            <v>PN2068-2</v>
          </cell>
          <cell r="G466">
            <v>17</v>
          </cell>
          <cell r="I466" t="str">
            <v>SHE</v>
          </cell>
          <cell r="O466" t="str">
            <v>PN2068-2_17_EXE_SHE_000011_2</v>
          </cell>
          <cell r="P466" t="str">
            <v>G71_TTT_TTZ_SCHEMA DESENFUMAGE</v>
          </cell>
          <cell r="U466">
            <v>45027</v>
          </cell>
        </row>
        <row r="467">
          <cell r="B467" t="str">
            <v>22ISS</v>
          </cell>
          <cell r="D467" t="str">
            <v>G71</v>
          </cell>
          <cell r="E467" t="str">
            <v>PN2068-2</v>
          </cell>
          <cell r="G467">
            <v>17</v>
          </cell>
          <cell r="I467" t="str">
            <v>SHE</v>
          </cell>
          <cell r="O467" t="str">
            <v>PN2068-2_17_EXE_SHE_000011_3</v>
          </cell>
          <cell r="P467" t="str">
            <v>G71_TTT_TTZ_SCHEMA DESENFUMAGE</v>
          </cell>
          <cell r="U467">
            <v>45063</v>
          </cell>
        </row>
        <row r="468">
          <cell r="B468" t="str">
            <v>22ISS</v>
          </cell>
          <cell r="D468" t="str">
            <v>G72</v>
          </cell>
          <cell r="E468" t="str">
            <v>PN2068-2</v>
          </cell>
          <cell r="G468">
            <v>17</v>
          </cell>
          <cell r="I468" t="str">
            <v>SHE</v>
          </cell>
          <cell r="O468" t="str">
            <v>PN2068-2_17_EXE_SHE_000065_1</v>
          </cell>
          <cell r="P468" t="str">
            <v>Schéma de principe Branchement Eau Froide</v>
          </cell>
          <cell r="U468">
            <v>44984</v>
          </cell>
        </row>
        <row r="469">
          <cell r="B469" t="str">
            <v>22ISS</v>
          </cell>
          <cell r="D469" t="str">
            <v>G72</v>
          </cell>
          <cell r="E469" t="str">
            <v>PN2068-2</v>
          </cell>
          <cell r="G469">
            <v>17</v>
          </cell>
          <cell r="I469" t="str">
            <v>SHE</v>
          </cell>
          <cell r="O469" t="str">
            <v>PN2068-2_17_EXE_SHE_000066_1</v>
          </cell>
          <cell r="P469" t="str">
            <v>Schéma de principe des alimentations Eau Froide</v>
          </cell>
          <cell r="U469">
            <v>44984</v>
          </cell>
        </row>
        <row r="470">
          <cell r="B470" t="str">
            <v>22ISS</v>
          </cell>
          <cell r="D470" t="str">
            <v>G72</v>
          </cell>
          <cell r="E470" t="str">
            <v>PN2068-2</v>
          </cell>
          <cell r="G470">
            <v>17</v>
          </cell>
          <cell r="I470" t="str">
            <v>SHE</v>
          </cell>
          <cell r="O470" t="str">
            <v>PN2068-2_17_EXE_SHE_000067_1</v>
          </cell>
          <cell r="P470" t="str">
            <v>Schéma de principe des réseaux EU/EV/EU-EX</v>
          </cell>
          <cell r="U470">
            <v>44984</v>
          </cell>
        </row>
        <row r="471">
          <cell r="B471" t="str">
            <v>22ISS</v>
          </cell>
          <cell r="D471" t="str">
            <v>G72</v>
          </cell>
          <cell r="E471" t="str">
            <v>PN2068-2</v>
          </cell>
          <cell r="G471">
            <v>17</v>
          </cell>
          <cell r="I471" t="str">
            <v>SHE</v>
          </cell>
          <cell r="O471" t="str">
            <v>PN2068-2_17_EXE_SHE_000068_1</v>
          </cell>
          <cell r="P471" t="str">
            <v>Schéma de principe des réseaux Eaux Pluviales</v>
          </cell>
          <cell r="U471">
            <v>44984</v>
          </cell>
        </row>
        <row r="472">
          <cell r="B472" t="str">
            <v>22ISS</v>
          </cell>
          <cell r="D472" t="str">
            <v>G72</v>
          </cell>
          <cell r="E472" t="str">
            <v>PN2068-2</v>
          </cell>
          <cell r="G472">
            <v>17</v>
          </cell>
          <cell r="I472" t="str">
            <v>SHE</v>
          </cell>
          <cell r="O472" t="str">
            <v>PN2068-2_17_EXE_SHE_000069_1</v>
          </cell>
          <cell r="P472" t="str">
            <v>Schéma de principe et détails des Colonnes Sèches</v>
          </cell>
          <cell r="U472">
            <v>44984</v>
          </cell>
        </row>
        <row r="473">
          <cell r="B473" t="str">
            <v>22ISS</v>
          </cell>
          <cell r="D473" t="str">
            <v>FAC</v>
          </cell>
          <cell r="E473" t="str">
            <v>PN2122</v>
          </cell>
          <cell r="G473">
            <v>17</v>
          </cell>
          <cell r="I473" t="str">
            <v>PDT</v>
          </cell>
          <cell r="O473" t="str">
            <v>PN2122_17_EXE_PDT_000003_1</v>
          </cell>
          <cell r="P473" t="str">
            <v>FAC-TTT-EMR-Plans de prototype</v>
          </cell>
          <cell r="U473">
            <v>45027</v>
          </cell>
        </row>
        <row r="474">
          <cell r="B474" t="str">
            <v>22ISS</v>
          </cell>
          <cell r="D474" t="str">
            <v>FAC</v>
          </cell>
          <cell r="E474" t="str">
            <v>PN2122</v>
          </cell>
          <cell r="G474">
            <v>17</v>
          </cell>
          <cell r="I474" t="str">
            <v>PDT</v>
          </cell>
          <cell r="O474" t="str">
            <v>PN2122_17_EXE_PDT_000003_2</v>
          </cell>
          <cell r="P474" t="str">
            <v>FAC-TTT-EMR-00 Plans de prototype</v>
          </cell>
          <cell r="U474">
            <v>45034</v>
          </cell>
        </row>
        <row r="475">
          <cell r="B475" t="str">
            <v>22ISS</v>
          </cell>
          <cell r="D475" t="str">
            <v>FAC</v>
          </cell>
          <cell r="E475" t="str">
            <v>PN2122</v>
          </cell>
          <cell r="G475">
            <v>17</v>
          </cell>
          <cell r="I475" t="str">
            <v>PDT</v>
          </cell>
          <cell r="O475" t="str">
            <v>PN2122_17_EXE_PDT_000005_1</v>
          </cell>
          <cell r="P475" t="str">
            <v>FAC-N00-EMR-Murs rideaux acier</v>
          </cell>
          <cell r="U475">
            <v>45070</v>
          </cell>
        </row>
        <row r="476">
          <cell r="B476" t="str">
            <v>22ISS</v>
          </cell>
          <cell r="D476" t="str">
            <v>FAC</v>
          </cell>
          <cell r="E476" t="str">
            <v>PN2122</v>
          </cell>
          <cell r="G476">
            <v>17</v>
          </cell>
          <cell r="I476" t="str">
            <v>PIC</v>
          </cell>
          <cell r="O476" t="str">
            <v>PN2122_17_EXE_PIC_000002_1</v>
          </cell>
          <cell r="P476" t="str">
            <v>FAC-TTT-EMR-PIC Prototype Façades</v>
          </cell>
          <cell r="U476">
            <v>44998</v>
          </cell>
        </row>
        <row r="477">
          <cell r="B477" t="str">
            <v>22ISS</v>
          </cell>
          <cell r="D477" t="str">
            <v>FAC</v>
          </cell>
          <cell r="E477" t="str">
            <v>PN2122</v>
          </cell>
          <cell r="G477">
            <v>17</v>
          </cell>
          <cell r="I477" t="str">
            <v>PIC</v>
          </cell>
          <cell r="O477" t="str">
            <v>PN2122_17_EXE_PIC_000002_2</v>
          </cell>
          <cell r="P477" t="str">
            <v>FAC-TTT-EMR-PIC Prototype Façades</v>
          </cell>
          <cell r="U477">
            <v>45005</v>
          </cell>
        </row>
        <row r="478">
          <cell r="B478" t="str">
            <v>22ISS</v>
          </cell>
          <cell r="D478" t="str">
            <v>FAC</v>
          </cell>
          <cell r="E478" t="str">
            <v>PN2122</v>
          </cell>
          <cell r="G478">
            <v>17</v>
          </cell>
          <cell r="I478" t="str">
            <v>PIC</v>
          </cell>
          <cell r="O478" t="str">
            <v>PN2122_17_EXE_PIC_000002_3</v>
          </cell>
          <cell r="P478" t="str">
            <v>FAC-TTT-EMR-PIC Prototype Façades</v>
          </cell>
          <cell r="U478">
            <v>45005</v>
          </cell>
        </row>
        <row r="479">
          <cell r="B479" t="str">
            <v>22ISS</v>
          </cell>
          <cell r="D479" t="str">
            <v>FAC</v>
          </cell>
          <cell r="E479" t="str">
            <v>PN2122</v>
          </cell>
          <cell r="G479">
            <v>17</v>
          </cell>
          <cell r="I479" t="str">
            <v>PIC</v>
          </cell>
          <cell r="O479" t="str">
            <v>PN2122_17_EXE_PIC_000002_4</v>
          </cell>
          <cell r="P479" t="str">
            <v>FAC-TTT-EMR-PIC Prototype Façades</v>
          </cell>
          <cell r="U479">
            <v>45012</v>
          </cell>
        </row>
        <row r="480">
          <cell r="B480" t="str">
            <v>22ISS</v>
          </cell>
          <cell r="D480" t="str">
            <v>FAC</v>
          </cell>
          <cell r="E480" t="str">
            <v>PN2122</v>
          </cell>
          <cell r="G480">
            <v>17</v>
          </cell>
          <cell r="I480" t="str">
            <v>PIC</v>
          </cell>
          <cell r="O480" t="str">
            <v>PN2122_17_EXE_PIC_000004_1</v>
          </cell>
          <cell r="P480" t="str">
            <v>FAC-TTT-EMR-PIC EVOLUTIF - ML3</v>
          </cell>
          <cell r="U480">
            <v>45030</v>
          </cell>
        </row>
        <row r="481">
          <cell r="B481" t="str">
            <v>22ISS</v>
          </cell>
          <cell r="D481" t="str">
            <v>INS</v>
          </cell>
          <cell r="E481" t="str">
            <v>PSC2137</v>
          </cell>
          <cell r="G481">
            <v>17</v>
          </cell>
          <cell r="I481" t="str">
            <v>PIC</v>
          </cell>
          <cell r="O481" t="str">
            <v>PSC2137_17_EXE_PIC_000005_1</v>
          </cell>
          <cell r="P481" t="str">
            <v>INS-TTT-TTZ-Plans d’installation de chantier PIC</v>
          </cell>
          <cell r="U481">
            <v>44966</v>
          </cell>
        </row>
        <row r="482">
          <cell r="B482" t="str">
            <v>22ISS</v>
          </cell>
          <cell r="D482" t="str">
            <v>INS</v>
          </cell>
          <cell r="E482" t="str">
            <v>PSC2137</v>
          </cell>
          <cell r="G482">
            <v>17</v>
          </cell>
          <cell r="I482" t="str">
            <v>PIC</v>
          </cell>
          <cell r="O482" t="str">
            <v>PSC2137_17_EXE_PIC_000005_2</v>
          </cell>
          <cell r="P482" t="str">
            <v>INS-TTT-TTZ-Plans d’installation de chantier PIC</v>
          </cell>
          <cell r="U482">
            <v>45002</v>
          </cell>
        </row>
        <row r="483">
          <cell r="B483" t="str">
            <v>22ISS</v>
          </cell>
          <cell r="D483" t="str">
            <v>INS</v>
          </cell>
          <cell r="E483" t="str">
            <v>PSC2137</v>
          </cell>
          <cell r="G483">
            <v>17</v>
          </cell>
          <cell r="I483" t="str">
            <v>PIC</v>
          </cell>
          <cell r="O483" t="str">
            <v>PSC2137_17_EXE_PIC_000005_4</v>
          </cell>
          <cell r="P483" t="str">
            <v>INS-TTT-TTZ-Plans d’installation de chantier PIC</v>
          </cell>
          <cell r="U483">
            <v>45029</v>
          </cell>
        </row>
        <row r="484">
          <cell r="B484" t="str">
            <v>22ISS</v>
          </cell>
          <cell r="D484" t="str">
            <v>INS</v>
          </cell>
          <cell r="E484" t="str">
            <v>PSC2137</v>
          </cell>
          <cell r="G484">
            <v>17</v>
          </cell>
          <cell r="I484" t="str">
            <v>PIC</v>
          </cell>
          <cell r="O484" t="str">
            <v>PSC2137_17_EXE_PIC_000006_1</v>
          </cell>
          <cell r="P484" t="str">
            <v>INS-TTT-TTZ-Plans d’aménagements des bases-vie</v>
          </cell>
          <cell r="U484">
            <v>44966</v>
          </cell>
        </row>
        <row r="485">
          <cell r="B485" t="str">
            <v>22ISS</v>
          </cell>
          <cell r="D485" t="str">
            <v>MMS</v>
          </cell>
          <cell r="E485" t="str">
            <v>PSC2137</v>
          </cell>
          <cell r="G485">
            <v>17</v>
          </cell>
          <cell r="I485" t="str">
            <v>PLA</v>
          </cell>
          <cell r="O485" t="str">
            <v>PSC2137_17_EXE_PLA_000080_1</v>
          </cell>
          <cell r="P485" t="str">
            <v>MMS-S01b-BOI-Plan de repérage Portes   S01b - niveau technique Boite Gare</v>
          </cell>
          <cell r="U485">
            <v>45068</v>
          </cell>
        </row>
        <row r="486">
          <cell r="B486" t="str">
            <v>22ISS</v>
          </cell>
          <cell r="D486" t="str">
            <v>MMS</v>
          </cell>
          <cell r="E486" t="str">
            <v>PSC2137</v>
          </cell>
          <cell r="G486">
            <v>17</v>
          </cell>
          <cell r="I486" t="str">
            <v>PLA</v>
          </cell>
          <cell r="O486" t="str">
            <v>PSC2137_17_EXE_PLA_000081_1</v>
          </cell>
          <cell r="P486" t="str">
            <v>MMS-S02-BOI-Plan de repérage Portes  S2- salle des échange Boite Gare</v>
          </cell>
          <cell r="U486">
            <v>45068</v>
          </cell>
        </row>
        <row r="487">
          <cell r="B487" t="str">
            <v>22ISS</v>
          </cell>
          <cell r="D487" t="str">
            <v>MMS</v>
          </cell>
          <cell r="E487" t="str">
            <v>PSC2137</v>
          </cell>
          <cell r="G487">
            <v>17</v>
          </cell>
          <cell r="I487" t="str">
            <v>PLA</v>
          </cell>
          <cell r="O487" t="str">
            <v>PSC2137_17_EXE_PLA_000082_1</v>
          </cell>
          <cell r="P487" t="str">
            <v>MMS-S03-BOI-Plan de repérage Portes S3 - quais Boite Gare</v>
          </cell>
          <cell r="U487">
            <v>45068</v>
          </cell>
        </row>
        <row r="488">
          <cell r="B488" t="str">
            <v>22ISS</v>
          </cell>
          <cell r="D488" t="str">
            <v>MMS</v>
          </cell>
          <cell r="E488" t="str">
            <v>PSC2137</v>
          </cell>
          <cell r="G488">
            <v>17</v>
          </cell>
          <cell r="I488" t="str">
            <v>PLA</v>
          </cell>
          <cell r="O488" t="str">
            <v>PSC2137_17_EXE_PLA_000083_1</v>
          </cell>
          <cell r="P488" t="str">
            <v>MMS-S04-BOI-Plan de repérage Porte S4- sous quais  Boite Gare</v>
          </cell>
          <cell r="U488">
            <v>45068</v>
          </cell>
        </row>
        <row r="489">
          <cell r="B489" t="str">
            <v>22ISS</v>
          </cell>
          <cell r="D489" t="str">
            <v>MMS</v>
          </cell>
          <cell r="E489" t="str">
            <v>PSC2137</v>
          </cell>
          <cell r="G489">
            <v>17</v>
          </cell>
          <cell r="I489" t="str">
            <v>PLA</v>
          </cell>
          <cell r="O489" t="str">
            <v>PSC2137_17_EXE_PLA_000084_1</v>
          </cell>
          <cell r="P489" t="str">
            <v>MMS-N00-COR-Plan de repérage Portes  -N0 Voirie Correspondance</v>
          </cell>
          <cell r="U489">
            <v>45068</v>
          </cell>
        </row>
        <row r="490">
          <cell r="B490" t="str">
            <v>22ISS</v>
          </cell>
          <cell r="D490" t="str">
            <v>MMS</v>
          </cell>
          <cell r="E490" t="str">
            <v>PSC2137</v>
          </cell>
          <cell r="G490">
            <v>17</v>
          </cell>
          <cell r="I490" t="str">
            <v>PLA</v>
          </cell>
          <cell r="O490" t="str">
            <v>PSC2137_17_EXE_PLA_000085_1</v>
          </cell>
          <cell r="P490" t="str">
            <v>MMS-S01H-COR-Plan de repérage Portes -S01b+S1H Correspondance</v>
          </cell>
          <cell r="U490">
            <v>45068</v>
          </cell>
        </row>
        <row r="491">
          <cell r="B491" t="str">
            <v>22ISS</v>
          </cell>
          <cell r="D491" t="str">
            <v>MMS</v>
          </cell>
          <cell r="E491" t="str">
            <v>PSC2137</v>
          </cell>
          <cell r="G491">
            <v>17</v>
          </cell>
          <cell r="I491" t="str">
            <v>PLA</v>
          </cell>
          <cell r="O491" t="str">
            <v>PSC2137_17_EXE_PLA_000086_1</v>
          </cell>
          <cell r="P491" t="str">
            <v>MMS-S02-COR-Plan de repérage Portes S2 Correspondance</v>
          </cell>
          <cell r="U491">
            <v>45068</v>
          </cell>
        </row>
        <row r="492">
          <cell r="B492" t="str">
            <v>22ISS</v>
          </cell>
          <cell r="D492" t="str">
            <v>MMS</v>
          </cell>
          <cell r="E492" t="str">
            <v>PSC2137</v>
          </cell>
          <cell r="G492">
            <v>17</v>
          </cell>
          <cell r="I492" t="str">
            <v>PLA</v>
          </cell>
          <cell r="O492" t="str">
            <v>PSC2137_17_EXE_PLA_000087_1</v>
          </cell>
          <cell r="P492" t="str">
            <v>MMS-N00-EMR-Plan de repérage Portes N00- RDC Émergence</v>
          </cell>
          <cell r="U492">
            <v>45068</v>
          </cell>
        </row>
        <row r="493">
          <cell r="B493" t="str">
            <v>22ISS</v>
          </cell>
          <cell r="D493" t="str">
            <v>MMS</v>
          </cell>
          <cell r="E493" t="str">
            <v>PSC2137</v>
          </cell>
          <cell r="G493">
            <v>17</v>
          </cell>
          <cell r="I493" t="str">
            <v>PLA</v>
          </cell>
          <cell r="O493" t="str">
            <v>PSC2137_17_EXE_PLA_000088_1</v>
          </cell>
          <cell r="P493" t="str">
            <v>MMS-S01b-EMR-Plan de repérage Portes  S01b +S1H- niveau technique Émergence</v>
          </cell>
          <cell r="U493">
            <v>45068</v>
          </cell>
        </row>
        <row r="494">
          <cell r="B494" t="str">
            <v>22ISS</v>
          </cell>
          <cell r="D494" t="str">
            <v>MMS</v>
          </cell>
          <cell r="E494" t="str">
            <v>PSC2137</v>
          </cell>
          <cell r="G494">
            <v>17</v>
          </cell>
          <cell r="I494" t="str">
            <v>PLA</v>
          </cell>
          <cell r="O494" t="str">
            <v>PSC2137_17_EXE_PLA_000089_1</v>
          </cell>
          <cell r="P494" t="str">
            <v>MMS-S02-EMR-Plan de repérage Portes  S2- salle d'échange Émergence</v>
          </cell>
          <cell r="U494">
            <v>45068</v>
          </cell>
        </row>
        <row r="495">
          <cell r="B495" t="str">
            <v>22ISS</v>
          </cell>
          <cell r="D495" t="str">
            <v>SGO</v>
          </cell>
          <cell r="E495" t="str">
            <v>PSC2137</v>
          </cell>
          <cell r="G495">
            <v>17</v>
          </cell>
          <cell r="I495" t="str">
            <v>PLA</v>
          </cell>
          <cell r="O495" t="str">
            <v>PSC2137_17_EXE_PLA_000168_1</v>
          </cell>
          <cell r="P495" t="str">
            <v>SGO-TTT-TTZ-Plan Escaliers Coffrages - Armatures</v>
          </cell>
          <cell r="U495">
            <v>45050</v>
          </cell>
        </row>
        <row r="496">
          <cell r="B496" t="str">
            <v>22ISS</v>
          </cell>
          <cell r="D496" t="str">
            <v>GEN</v>
          </cell>
          <cell r="E496" t="str">
            <v>PSC2137</v>
          </cell>
          <cell r="G496">
            <v>17</v>
          </cell>
          <cell r="I496" t="str">
            <v>PLA</v>
          </cell>
          <cell r="O496" t="str">
            <v>PSC2137_17_EXE_PLA_000170_1</v>
          </cell>
          <cell r="P496" t="str">
            <v>GEN-TTT-TTZ-Plan d'implantation et détails PROTOTYPES</v>
          </cell>
          <cell r="U496">
            <v>45071</v>
          </cell>
        </row>
        <row r="497">
          <cell r="B497" t="str">
            <v>22ISS</v>
          </cell>
          <cell r="D497" t="str">
            <v>MAC</v>
          </cell>
          <cell r="E497" t="str">
            <v>PSC2137</v>
          </cell>
          <cell r="G497">
            <v>17</v>
          </cell>
          <cell r="I497" t="str">
            <v>PLA</v>
          </cell>
          <cell r="O497" t="str">
            <v>PSC2137_17_EXE_PLA_000171_1</v>
          </cell>
          <cell r="P497" t="str">
            <v>MAC-TTT-EMR-Plan repérage maçonnerie</v>
          </cell>
          <cell r="U497">
            <v>45071</v>
          </cell>
        </row>
      </sheetData>
      <sheetData sheetId="8"/>
      <sheetData sheetId="9">
        <row r="3">
          <cell r="B3" t="str">
            <v>Code GED concaténé
Extrait de Export Lascom</v>
          </cell>
        </row>
        <row r="4">
          <cell r="B4" t="str">
            <v>PN2068-2_17_EXE_DAF_000010_1</v>
          </cell>
        </row>
        <row r="5">
          <cell r="B5" t="str">
            <v>PN2068-2_17_EXE_DAF_000010_2</v>
          </cell>
        </row>
        <row r="6">
          <cell r="B6" t="str">
            <v>PN2068-2_17_EXE_DAF_000010_3</v>
          </cell>
        </row>
        <row r="7">
          <cell r="B7" t="str">
            <v>PN2068-2_17_EXE_DAF_000010_4</v>
          </cell>
        </row>
        <row r="8">
          <cell r="B8" t="str">
            <v>PN2068-2_17_EXE_DAF_000011_1</v>
          </cell>
        </row>
        <row r="9">
          <cell r="B9" t="str">
            <v>PN2068-2_17_EXE_DAF_000011_2</v>
          </cell>
        </row>
        <row r="10">
          <cell r="B10" t="str">
            <v>PN2068-2_17_EXE_DAF_000011_3</v>
          </cell>
        </row>
        <row r="11">
          <cell r="B11" t="str">
            <v>PN2068-2_17_EXE_DAF_000011_4</v>
          </cell>
        </row>
        <row r="12">
          <cell r="B12" t="str">
            <v>PN2068-2_17_EXE_DAF_000011_5</v>
          </cell>
        </row>
        <row r="13">
          <cell r="B13" t="str">
            <v>PN2068-2_17_EXE_DAF_000012_1</v>
          </cell>
        </row>
        <row r="14">
          <cell r="B14" t="str">
            <v>PN2068-2_17_EXE_DAF_000012_2</v>
          </cell>
        </row>
        <row r="15">
          <cell r="B15" t="str">
            <v>PN2068-2_17_EXE_DAF_000012_3</v>
          </cell>
        </row>
        <row r="16">
          <cell r="B16" t="str">
            <v>PN2068-2_17_EXE_DAF_000013_1</v>
          </cell>
        </row>
        <row r="17">
          <cell r="B17" t="str">
            <v>PN2068-2_17_EXE_DAF_000013_2</v>
          </cell>
        </row>
        <row r="18">
          <cell r="B18" t="str">
            <v>PN2068-2_17_EXE_DAF_000013_3</v>
          </cell>
        </row>
        <row r="19">
          <cell r="B19" t="str">
            <v>PN2068-2_17_EXE_DAF_000014_1</v>
          </cell>
        </row>
        <row r="20">
          <cell r="B20" t="str">
            <v>PN2068-2_17_EXE_DAF_000014_2</v>
          </cell>
        </row>
        <row r="21">
          <cell r="B21" t="str">
            <v>PN2068-2_17_EXE_DAF_000014_3</v>
          </cell>
        </row>
        <row r="22">
          <cell r="B22" t="str">
            <v>PN2068-2_17_EXE_DAF_000015_1</v>
          </cell>
        </row>
        <row r="23">
          <cell r="B23" t="str">
            <v>PN2068-2_17_EXE_DAF_000015_2</v>
          </cell>
        </row>
        <row r="24">
          <cell r="B24" t="str">
            <v>PN2068-2_17_EXE_DAF_000015_3</v>
          </cell>
        </row>
        <row r="25">
          <cell r="B25" t="str">
            <v>PN2068-2_17_EXE_DAF_000016_1</v>
          </cell>
        </row>
        <row r="26">
          <cell r="B26" t="str">
            <v>PN2068-2_17_EXE_DAF_000016_2</v>
          </cell>
        </row>
        <row r="27">
          <cell r="B27" t="str">
            <v>PN2068-2_17_EXE_DAF_000016_3</v>
          </cell>
        </row>
        <row r="28">
          <cell r="B28" t="str">
            <v>PN2068-2_17_EXE_DAF_000017_1</v>
          </cell>
        </row>
        <row r="29">
          <cell r="B29" t="str">
            <v>PN2068-2_17_EXE_DAF_000017_2</v>
          </cell>
        </row>
        <row r="30">
          <cell r="B30" t="str">
            <v>PN2068-2_17_EXE_DAF_000017_3</v>
          </cell>
        </row>
        <row r="31">
          <cell r="B31" t="str">
            <v>PN2068-2_17_EXE_DAF_000018_2</v>
          </cell>
        </row>
        <row r="32">
          <cell r="B32" t="str">
            <v>PN2068-2_17_EXE_DAF_000018_3</v>
          </cell>
        </row>
        <row r="33">
          <cell r="B33" t="str">
            <v>PN2068-2_17_EXE_DAF_000018_4</v>
          </cell>
        </row>
        <row r="34">
          <cell r="B34" t="str">
            <v>PN2068-2_17_EXE_DAF_000026_1</v>
          </cell>
        </row>
        <row r="35">
          <cell r="B35" t="str">
            <v>PN2068-2_17_EXE_DAF_000026_2</v>
          </cell>
        </row>
        <row r="36">
          <cell r="B36" t="str">
            <v>PN2068-2_17_EXE_DAF_000028_1</v>
          </cell>
        </row>
        <row r="37">
          <cell r="B37" t="str">
            <v>PN2068-2_17_EXE_DAF_000035_1</v>
          </cell>
        </row>
        <row r="38">
          <cell r="B38" t="str">
            <v>PN2068-2_17_EXE_DAF_000040_1</v>
          </cell>
        </row>
        <row r="39">
          <cell r="B39" t="str">
            <v>PN2068-2_17_EXE_DAF_000042_1</v>
          </cell>
        </row>
        <row r="40">
          <cell r="B40" t="str">
            <v>PN2068-2_17_EXE_DAF_000043_2</v>
          </cell>
        </row>
        <row r="41">
          <cell r="B41" t="str">
            <v>PN2068-2_17_EXE_DAF_000044_1</v>
          </cell>
        </row>
        <row r="42">
          <cell r="B42" t="str">
            <v>PN2068-2_17_EXE_DAF_000045_1</v>
          </cell>
        </row>
        <row r="43">
          <cell r="B43" t="str">
            <v>PN2068-2_17_EXE_DAF_000048_1</v>
          </cell>
        </row>
        <row r="44">
          <cell r="B44" t="str">
            <v>PN2068-2_17_EXE_DAF_000048_2</v>
          </cell>
        </row>
        <row r="45">
          <cell r="B45" t="str">
            <v>PN2068-2_17_EXE_DAF_000058_1</v>
          </cell>
        </row>
        <row r="46">
          <cell r="B46" t="str">
            <v>PN2068-2_17_EXE_DAF_000058_2</v>
          </cell>
        </row>
        <row r="47">
          <cell r="B47" t="str">
            <v>PN2068-2_17_EXE_DAF_000058_3</v>
          </cell>
        </row>
        <row r="48">
          <cell r="B48" t="str">
            <v>PN2068-2_17_EXE_DAF_000059_1</v>
          </cell>
        </row>
        <row r="49">
          <cell r="B49" t="str">
            <v>PN2068-2_17_EXE_DAF_000059_2</v>
          </cell>
        </row>
        <row r="50">
          <cell r="B50" t="str">
            <v>PN2068-2_17_EXE_DAF_000059_3</v>
          </cell>
        </row>
        <row r="51">
          <cell r="B51" t="str">
            <v>PN2068-2_17_EXE_DAF_000060_1</v>
          </cell>
        </row>
        <row r="52">
          <cell r="B52" t="str">
            <v>PN2068-2_17_EXE_DAF_000060_2</v>
          </cell>
        </row>
        <row r="53">
          <cell r="B53" t="str">
            <v>PN2068-2_17_EXE_DAF_000060_3</v>
          </cell>
        </row>
        <row r="54">
          <cell r="B54" t="str">
            <v>PN2068-2_17_EXE_DAF_000061_1</v>
          </cell>
        </row>
        <row r="55">
          <cell r="B55" t="str">
            <v>PN2068-2_17_EXE_DAF_000061_2</v>
          </cell>
        </row>
        <row r="56">
          <cell r="B56" t="str">
            <v>PN2068-2_17_EXE_DAF_000061_3</v>
          </cell>
        </row>
        <row r="57">
          <cell r="B57" t="str">
            <v>PN2068-2_17_EXE_DAF_000062_1</v>
          </cell>
        </row>
        <row r="58">
          <cell r="B58" t="str">
            <v>PN2068-2_17_EXE_DAF_000062_2</v>
          </cell>
        </row>
        <row r="59">
          <cell r="B59" t="str">
            <v>PN2068-2_17_EXE_DAF_000062_3</v>
          </cell>
        </row>
        <row r="60">
          <cell r="B60" t="str">
            <v>PN2068-2_17_EXE_DAF_000063_1</v>
          </cell>
        </row>
        <row r="61">
          <cell r="B61" t="str">
            <v>PN2068-2_17_EXE_DAF_000063_2</v>
          </cell>
        </row>
        <row r="62">
          <cell r="B62" t="str">
            <v>PN2068-2_17_EXE_DAF_000063_3</v>
          </cell>
        </row>
        <row r="63">
          <cell r="B63" t="str">
            <v>PN2068-2_17_EXE_DAF_000064_1</v>
          </cell>
        </row>
        <row r="64">
          <cell r="B64" t="str">
            <v>PN2068-2_17_EXE_DAF_000064_2</v>
          </cell>
        </row>
        <row r="65">
          <cell r="B65" t="str">
            <v>PN2068-2_17_EXE_DAF_000064_3</v>
          </cell>
        </row>
        <row r="66">
          <cell r="B66" t="str">
            <v>PN2068-2_17_EXE_DAF_000064_4</v>
          </cell>
        </row>
        <row r="67">
          <cell r="B67" t="str">
            <v>PN2068-2_17_EXE_DAF_000065_1</v>
          </cell>
        </row>
        <row r="68">
          <cell r="B68" t="str">
            <v>PN2068-2_17_EXE_DAF_000065_2</v>
          </cell>
        </row>
        <row r="69">
          <cell r="B69" t="str">
            <v>PN2068-2_17_EXE_DAF_000065_3</v>
          </cell>
        </row>
        <row r="70">
          <cell r="B70" t="str">
            <v>PN2068-2_17_EXE_DAF_000067_1</v>
          </cell>
        </row>
        <row r="71">
          <cell r="B71" t="str">
            <v>PN2068-2_17_EXE_DAF_000068_1</v>
          </cell>
        </row>
        <row r="72">
          <cell r="B72" t="str">
            <v>PN2068-2_17_EXE_DAF_000069_1</v>
          </cell>
        </row>
        <row r="73">
          <cell r="B73" t="str">
            <v>PN2068-2_17_EXE_DAF_000070_1</v>
          </cell>
        </row>
        <row r="74">
          <cell r="B74" t="str">
            <v>PN2068-2_17_EXE_DAF_000071_1</v>
          </cell>
        </row>
        <row r="75">
          <cell r="B75" t="str">
            <v>PN2068-2_17_EXE_DAF_000072_1</v>
          </cell>
        </row>
        <row r="76">
          <cell r="B76" t="str">
            <v>PN2068-2_17_EXE_DAF_000073_1</v>
          </cell>
        </row>
        <row r="77">
          <cell r="B77" t="str">
            <v>PN2068-2_17_EXE_DAF_000074_1</v>
          </cell>
        </row>
        <row r="78">
          <cell r="B78" t="str">
            <v>PN2068-2_17_EXE_DAF_000075_1</v>
          </cell>
        </row>
        <row r="79">
          <cell r="B79" t="str">
            <v>PN2068-2_17_EXE_DAF_000076_1</v>
          </cell>
        </row>
        <row r="80">
          <cell r="B80" t="str">
            <v>PN2068-2_17_EXE_DAF_000077_1</v>
          </cell>
        </row>
        <row r="81">
          <cell r="B81" t="str">
            <v>PN2068-2_17_EXE_DAF_000078_1</v>
          </cell>
        </row>
        <row r="82">
          <cell r="B82" t="str">
            <v>PN2068-2_17_EXE_DAF_000079_1</v>
          </cell>
        </row>
        <row r="83">
          <cell r="B83" t="str">
            <v>PN2068-2_17_EXE_DAF_000080_1</v>
          </cell>
        </row>
        <row r="84">
          <cell r="B84" t="str">
            <v>PN2068-2_17_EXE_DAF_000081_1</v>
          </cell>
        </row>
        <row r="85">
          <cell r="B85" t="str">
            <v>PN2068-2_17_EXE_DAF_000081_2</v>
          </cell>
        </row>
        <row r="86">
          <cell r="B86" t="str">
            <v>PN2068-2_17_EXE_DAF_000081_3</v>
          </cell>
        </row>
        <row r="87">
          <cell r="B87" t="str">
            <v>PN2068-2_17_EXE_DAF_000082_1</v>
          </cell>
        </row>
        <row r="88">
          <cell r="B88" t="str">
            <v>PN2068-2_17_EXE_DAF_000083_1</v>
          </cell>
        </row>
        <row r="89">
          <cell r="B89" t="str">
            <v>PN2068-2_17_EXE_DAF_000085_1</v>
          </cell>
        </row>
        <row r="90">
          <cell r="B90" t="str">
            <v>PN2068-2_17_EXE_DAF_000085_2</v>
          </cell>
        </row>
        <row r="91">
          <cell r="B91" t="str">
            <v>PN2068-2_17_EXE_DAF_000086_1</v>
          </cell>
        </row>
        <row r="92">
          <cell r="B92" t="str">
            <v>PN2068-2_17_EXE_DAF_000086_2</v>
          </cell>
        </row>
        <row r="93">
          <cell r="B93" t="str">
            <v>PN2068-2_17_EXE_DAF_000087_1</v>
          </cell>
        </row>
        <row r="94">
          <cell r="B94" t="str">
            <v>PN2068-2_17_EXE_DAF_000087_2</v>
          </cell>
        </row>
        <row r="95">
          <cell r="B95" t="str">
            <v>PN2068-2_17_EXE_DAF_000088_1</v>
          </cell>
        </row>
        <row r="96">
          <cell r="B96" t="str">
            <v>PN2068-2_17_EXE_DAF_000088_2</v>
          </cell>
        </row>
        <row r="97">
          <cell r="B97" t="str">
            <v>PN2068-2_17_EXE_DAF_000089_1</v>
          </cell>
        </row>
        <row r="98">
          <cell r="B98" t="str">
            <v>PN2068-2_17_EXE_DAF_000089_2</v>
          </cell>
        </row>
        <row r="99">
          <cell r="B99" t="str">
            <v>PN2068-2_17_EXE_DAF_000090_1</v>
          </cell>
        </row>
        <row r="100">
          <cell r="B100" t="str">
            <v>PN2068-2_17_EXE_DAF_000090_2</v>
          </cell>
        </row>
        <row r="101">
          <cell r="B101" t="str">
            <v>PN2068-2_17_EXE_DAF_000091_1</v>
          </cell>
        </row>
        <row r="102">
          <cell r="B102" t="str">
            <v>PN2068-2_17_EXE_DAF_000091_2</v>
          </cell>
        </row>
        <row r="103">
          <cell r="B103" t="str">
            <v>PN2068-2_17_EXE_DAF_000092_1</v>
          </cell>
        </row>
        <row r="104">
          <cell r="B104" t="str">
            <v>PN2068-2_17_EXE_DAF_000092_2</v>
          </cell>
        </row>
        <row r="105">
          <cell r="B105" t="str">
            <v>PN2068-2_17_EXE_DAF_000093_1</v>
          </cell>
        </row>
        <row r="106">
          <cell r="B106" t="str">
            <v>PN2068-2_17_EXE_DAF_000093_2</v>
          </cell>
        </row>
        <row r="107">
          <cell r="B107" t="str">
            <v>PN2068-2_17_EXE_DAF_000094_1</v>
          </cell>
        </row>
        <row r="108">
          <cell r="B108" t="str">
            <v>PN2068-2_17_EXE_DAF_000094_2</v>
          </cell>
        </row>
        <row r="109">
          <cell r="B109" t="str">
            <v>PN2068-2_17_EXE_DAF_000095_1</v>
          </cell>
        </row>
        <row r="110">
          <cell r="B110" t="str">
            <v>PN2068-2_17_EXE_DAF_000095_2</v>
          </cell>
        </row>
        <row r="111">
          <cell r="B111" t="str">
            <v>PN2068-2_17_EXE_DAF_000096_1</v>
          </cell>
        </row>
        <row r="112">
          <cell r="B112" t="str">
            <v>PN2068-2_17_EXE_DAF_000096_2</v>
          </cell>
        </row>
        <row r="113">
          <cell r="B113" t="str">
            <v>PN2068-2_17_EXE_DAF_000097_1</v>
          </cell>
        </row>
        <row r="114">
          <cell r="B114" t="str">
            <v>PN2068-2_17_EXE_DAF_000098_1</v>
          </cell>
        </row>
        <row r="115">
          <cell r="B115" t="str">
            <v>PN2068-2_17_EXE_DAF_000099_1</v>
          </cell>
        </row>
        <row r="116">
          <cell r="B116" t="str">
            <v>PN2068-2_17_EXE_DAF_000100_1</v>
          </cell>
        </row>
        <row r="117">
          <cell r="B117" t="str">
            <v>PN2068-2_17_EXE_DAF_000103_1</v>
          </cell>
        </row>
        <row r="118">
          <cell r="B118" t="str">
            <v>PN2068-2_17_EXE_DAF_000113_1</v>
          </cell>
        </row>
        <row r="119">
          <cell r="B119" t="str">
            <v>PN2068-2_17_EXE_DAF_000115_1</v>
          </cell>
        </row>
        <row r="120">
          <cell r="B120" t="str">
            <v>PN2068-2_17_EXE_DAF_000115_2</v>
          </cell>
        </row>
        <row r="121">
          <cell r="B121" t="str">
            <v>PN2068-2_17_EXE_DAF_000116_1</v>
          </cell>
        </row>
        <row r="122">
          <cell r="B122" t="str">
            <v>PN2068-2_17_EXE_DAF_000118_1</v>
          </cell>
        </row>
        <row r="123">
          <cell r="B123" t="str">
            <v>PN2068-2_17_EXE_DAF_000120_1</v>
          </cell>
        </row>
        <row r="124">
          <cell r="B124" t="str">
            <v>PN2068-2_17_EXE_DAF_000121_1</v>
          </cell>
        </row>
        <row r="125">
          <cell r="B125" t="str">
            <v>PN2068-2_17_EXE_DAF_000122_1</v>
          </cell>
        </row>
        <row r="126">
          <cell r="B126" t="str">
            <v>PN2068-2_17_EXE_DAF_000123_1</v>
          </cell>
        </row>
        <row r="127">
          <cell r="B127" t="str">
            <v>PN2068-2_17_EXE_DAF_000236_1</v>
          </cell>
        </row>
        <row r="128">
          <cell r="B128" t="str">
            <v>PN2068-2_17_EXE_FMD_000066_1</v>
          </cell>
        </row>
        <row r="129">
          <cell r="B129" t="str">
            <v>PN2068-2_17_EXE_FQR_000104_1</v>
          </cell>
        </row>
        <row r="130">
          <cell r="B130" t="str">
            <v>PN2068-2_17_EXE_FQR_000104_2</v>
          </cell>
        </row>
        <row r="131">
          <cell r="B131" t="str">
            <v>PN2068-2_17_EXE_FQR_000105_1</v>
          </cell>
        </row>
        <row r="132">
          <cell r="B132" t="str">
            <v>PN2068-2_17_EXE_FQR_000105_2</v>
          </cell>
        </row>
        <row r="133">
          <cell r="B133" t="str">
            <v>PN2068-2_17_EXE_FQR_000106_1</v>
          </cell>
        </row>
        <row r="134">
          <cell r="B134" t="str">
            <v>PN2068-2_17_EXE_FQR_000106_2</v>
          </cell>
        </row>
        <row r="135">
          <cell r="B135" t="str">
            <v>PN2068-2_17_EXE_FQR_000108_1</v>
          </cell>
        </row>
        <row r="136">
          <cell r="B136" t="str">
            <v>PN2068-2_17_EXE_FQR_000109_1</v>
          </cell>
        </row>
        <row r="137">
          <cell r="B137" t="str">
            <v>PN2068-2_17_EXE_FQR_000136_1</v>
          </cell>
        </row>
        <row r="138">
          <cell r="B138" t="str">
            <v>PN2068-2_17_EXE_FQR_000155_1</v>
          </cell>
        </row>
        <row r="139">
          <cell r="B139" t="str">
            <v>PN2068-2_17_EXE_FQR_000235_1</v>
          </cell>
        </row>
        <row r="140">
          <cell r="B140" t="str">
            <v>PN2068-2_17_EXE_FQR_000237_1</v>
          </cell>
        </row>
        <row r="141">
          <cell r="B141" t="str">
            <v>PN2068-2_17_EXE_FQR_000238_1</v>
          </cell>
        </row>
        <row r="142">
          <cell r="B142" t="str">
            <v>PN2068-2_17_EXE_FQR_000239_1</v>
          </cell>
        </row>
        <row r="143">
          <cell r="B143" t="str">
            <v>PN2068-2_17_EXE_FQR_000240_1</v>
          </cell>
        </row>
        <row r="144">
          <cell r="B144" t="str">
            <v>PN2068-2_17_EXE_FQR_000241_1</v>
          </cell>
        </row>
        <row r="145">
          <cell r="B145" t="str">
            <v>PN2068-2_17_EXE_FQR_000242_1</v>
          </cell>
        </row>
        <row r="146">
          <cell r="B146" t="str">
            <v>PN2068-2_17_EXE_FQR_000243_1</v>
          </cell>
        </row>
        <row r="147">
          <cell r="B147" t="str">
            <v>PN2068-2_17_EXE_FQR_000244_1</v>
          </cell>
        </row>
        <row r="148">
          <cell r="B148" t="str">
            <v>PN2068-2_17_EXE_FQR_000245_1</v>
          </cell>
        </row>
        <row r="149">
          <cell r="B149" t="str">
            <v>PN2068-2_17_EXE_FQR_000246_1</v>
          </cell>
        </row>
        <row r="150">
          <cell r="B150" t="str">
            <v>PN2068-2_17_EXE_FQR_000247_1</v>
          </cell>
        </row>
        <row r="151">
          <cell r="B151" t="str">
            <v>PN2068-2_17_EXE_FQR_000248_1</v>
          </cell>
        </row>
        <row r="152">
          <cell r="B152" t="str">
            <v>PN2068-2_17_EXE_FQR_000249_1</v>
          </cell>
        </row>
        <row r="153">
          <cell r="B153" t="str">
            <v>PN2068-2_17_EXE_FQR_000250_1</v>
          </cell>
        </row>
        <row r="154">
          <cell r="B154" t="str">
            <v>PN2068-2_17_EXE_FQR_000251_1</v>
          </cell>
        </row>
        <row r="155">
          <cell r="B155" t="str">
            <v>PN2068-2_17_EXE_LIS_000084_1</v>
          </cell>
        </row>
        <row r="156">
          <cell r="B156" t="str">
            <v>PN2068-2_17_EXE_NOT_000004_1</v>
          </cell>
        </row>
        <row r="157">
          <cell r="B157" t="str">
            <v>PN2068-2_17_EXE_NOT_000004_2</v>
          </cell>
        </row>
        <row r="158">
          <cell r="B158" t="str">
            <v>PN2068-2_17_EXE_NOT_000006_1</v>
          </cell>
        </row>
        <row r="159">
          <cell r="B159" t="str">
            <v>PN2068-2_17_EXE_NOT_000007_1</v>
          </cell>
        </row>
        <row r="160">
          <cell r="B160" t="str">
            <v>PN2068-2_17_EXE_NOT_000007_2</v>
          </cell>
        </row>
        <row r="161">
          <cell r="B161" t="str">
            <v>PN2068-2_17_EXE_NOT_000007_4</v>
          </cell>
        </row>
        <row r="162">
          <cell r="B162" t="str">
            <v>PN2068-2_17_EXE_NOT_000008_1</v>
          </cell>
        </row>
        <row r="163">
          <cell r="B163" t="str">
            <v>PN2068-2_17_EXE_NOT_000029_1</v>
          </cell>
        </row>
        <row r="164">
          <cell r="B164" t="str">
            <v>PN2068-2_17_EXE_NOT_000039_1</v>
          </cell>
        </row>
        <row r="165">
          <cell r="B165" t="str">
            <v>PN2068-2_17_EXE_NTE_000002_1</v>
          </cell>
        </row>
        <row r="166">
          <cell r="B166" t="str">
            <v>PN2068-2_17_EXE_NTE_000003_1</v>
          </cell>
        </row>
        <row r="167">
          <cell r="B167" t="str">
            <v>PN2068-2_17_EXE_NTE_000003_2</v>
          </cell>
        </row>
        <row r="168">
          <cell r="B168" t="str">
            <v>PN2068-2_17_EXE_NTE_000019_3</v>
          </cell>
        </row>
        <row r="169">
          <cell r="B169" t="str">
            <v>PN2068-2_17_EXE_NTE_000020_1</v>
          </cell>
        </row>
        <row r="170">
          <cell r="B170" t="str">
            <v>PN2068-2_17_EXE_NTE_000020_2</v>
          </cell>
        </row>
        <row r="171">
          <cell r="B171" t="str">
            <v>PN2068-2_17_EXE_NTE_000020_3</v>
          </cell>
        </row>
        <row r="172">
          <cell r="B172" t="str">
            <v>PN2068-2_17_EXE_NTE_000020_4</v>
          </cell>
        </row>
        <row r="173">
          <cell r="B173" t="str">
            <v>PN2068-2_17_EXE_NTE_000021_1</v>
          </cell>
        </row>
        <row r="174">
          <cell r="B174" t="str">
            <v>PN2068-2_17_EXE_NTE_000021_4</v>
          </cell>
        </row>
        <row r="175">
          <cell r="B175" t="str">
            <v>PN2068-2_17_EXE_NTE_000022_1</v>
          </cell>
        </row>
        <row r="176">
          <cell r="B176" t="str">
            <v>PN2068-2_17_EXE_NTE_000022_2</v>
          </cell>
        </row>
        <row r="177">
          <cell r="B177" t="str">
            <v>PN2068-2_17_EXE_NTE_000022_3</v>
          </cell>
        </row>
        <row r="178">
          <cell r="B178" t="str">
            <v>PN2068-2_17_EXE_NTE_000022_4</v>
          </cell>
        </row>
        <row r="179">
          <cell r="B179" t="str">
            <v>PN2068-2_17_EXE_NTE_000022_5</v>
          </cell>
        </row>
        <row r="180">
          <cell r="B180" t="str">
            <v>PN2068-2_17_EXE_NTE_000023_2</v>
          </cell>
        </row>
        <row r="181">
          <cell r="B181" t="str">
            <v>PN2068-2_17_EXE_NTE_000024_1</v>
          </cell>
        </row>
        <row r="182">
          <cell r="B182" t="str">
            <v>PN2068-2_17_EXE_NTE_000024_2</v>
          </cell>
        </row>
        <row r="183">
          <cell r="B183" t="str">
            <v>PN2068-2_17_EXE_NTE_000024_3</v>
          </cell>
        </row>
        <row r="184">
          <cell r="B184" t="str">
            <v>PN2068-2_17_EXE_NTE_000024_4</v>
          </cell>
        </row>
        <row r="185">
          <cell r="B185" t="str">
            <v>PN2068-2_17_EXE_NTE_000030_1</v>
          </cell>
        </row>
        <row r="186">
          <cell r="B186" t="str">
            <v>PN2068-2_17_EXE_NTE_000031_1</v>
          </cell>
        </row>
        <row r="187">
          <cell r="B187" t="str">
            <v>PN2068-2_17_EXE_NTE_000031_2</v>
          </cell>
        </row>
        <row r="188">
          <cell r="B188" t="str">
            <v>PN2068-2_17_EXE_NTE_000031_3</v>
          </cell>
        </row>
        <row r="189">
          <cell r="B189" t="str">
            <v>PN2068-2_17_EXE_NTE_000032_1</v>
          </cell>
        </row>
        <row r="190">
          <cell r="B190" t="str">
            <v>PN2068-2_17_EXE_NTE_000034_1</v>
          </cell>
        </row>
        <row r="191">
          <cell r="B191" t="str">
            <v>PN2068-2_17_EXE_NTE_000034_2</v>
          </cell>
        </row>
        <row r="192">
          <cell r="B192" t="str">
            <v>PN2068-2_17_EXE_NTE_000041_1</v>
          </cell>
        </row>
        <row r="193">
          <cell r="B193" t="str">
            <v>PN2068-2_17_EXE_NTE_000041_2</v>
          </cell>
        </row>
        <row r="194">
          <cell r="B194" t="str">
            <v>PN2068-2_17_EXE_NTE_000041_3</v>
          </cell>
        </row>
        <row r="195">
          <cell r="B195" t="str">
            <v>PN2068-2_17_EXE_NTE_000050_1</v>
          </cell>
        </row>
        <row r="196">
          <cell r="B196" t="str">
            <v>PN2068-2_17_EXE_NTE_000050_2</v>
          </cell>
        </row>
        <row r="197">
          <cell r="B197" t="str">
            <v>PN2068-2_17_EXE_NTE_000050_3</v>
          </cell>
        </row>
        <row r="198">
          <cell r="B198" t="str">
            <v>PN2068-2_17_EXE_NTE_000050_4</v>
          </cell>
        </row>
        <row r="199">
          <cell r="B199" t="str">
            <v>PN2068-2_17_EXE_NTE_000050_6</v>
          </cell>
        </row>
        <row r="200">
          <cell r="B200" t="str">
            <v>PN2068-2_17_EXE_NTE_000057_2</v>
          </cell>
        </row>
        <row r="201">
          <cell r="B201" t="str">
            <v>PN2068-2_17_EXE_NTE_000057_4</v>
          </cell>
        </row>
        <row r="202">
          <cell r="B202" t="str">
            <v>PN2068-2_17_EXE_PLG_000009_1</v>
          </cell>
        </row>
        <row r="203">
          <cell r="B203" t="str">
            <v>PN2068-2_17_EXE_PLG_000009_3</v>
          </cell>
        </row>
        <row r="204">
          <cell r="B204" t="str">
            <v>PN2068-2_17_EXE_PRC_000107_1</v>
          </cell>
        </row>
        <row r="205">
          <cell r="B205" t="str">
            <v>PN2068-2_17_EXE_SPS_000005_1</v>
          </cell>
        </row>
        <row r="206">
          <cell r="B206" t="str">
            <v>PN2122_17_EXE_ADM_000021_1</v>
          </cell>
        </row>
        <row r="207">
          <cell r="B207" t="str">
            <v>PN2122_17_EXE_FIC_000009_1</v>
          </cell>
        </row>
        <row r="208">
          <cell r="B208" t="str">
            <v>PN2122_17_EXE_FIC_000009_2</v>
          </cell>
        </row>
        <row r="209">
          <cell r="B209" t="str">
            <v>PN2122_17_EXE_FIC_000009_3</v>
          </cell>
        </row>
        <row r="210">
          <cell r="B210" t="str">
            <v>PN2122_17_EXE_FIC_000009_4</v>
          </cell>
        </row>
        <row r="211">
          <cell r="B211" t="str">
            <v>PN2122_17_EXE_FIC_000009_5</v>
          </cell>
        </row>
        <row r="212">
          <cell r="B212" t="str">
            <v>PN2122_17_EXE_FIC_000011_1</v>
          </cell>
        </row>
        <row r="213">
          <cell r="B213" t="str">
            <v>PN2122_17_EXE_FIC_000011_2</v>
          </cell>
        </row>
        <row r="214">
          <cell r="B214" t="str">
            <v>PN2122_17_EXE_FIC_000011_3</v>
          </cell>
        </row>
        <row r="215">
          <cell r="B215" t="str">
            <v>PN2122_17_EXE_FIC_000011_4</v>
          </cell>
        </row>
        <row r="216">
          <cell r="B216" t="str">
            <v>PN2122_17_EXE_FIC_000013_1</v>
          </cell>
        </row>
        <row r="217">
          <cell r="B217" t="str">
            <v>PN2122_17_EXE_FIC_000013_2</v>
          </cell>
        </row>
        <row r="218">
          <cell r="B218" t="str">
            <v>PN2122_17_EXE_FIC_000013_3</v>
          </cell>
        </row>
        <row r="219">
          <cell r="B219" t="str">
            <v>PN2122_17_EXE_FIC_000013_4</v>
          </cell>
        </row>
        <row r="220">
          <cell r="B220" t="str">
            <v>PN2122_17_EXE_FQR_000012_1</v>
          </cell>
        </row>
        <row r="221">
          <cell r="B221" t="str">
            <v>PN2122_17_EXE_FQR_000016_1</v>
          </cell>
        </row>
        <row r="222">
          <cell r="B222" t="str">
            <v>PN2122_17_EXE_FQR_000017_1</v>
          </cell>
        </row>
        <row r="223">
          <cell r="B223" t="str">
            <v>PN2122_17_EXE_FQR_000042_1</v>
          </cell>
        </row>
        <row r="224">
          <cell r="B224" t="str">
            <v>PN2122_17_EXE_NOT_000005_1</v>
          </cell>
        </row>
        <row r="225">
          <cell r="B225" t="str">
            <v>PN2122_17_EXE_NOT_000005_2</v>
          </cell>
        </row>
        <row r="226">
          <cell r="B226" t="str">
            <v>PN2122_17_EXE_NOT_000006_1</v>
          </cell>
        </row>
        <row r="227">
          <cell r="B227" t="str">
            <v>PN2122_17_EXE_NOT_000006_2</v>
          </cell>
        </row>
        <row r="228">
          <cell r="B228" t="str">
            <v>PN2122_17_EXE_NOT_000006_3</v>
          </cell>
        </row>
        <row r="229">
          <cell r="B229" t="str">
            <v>PN2122_17_EXE_NOT_000006_4</v>
          </cell>
        </row>
        <row r="230">
          <cell r="B230" t="str">
            <v>PN2122_17_EXE_NOT_000007_1</v>
          </cell>
        </row>
        <row r="231">
          <cell r="B231" t="str">
            <v>PN2122_17_EXE_NOT_000007_2</v>
          </cell>
        </row>
        <row r="232">
          <cell r="B232" t="str">
            <v>PN2122_17_EXE_NOT_000007_3</v>
          </cell>
        </row>
        <row r="233">
          <cell r="B233" t="str">
            <v>PN2122_17_EXE_NOT_000007_4</v>
          </cell>
        </row>
        <row r="234">
          <cell r="B234" t="str">
            <v>PN2122_17_EXE_NOT_000008_1</v>
          </cell>
        </row>
        <row r="235">
          <cell r="B235" t="str">
            <v>PN2122_17_EXE_NOT_000008_2</v>
          </cell>
        </row>
        <row r="236">
          <cell r="B236" t="str">
            <v>PN2122_17_EXE_NOT_000010_1</v>
          </cell>
        </row>
        <row r="237">
          <cell r="B237" t="str">
            <v>PN2122_17_EXE_NOT_000010_2</v>
          </cell>
        </row>
        <row r="238">
          <cell r="B238" t="str">
            <v>PN2122_17_EXE_NOT_000010_3</v>
          </cell>
        </row>
        <row r="239">
          <cell r="B239" t="str">
            <v>PN2122_17_EXE_NOT_000010_4</v>
          </cell>
        </row>
        <row r="240">
          <cell r="B240" t="str">
            <v>PN2122_17_EXE_NOT_000010_5</v>
          </cell>
        </row>
        <row r="241">
          <cell r="B241" t="str">
            <v>PN2122_17_EXE_NTE_000018_1</v>
          </cell>
        </row>
        <row r="242">
          <cell r="B242" t="str">
            <v>PN2122_17_EXE_NTE_000022_1</v>
          </cell>
        </row>
        <row r="243">
          <cell r="B243" t="str">
            <v>PN2122_17_EXE_NTE_000022_2</v>
          </cell>
        </row>
        <row r="244">
          <cell r="B244" t="str">
            <v>PN2122_17_EXE_PGR_000004_1</v>
          </cell>
        </row>
        <row r="245">
          <cell r="B245" t="str">
            <v>PN2122_17_EXE_PGR_000004_2</v>
          </cell>
        </row>
        <row r="246">
          <cell r="B246" t="str">
            <v>PN2122_17_EXE_PLG_000014_1</v>
          </cell>
        </row>
        <row r="247">
          <cell r="B247" t="str">
            <v>PN2122_17_EXE_PLG_000014_3</v>
          </cell>
        </row>
        <row r="248">
          <cell r="B248" t="str">
            <v>PN2122_17_EXE_PLG_000015_1</v>
          </cell>
        </row>
        <row r="249">
          <cell r="B249" t="str">
            <v>PN2122_17_EXE_PLG_000015_2</v>
          </cell>
        </row>
        <row r="250">
          <cell r="B250" t="str">
            <v>PN2122_17_EXE_SPS_000003_1</v>
          </cell>
        </row>
        <row r="251">
          <cell r="B251" t="str">
            <v>PN2122_17_EXE_SPS_000003_2</v>
          </cell>
        </row>
        <row r="252">
          <cell r="B252" t="str">
            <v>PN2122_17_PRO_FQR_000001_1</v>
          </cell>
        </row>
        <row r="253">
          <cell r="B253" t="str">
            <v>PSC2137_17_EXE_DAF_000122_1</v>
          </cell>
        </row>
        <row r="254">
          <cell r="B254" t="str">
            <v>PSC2137_17_EXE_DAF_000123_1</v>
          </cell>
        </row>
        <row r="255">
          <cell r="B255" t="str">
            <v>PSC2137_17_EXE_DAF_000124_1</v>
          </cell>
        </row>
        <row r="256">
          <cell r="B256" t="str">
            <v>PSC2137_17_EXE_DAF_000125_1</v>
          </cell>
        </row>
        <row r="257">
          <cell r="B257" t="str">
            <v>PSC2137_17_EXE_DAF_000126_1</v>
          </cell>
        </row>
        <row r="258">
          <cell r="B258" t="str">
            <v>PSC2137_17_EXE_DAF_000127_1</v>
          </cell>
        </row>
        <row r="259">
          <cell r="B259" t="str">
            <v>PSC2137_17_EXE_DAF_000129_1</v>
          </cell>
        </row>
        <row r="260">
          <cell r="B260" t="str">
            <v>PSC2137_17_EXE_DAF_000130_1</v>
          </cell>
        </row>
        <row r="261">
          <cell r="B261" t="str">
            <v>PSC2137_17_EXE_DAF_000131_1</v>
          </cell>
        </row>
        <row r="262">
          <cell r="B262" t="str">
            <v>PSC2137_17_EXE_DAF_000137_1</v>
          </cell>
        </row>
        <row r="263">
          <cell r="B263" t="str">
            <v>PSC2137_17_EXE_DAF_000138_1</v>
          </cell>
        </row>
        <row r="264">
          <cell r="B264" t="str">
            <v>PSC2137_17_EXE_DAF_000140_1</v>
          </cell>
        </row>
        <row r="265">
          <cell r="B265" t="str">
            <v>PSC2137_17_EXE_DAF_000142_1</v>
          </cell>
        </row>
        <row r="266">
          <cell r="B266" t="str">
            <v>PSC2137_17_EXE_DAF_000143_1</v>
          </cell>
        </row>
        <row r="267">
          <cell r="B267" t="str">
            <v>PSC2137_17_EXE_DAF_000144_1</v>
          </cell>
        </row>
        <row r="268">
          <cell r="B268" t="str">
            <v>PSC2137_17_EXE_DAF_000145_1</v>
          </cell>
        </row>
        <row r="269">
          <cell r="B269" t="str">
            <v>PSC2137_17_EXE_DAF_000146_1</v>
          </cell>
        </row>
        <row r="270">
          <cell r="B270" t="str">
            <v>PSC2137_17_EXE_DAF_000147_1</v>
          </cell>
        </row>
        <row r="271">
          <cell r="B271" t="str">
            <v>PSC2137_17_EXE_DAF_000147_2</v>
          </cell>
        </row>
        <row r="272">
          <cell r="B272" t="str">
            <v>PSC2137_17_EXE_DAF_000148_1</v>
          </cell>
        </row>
        <row r="273">
          <cell r="B273" t="str">
            <v>PSC2137_17_EXE_DAF_000149_1</v>
          </cell>
        </row>
        <row r="274">
          <cell r="B274" t="str">
            <v>PSC2137_17_EXE_DAF_000173_1</v>
          </cell>
        </row>
        <row r="275">
          <cell r="B275" t="str">
            <v>PSC2137_17_EXE_DAF_000174_1</v>
          </cell>
        </row>
        <row r="276">
          <cell r="B276" t="str">
            <v>PSC2137_17_EXE_DAF_000175_1</v>
          </cell>
        </row>
        <row r="277">
          <cell r="B277" t="str">
            <v>PSC2137_17_EXE_DAF_000176_1</v>
          </cell>
        </row>
        <row r="278">
          <cell r="B278" t="str">
            <v>PSC2137_17_EXE_DAF_000177_1</v>
          </cell>
        </row>
        <row r="279">
          <cell r="B279" t="str">
            <v>PSC2137_17_EXE_DAF_000178_1</v>
          </cell>
        </row>
        <row r="280">
          <cell r="B280" t="str">
            <v>PSC2137_17_EXE_DAF_000179_1</v>
          </cell>
        </row>
        <row r="281">
          <cell r="B281" t="str">
            <v>PSC2137_17_EXE_DAF_000180_1</v>
          </cell>
        </row>
        <row r="282">
          <cell r="B282" t="str">
            <v>PSC2137_17_EXE_DAF_000181_1</v>
          </cell>
        </row>
        <row r="283">
          <cell r="B283" t="str">
            <v>PSC2137_17_EXE_DAF_000236_1</v>
          </cell>
        </row>
        <row r="284">
          <cell r="B284" t="str">
            <v>PSC2137_17_EXE_DAF_000237_1</v>
          </cell>
        </row>
        <row r="285">
          <cell r="B285" t="str">
            <v>PSC2137_17_EXE_DAF_000238_1</v>
          </cell>
        </row>
        <row r="286">
          <cell r="B286" t="str">
            <v>PSC2137_17_EXE_DAF_000239_1</v>
          </cell>
        </row>
        <row r="287">
          <cell r="B287" t="str">
            <v>PSC2137_17_EXE_DAF_000240_1</v>
          </cell>
        </row>
        <row r="288">
          <cell r="B288" t="str">
            <v>PSC2137_17_EXE_DAF_000241_1</v>
          </cell>
        </row>
        <row r="289">
          <cell r="B289" t="str">
            <v>PSC2137_17_EXE_DAF_000242_1</v>
          </cell>
        </row>
        <row r="290">
          <cell r="B290" t="str">
            <v>PSC2137_17_EXE_DAF_000243_1</v>
          </cell>
        </row>
        <row r="291">
          <cell r="B291" t="str">
            <v>PSC2137_17_EXE_DAF_000244_1</v>
          </cell>
        </row>
        <row r="292">
          <cell r="B292" t="str">
            <v>PSC2137_17_EXE_DAF_000247_1</v>
          </cell>
        </row>
        <row r="293">
          <cell r="B293" t="str">
            <v>PSC2137_17_EXE_DAF_000292_1</v>
          </cell>
        </row>
        <row r="294">
          <cell r="B294" t="str">
            <v>PSC2137_17_EXE_DAF_000292_2</v>
          </cell>
        </row>
        <row r="295">
          <cell r="B295" t="str">
            <v>PSC2137_17_EXE_DAF_000322_1</v>
          </cell>
        </row>
        <row r="296">
          <cell r="B296" t="str">
            <v>PSC2137_17_EXE_DAF_000324_1</v>
          </cell>
        </row>
        <row r="297">
          <cell r="B297" t="str">
            <v>PSC2137_17_EXE_DAF_000325_1</v>
          </cell>
        </row>
        <row r="298">
          <cell r="B298" t="str">
            <v>PSC2137_17_EXE_DAF_000326_1</v>
          </cell>
        </row>
        <row r="299">
          <cell r="B299" t="str">
            <v>PSC2137_17_EXE_LIS_000001_1</v>
          </cell>
        </row>
        <row r="300">
          <cell r="B300" t="str">
            <v>PSC2137_17_EXE_LIS_000018_1</v>
          </cell>
        </row>
        <row r="301">
          <cell r="B301" t="str">
            <v>PSC2137_17_EXE_NOT_000011_1</v>
          </cell>
        </row>
        <row r="302">
          <cell r="B302" t="str">
            <v>PSC2137_17_EXE_NOT_000012_1</v>
          </cell>
        </row>
        <row r="303">
          <cell r="B303" t="str">
            <v>PSC2137_17_EXE_NOT_000012_2</v>
          </cell>
        </row>
        <row r="304">
          <cell r="B304" t="str">
            <v>PSC2137_17_EXE_NOT_000016_1</v>
          </cell>
        </row>
        <row r="305">
          <cell r="B305" t="str">
            <v>PSC2137_17_EXE_NOT_000016_2</v>
          </cell>
        </row>
        <row r="306">
          <cell r="B306" t="str">
            <v>PSC2137_17_EXE_NOT_000017_1</v>
          </cell>
        </row>
        <row r="307">
          <cell r="B307" t="str">
            <v>PSC2137_17_EXE_NOT_000019_1</v>
          </cell>
        </row>
        <row r="308">
          <cell r="B308" t="str">
            <v>PSC2137_17_EXE_NTE_000295_1</v>
          </cell>
        </row>
        <row r="309">
          <cell r="B309" t="str">
            <v>PSC2137_17_EXE_NTE_000296_1</v>
          </cell>
        </row>
        <row r="310">
          <cell r="B310" t="str">
            <v>PSC2137_17_EXE_NTE_000297_1</v>
          </cell>
        </row>
        <row r="311">
          <cell r="B311" t="str">
            <v>PSC2137_17_EXE_NTE_000300_1</v>
          </cell>
        </row>
        <row r="312">
          <cell r="B312" t="str">
            <v>PSC2137_17_EXE_NTE_000320_1</v>
          </cell>
        </row>
        <row r="313">
          <cell r="B313" t="str">
            <v>PSC2137_17_EXE_NTE_000321_1</v>
          </cell>
        </row>
        <row r="314">
          <cell r="B314" t="str">
            <v>PSC2137_17_EXE_PLG_000014_2</v>
          </cell>
        </row>
        <row r="315">
          <cell r="B315" t="str">
            <v>PSC2137_17_EXE_PLG_000014_3</v>
          </cell>
        </row>
        <row r="316">
          <cell r="B316" t="str">
            <v>PSC2137_17_EXE_PRC_000002_1</v>
          </cell>
        </row>
        <row r="317">
          <cell r="B317" t="str">
            <v>PSC2137_17_EXE_PRC_000002_2</v>
          </cell>
        </row>
        <row r="318">
          <cell r="B318" t="str">
            <v>PSC2137_17_EXE_PRC_000003_1</v>
          </cell>
        </row>
        <row r="319">
          <cell r="B319" t="str">
            <v>PSC2137_17_EXE_PRC_000003_2</v>
          </cell>
        </row>
        <row r="320">
          <cell r="B320" t="str">
            <v>PSC2137_17_EXE_SPS_000004_1</v>
          </cell>
        </row>
        <row r="321">
          <cell r="B321" t="str">
            <v>PN2068-2_17_EXE_BIM_000004_1</v>
          </cell>
        </row>
        <row r="322">
          <cell r="B322" t="str">
            <v>PN2068-2_17_EXE_BIM_000005_1</v>
          </cell>
        </row>
        <row r="323">
          <cell r="B323" t="str">
            <v>PN2068-2_17_EXE_BIM_000019_1</v>
          </cell>
        </row>
        <row r="324">
          <cell r="B324" t="str">
            <v>PN2068-2_17_EXE_BIM_000054_1</v>
          </cell>
        </row>
        <row r="325">
          <cell r="B325" t="str">
            <v>PN2068-2_17_EXE_BIM_000054_2</v>
          </cell>
        </row>
        <row r="326">
          <cell r="B326" t="str">
            <v>PN2068-2_17_EXE_MOD_000063_1</v>
          </cell>
        </row>
        <row r="327">
          <cell r="B327" t="str">
            <v>PN2068-2_17_EXE_MOD_000063_2</v>
          </cell>
        </row>
        <row r="328">
          <cell r="B328" t="str">
            <v>PN2068-2_17_EXE_MOD_000063_3</v>
          </cell>
        </row>
        <row r="329">
          <cell r="B329" t="str">
            <v>PN2068-2_17_EXE_MOD_000064_1</v>
          </cell>
        </row>
        <row r="330">
          <cell r="B330" t="str">
            <v>PN2068-2_17_EXE_PDT_000002_1</v>
          </cell>
        </row>
        <row r="331">
          <cell r="B331" t="str">
            <v>PN2068-2_17_EXE_PDT_000002_2</v>
          </cell>
        </row>
        <row r="332">
          <cell r="B332" t="str">
            <v>PN2068-2_17_EXE_PDT_000002_6</v>
          </cell>
        </row>
        <row r="333">
          <cell r="B333" t="str">
            <v>PN2068-2_17_EXE_PIM_000107_1</v>
          </cell>
        </row>
        <row r="334">
          <cell r="B334" t="str">
            <v>PN2068-2_17_EXE_PIM_000108_1</v>
          </cell>
        </row>
        <row r="335">
          <cell r="B335" t="str">
            <v>PN2068-2_17_EXE_PIM_000109_1</v>
          </cell>
        </row>
        <row r="336">
          <cell r="B336" t="str">
            <v>PN2068-2_17_EXE_PIM_000110_1</v>
          </cell>
        </row>
        <row r="337">
          <cell r="B337" t="str">
            <v>PN2068-2_17_EXE_PIM_000112_1</v>
          </cell>
        </row>
        <row r="338">
          <cell r="B338" t="str">
            <v>PN2068-2_17_EXE_PIM_000113_1</v>
          </cell>
        </row>
        <row r="339">
          <cell r="B339" t="str">
            <v>PN2068-2_17_EXE_PIM_000117_1</v>
          </cell>
        </row>
        <row r="340">
          <cell r="B340" t="str">
            <v>PN2068-2_17_EXE_PIM_000118_1</v>
          </cell>
        </row>
        <row r="341">
          <cell r="B341" t="str">
            <v>PN2068-2_17_EXE_PIM_000232_1</v>
          </cell>
        </row>
        <row r="342">
          <cell r="B342" t="str">
            <v>PN2068-2_17_EXE_PLA_000012_1</v>
          </cell>
        </row>
        <row r="343">
          <cell r="B343" t="str">
            <v>PN2068-2_17_EXE_PLA_000012_2</v>
          </cell>
        </row>
        <row r="344">
          <cell r="B344" t="str">
            <v>PN2068-2_17_EXE_PLA_000012_3</v>
          </cell>
        </row>
        <row r="345">
          <cell r="B345" t="str">
            <v>PN2068-2_17_EXE_PLA_000013_1</v>
          </cell>
        </row>
        <row r="346">
          <cell r="B346" t="str">
            <v>PN2068-2_17_EXE_PLA_000013_2</v>
          </cell>
        </row>
        <row r="347">
          <cell r="B347" t="str">
            <v>PN2068-2_17_EXE_PLA_000013_3</v>
          </cell>
        </row>
        <row r="348">
          <cell r="B348" t="str">
            <v>PN2068-2_17_EXE_PLA_000014_1</v>
          </cell>
        </row>
        <row r="349">
          <cell r="B349" t="str">
            <v>PN2068-2_17_EXE_PLA_000014_2</v>
          </cell>
        </row>
        <row r="350">
          <cell r="B350" t="str">
            <v>PN2068-2_17_EXE_PLA_000014_4</v>
          </cell>
        </row>
        <row r="351">
          <cell r="B351" t="str">
            <v>PN2068-2_17_EXE_PLA_000015_1</v>
          </cell>
        </row>
        <row r="352">
          <cell r="B352" t="str">
            <v>PN2068-2_17_EXE_PLA_000015_2</v>
          </cell>
        </row>
        <row r="353">
          <cell r="B353" t="str">
            <v>PN2068-2_17_EXE_PLA_000015_4</v>
          </cell>
        </row>
        <row r="354">
          <cell r="B354" t="str">
            <v>PN2068-2_17_EXE_PLA_000016_1</v>
          </cell>
        </row>
        <row r="355">
          <cell r="B355" t="str">
            <v>PN2068-2_17_EXE_PLA_000017_2</v>
          </cell>
        </row>
        <row r="356">
          <cell r="B356" t="str">
            <v>PN2068-2_17_EXE_PLA_000020_1</v>
          </cell>
        </row>
        <row r="357">
          <cell r="B357" t="str">
            <v>PN2068-2_17_EXE_PLA_000020_3</v>
          </cell>
        </row>
        <row r="358">
          <cell r="B358" t="str">
            <v>PN2068-2_17_EXE_PLA_000020_4</v>
          </cell>
        </row>
        <row r="359">
          <cell r="B359" t="str">
            <v>PN2068-2_17_EXE_PLA_000021_1</v>
          </cell>
        </row>
        <row r="360">
          <cell r="B360" t="str">
            <v>PN2068-2_17_EXE_PLA_000021_3</v>
          </cell>
        </row>
        <row r="361">
          <cell r="B361" t="str">
            <v>PN2068-2_17_EXE_PLA_000021_4</v>
          </cell>
        </row>
        <row r="362">
          <cell r="B362" t="str">
            <v>PN2068-2_17_EXE_PLA_000022_1</v>
          </cell>
        </row>
        <row r="363">
          <cell r="B363" t="str">
            <v>PN2068-2_17_EXE_PLA_000022_2</v>
          </cell>
        </row>
        <row r="364">
          <cell r="B364" t="str">
            <v>PN2068-2_17_EXE_PLA_000022_3</v>
          </cell>
        </row>
        <row r="365">
          <cell r="B365" t="str">
            <v>PN2068-2_17_EXE_PLA_000022_4</v>
          </cell>
        </row>
        <row r="366">
          <cell r="B366" t="str">
            <v>PN2068-2_17_EXE_PLA_000022_5</v>
          </cell>
        </row>
        <row r="367">
          <cell r="B367" t="str">
            <v>PN2068-2_17_EXE_PLA_000022_6</v>
          </cell>
        </row>
        <row r="368">
          <cell r="B368" t="str">
            <v>PN2068-2_17_EXE_PLA_000023_1</v>
          </cell>
        </row>
        <row r="369">
          <cell r="B369" t="str">
            <v>PN2068-2_17_EXE_PLA_000023_2</v>
          </cell>
        </row>
        <row r="370">
          <cell r="B370" t="str">
            <v>PN2068-2_17_EXE_PLA_000023_3</v>
          </cell>
        </row>
        <row r="371">
          <cell r="B371" t="str">
            <v>PN2068-2_17_EXE_PLA_000023_4</v>
          </cell>
        </row>
        <row r="372">
          <cell r="B372" t="str">
            <v>PN2068-2_17_EXE_PLA_000023_5</v>
          </cell>
        </row>
        <row r="373">
          <cell r="B373" t="str">
            <v>PN2068-2_17_EXE_PLA_000024_1</v>
          </cell>
        </row>
        <row r="374">
          <cell r="B374" t="str">
            <v>PN2068-2_17_EXE_PLA_000024_2</v>
          </cell>
        </row>
        <row r="375">
          <cell r="B375" t="str">
            <v>PN2068-2_17_EXE_PLA_000024_3</v>
          </cell>
        </row>
        <row r="376">
          <cell r="B376" t="str">
            <v>PN2068-2_17_EXE_PLA_000024_4</v>
          </cell>
        </row>
        <row r="377">
          <cell r="B377" t="str">
            <v>PN2068-2_17_EXE_PLA_000024_5</v>
          </cell>
        </row>
        <row r="378">
          <cell r="B378" t="str">
            <v>PN2068-2_17_EXE_PLA_000025_1</v>
          </cell>
        </row>
        <row r="379">
          <cell r="B379" t="str">
            <v>PN2068-2_17_EXE_PLA_000025_2</v>
          </cell>
        </row>
        <row r="380">
          <cell r="B380" t="str">
            <v>PN2068-2_17_EXE_PLA_000025_3</v>
          </cell>
        </row>
        <row r="381">
          <cell r="B381" t="str">
            <v>PN2068-2_17_EXE_PLA_000025_4</v>
          </cell>
        </row>
        <row r="382">
          <cell r="B382" t="str">
            <v>PN2068-2_17_EXE_PLA_000025_5</v>
          </cell>
        </row>
        <row r="383">
          <cell r="B383" t="str">
            <v>PN2068-2_17_EXE_PLA_000026_1</v>
          </cell>
        </row>
        <row r="384">
          <cell r="B384" t="str">
            <v>PN2068-2_17_EXE_PLA_000026_2</v>
          </cell>
        </row>
        <row r="385">
          <cell r="B385" t="str">
            <v>PN2068-2_17_EXE_PLA_000026_3</v>
          </cell>
        </row>
        <row r="386">
          <cell r="B386" t="str">
            <v>PN2068-2_17_EXE_PLA_000027_1</v>
          </cell>
        </row>
        <row r="387">
          <cell r="B387" t="str">
            <v>PN2068-2_17_EXE_PLA_000027_2</v>
          </cell>
        </row>
        <row r="388">
          <cell r="B388" t="str">
            <v>PN2068-2_17_EXE_PLA_000027_3</v>
          </cell>
        </row>
        <row r="389">
          <cell r="B389" t="str">
            <v>PN2068-2_17_EXE_PLA_000027_4</v>
          </cell>
        </row>
        <row r="390">
          <cell r="B390" t="str">
            <v>PN2068-2_17_EXE_PLA_000029_1</v>
          </cell>
        </row>
        <row r="391">
          <cell r="B391" t="str">
            <v>PN2068-2_17_EXE_PLA_000029_2</v>
          </cell>
        </row>
        <row r="392">
          <cell r="B392" t="str">
            <v>PN2068-2_17_EXE_PLA_000029_3</v>
          </cell>
        </row>
        <row r="393">
          <cell r="B393" t="str">
            <v>PN2068-2_17_EXE_PLA_000029_4</v>
          </cell>
        </row>
        <row r="394">
          <cell r="B394" t="str">
            <v>PN2068-2_17_EXE_PLA_000030_1</v>
          </cell>
        </row>
        <row r="395">
          <cell r="B395" t="str">
            <v>PN2068-2_17_EXE_PLA_000030_2</v>
          </cell>
        </row>
        <row r="396">
          <cell r="B396" t="str">
            <v>PN2068-2_17_EXE_PLA_000031_1</v>
          </cell>
        </row>
        <row r="397">
          <cell r="B397" t="str">
            <v>PN2068-2_17_EXE_PLA_000031_2</v>
          </cell>
        </row>
        <row r="398">
          <cell r="B398" t="str">
            <v>PN2068-2_17_EXE_PLA_000037_1</v>
          </cell>
        </row>
        <row r="399">
          <cell r="B399" t="str">
            <v>PN2068-2_17_EXE_PLA_000038_1</v>
          </cell>
        </row>
        <row r="400">
          <cell r="B400" t="str">
            <v>PN2068-2_17_EXE_PLA_000041_1</v>
          </cell>
        </row>
        <row r="401">
          <cell r="B401" t="str">
            <v>PN2068-2_17_EXE_PLA_000041_2</v>
          </cell>
        </row>
        <row r="402">
          <cell r="B402" t="str">
            <v>PN2068-2_17_EXE_PLA_000042_1</v>
          </cell>
        </row>
        <row r="403">
          <cell r="B403" t="str">
            <v>PN2068-2_17_EXE_PLA_000042_2</v>
          </cell>
        </row>
        <row r="404">
          <cell r="B404" t="str">
            <v>PN2068-2_17_EXE_PLA_000043_1</v>
          </cell>
        </row>
        <row r="405">
          <cell r="B405" t="str">
            <v>PN2068-2_17_EXE_PLA_000044_1</v>
          </cell>
        </row>
        <row r="406">
          <cell r="B406" t="str">
            <v>PN2068-2_17_EXE_PLA_000050_1</v>
          </cell>
        </row>
        <row r="407">
          <cell r="B407" t="str">
            <v>PN2068-2_17_EXE_PLA_000051_1</v>
          </cell>
        </row>
        <row r="408">
          <cell r="B408" t="str">
            <v>PN2068-2_17_EXE_PLA_000056_1</v>
          </cell>
        </row>
        <row r="409">
          <cell r="B409" t="str">
            <v>PN2068-2_17_EXE_PLA_000056_4</v>
          </cell>
        </row>
        <row r="410">
          <cell r="B410" t="str">
            <v>PN2068-2_17_EXE_PLA_000057_1</v>
          </cell>
        </row>
        <row r="411">
          <cell r="B411" t="str">
            <v>PN2068-2_17_EXE_PLA_000057_4</v>
          </cell>
        </row>
        <row r="412">
          <cell r="B412" t="str">
            <v>PN2068-2_17_EXE_PLA_000058_1</v>
          </cell>
        </row>
        <row r="413">
          <cell r="B413" t="str">
            <v>PN2068-2_17_EXE_PLA_000058_4</v>
          </cell>
        </row>
        <row r="414">
          <cell r="B414" t="str">
            <v>PN2068-2_17_EXE_PLA_000059_1</v>
          </cell>
        </row>
        <row r="415">
          <cell r="B415" t="str">
            <v>PN2068-2_17_EXE_PLA_000059_4</v>
          </cell>
        </row>
        <row r="416">
          <cell r="B416" t="str">
            <v>PN2068-2_17_EXE_PLA_000060_2</v>
          </cell>
        </row>
        <row r="417">
          <cell r="B417" t="str">
            <v>PN2068-2_17_EXE_PLA_000061_2</v>
          </cell>
        </row>
        <row r="418">
          <cell r="B418" t="str">
            <v>PN2068-2_17_EXE_PLA_000062_2</v>
          </cell>
        </row>
        <row r="419">
          <cell r="B419" t="str">
            <v>PN2068-2_17_EXE_PLA_000082_1</v>
          </cell>
        </row>
        <row r="420">
          <cell r="B420" t="str">
            <v>PN2068-2_17_EXE_PLA_000082_3</v>
          </cell>
        </row>
        <row r="421">
          <cell r="B421" t="str">
            <v>PN2068-2_17_EXE_PLA_000083_1</v>
          </cell>
        </row>
        <row r="422">
          <cell r="B422" t="str">
            <v>PN2068-2_17_EXE_PLA_000083_2</v>
          </cell>
        </row>
        <row r="423">
          <cell r="B423" t="str">
            <v>PN2068-2_17_EXE_PLA_000084_2</v>
          </cell>
        </row>
        <row r="424">
          <cell r="B424" t="str">
            <v>PN2068-2_17_EXE_PLA_000085_2</v>
          </cell>
        </row>
        <row r="425">
          <cell r="B425" t="str">
            <v>PN2068-2_17_EXE_PLA_000088_1</v>
          </cell>
        </row>
        <row r="426">
          <cell r="B426" t="str">
            <v>PN2068-2_17_EXE_PLA_000089_1</v>
          </cell>
        </row>
        <row r="427">
          <cell r="B427" t="str">
            <v>PN2068-2_17_EXE_PLA_000090_2</v>
          </cell>
        </row>
        <row r="428">
          <cell r="B428" t="str">
            <v>PN2068-2_17_EXE_PLA_000091_2</v>
          </cell>
        </row>
        <row r="429">
          <cell r="B429" t="str">
            <v>PN2068-2_17_EXE_PLA_000092_1</v>
          </cell>
        </row>
        <row r="430">
          <cell r="B430" t="str">
            <v>PN2068-2_17_EXE_PLA_000097_1</v>
          </cell>
        </row>
        <row r="431">
          <cell r="B431" t="str">
            <v>PN2068-2_17_EXE_PLA_000098_1</v>
          </cell>
        </row>
        <row r="432">
          <cell r="B432" t="str">
            <v>PN2068-2_17_EXE_PLA_000099_1</v>
          </cell>
        </row>
        <row r="433">
          <cell r="B433" t="str">
            <v>PN2068-2_17_EXE_PLA_000100_1</v>
          </cell>
        </row>
        <row r="434">
          <cell r="B434" t="str">
            <v>PN2068-2_17_EXE_PLA_000102_1</v>
          </cell>
        </row>
        <row r="435">
          <cell r="B435" t="str">
            <v>PN2068-2_17_EXE_PLA_000391_1</v>
          </cell>
        </row>
        <row r="436">
          <cell r="B436" t="str">
            <v>PN2068-2_17_EXE_PLA_000392_1</v>
          </cell>
        </row>
        <row r="437">
          <cell r="B437" t="str">
            <v>PN2068-2_17_EXE_PLA_000395_1</v>
          </cell>
        </row>
        <row r="438">
          <cell r="B438" t="str">
            <v>PN2068-2_17_EXE_PLA_000396_1</v>
          </cell>
        </row>
        <row r="439">
          <cell r="B439" t="str">
            <v>PN2068-2_17_EXE_PLA_000397_1</v>
          </cell>
        </row>
        <row r="440">
          <cell r="B440" t="str">
            <v>PN2068-2_17_EXE_PRE_000001_1</v>
          </cell>
        </row>
        <row r="441">
          <cell r="B441" t="str">
            <v>PN2068-2_17_EXE_PRE_000053_1</v>
          </cell>
        </row>
        <row r="442">
          <cell r="B442" t="str">
            <v>PN2068-2_17_EXE_PRE_000053_2</v>
          </cell>
        </row>
        <row r="443">
          <cell r="B443" t="str">
            <v>PN2068-2_17_EXE_PRE_000053_3</v>
          </cell>
        </row>
        <row r="444">
          <cell r="B444" t="str">
            <v>PN2068-2_17_EXE_PRE_000055_1</v>
          </cell>
        </row>
        <row r="445">
          <cell r="B445" t="str">
            <v>PN2068-2_17_EXE_PRE_000055_2</v>
          </cell>
        </row>
        <row r="446">
          <cell r="B446" t="str">
            <v>PN2068-2_17_EXE_PRE_000055_3</v>
          </cell>
        </row>
        <row r="447">
          <cell r="B447" t="str">
            <v>PN2068-2_17_EXE_PRE_000075_1</v>
          </cell>
        </row>
        <row r="448">
          <cell r="B448" t="str">
            <v>PN2068-2_17_EXE_PRE_000075_2</v>
          </cell>
        </row>
        <row r="449">
          <cell r="B449" t="str">
            <v>PN2068-2_17_EXE_PRE_000076_1</v>
          </cell>
        </row>
        <row r="450">
          <cell r="B450" t="str">
            <v>PN2068-2_17_EXE_PRE_000076_2</v>
          </cell>
        </row>
        <row r="451">
          <cell r="B451" t="str">
            <v>PN2068-2_17_EXE_PRE_000077_1</v>
          </cell>
        </row>
        <row r="452">
          <cell r="B452" t="str">
            <v>PN2068-2_17_EXE_PRE_000077_2</v>
          </cell>
        </row>
        <row r="453">
          <cell r="B453" t="str">
            <v>PN2068-2_17_EXE_PRE_000079_1</v>
          </cell>
        </row>
        <row r="454">
          <cell r="B454" t="str">
            <v>PN2068-2_17_EXE_PRE_000080_1</v>
          </cell>
        </row>
        <row r="455">
          <cell r="B455" t="str">
            <v>PN2068-2_17_EXE_PRE_000081_1</v>
          </cell>
        </row>
        <row r="456">
          <cell r="B456" t="str">
            <v>PN2068-2_17_EXE_PRE_000104_1</v>
          </cell>
        </row>
        <row r="457">
          <cell r="B457" t="str">
            <v>PN2068-2_17_EXE_PRE_000105_1</v>
          </cell>
        </row>
        <row r="458">
          <cell r="B458" t="str">
            <v>PN2068-2_17_EXE_PRE_000106_1</v>
          </cell>
        </row>
        <row r="459">
          <cell r="B459" t="str">
            <v>PN2068-2_17_EXE_SHE_000007_1</v>
          </cell>
        </row>
        <row r="460">
          <cell r="B460" t="str">
            <v>PN2068-2_17_EXE_SHE_000007_2</v>
          </cell>
        </row>
        <row r="461">
          <cell r="B461" t="str">
            <v>PN2068-2_17_EXE_SHE_000007_3</v>
          </cell>
        </row>
        <row r="462">
          <cell r="B462" t="str">
            <v>PN2068-2_17_EXE_SHE_000010_1</v>
          </cell>
        </row>
        <row r="463">
          <cell r="B463" t="str">
            <v>PN2068-2_17_EXE_SHE_000010_2</v>
          </cell>
        </row>
        <row r="464">
          <cell r="B464" t="str">
            <v>PN2068-2_17_EXE_SHE_000010_3</v>
          </cell>
        </row>
        <row r="465">
          <cell r="B465" t="str">
            <v>PN2068-2_17_EXE_SHE_000010_4</v>
          </cell>
        </row>
        <row r="466">
          <cell r="B466" t="str">
            <v>PN2068-2_17_EXE_SHE_000011_1</v>
          </cell>
        </row>
        <row r="467">
          <cell r="B467" t="str">
            <v>PN2068-2_17_EXE_SHE_000011_2</v>
          </cell>
        </row>
        <row r="468">
          <cell r="B468" t="str">
            <v>PN2068-2_17_EXE_SHE_000011_3</v>
          </cell>
        </row>
        <row r="469">
          <cell r="B469" t="str">
            <v>PN2068-2_17_EXE_SHE_000065_1</v>
          </cell>
        </row>
        <row r="470">
          <cell r="B470" t="str">
            <v>PN2068-2_17_EXE_SHE_000066_1</v>
          </cell>
        </row>
        <row r="471">
          <cell r="B471" t="str">
            <v>PN2068-2_17_EXE_SHE_000067_1</v>
          </cell>
        </row>
        <row r="472">
          <cell r="B472" t="str">
            <v>PN2068-2_17_EXE_SHE_000068_1</v>
          </cell>
        </row>
        <row r="473">
          <cell r="B473" t="str">
            <v>PN2068-2_17_EXE_SHE_000069_1</v>
          </cell>
        </row>
        <row r="474">
          <cell r="B474" t="str">
            <v>PN2122_17_EXE_PDT_000003_1</v>
          </cell>
        </row>
        <row r="475">
          <cell r="B475" t="str">
            <v>PN2122_17_EXE_PDT_000003_2</v>
          </cell>
        </row>
        <row r="476">
          <cell r="B476" t="str">
            <v>PN2122_17_EXE_PDT_000005_1</v>
          </cell>
        </row>
        <row r="477">
          <cell r="B477" t="str">
            <v>PN2122_17_EXE_PIC_000002_1</v>
          </cell>
        </row>
        <row r="478">
          <cell r="B478" t="str">
            <v>PN2122_17_EXE_PIC_000002_2</v>
          </cell>
        </row>
        <row r="479">
          <cell r="B479" t="str">
            <v>PN2122_17_EXE_PIC_000002_3</v>
          </cell>
        </row>
        <row r="480">
          <cell r="B480" t="str">
            <v>PN2122_17_EXE_PIC_000002_4</v>
          </cell>
        </row>
        <row r="481">
          <cell r="B481" t="str">
            <v>PN2122_17_EXE_PIC_000004_1</v>
          </cell>
        </row>
        <row r="482">
          <cell r="B482" t="str">
            <v>PSC2137_17_EXE_PIC_000005_1</v>
          </cell>
        </row>
        <row r="483">
          <cell r="B483" t="str">
            <v>PSC2137_17_EXE_PIC_000005_2</v>
          </cell>
        </row>
        <row r="484">
          <cell r="B484" t="str">
            <v>PSC2137_17_EXE_PIC_000005_4</v>
          </cell>
        </row>
        <row r="485">
          <cell r="B485" t="str">
            <v>PSC2137_17_EXE_PIC_000006_1</v>
          </cell>
        </row>
        <row r="486">
          <cell r="B486" t="str">
            <v>PSC2137_17_EXE_PLA_000080_1</v>
          </cell>
        </row>
        <row r="487">
          <cell r="B487" t="str">
            <v>PSC2137_17_EXE_PLA_000081_1</v>
          </cell>
        </row>
        <row r="488">
          <cell r="B488" t="str">
            <v>PSC2137_17_EXE_PLA_000082_1</v>
          </cell>
        </row>
        <row r="489">
          <cell r="B489" t="str">
            <v>PSC2137_17_EXE_PLA_000083_1</v>
          </cell>
        </row>
        <row r="490">
          <cell r="B490" t="str">
            <v>PSC2137_17_EXE_PLA_000084_1</v>
          </cell>
        </row>
        <row r="491">
          <cell r="B491" t="str">
            <v>PSC2137_17_EXE_PLA_000085_1</v>
          </cell>
        </row>
        <row r="492">
          <cell r="B492" t="str">
            <v>PSC2137_17_EXE_PLA_000086_1</v>
          </cell>
        </row>
        <row r="493">
          <cell r="B493" t="str">
            <v>PSC2137_17_EXE_PLA_000087_1</v>
          </cell>
        </row>
        <row r="494">
          <cell r="B494" t="str">
            <v>PSC2137_17_EXE_PLA_000088_1</v>
          </cell>
        </row>
        <row r="495">
          <cell r="B495" t="str">
            <v>PSC2137_17_EXE_PLA_000089_1</v>
          </cell>
        </row>
        <row r="496">
          <cell r="B496" t="str">
            <v>PSC2137_17_EXE_PLA_000168_1</v>
          </cell>
        </row>
        <row r="497">
          <cell r="B497" t="str">
            <v>PSC2137_17_EXE_PLA_000170_1</v>
          </cell>
        </row>
        <row r="498">
          <cell r="B498" t="str">
            <v>PSC2137_17_EXE_PLA_000171_1</v>
          </cell>
        </row>
        <row r="499">
          <cell r="B499">
            <v>0</v>
          </cell>
        </row>
        <row r="500">
          <cell r="B500">
            <v>0</v>
          </cell>
        </row>
        <row r="501">
          <cell r="B501">
            <v>0</v>
          </cell>
        </row>
        <row r="502">
          <cell r="B502">
            <v>0</v>
          </cell>
        </row>
        <row r="503">
          <cell r="B503">
            <v>0</v>
          </cell>
        </row>
        <row r="504">
          <cell r="B504">
            <v>0</v>
          </cell>
        </row>
        <row r="505">
          <cell r="B505">
            <v>0</v>
          </cell>
        </row>
        <row r="506">
          <cell r="B506">
            <v>0</v>
          </cell>
        </row>
        <row r="507">
          <cell r="B507">
            <v>0</v>
          </cell>
        </row>
        <row r="508">
          <cell r="B508">
            <v>0</v>
          </cell>
        </row>
        <row r="509">
          <cell r="B509">
            <v>0</v>
          </cell>
        </row>
        <row r="510">
          <cell r="B510">
            <v>0</v>
          </cell>
        </row>
        <row r="511">
          <cell r="B511">
            <v>0</v>
          </cell>
        </row>
        <row r="512">
          <cell r="B512">
            <v>0</v>
          </cell>
        </row>
        <row r="513">
          <cell r="B513">
            <v>0</v>
          </cell>
        </row>
        <row r="514">
          <cell r="B514">
            <v>0</v>
          </cell>
        </row>
        <row r="515">
          <cell r="B515">
            <v>0</v>
          </cell>
        </row>
        <row r="516">
          <cell r="B516">
            <v>0</v>
          </cell>
        </row>
        <row r="517">
          <cell r="B517">
            <v>0</v>
          </cell>
        </row>
        <row r="518">
          <cell r="B518">
            <v>0</v>
          </cell>
        </row>
        <row r="519">
          <cell r="B519">
            <v>0</v>
          </cell>
        </row>
        <row r="520">
          <cell r="B520">
            <v>0</v>
          </cell>
        </row>
        <row r="521">
          <cell r="B521">
            <v>0</v>
          </cell>
        </row>
        <row r="522">
          <cell r="B522">
            <v>0</v>
          </cell>
        </row>
        <row r="523">
          <cell r="B523">
            <v>0</v>
          </cell>
        </row>
        <row r="524">
          <cell r="B524">
            <v>0</v>
          </cell>
        </row>
        <row r="525">
          <cell r="B525">
            <v>0</v>
          </cell>
        </row>
        <row r="526">
          <cell r="B526">
            <v>0</v>
          </cell>
        </row>
        <row r="527">
          <cell r="B527">
            <v>0</v>
          </cell>
        </row>
        <row r="528">
          <cell r="B528">
            <v>0</v>
          </cell>
        </row>
        <row r="529">
          <cell r="B529">
            <v>0</v>
          </cell>
        </row>
        <row r="530">
          <cell r="B530">
            <v>0</v>
          </cell>
        </row>
        <row r="531">
          <cell r="B531">
            <v>0</v>
          </cell>
        </row>
        <row r="532">
          <cell r="B532">
            <v>0</v>
          </cell>
        </row>
        <row r="533">
          <cell r="B533">
            <v>0</v>
          </cell>
        </row>
        <row r="534">
          <cell r="B534">
            <v>0</v>
          </cell>
        </row>
        <row r="535">
          <cell r="B535">
            <v>0</v>
          </cell>
        </row>
        <row r="536">
          <cell r="B536">
            <v>0</v>
          </cell>
        </row>
        <row r="537">
          <cell r="B537">
            <v>0</v>
          </cell>
        </row>
        <row r="538">
          <cell r="B538">
            <v>0</v>
          </cell>
        </row>
        <row r="539">
          <cell r="B539">
            <v>0</v>
          </cell>
        </row>
        <row r="540">
          <cell r="B540">
            <v>0</v>
          </cell>
        </row>
        <row r="541">
          <cell r="B541">
            <v>0</v>
          </cell>
        </row>
        <row r="542">
          <cell r="B542">
            <v>0</v>
          </cell>
        </row>
        <row r="543">
          <cell r="B543">
            <v>0</v>
          </cell>
        </row>
        <row r="544">
          <cell r="B544">
            <v>0</v>
          </cell>
        </row>
        <row r="545">
          <cell r="B545">
            <v>0</v>
          </cell>
        </row>
        <row r="546">
          <cell r="B546">
            <v>0</v>
          </cell>
        </row>
        <row r="547">
          <cell r="B547">
            <v>0</v>
          </cell>
        </row>
        <row r="548">
          <cell r="B548">
            <v>0</v>
          </cell>
        </row>
        <row r="549">
          <cell r="B549">
            <v>0</v>
          </cell>
        </row>
        <row r="550">
          <cell r="B550">
            <v>0</v>
          </cell>
        </row>
        <row r="551">
          <cell r="B551">
            <v>0</v>
          </cell>
        </row>
        <row r="552">
          <cell r="B552">
            <v>0</v>
          </cell>
        </row>
        <row r="553">
          <cell r="B553">
            <v>0</v>
          </cell>
        </row>
        <row r="554">
          <cell r="B554">
            <v>0</v>
          </cell>
        </row>
        <row r="555">
          <cell r="B555">
            <v>0</v>
          </cell>
        </row>
        <row r="556">
          <cell r="B556">
            <v>0</v>
          </cell>
        </row>
        <row r="557">
          <cell r="B557">
            <v>0</v>
          </cell>
        </row>
        <row r="558">
          <cell r="B558">
            <v>0</v>
          </cell>
        </row>
        <row r="559">
          <cell r="B559">
            <v>0</v>
          </cell>
        </row>
        <row r="560">
          <cell r="B560">
            <v>0</v>
          </cell>
        </row>
        <row r="561">
          <cell r="B561">
            <v>0</v>
          </cell>
        </row>
        <row r="562">
          <cell r="B562">
            <v>0</v>
          </cell>
        </row>
        <row r="563">
          <cell r="B563">
            <v>0</v>
          </cell>
        </row>
        <row r="564">
          <cell r="B564">
            <v>0</v>
          </cell>
        </row>
        <row r="565">
          <cell r="B565">
            <v>0</v>
          </cell>
        </row>
        <row r="566">
          <cell r="B566">
            <v>0</v>
          </cell>
        </row>
        <row r="567">
          <cell r="B567">
            <v>0</v>
          </cell>
        </row>
        <row r="568">
          <cell r="B568">
            <v>0</v>
          </cell>
        </row>
        <row r="569">
          <cell r="B569">
            <v>0</v>
          </cell>
        </row>
        <row r="570">
          <cell r="B570">
            <v>0</v>
          </cell>
        </row>
        <row r="571">
          <cell r="B571">
            <v>0</v>
          </cell>
        </row>
        <row r="572">
          <cell r="B572">
            <v>0</v>
          </cell>
        </row>
        <row r="573">
          <cell r="B573">
            <v>0</v>
          </cell>
        </row>
        <row r="574">
          <cell r="B574">
            <v>0</v>
          </cell>
        </row>
        <row r="575">
          <cell r="B575">
            <v>0</v>
          </cell>
        </row>
        <row r="576">
          <cell r="B576">
            <v>0</v>
          </cell>
        </row>
        <row r="577">
          <cell r="B577">
            <v>0</v>
          </cell>
        </row>
        <row r="578">
          <cell r="B578">
            <v>0</v>
          </cell>
        </row>
        <row r="579">
          <cell r="B579">
            <v>0</v>
          </cell>
        </row>
        <row r="580">
          <cell r="B580">
            <v>0</v>
          </cell>
        </row>
        <row r="581">
          <cell r="B581">
            <v>0</v>
          </cell>
        </row>
        <row r="582">
          <cell r="B582">
            <v>0</v>
          </cell>
        </row>
        <row r="583">
          <cell r="B583">
            <v>0</v>
          </cell>
        </row>
        <row r="584">
          <cell r="B584">
            <v>0</v>
          </cell>
        </row>
        <row r="585">
          <cell r="B585">
            <v>0</v>
          </cell>
        </row>
        <row r="586">
          <cell r="B586">
            <v>0</v>
          </cell>
        </row>
        <row r="587">
          <cell r="B587">
            <v>0</v>
          </cell>
        </row>
        <row r="588">
          <cell r="B588">
            <v>0</v>
          </cell>
        </row>
        <row r="589">
          <cell r="B589">
            <v>0</v>
          </cell>
        </row>
        <row r="590">
          <cell r="B590">
            <v>0</v>
          </cell>
        </row>
        <row r="591">
          <cell r="B591">
            <v>0</v>
          </cell>
        </row>
        <row r="592">
          <cell r="B592">
            <v>0</v>
          </cell>
        </row>
        <row r="593">
          <cell r="B593">
            <v>0</v>
          </cell>
        </row>
        <row r="594">
          <cell r="B594">
            <v>0</v>
          </cell>
        </row>
        <row r="595">
          <cell r="B595">
            <v>0</v>
          </cell>
        </row>
        <row r="596">
          <cell r="B596">
            <v>0</v>
          </cell>
        </row>
        <row r="597">
          <cell r="B597">
            <v>0</v>
          </cell>
        </row>
        <row r="598">
          <cell r="B598">
            <v>0</v>
          </cell>
        </row>
        <row r="599">
          <cell r="B599">
            <v>0</v>
          </cell>
        </row>
        <row r="600">
          <cell r="B600">
            <v>0</v>
          </cell>
        </row>
        <row r="601">
          <cell r="B601">
            <v>0</v>
          </cell>
        </row>
        <row r="602">
          <cell r="B602">
            <v>0</v>
          </cell>
        </row>
        <row r="603">
          <cell r="B603">
            <v>0</v>
          </cell>
        </row>
        <row r="604">
          <cell r="B604">
            <v>0</v>
          </cell>
        </row>
        <row r="605">
          <cell r="B605">
            <v>0</v>
          </cell>
        </row>
        <row r="606">
          <cell r="B606">
            <v>0</v>
          </cell>
        </row>
        <row r="607">
          <cell r="B607">
            <v>0</v>
          </cell>
        </row>
        <row r="608">
          <cell r="B608">
            <v>0</v>
          </cell>
        </row>
        <row r="609">
          <cell r="B609">
            <v>0</v>
          </cell>
        </row>
        <row r="610">
          <cell r="B610">
            <v>0</v>
          </cell>
        </row>
        <row r="611">
          <cell r="B611">
            <v>0</v>
          </cell>
        </row>
        <row r="612">
          <cell r="B612">
            <v>0</v>
          </cell>
        </row>
        <row r="613">
          <cell r="B613">
            <v>0</v>
          </cell>
        </row>
        <row r="614">
          <cell r="B614">
            <v>0</v>
          </cell>
        </row>
        <row r="615">
          <cell r="B615">
            <v>0</v>
          </cell>
        </row>
        <row r="616">
          <cell r="B616">
            <v>0</v>
          </cell>
        </row>
        <row r="617">
          <cell r="B617">
            <v>0</v>
          </cell>
        </row>
        <row r="618">
          <cell r="B618">
            <v>0</v>
          </cell>
        </row>
        <row r="619">
          <cell r="B619">
            <v>0</v>
          </cell>
        </row>
        <row r="620">
          <cell r="B620">
            <v>0</v>
          </cell>
        </row>
        <row r="621">
          <cell r="B621">
            <v>0</v>
          </cell>
        </row>
        <row r="622">
          <cell r="B622">
            <v>0</v>
          </cell>
        </row>
        <row r="623">
          <cell r="B623">
            <v>0</v>
          </cell>
        </row>
        <row r="624">
          <cell r="B624">
            <v>0</v>
          </cell>
        </row>
        <row r="625">
          <cell r="B625">
            <v>0</v>
          </cell>
        </row>
        <row r="626">
          <cell r="B626">
            <v>0</v>
          </cell>
        </row>
        <row r="627">
          <cell r="B627">
            <v>0</v>
          </cell>
        </row>
        <row r="628">
          <cell r="B628">
            <v>0</v>
          </cell>
        </row>
        <row r="629">
          <cell r="B629">
            <v>0</v>
          </cell>
        </row>
        <row r="630">
          <cell r="B630">
            <v>0</v>
          </cell>
        </row>
        <row r="631">
          <cell r="B631">
            <v>0</v>
          </cell>
        </row>
        <row r="632">
          <cell r="B632">
            <v>0</v>
          </cell>
        </row>
        <row r="633">
          <cell r="B633">
            <v>0</v>
          </cell>
        </row>
        <row r="634">
          <cell r="B634">
            <v>0</v>
          </cell>
        </row>
        <row r="635">
          <cell r="B635">
            <v>0</v>
          </cell>
        </row>
        <row r="636">
          <cell r="B636">
            <v>0</v>
          </cell>
        </row>
        <row r="637">
          <cell r="B637">
            <v>0</v>
          </cell>
        </row>
        <row r="638">
          <cell r="B638">
            <v>0</v>
          </cell>
        </row>
        <row r="639">
          <cell r="B639">
            <v>0</v>
          </cell>
        </row>
        <row r="640">
          <cell r="B640">
            <v>0</v>
          </cell>
        </row>
        <row r="641">
          <cell r="B641">
            <v>0</v>
          </cell>
        </row>
        <row r="642">
          <cell r="B642">
            <v>0</v>
          </cell>
        </row>
        <row r="643">
          <cell r="B643">
            <v>0</v>
          </cell>
        </row>
        <row r="644">
          <cell r="B644">
            <v>0</v>
          </cell>
        </row>
        <row r="645">
          <cell r="B645">
            <v>0</v>
          </cell>
        </row>
        <row r="646">
          <cell r="B646">
            <v>0</v>
          </cell>
        </row>
        <row r="647">
          <cell r="B647">
            <v>0</v>
          </cell>
        </row>
        <row r="648">
          <cell r="B648">
            <v>0</v>
          </cell>
        </row>
        <row r="649">
          <cell r="B649">
            <v>0</v>
          </cell>
        </row>
        <row r="650">
          <cell r="B650">
            <v>0</v>
          </cell>
        </row>
        <row r="651">
          <cell r="B651">
            <v>0</v>
          </cell>
        </row>
        <row r="652">
          <cell r="B652">
            <v>0</v>
          </cell>
        </row>
        <row r="653">
          <cell r="B653">
            <v>0</v>
          </cell>
        </row>
        <row r="654">
          <cell r="B654">
            <v>0</v>
          </cell>
        </row>
        <row r="655">
          <cell r="B655">
            <v>0</v>
          </cell>
        </row>
        <row r="656">
          <cell r="B656">
            <v>0</v>
          </cell>
        </row>
        <row r="657">
          <cell r="B657">
            <v>0</v>
          </cell>
        </row>
        <row r="658">
          <cell r="B658">
            <v>0</v>
          </cell>
        </row>
        <row r="659">
          <cell r="B659">
            <v>0</v>
          </cell>
        </row>
        <row r="660">
          <cell r="B660">
            <v>0</v>
          </cell>
        </row>
        <row r="661">
          <cell r="B661">
            <v>0</v>
          </cell>
        </row>
        <row r="662">
          <cell r="B662">
            <v>0</v>
          </cell>
        </row>
        <row r="663">
          <cell r="B663">
            <v>0</v>
          </cell>
        </row>
        <row r="664">
          <cell r="B664">
            <v>0</v>
          </cell>
        </row>
        <row r="665">
          <cell r="B665">
            <v>0</v>
          </cell>
        </row>
        <row r="666">
          <cell r="B666">
            <v>0</v>
          </cell>
        </row>
        <row r="667">
          <cell r="B667">
            <v>0</v>
          </cell>
        </row>
        <row r="668">
          <cell r="B668">
            <v>0</v>
          </cell>
        </row>
        <row r="669">
          <cell r="B669">
            <v>0</v>
          </cell>
        </row>
        <row r="670">
          <cell r="B670">
            <v>0</v>
          </cell>
        </row>
        <row r="671">
          <cell r="B671">
            <v>0</v>
          </cell>
        </row>
        <row r="672">
          <cell r="B672">
            <v>0</v>
          </cell>
        </row>
        <row r="673">
          <cell r="B673">
            <v>0</v>
          </cell>
        </row>
        <row r="674">
          <cell r="B674">
            <v>0</v>
          </cell>
        </row>
        <row r="675">
          <cell r="B675">
            <v>0</v>
          </cell>
        </row>
        <row r="676">
          <cell r="B676">
            <v>0</v>
          </cell>
        </row>
        <row r="677">
          <cell r="B677">
            <v>0</v>
          </cell>
        </row>
        <row r="678">
          <cell r="B678">
            <v>0</v>
          </cell>
        </row>
        <row r="679">
          <cell r="B679">
            <v>0</v>
          </cell>
        </row>
        <row r="680">
          <cell r="B680">
            <v>0</v>
          </cell>
        </row>
        <row r="681">
          <cell r="B681">
            <v>0</v>
          </cell>
        </row>
        <row r="682">
          <cell r="B682">
            <v>0</v>
          </cell>
        </row>
        <row r="683">
          <cell r="B683">
            <v>0</v>
          </cell>
        </row>
        <row r="684">
          <cell r="B684">
            <v>0</v>
          </cell>
        </row>
        <row r="685">
          <cell r="B685">
            <v>0</v>
          </cell>
        </row>
        <row r="686">
          <cell r="B686">
            <v>0</v>
          </cell>
        </row>
        <row r="687">
          <cell r="B687">
            <v>0</v>
          </cell>
        </row>
        <row r="688">
          <cell r="B688">
            <v>0</v>
          </cell>
        </row>
        <row r="689">
          <cell r="B689">
            <v>0</v>
          </cell>
        </row>
        <row r="690">
          <cell r="B690">
            <v>0</v>
          </cell>
        </row>
        <row r="691">
          <cell r="B691">
            <v>0</v>
          </cell>
        </row>
        <row r="692">
          <cell r="B692">
            <v>0</v>
          </cell>
        </row>
        <row r="693">
          <cell r="B693">
            <v>0</v>
          </cell>
        </row>
        <row r="694">
          <cell r="B694">
            <v>0</v>
          </cell>
        </row>
        <row r="695">
          <cell r="B695">
            <v>0</v>
          </cell>
        </row>
        <row r="696">
          <cell r="B696">
            <v>0</v>
          </cell>
        </row>
        <row r="697">
          <cell r="B697">
            <v>0</v>
          </cell>
        </row>
        <row r="698">
          <cell r="B698">
            <v>0</v>
          </cell>
        </row>
        <row r="699">
          <cell r="B699">
            <v>0</v>
          </cell>
        </row>
        <row r="700">
          <cell r="B700">
            <v>0</v>
          </cell>
        </row>
        <row r="701">
          <cell r="B701">
            <v>0</v>
          </cell>
        </row>
        <row r="702">
          <cell r="B702">
            <v>0</v>
          </cell>
        </row>
        <row r="703">
          <cell r="B703">
            <v>0</v>
          </cell>
        </row>
        <row r="704">
          <cell r="B704">
            <v>0</v>
          </cell>
        </row>
        <row r="705">
          <cell r="B705">
            <v>0</v>
          </cell>
        </row>
        <row r="706">
          <cell r="B706">
            <v>0</v>
          </cell>
        </row>
        <row r="707">
          <cell r="B707">
            <v>0</v>
          </cell>
        </row>
        <row r="708">
          <cell r="B708">
            <v>0</v>
          </cell>
        </row>
        <row r="709">
          <cell r="B709">
            <v>0</v>
          </cell>
        </row>
        <row r="710">
          <cell r="B710">
            <v>0</v>
          </cell>
        </row>
        <row r="711">
          <cell r="B711">
            <v>0</v>
          </cell>
        </row>
        <row r="712">
          <cell r="B712">
            <v>0</v>
          </cell>
        </row>
        <row r="713">
          <cell r="B713">
            <v>0</v>
          </cell>
        </row>
        <row r="714">
          <cell r="B714">
            <v>0</v>
          </cell>
        </row>
        <row r="715">
          <cell r="B715">
            <v>0</v>
          </cell>
        </row>
        <row r="716">
          <cell r="B716">
            <v>0</v>
          </cell>
        </row>
        <row r="717">
          <cell r="B717">
            <v>0</v>
          </cell>
        </row>
        <row r="718">
          <cell r="B718">
            <v>0</v>
          </cell>
        </row>
        <row r="719">
          <cell r="B719">
            <v>0</v>
          </cell>
        </row>
        <row r="720">
          <cell r="B720">
            <v>0</v>
          </cell>
        </row>
        <row r="721">
          <cell r="B721">
            <v>0</v>
          </cell>
        </row>
        <row r="722">
          <cell r="B722">
            <v>0</v>
          </cell>
        </row>
        <row r="723">
          <cell r="B723">
            <v>0</v>
          </cell>
        </row>
        <row r="724">
          <cell r="B724">
            <v>0</v>
          </cell>
        </row>
        <row r="725">
          <cell r="B725">
            <v>0</v>
          </cell>
        </row>
        <row r="726">
          <cell r="B726">
            <v>0</v>
          </cell>
        </row>
        <row r="727">
          <cell r="B727">
            <v>0</v>
          </cell>
        </row>
        <row r="728">
          <cell r="B728">
            <v>0</v>
          </cell>
        </row>
        <row r="729">
          <cell r="B729">
            <v>0</v>
          </cell>
        </row>
        <row r="730">
          <cell r="B730">
            <v>0</v>
          </cell>
        </row>
        <row r="731">
          <cell r="B731">
            <v>0</v>
          </cell>
        </row>
        <row r="732">
          <cell r="B732">
            <v>0</v>
          </cell>
        </row>
        <row r="733">
          <cell r="B733">
            <v>0</v>
          </cell>
        </row>
        <row r="734">
          <cell r="B734">
            <v>0</v>
          </cell>
        </row>
        <row r="735">
          <cell r="B735">
            <v>0</v>
          </cell>
        </row>
        <row r="736">
          <cell r="B736">
            <v>0</v>
          </cell>
        </row>
        <row r="737">
          <cell r="B737">
            <v>0</v>
          </cell>
        </row>
        <row r="738">
          <cell r="B738">
            <v>0</v>
          </cell>
        </row>
        <row r="739">
          <cell r="B739">
            <v>0</v>
          </cell>
        </row>
        <row r="740">
          <cell r="B740">
            <v>0</v>
          </cell>
        </row>
        <row r="741">
          <cell r="B741">
            <v>0</v>
          </cell>
        </row>
        <row r="742">
          <cell r="B742">
            <v>0</v>
          </cell>
        </row>
        <row r="743">
          <cell r="B743">
            <v>0</v>
          </cell>
        </row>
        <row r="744">
          <cell r="B744">
            <v>0</v>
          </cell>
        </row>
        <row r="745">
          <cell r="B745">
            <v>0</v>
          </cell>
        </row>
        <row r="746">
          <cell r="B746">
            <v>0</v>
          </cell>
        </row>
        <row r="747">
          <cell r="B747">
            <v>0</v>
          </cell>
        </row>
        <row r="748">
          <cell r="B748">
            <v>0</v>
          </cell>
        </row>
        <row r="749">
          <cell r="B749">
            <v>0</v>
          </cell>
        </row>
        <row r="750">
          <cell r="B750">
            <v>0</v>
          </cell>
        </row>
        <row r="751">
          <cell r="B751">
            <v>0</v>
          </cell>
        </row>
        <row r="752">
          <cell r="B752">
            <v>0</v>
          </cell>
        </row>
        <row r="753">
          <cell r="B753">
            <v>0</v>
          </cell>
        </row>
        <row r="754">
          <cell r="B754">
            <v>0</v>
          </cell>
        </row>
        <row r="755">
          <cell r="B755">
            <v>0</v>
          </cell>
        </row>
        <row r="756">
          <cell r="B756">
            <v>0</v>
          </cell>
        </row>
        <row r="757">
          <cell r="B757">
            <v>0</v>
          </cell>
        </row>
        <row r="758">
          <cell r="B758">
            <v>0</v>
          </cell>
        </row>
        <row r="759">
          <cell r="B759">
            <v>0</v>
          </cell>
        </row>
        <row r="760">
          <cell r="B760">
            <v>0</v>
          </cell>
        </row>
        <row r="761">
          <cell r="B761">
            <v>0</v>
          </cell>
        </row>
        <row r="762">
          <cell r="B762">
            <v>0</v>
          </cell>
        </row>
        <row r="763">
          <cell r="B763">
            <v>0</v>
          </cell>
        </row>
        <row r="764">
          <cell r="B764">
            <v>0</v>
          </cell>
        </row>
        <row r="765">
          <cell r="B765">
            <v>0</v>
          </cell>
        </row>
        <row r="766">
          <cell r="B766">
            <v>0</v>
          </cell>
        </row>
        <row r="767">
          <cell r="B767">
            <v>0</v>
          </cell>
        </row>
        <row r="768">
          <cell r="B768">
            <v>0</v>
          </cell>
        </row>
        <row r="769">
          <cell r="B769">
            <v>0</v>
          </cell>
        </row>
        <row r="770">
          <cell r="B770">
            <v>0</v>
          </cell>
        </row>
        <row r="771">
          <cell r="B771">
            <v>0</v>
          </cell>
        </row>
        <row r="772">
          <cell r="B772">
            <v>0</v>
          </cell>
        </row>
        <row r="773">
          <cell r="B773">
            <v>0</v>
          </cell>
        </row>
        <row r="774">
          <cell r="B774">
            <v>0</v>
          </cell>
        </row>
        <row r="775">
          <cell r="B775">
            <v>0</v>
          </cell>
        </row>
        <row r="776">
          <cell r="B776">
            <v>0</v>
          </cell>
        </row>
        <row r="777">
          <cell r="B777">
            <v>0</v>
          </cell>
        </row>
        <row r="778">
          <cell r="B778">
            <v>0</v>
          </cell>
        </row>
        <row r="779">
          <cell r="B779">
            <v>0</v>
          </cell>
        </row>
        <row r="780">
          <cell r="B780">
            <v>0</v>
          </cell>
        </row>
        <row r="781">
          <cell r="B781">
            <v>0</v>
          </cell>
        </row>
        <row r="782">
          <cell r="B782">
            <v>0</v>
          </cell>
        </row>
        <row r="783">
          <cell r="B783">
            <v>0</v>
          </cell>
        </row>
        <row r="784">
          <cell r="B784">
            <v>0</v>
          </cell>
        </row>
        <row r="785">
          <cell r="B785">
            <v>0</v>
          </cell>
        </row>
        <row r="786">
          <cell r="B786">
            <v>0</v>
          </cell>
        </row>
        <row r="787">
          <cell r="B787">
            <v>0</v>
          </cell>
        </row>
        <row r="788">
          <cell r="B788">
            <v>0</v>
          </cell>
        </row>
        <row r="789">
          <cell r="B789">
            <v>0</v>
          </cell>
        </row>
        <row r="790">
          <cell r="B790">
            <v>0</v>
          </cell>
        </row>
        <row r="791">
          <cell r="B791">
            <v>0</v>
          </cell>
        </row>
        <row r="792">
          <cell r="B792">
            <v>0</v>
          </cell>
        </row>
        <row r="793">
          <cell r="B793">
            <v>0</v>
          </cell>
        </row>
        <row r="794">
          <cell r="B794">
            <v>0</v>
          </cell>
        </row>
        <row r="795">
          <cell r="B795">
            <v>0</v>
          </cell>
        </row>
        <row r="796">
          <cell r="B796">
            <v>0</v>
          </cell>
        </row>
        <row r="797">
          <cell r="B797">
            <v>0</v>
          </cell>
        </row>
        <row r="798">
          <cell r="B798">
            <v>0</v>
          </cell>
        </row>
        <row r="799">
          <cell r="B799">
            <v>0</v>
          </cell>
        </row>
        <row r="800">
          <cell r="B800">
            <v>0</v>
          </cell>
        </row>
        <row r="801">
          <cell r="B801">
            <v>0</v>
          </cell>
        </row>
        <row r="802">
          <cell r="B802">
            <v>0</v>
          </cell>
        </row>
        <row r="803">
          <cell r="B803">
            <v>0</v>
          </cell>
        </row>
        <row r="804">
          <cell r="B804">
            <v>0</v>
          </cell>
        </row>
        <row r="805">
          <cell r="B805">
            <v>0</v>
          </cell>
        </row>
        <row r="806">
          <cell r="B806">
            <v>0</v>
          </cell>
        </row>
        <row r="807">
          <cell r="B807">
            <v>0</v>
          </cell>
        </row>
        <row r="808">
          <cell r="B808">
            <v>0</v>
          </cell>
        </row>
        <row r="809">
          <cell r="B809">
            <v>0</v>
          </cell>
        </row>
        <row r="810">
          <cell r="B810">
            <v>0</v>
          </cell>
        </row>
        <row r="811">
          <cell r="B811">
            <v>0</v>
          </cell>
        </row>
        <row r="812">
          <cell r="B812">
            <v>0</v>
          </cell>
        </row>
        <row r="813">
          <cell r="B813">
            <v>0</v>
          </cell>
        </row>
        <row r="814">
          <cell r="B814">
            <v>0</v>
          </cell>
        </row>
        <row r="815">
          <cell r="B815">
            <v>0</v>
          </cell>
        </row>
        <row r="816">
          <cell r="B816">
            <v>0</v>
          </cell>
        </row>
        <row r="817">
          <cell r="B817">
            <v>0</v>
          </cell>
        </row>
        <row r="818">
          <cell r="B818">
            <v>0</v>
          </cell>
        </row>
        <row r="819">
          <cell r="B819">
            <v>0</v>
          </cell>
        </row>
        <row r="820">
          <cell r="B820">
            <v>0</v>
          </cell>
        </row>
        <row r="821">
          <cell r="B821">
            <v>0</v>
          </cell>
        </row>
        <row r="822">
          <cell r="B822">
            <v>0</v>
          </cell>
        </row>
        <row r="823">
          <cell r="B823">
            <v>0</v>
          </cell>
        </row>
        <row r="824">
          <cell r="B824">
            <v>0</v>
          </cell>
        </row>
        <row r="825">
          <cell r="B825">
            <v>0</v>
          </cell>
        </row>
        <row r="826">
          <cell r="B826">
            <v>0</v>
          </cell>
        </row>
        <row r="827">
          <cell r="B827">
            <v>0</v>
          </cell>
        </row>
        <row r="828">
          <cell r="B828">
            <v>0</v>
          </cell>
        </row>
        <row r="829">
          <cell r="B829">
            <v>0</v>
          </cell>
        </row>
        <row r="830">
          <cell r="B830">
            <v>0</v>
          </cell>
        </row>
        <row r="831">
          <cell r="B831">
            <v>0</v>
          </cell>
        </row>
        <row r="832">
          <cell r="B832">
            <v>0</v>
          </cell>
        </row>
        <row r="833">
          <cell r="B833">
            <v>0</v>
          </cell>
        </row>
        <row r="834">
          <cell r="B834">
            <v>0</v>
          </cell>
        </row>
        <row r="835">
          <cell r="B835">
            <v>0</v>
          </cell>
        </row>
        <row r="836">
          <cell r="B836">
            <v>0</v>
          </cell>
        </row>
        <row r="837">
          <cell r="B837">
            <v>0</v>
          </cell>
        </row>
        <row r="838">
          <cell r="B838">
            <v>0</v>
          </cell>
        </row>
        <row r="839">
          <cell r="B839">
            <v>0</v>
          </cell>
        </row>
        <row r="840">
          <cell r="B840">
            <v>0</v>
          </cell>
        </row>
        <row r="841">
          <cell r="B841">
            <v>0</v>
          </cell>
        </row>
        <row r="842">
          <cell r="B842">
            <v>0</v>
          </cell>
        </row>
        <row r="843">
          <cell r="B843">
            <v>0</v>
          </cell>
        </row>
        <row r="844">
          <cell r="B844">
            <v>0</v>
          </cell>
        </row>
        <row r="845">
          <cell r="B845">
            <v>0</v>
          </cell>
        </row>
        <row r="846">
          <cell r="B846">
            <v>0</v>
          </cell>
        </row>
        <row r="847">
          <cell r="B847">
            <v>0</v>
          </cell>
        </row>
        <row r="848">
          <cell r="B848">
            <v>0</v>
          </cell>
        </row>
        <row r="849">
          <cell r="B849">
            <v>0</v>
          </cell>
        </row>
        <row r="850">
          <cell r="B850">
            <v>0</v>
          </cell>
        </row>
        <row r="851">
          <cell r="B851">
            <v>0</v>
          </cell>
        </row>
        <row r="852">
          <cell r="B852">
            <v>0</v>
          </cell>
        </row>
        <row r="853">
          <cell r="B853">
            <v>0</v>
          </cell>
        </row>
        <row r="854">
          <cell r="B854">
            <v>0</v>
          </cell>
        </row>
        <row r="855">
          <cell r="B855">
            <v>0</v>
          </cell>
        </row>
        <row r="856">
          <cell r="B856">
            <v>0</v>
          </cell>
        </row>
        <row r="857">
          <cell r="B857">
            <v>0</v>
          </cell>
        </row>
        <row r="858">
          <cell r="B858">
            <v>0</v>
          </cell>
        </row>
        <row r="859">
          <cell r="B859">
            <v>0</v>
          </cell>
        </row>
        <row r="860">
          <cell r="B860">
            <v>0</v>
          </cell>
        </row>
        <row r="861">
          <cell r="B861">
            <v>0</v>
          </cell>
        </row>
        <row r="862">
          <cell r="B862">
            <v>0</v>
          </cell>
        </row>
        <row r="863">
          <cell r="B863">
            <v>0</v>
          </cell>
        </row>
        <row r="864">
          <cell r="B864">
            <v>0</v>
          </cell>
        </row>
        <row r="865">
          <cell r="B865">
            <v>0</v>
          </cell>
        </row>
        <row r="866">
          <cell r="B866">
            <v>0</v>
          </cell>
        </row>
        <row r="867">
          <cell r="B867">
            <v>0</v>
          </cell>
        </row>
        <row r="868">
          <cell r="B868">
            <v>0</v>
          </cell>
        </row>
        <row r="869">
          <cell r="B869">
            <v>0</v>
          </cell>
        </row>
        <row r="870">
          <cell r="B870">
            <v>0</v>
          </cell>
        </row>
        <row r="871">
          <cell r="B871">
            <v>0</v>
          </cell>
        </row>
        <row r="872">
          <cell r="B872">
            <v>0</v>
          </cell>
        </row>
        <row r="873">
          <cell r="B873">
            <v>0</v>
          </cell>
        </row>
        <row r="874">
          <cell r="B874">
            <v>0</v>
          </cell>
        </row>
        <row r="875">
          <cell r="B875">
            <v>0</v>
          </cell>
        </row>
        <row r="876">
          <cell r="B876">
            <v>0</v>
          </cell>
        </row>
        <row r="877">
          <cell r="B877">
            <v>0</v>
          </cell>
        </row>
        <row r="878">
          <cell r="B878">
            <v>0</v>
          </cell>
        </row>
        <row r="879">
          <cell r="B879">
            <v>0</v>
          </cell>
        </row>
        <row r="880">
          <cell r="B880">
            <v>0</v>
          </cell>
        </row>
        <row r="881">
          <cell r="B881">
            <v>0</v>
          </cell>
        </row>
        <row r="882">
          <cell r="B882">
            <v>0</v>
          </cell>
        </row>
        <row r="883">
          <cell r="B883">
            <v>0</v>
          </cell>
        </row>
        <row r="884">
          <cell r="B884">
            <v>0</v>
          </cell>
        </row>
        <row r="885">
          <cell r="B885">
            <v>0</v>
          </cell>
        </row>
        <row r="886">
          <cell r="B886">
            <v>0</v>
          </cell>
        </row>
        <row r="887">
          <cell r="B887">
            <v>0</v>
          </cell>
        </row>
        <row r="888">
          <cell r="B888">
            <v>0</v>
          </cell>
        </row>
        <row r="889">
          <cell r="B889">
            <v>0</v>
          </cell>
        </row>
        <row r="890">
          <cell r="B890">
            <v>0</v>
          </cell>
        </row>
        <row r="891">
          <cell r="B891">
            <v>0</v>
          </cell>
        </row>
        <row r="892">
          <cell r="B892">
            <v>0</v>
          </cell>
        </row>
        <row r="893">
          <cell r="B893">
            <v>0</v>
          </cell>
        </row>
        <row r="894">
          <cell r="B894">
            <v>0</v>
          </cell>
        </row>
        <row r="895">
          <cell r="B895">
            <v>0</v>
          </cell>
        </row>
        <row r="896">
          <cell r="B896">
            <v>0</v>
          </cell>
        </row>
        <row r="897">
          <cell r="B897">
            <v>0</v>
          </cell>
        </row>
        <row r="898">
          <cell r="B898">
            <v>0</v>
          </cell>
        </row>
        <row r="899">
          <cell r="B899">
            <v>0</v>
          </cell>
        </row>
        <row r="900">
          <cell r="B900">
            <v>0</v>
          </cell>
        </row>
        <row r="901">
          <cell r="B901">
            <v>0</v>
          </cell>
        </row>
        <row r="902">
          <cell r="B902">
            <v>0</v>
          </cell>
        </row>
        <row r="903">
          <cell r="B903">
            <v>0</v>
          </cell>
        </row>
        <row r="904">
          <cell r="B904">
            <v>0</v>
          </cell>
        </row>
        <row r="905">
          <cell r="B905">
            <v>0</v>
          </cell>
        </row>
        <row r="906">
          <cell r="B906">
            <v>0</v>
          </cell>
        </row>
        <row r="907">
          <cell r="B907">
            <v>0</v>
          </cell>
        </row>
        <row r="908">
          <cell r="B908">
            <v>0</v>
          </cell>
        </row>
        <row r="909">
          <cell r="B909">
            <v>0</v>
          </cell>
        </row>
        <row r="910">
          <cell r="B910">
            <v>0</v>
          </cell>
        </row>
        <row r="911">
          <cell r="B911">
            <v>0</v>
          </cell>
        </row>
        <row r="912">
          <cell r="B912">
            <v>0</v>
          </cell>
        </row>
        <row r="913">
          <cell r="B913">
            <v>0</v>
          </cell>
        </row>
        <row r="914">
          <cell r="B914">
            <v>0</v>
          </cell>
        </row>
        <row r="915">
          <cell r="B915">
            <v>0</v>
          </cell>
        </row>
        <row r="916">
          <cell r="B916">
            <v>0</v>
          </cell>
        </row>
        <row r="917">
          <cell r="B917">
            <v>0</v>
          </cell>
        </row>
        <row r="918">
          <cell r="B918">
            <v>0</v>
          </cell>
        </row>
        <row r="919">
          <cell r="B919">
            <v>0</v>
          </cell>
        </row>
        <row r="920">
          <cell r="B920">
            <v>0</v>
          </cell>
        </row>
        <row r="921">
          <cell r="B921">
            <v>0</v>
          </cell>
        </row>
        <row r="922">
          <cell r="B922">
            <v>0</v>
          </cell>
        </row>
        <row r="923">
          <cell r="B923">
            <v>0</v>
          </cell>
        </row>
        <row r="924">
          <cell r="B924">
            <v>0</v>
          </cell>
        </row>
        <row r="925">
          <cell r="B925">
            <v>0</v>
          </cell>
        </row>
        <row r="926">
          <cell r="B926">
            <v>0</v>
          </cell>
        </row>
        <row r="927">
          <cell r="B927">
            <v>0</v>
          </cell>
        </row>
        <row r="928">
          <cell r="B928">
            <v>0</v>
          </cell>
        </row>
        <row r="929">
          <cell r="B929">
            <v>0</v>
          </cell>
        </row>
        <row r="930">
          <cell r="B930">
            <v>0</v>
          </cell>
        </row>
        <row r="931">
          <cell r="B931">
            <v>0</v>
          </cell>
        </row>
        <row r="932">
          <cell r="B932">
            <v>0</v>
          </cell>
        </row>
        <row r="933">
          <cell r="B933">
            <v>0</v>
          </cell>
        </row>
        <row r="934">
          <cell r="B934">
            <v>0</v>
          </cell>
        </row>
        <row r="935">
          <cell r="B935">
            <v>0</v>
          </cell>
        </row>
        <row r="936">
          <cell r="B936">
            <v>0</v>
          </cell>
        </row>
        <row r="937">
          <cell r="B937">
            <v>0</v>
          </cell>
        </row>
        <row r="938">
          <cell r="B938">
            <v>0</v>
          </cell>
        </row>
        <row r="939">
          <cell r="B939">
            <v>0</v>
          </cell>
        </row>
        <row r="940">
          <cell r="B940">
            <v>0</v>
          </cell>
        </row>
        <row r="941">
          <cell r="B941">
            <v>0</v>
          </cell>
        </row>
        <row r="942">
          <cell r="B942">
            <v>0</v>
          </cell>
        </row>
        <row r="943">
          <cell r="B943">
            <v>0</v>
          </cell>
        </row>
        <row r="944">
          <cell r="B944">
            <v>0</v>
          </cell>
        </row>
        <row r="945">
          <cell r="B945">
            <v>0</v>
          </cell>
        </row>
        <row r="946">
          <cell r="B946">
            <v>0</v>
          </cell>
        </row>
        <row r="947">
          <cell r="B947">
            <v>0</v>
          </cell>
        </row>
        <row r="948">
          <cell r="B948">
            <v>0</v>
          </cell>
        </row>
        <row r="949">
          <cell r="B949">
            <v>0</v>
          </cell>
        </row>
        <row r="950">
          <cell r="B950">
            <v>0</v>
          </cell>
        </row>
        <row r="951">
          <cell r="B951">
            <v>0</v>
          </cell>
        </row>
        <row r="952">
          <cell r="B952">
            <v>0</v>
          </cell>
        </row>
        <row r="953">
          <cell r="B953">
            <v>0</v>
          </cell>
        </row>
        <row r="954">
          <cell r="B954">
            <v>0</v>
          </cell>
        </row>
        <row r="955">
          <cell r="B955">
            <v>0</v>
          </cell>
        </row>
        <row r="956">
          <cell r="B956">
            <v>0</v>
          </cell>
        </row>
        <row r="957">
          <cell r="B957">
            <v>0</v>
          </cell>
        </row>
        <row r="958">
          <cell r="B958">
            <v>0</v>
          </cell>
        </row>
        <row r="959">
          <cell r="B959">
            <v>0</v>
          </cell>
        </row>
        <row r="960">
          <cell r="B960">
            <v>0</v>
          </cell>
        </row>
        <row r="961">
          <cell r="B961">
            <v>0</v>
          </cell>
        </row>
        <row r="962">
          <cell r="B962">
            <v>0</v>
          </cell>
        </row>
        <row r="963">
          <cell r="B963">
            <v>0</v>
          </cell>
        </row>
        <row r="964">
          <cell r="B964">
            <v>0</v>
          </cell>
        </row>
        <row r="965">
          <cell r="B965">
            <v>0</v>
          </cell>
        </row>
        <row r="966">
          <cell r="B966">
            <v>0</v>
          </cell>
        </row>
        <row r="967">
          <cell r="B967">
            <v>0</v>
          </cell>
        </row>
        <row r="968">
          <cell r="B968">
            <v>0</v>
          </cell>
        </row>
        <row r="969">
          <cell r="B969">
            <v>0</v>
          </cell>
        </row>
        <row r="970">
          <cell r="B970">
            <v>0</v>
          </cell>
        </row>
        <row r="971">
          <cell r="B971">
            <v>0</v>
          </cell>
        </row>
        <row r="972">
          <cell r="B972">
            <v>0</v>
          </cell>
        </row>
        <row r="973">
          <cell r="B973">
            <v>0</v>
          </cell>
        </row>
        <row r="974">
          <cell r="B974">
            <v>0</v>
          </cell>
        </row>
        <row r="975">
          <cell r="B975">
            <v>0</v>
          </cell>
        </row>
        <row r="976">
          <cell r="B976">
            <v>0</v>
          </cell>
        </row>
        <row r="977">
          <cell r="B977">
            <v>0</v>
          </cell>
        </row>
        <row r="978">
          <cell r="B978">
            <v>0</v>
          </cell>
        </row>
        <row r="979">
          <cell r="B979">
            <v>0</v>
          </cell>
        </row>
        <row r="980">
          <cell r="B980">
            <v>0</v>
          </cell>
        </row>
        <row r="981">
          <cell r="B981">
            <v>0</v>
          </cell>
        </row>
        <row r="982">
          <cell r="B982">
            <v>0</v>
          </cell>
        </row>
        <row r="983">
          <cell r="B983">
            <v>0</v>
          </cell>
        </row>
        <row r="984">
          <cell r="B984">
            <v>0</v>
          </cell>
        </row>
        <row r="985">
          <cell r="B985">
            <v>0</v>
          </cell>
        </row>
        <row r="986">
          <cell r="B986">
            <v>0</v>
          </cell>
        </row>
        <row r="987">
          <cell r="B987">
            <v>0</v>
          </cell>
        </row>
        <row r="988">
          <cell r="B988">
            <v>0</v>
          </cell>
        </row>
        <row r="989">
          <cell r="B989">
            <v>0</v>
          </cell>
        </row>
        <row r="990">
          <cell r="B990">
            <v>0</v>
          </cell>
        </row>
        <row r="991">
          <cell r="B991">
            <v>0</v>
          </cell>
        </row>
        <row r="992">
          <cell r="B992">
            <v>0</v>
          </cell>
        </row>
        <row r="993">
          <cell r="B993">
            <v>0</v>
          </cell>
        </row>
        <row r="994">
          <cell r="B994">
            <v>0</v>
          </cell>
        </row>
        <row r="995">
          <cell r="B995">
            <v>0</v>
          </cell>
        </row>
        <row r="996">
          <cell r="B996">
            <v>0</v>
          </cell>
        </row>
        <row r="997">
          <cell r="B997">
            <v>0</v>
          </cell>
        </row>
        <row r="998">
          <cell r="B998">
            <v>0</v>
          </cell>
        </row>
        <row r="999">
          <cell r="B999">
            <v>0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3CD57C-55F1-4C02-8A2A-71CA1E055FBB}">
  <sheetPr codeName="Feuil17">
    <tabColor theme="9" tint="0.59999389629810485"/>
  </sheetPr>
  <dimension ref="A1:M535"/>
  <sheetViews>
    <sheetView zoomScale="80" zoomScaleNormal="80" workbookViewId="0">
      <selection activeCell="N1" sqref="N1:N1048576"/>
    </sheetView>
  </sheetViews>
  <sheetFormatPr baseColWidth="10" defaultColWidth="10.5703125" defaultRowHeight="15" x14ac:dyDescent="0.25"/>
  <cols>
    <col min="1" max="1" width="37.42578125" bestFit="1" customWidth="1"/>
    <col min="2" max="2" width="13.42578125" bestFit="1" customWidth="1"/>
    <col min="4" max="4" width="45.5703125" customWidth="1"/>
    <col min="5" max="5" width="22" customWidth="1"/>
    <col min="6" max="6" width="15.85546875" bestFit="1" customWidth="1"/>
    <col min="7" max="7" width="16.28515625" bestFit="1" customWidth="1"/>
    <col min="9" max="9" width="14.5703125" bestFit="1" customWidth="1"/>
    <col min="10" max="10" width="13.7109375" customWidth="1"/>
    <col min="11" max="11" width="89.140625" bestFit="1" customWidth="1"/>
    <col min="13" max="13" width="12.7109375" bestFit="1" customWidth="1"/>
  </cols>
  <sheetData>
    <row r="1" spans="1:13" s="5" customFormat="1" ht="33" customHeight="1" x14ac:dyDescent="0.25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2" t="s">
        <v>8</v>
      </c>
      <c r="K1" s="1" t="s">
        <v>9</v>
      </c>
      <c r="L1" s="3" t="s">
        <v>10</v>
      </c>
      <c r="M1" s="4" t="s">
        <v>11</v>
      </c>
    </row>
    <row r="2" spans="1:13" x14ac:dyDescent="0.25">
      <c r="A2" s="41" t="str">
        <f>CONCATENATE(F2,"_",G2,"_",H2,"_",I2,"_",TEXT(J2,"000000"),"_",L2)</f>
        <v>PN2068-2_17_EXE_NTE_à définir_1</v>
      </c>
      <c r="B2" s="6" t="s">
        <v>12</v>
      </c>
      <c r="C2" s="7" t="s">
        <v>13</v>
      </c>
      <c r="D2" s="8" t="s">
        <v>14</v>
      </c>
      <c r="E2" s="9" t="s">
        <v>15</v>
      </c>
      <c r="F2" s="8" t="s">
        <v>16</v>
      </c>
      <c r="G2" s="10">
        <v>17</v>
      </c>
      <c r="H2" s="8" t="s">
        <v>17</v>
      </c>
      <c r="I2" s="9" t="s">
        <v>18</v>
      </c>
      <c r="J2" s="10" t="s">
        <v>19</v>
      </c>
      <c r="K2" s="11" t="s">
        <v>20</v>
      </c>
      <c r="L2" s="10">
        <v>1</v>
      </c>
      <c r="M2" s="12">
        <v>44911</v>
      </c>
    </row>
    <row r="3" spans="1:13" x14ac:dyDescent="0.25">
      <c r="A3" s="41" t="str">
        <f t="shared" ref="A3:A66" si="0">CONCATENATE(F3,"_",G3,"_",H3,"_",I3,"_",TEXT(J3,"000000"),"_",L3)</f>
        <v>PN2068-2_17_EXE_NOT_000006_1</v>
      </c>
      <c r="B3" s="6" t="s">
        <v>12</v>
      </c>
      <c r="C3" s="7" t="s">
        <v>13</v>
      </c>
      <c r="D3" s="13" t="s">
        <v>14</v>
      </c>
      <c r="E3" s="9" t="s">
        <v>21</v>
      </c>
      <c r="F3" s="8" t="s">
        <v>16</v>
      </c>
      <c r="G3" s="10">
        <v>17</v>
      </c>
      <c r="H3" s="14" t="s">
        <v>17</v>
      </c>
      <c r="I3" s="9" t="s">
        <v>22</v>
      </c>
      <c r="J3" s="10" t="s">
        <v>23</v>
      </c>
      <c r="K3" s="11" t="s">
        <v>24</v>
      </c>
      <c r="L3" s="10">
        <v>1</v>
      </c>
      <c r="M3" s="12">
        <v>44915</v>
      </c>
    </row>
    <row r="4" spans="1:13" ht="15.75" customHeight="1" x14ac:dyDescent="0.25">
      <c r="A4" s="41" t="str">
        <f t="shared" si="0"/>
        <v>PN2068-2_17_EXE_NTE_000002_1</v>
      </c>
      <c r="B4" s="6" t="s">
        <v>12</v>
      </c>
      <c r="C4" s="7" t="s">
        <v>13</v>
      </c>
      <c r="D4" s="13" t="s">
        <v>14</v>
      </c>
      <c r="E4" s="9" t="s">
        <v>21</v>
      </c>
      <c r="F4" s="8" t="s">
        <v>16</v>
      </c>
      <c r="G4" s="10">
        <v>17</v>
      </c>
      <c r="H4" s="14" t="s">
        <v>17</v>
      </c>
      <c r="I4" s="9" t="s">
        <v>18</v>
      </c>
      <c r="J4" s="10" t="s">
        <v>25</v>
      </c>
      <c r="K4" s="11" t="s">
        <v>26</v>
      </c>
      <c r="L4" s="10">
        <v>1</v>
      </c>
      <c r="M4" s="12">
        <v>44915</v>
      </c>
    </row>
    <row r="5" spans="1:13" ht="15.75" customHeight="1" x14ac:dyDescent="0.25">
      <c r="A5" s="41" t="str">
        <f t="shared" si="0"/>
        <v>PN2068-2_17_EXE_NOT_000008_1</v>
      </c>
      <c r="B5" s="6" t="s">
        <v>12</v>
      </c>
      <c r="C5" s="7" t="s">
        <v>13</v>
      </c>
      <c r="D5" s="13" t="s">
        <v>14</v>
      </c>
      <c r="E5" s="9" t="s">
        <v>27</v>
      </c>
      <c r="F5" s="8" t="s">
        <v>16</v>
      </c>
      <c r="G5" s="10">
        <v>17</v>
      </c>
      <c r="H5" s="14" t="s">
        <v>17</v>
      </c>
      <c r="I5" s="9" t="s">
        <v>22</v>
      </c>
      <c r="J5" s="10" t="s">
        <v>28</v>
      </c>
      <c r="K5" s="11" t="s">
        <v>29</v>
      </c>
      <c r="L5" s="10">
        <v>1</v>
      </c>
      <c r="M5" s="12">
        <v>44916</v>
      </c>
    </row>
    <row r="6" spans="1:13" ht="15.75" customHeight="1" x14ac:dyDescent="0.25">
      <c r="A6" s="41" t="str">
        <f t="shared" si="0"/>
        <v>PN2068-2_17_EXE_SPS_000005_1</v>
      </c>
      <c r="B6" s="6" t="s">
        <v>12</v>
      </c>
      <c r="C6" s="7" t="s">
        <v>13</v>
      </c>
      <c r="D6" s="13" t="s">
        <v>14</v>
      </c>
      <c r="E6" s="9" t="s">
        <v>30</v>
      </c>
      <c r="F6" s="8" t="s">
        <v>16</v>
      </c>
      <c r="G6" s="10">
        <v>17</v>
      </c>
      <c r="H6" s="14" t="s">
        <v>17</v>
      </c>
      <c r="I6" s="9" t="s">
        <v>31</v>
      </c>
      <c r="J6" s="10" t="s">
        <v>32</v>
      </c>
      <c r="K6" s="11" t="s">
        <v>33</v>
      </c>
      <c r="L6" s="10">
        <v>1</v>
      </c>
      <c r="M6" s="12">
        <v>44917</v>
      </c>
    </row>
    <row r="7" spans="1:13" ht="15.75" customHeight="1" x14ac:dyDescent="0.25">
      <c r="A7" s="41" t="str">
        <f t="shared" si="0"/>
        <v>PN2068-2_17_EXE_NOT_000004_2</v>
      </c>
      <c r="B7" s="6" t="s">
        <v>12</v>
      </c>
      <c r="C7" s="7" t="s">
        <v>13</v>
      </c>
      <c r="D7" s="13" t="s">
        <v>14</v>
      </c>
      <c r="E7" s="9" t="s">
        <v>34</v>
      </c>
      <c r="F7" s="8" t="s">
        <v>16</v>
      </c>
      <c r="G7" s="10">
        <v>17</v>
      </c>
      <c r="H7" s="14" t="s">
        <v>17</v>
      </c>
      <c r="I7" s="9" t="s">
        <v>22</v>
      </c>
      <c r="J7" s="10" t="s">
        <v>35</v>
      </c>
      <c r="K7" s="11" t="s">
        <v>36</v>
      </c>
      <c r="L7" s="9">
        <v>2</v>
      </c>
      <c r="M7" s="12">
        <v>44915</v>
      </c>
    </row>
    <row r="8" spans="1:13" ht="15.75" customHeight="1" x14ac:dyDescent="0.25">
      <c r="A8" s="41" t="str">
        <f t="shared" si="0"/>
        <v>PN2068-2_17_EXE_NTE_000019_1</v>
      </c>
      <c r="B8" s="6" t="s">
        <v>12</v>
      </c>
      <c r="C8" s="7" t="s">
        <v>13</v>
      </c>
      <c r="D8" s="13" t="s">
        <v>14</v>
      </c>
      <c r="E8" s="9" t="s">
        <v>21</v>
      </c>
      <c r="F8" s="8" t="s">
        <v>16</v>
      </c>
      <c r="G8" s="10">
        <v>17</v>
      </c>
      <c r="H8" s="14" t="s">
        <v>17</v>
      </c>
      <c r="I8" s="9" t="s">
        <v>18</v>
      </c>
      <c r="J8" s="10" t="s">
        <v>37</v>
      </c>
      <c r="K8" s="11" t="s">
        <v>38</v>
      </c>
      <c r="L8" s="10">
        <v>1</v>
      </c>
      <c r="M8" s="12">
        <v>44944</v>
      </c>
    </row>
    <row r="9" spans="1:13" ht="15.75" customHeight="1" x14ac:dyDescent="0.25">
      <c r="A9" s="41" t="str">
        <f t="shared" si="0"/>
        <v>PN2068-2_17_EXE_SHE_000007_1</v>
      </c>
      <c r="B9" s="6" t="s">
        <v>12</v>
      </c>
      <c r="C9" s="7" t="s">
        <v>13</v>
      </c>
      <c r="D9" s="8" t="s">
        <v>14</v>
      </c>
      <c r="E9" s="9" t="s">
        <v>21</v>
      </c>
      <c r="F9" s="8" t="s">
        <v>16</v>
      </c>
      <c r="G9" s="10">
        <v>17</v>
      </c>
      <c r="H9" s="8" t="s">
        <v>17</v>
      </c>
      <c r="I9" s="9" t="s">
        <v>39</v>
      </c>
      <c r="J9" s="10" t="s">
        <v>40</v>
      </c>
      <c r="K9" s="15" t="s">
        <v>41</v>
      </c>
      <c r="L9" s="14">
        <v>1</v>
      </c>
      <c r="M9" s="12">
        <v>44944</v>
      </c>
    </row>
    <row r="10" spans="1:13" ht="15.75" customHeight="1" x14ac:dyDescent="0.25">
      <c r="A10" s="41" t="str">
        <f t="shared" si="0"/>
        <v>PN2068-2_17_EXE_SHE_000010_1</v>
      </c>
      <c r="B10" s="6" t="s">
        <v>12</v>
      </c>
      <c r="C10" s="7" t="s">
        <v>13</v>
      </c>
      <c r="D10" s="13" t="s">
        <v>14</v>
      </c>
      <c r="E10" s="9" t="s">
        <v>21</v>
      </c>
      <c r="F10" s="8" t="s">
        <v>16</v>
      </c>
      <c r="G10" s="10">
        <v>17</v>
      </c>
      <c r="H10" s="14" t="s">
        <v>17</v>
      </c>
      <c r="I10" s="9" t="s">
        <v>39</v>
      </c>
      <c r="J10" s="10" t="s">
        <v>42</v>
      </c>
      <c r="K10" s="11" t="s">
        <v>43</v>
      </c>
      <c r="L10" s="10">
        <v>1</v>
      </c>
      <c r="M10" s="12">
        <v>44944</v>
      </c>
    </row>
    <row r="11" spans="1:13" ht="15.75" customHeight="1" x14ac:dyDescent="0.25">
      <c r="A11" s="41" t="str">
        <f t="shared" si="0"/>
        <v>PN2068-2_17_EXE_SHE_000011_1</v>
      </c>
      <c r="B11" s="6" t="s">
        <v>12</v>
      </c>
      <c r="C11" s="7" t="s">
        <v>13</v>
      </c>
      <c r="D11" s="13" t="s">
        <v>14</v>
      </c>
      <c r="E11" s="9" t="s">
        <v>21</v>
      </c>
      <c r="F11" s="8" t="s">
        <v>16</v>
      </c>
      <c r="G11" s="10">
        <v>17</v>
      </c>
      <c r="H11" s="14" t="s">
        <v>17</v>
      </c>
      <c r="I11" s="9" t="s">
        <v>39</v>
      </c>
      <c r="J11" s="10" t="s">
        <v>44</v>
      </c>
      <c r="K11" s="11" t="s">
        <v>45</v>
      </c>
      <c r="L11" s="10">
        <v>1</v>
      </c>
      <c r="M11" s="12">
        <v>44944</v>
      </c>
    </row>
    <row r="12" spans="1:13" ht="15.75" customHeight="1" x14ac:dyDescent="0.25">
      <c r="A12" s="41" t="str">
        <f t="shared" si="0"/>
        <v>PN2068-2_17_EXE_NOT_000000_1</v>
      </c>
      <c r="B12" s="6" t="s">
        <v>12</v>
      </c>
      <c r="C12" s="7" t="s">
        <v>13</v>
      </c>
      <c r="D12" s="8" t="s">
        <v>14</v>
      </c>
      <c r="E12" s="9" t="s">
        <v>21</v>
      </c>
      <c r="F12" s="8" t="s">
        <v>16</v>
      </c>
      <c r="G12" s="10">
        <v>17</v>
      </c>
      <c r="H12" s="8" t="s">
        <v>17</v>
      </c>
      <c r="I12" s="9" t="s">
        <v>22</v>
      </c>
      <c r="J12" s="10"/>
      <c r="K12" s="15" t="s">
        <v>46</v>
      </c>
      <c r="L12" s="14">
        <v>1</v>
      </c>
      <c r="M12" s="12">
        <v>44946</v>
      </c>
    </row>
    <row r="13" spans="1:13" ht="15.75" customHeight="1" x14ac:dyDescent="0.25">
      <c r="A13" s="41" t="str">
        <f t="shared" si="0"/>
        <v>PN2068-2_17_EXE_NTE_000024_1</v>
      </c>
      <c r="B13" s="6" t="s">
        <v>12</v>
      </c>
      <c r="C13" s="7" t="s">
        <v>13</v>
      </c>
      <c r="D13" s="13" t="s">
        <v>14</v>
      </c>
      <c r="E13" s="9" t="s">
        <v>21</v>
      </c>
      <c r="F13" s="8" t="s">
        <v>16</v>
      </c>
      <c r="G13" s="10">
        <v>17</v>
      </c>
      <c r="H13" s="14" t="s">
        <v>17</v>
      </c>
      <c r="I13" s="9" t="s">
        <v>18</v>
      </c>
      <c r="J13" s="10" t="s">
        <v>47</v>
      </c>
      <c r="K13" s="11" t="s">
        <v>48</v>
      </c>
      <c r="L13" s="10">
        <v>1</v>
      </c>
      <c r="M13" s="12">
        <v>44946</v>
      </c>
    </row>
    <row r="14" spans="1:13" ht="15.75" customHeight="1" x14ac:dyDescent="0.25">
      <c r="A14" s="41" t="str">
        <f t="shared" si="0"/>
        <v>PN2068-2_17_EXE_DAF_000028_1</v>
      </c>
      <c r="B14" s="6" t="s">
        <v>12</v>
      </c>
      <c r="C14" s="7" t="s">
        <v>13</v>
      </c>
      <c r="D14" s="13" t="s">
        <v>14</v>
      </c>
      <c r="E14" s="9" t="s">
        <v>21</v>
      </c>
      <c r="F14" s="8" t="s">
        <v>16</v>
      </c>
      <c r="G14" s="10">
        <v>17</v>
      </c>
      <c r="H14" s="14" t="s">
        <v>17</v>
      </c>
      <c r="I14" s="9" t="s">
        <v>49</v>
      </c>
      <c r="J14" s="10" t="s">
        <v>50</v>
      </c>
      <c r="K14" s="11" t="s">
        <v>51</v>
      </c>
      <c r="L14" s="10">
        <v>1</v>
      </c>
      <c r="M14" s="12">
        <v>44957</v>
      </c>
    </row>
    <row r="15" spans="1:13" ht="15.75" customHeight="1" x14ac:dyDescent="0.25">
      <c r="A15" s="41" t="str">
        <f t="shared" si="0"/>
        <v>PN2068-2_17_EXE_NOT_000029_1</v>
      </c>
      <c r="B15" s="6" t="s">
        <v>12</v>
      </c>
      <c r="C15" s="7" t="s">
        <v>13</v>
      </c>
      <c r="D15" s="8" t="s">
        <v>14</v>
      </c>
      <c r="E15" s="9" t="s">
        <v>52</v>
      </c>
      <c r="F15" s="8" t="s">
        <v>16</v>
      </c>
      <c r="G15" s="10">
        <v>17</v>
      </c>
      <c r="H15" s="8" t="s">
        <v>17</v>
      </c>
      <c r="I15" s="9" t="s">
        <v>22</v>
      </c>
      <c r="J15" s="10" t="s">
        <v>53</v>
      </c>
      <c r="K15" s="11" t="s">
        <v>54</v>
      </c>
      <c r="L15" s="10">
        <v>1</v>
      </c>
      <c r="M15" s="12">
        <v>44957</v>
      </c>
    </row>
    <row r="16" spans="1:13" ht="15.75" customHeight="1" x14ac:dyDescent="0.25">
      <c r="A16" s="41" t="str">
        <f t="shared" si="0"/>
        <v>PN2068-2_17_EXE_PLA_000012_1</v>
      </c>
      <c r="B16" s="6" t="s">
        <v>12</v>
      </c>
      <c r="C16" s="7" t="s">
        <v>13</v>
      </c>
      <c r="D16" s="13" t="s">
        <v>55</v>
      </c>
      <c r="E16" s="9" t="s">
        <v>21</v>
      </c>
      <c r="F16" s="8" t="s">
        <v>16</v>
      </c>
      <c r="G16" s="10">
        <v>17</v>
      </c>
      <c r="H16" s="14" t="s">
        <v>17</v>
      </c>
      <c r="I16" s="9" t="s">
        <v>56</v>
      </c>
      <c r="J16" s="10" t="s">
        <v>57</v>
      </c>
      <c r="K16" s="11" t="s">
        <v>58</v>
      </c>
      <c r="L16" s="10">
        <v>1</v>
      </c>
      <c r="M16" s="16">
        <v>44967</v>
      </c>
    </row>
    <row r="17" spans="1:13" ht="15.75" customHeight="1" x14ac:dyDescent="0.25">
      <c r="A17" s="41" t="str">
        <f t="shared" si="0"/>
        <v>PN2068-2_17_EXE_PLA_000013_1</v>
      </c>
      <c r="B17" s="6" t="s">
        <v>12</v>
      </c>
      <c r="C17" s="7" t="s">
        <v>13</v>
      </c>
      <c r="D17" s="8" t="s">
        <v>55</v>
      </c>
      <c r="E17" s="9" t="s">
        <v>21</v>
      </c>
      <c r="F17" s="8" t="s">
        <v>16</v>
      </c>
      <c r="G17" s="10">
        <v>17</v>
      </c>
      <c r="H17" s="8" t="s">
        <v>17</v>
      </c>
      <c r="I17" s="9" t="s">
        <v>56</v>
      </c>
      <c r="J17" s="10" t="s">
        <v>59</v>
      </c>
      <c r="K17" s="15" t="s">
        <v>60</v>
      </c>
      <c r="L17" s="10">
        <v>1</v>
      </c>
      <c r="M17" s="16">
        <v>44967</v>
      </c>
    </row>
    <row r="18" spans="1:13" ht="15.75" customHeight="1" x14ac:dyDescent="0.25">
      <c r="A18" s="41" t="str">
        <f t="shared" si="0"/>
        <v>PN2068-2_17_EXE_PLG_000009_3</v>
      </c>
      <c r="B18" s="6" t="s">
        <v>12</v>
      </c>
      <c r="C18" s="7" t="s">
        <v>13</v>
      </c>
      <c r="D18" s="13" t="s">
        <v>14</v>
      </c>
      <c r="E18" s="9" t="s">
        <v>61</v>
      </c>
      <c r="F18" s="8" t="s">
        <v>16</v>
      </c>
      <c r="G18" s="10">
        <v>17</v>
      </c>
      <c r="H18" s="14" t="s">
        <v>17</v>
      </c>
      <c r="I18" s="9" t="s">
        <v>62</v>
      </c>
      <c r="J18" s="10" t="s">
        <v>63</v>
      </c>
      <c r="K18" s="11" t="s">
        <v>64</v>
      </c>
      <c r="L18" s="9">
        <v>3</v>
      </c>
      <c r="M18" s="12">
        <v>44917</v>
      </c>
    </row>
    <row r="19" spans="1:13" ht="15.75" customHeight="1" x14ac:dyDescent="0.25">
      <c r="A19" s="41" t="str">
        <f t="shared" si="0"/>
        <v>PN2068-2_17_EXE_NTE_000003_2</v>
      </c>
      <c r="B19" s="6" t="s">
        <v>12</v>
      </c>
      <c r="C19" s="7" t="s">
        <v>13</v>
      </c>
      <c r="D19" s="13" t="s">
        <v>14</v>
      </c>
      <c r="E19" s="9" t="s">
        <v>21</v>
      </c>
      <c r="F19" s="8" t="s">
        <v>16</v>
      </c>
      <c r="G19" s="10">
        <v>17</v>
      </c>
      <c r="H19" s="14" t="s">
        <v>17</v>
      </c>
      <c r="I19" s="9" t="s">
        <v>18</v>
      </c>
      <c r="J19" s="10" t="s">
        <v>65</v>
      </c>
      <c r="K19" s="11" t="s">
        <v>66</v>
      </c>
      <c r="L19" s="10">
        <v>2</v>
      </c>
      <c r="M19" s="12">
        <v>44915</v>
      </c>
    </row>
    <row r="20" spans="1:13" ht="15.75" customHeight="1" x14ac:dyDescent="0.25">
      <c r="A20" s="41" t="str">
        <f t="shared" si="0"/>
        <v>PN2068-2_17_EXE_DAF_000035_1</v>
      </c>
      <c r="B20" s="6" t="s">
        <v>12</v>
      </c>
      <c r="C20" s="7" t="s">
        <v>13</v>
      </c>
      <c r="D20" s="13" t="s">
        <v>14</v>
      </c>
      <c r="E20" s="9" t="s">
        <v>21</v>
      </c>
      <c r="F20" s="8" t="s">
        <v>16</v>
      </c>
      <c r="G20" s="10">
        <v>17</v>
      </c>
      <c r="H20" s="14" t="s">
        <v>17</v>
      </c>
      <c r="I20" s="9" t="s">
        <v>49</v>
      </c>
      <c r="J20" s="10" t="s">
        <v>67</v>
      </c>
      <c r="K20" s="11" t="s">
        <v>68</v>
      </c>
      <c r="L20" s="10">
        <v>1</v>
      </c>
      <c r="M20" s="12">
        <v>44971</v>
      </c>
    </row>
    <row r="21" spans="1:13" ht="15.75" customHeight="1" x14ac:dyDescent="0.25">
      <c r="A21" s="41" t="str">
        <f t="shared" si="0"/>
        <v>PN2068-2_17_EXE_NOT_000039_1</v>
      </c>
      <c r="B21" s="6" t="s">
        <v>12</v>
      </c>
      <c r="C21" s="7" t="s">
        <v>13</v>
      </c>
      <c r="D21" s="13" t="s">
        <v>14</v>
      </c>
      <c r="E21" s="9" t="s">
        <v>69</v>
      </c>
      <c r="F21" s="8" t="s">
        <v>16</v>
      </c>
      <c r="G21" s="10">
        <v>17</v>
      </c>
      <c r="H21" s="14" t="s">
        <v>17</v>
      </c>
      <c r="I21" s="9" t="s">
        <v>22</v>
      </c>
      <c r="J21" s="10" t="s">
        <v>70</v>
      </c>
      <c r="K21" s="11" t="s">
        <v>71</v>
      </c>
      <c r="L21" s="10">
        <v>1</v>
      </c>
      <c r="M21" s="12">
        <v>44972</v>
      </c>
    </row>
    <row r="22" spans="1:13" ht="15.75" customHeight="1" x14ac:dyDescent="0.25">
      <c r="A22" s="41" t="str">
        <f t="shared" si="0"/>
        <v>PN2068-2_17_EXE_DAF_000040_1</v>
      </c>
      <c r="B22" s="6" t="s">
        <v>12</v>
      </c>
      <c r="C22" s="7" t="s">
        <v>13</v>
      </c>
      <c r="D22" s="8" t="s">
        <v>14</v>
      </c>
      <c r="E22" s="9" t="s">
        <v>21</v>
      </c>
      <c r="F22" s="8" t="s">
        <v>16</v>
      </c>
      <c r="G22" s="10">
        <v>17</v>
      </c>
      <c r="H22" s="8" t="s">
        <v>17</v>
      </c>
      <c r="I22" s="9" t="s">
        <v>49</v>
      </c>
      <c r="J22" s="10" t="s">
        <v>72</v>
      </c>
      <c r="K22" s="11" t="s">
        <v>73</v>
      </c>
      <c r="L22" s="10">
        <v>1</v>
      </c>
      <c r="M22" s="12">
        <v>44972</v>
      </c>
    </row>
    <row r="23" spans="1:13" ht="15.75" customHeight="1" x14ac:dyDescent="0.25">
      <c r="A23" s="41" t="str">
        <f t="shared" si="0"/>
        <v>PN2068-2_17_EXE_PLA_000014_1</v>
      </c>
      <c r="B23" s="6" t="s">
        <v>12</v>
      </c>
      <c r="C23" s="7" t="s">
        <v>13</v>
      </c>
      <c r="D23" s="13" t="s">
        <v>74</v>
      </c>
      <c r="E23" s="9" t="s">
        <v>21</v>
      </c>
      <c r="F23" s="8" t="s">
        <v>16</v>
      </c>
      <c r="G23" s="10">
        <v>17</v>
      </c>
      <c r="H23" s="14" t="s">
        <v>17</v>
      </c>
      <c r="I23" s="9" t="s">
        <v>56</v>
      </c>
      <c r="J23" s="10" t="s">
        <v>75</v>
      </c>
      <c r="K23" s="11" t="s">
        <v>76</v>
      </c>
      <c r="L23" s="10">
        <v>1</v>
      </c>
      <c r="M23" s="16">
        <v>44974</v>
      </c>
    </row>
    <row r="24" spans="1:13" ht="15.75" customHeight="1" x14ac:dyDescent="0.25">
      <c r="A24" s="41" t="str">
        <f t="shared" si="0"/>
        <v>PN2068-2_17_EXE_NTE_000020_2</v>
      </c>
      <c r="B24" s="6" t="s">
        <v>12</v>
      </c>
      <c r="C24" s="7" t="s">
        <v>13</v>
      </c>
      <c r="D24" s="13" t="s">
        <v>14</v>
      </c>
      <c r="E24" s="9" t="s">
        <v>21</v>
      </c>
      <c r="F24" s="8" t="s">
        <v>16</v>
      </c>
      <c r="G24" s="10">
        <v>17</v>
      </c>
      <c r="H24" s="14" t="s">
        <v>17</v>
      </c>
      <c r="I24" s="9" t="s">
        <v>18</v>
      </c>
      <c r="J24" s="10" t="s">
        <v>77</v>
      </c>
      <c r="K24" s="11" t="s">
        <v>78</v>
      </c>
      <c r="L24" s="9">
        <v>2</v>
      </c>
      <c r="M24" s="12">
        <v>44946</v>
      </c>
    </row>
    <row r="25" spans="1:13" ht="15.75" customHeight="1" x14ac:dyDescent="0.25">
      <c r="A25" s="41" t="str">
        <f t="shared" si="0"/>
        <v>PN2068-2_17_EXE_NTE_000021_2</v>
      </c>
      <c r="B25" s="6" t="s">
        <v>12</v>
      </c>
      <c r="C25" s="7" t="s">
        <v>13</v>
      </c>
      <c r="D25" s="13" t="s">
        <v>14</v>
      </c>
      <c r="E25" s="9" t="s">
        <v>21</v>
      </c>
      <c r="F25" s="8" t="s">
        <v>16</v>
      </c>
      <c r="G25" s="10">
        <v>17</v>
      </c>
      <c r="H25" s="14" t="s">
        <v>17</v>
      </c>
      <c r="I25" s="9" t="s">
        <v>18</v>
      </c>
      <c r="J25" s="10" t="s">
        <v>79</v>
      </c>
      <c r="K25" s="11" t="s">
        <v>80</v>
      </c>
      <c r="L25" s="9">
        <v>2</v>
      </c>
      <c r="M25" s="12">
        <v>44946</v>
      </c>
    </row>
    <row r="26" spans="1:13" ht="15.75" customHeight="1" x14ac:dyDescent="0.25">
      <c r="A26" s="41" t="str">
        <f t="shared" si="0"/>
        <v>PN2068-2_17_EXE_NTE_000022_2</v>
      </c>
      <c r="B26" s="6" t="s">
        <v>12</v>
      </c>
      <c r="C26" s="7" t="s">
        <v>13</v>
      </c>
      <c r="D26" s="13" t="s">
        <v>14</v>
      </c>
      <c r="E26" s="9" t="s">
        <v>21</v>
      </c>
      <c r="F26" s="8" t="s">
        <v>16</v>
      </c>
      <c r="G26" s="10">
        <v>17</v>
      </c>
      <c r="H26" s="14" t="s">
        <v>17</v>
      </c>
      <c r="I26" s="9" t="s">
        <v>18</v>
      </c>
      <c r="J26" s="10" t="s">
        <v>81</v>
      </c>
      <c r="K26" s="11" t="s">
        <v>82</v>
      </c>
      <c r="L26" s="9">
        <v>2</v>
      </c>
      <c r="M26" s="12">
        <v>44946</v>
      </c>
    </row>
    <row r="27" spans="1:13" ht="15.75" customHeight="1" x14ac:dyDescent="0.25">
      <c r="A27" s="41" t="str">
        <f t="shared" si="0"/>
        <v>PN2068-2_17_EXE_NTE_000023_2</v>
      </c>
      <c r="B27" s="6" t="s">
        <v>12</v>
      </c>
      <c r="C27" s="7" t="s">
        <v>13</v>
      </c>
      <c r="D27" s="13" t="s">
        <v>14</v>
      </c>
      <c r="E27" s="9" t="s">
        <v>21</v>
      </c>
      <c r="F27" s="8" t="s">
        <v>16</v>
      </c>
      <c r="G27" s="10">
        <v>17</v>
      </c>
      <c r="H27" s="14" t="s">
        <v>17</v>
      </c>
      <c r="I27" s="9" t="s">
        <v>18</v>
      </c>
      <c r="J27" s="10" t="s">
        <v>83</v>
      </c>
      <c r="K27" s="11" t="s">
        <v>84</v>
      </c>
      <c r="L27" s="9">
        <v>2</v>
      </c>
      <c r="M27" s="12">
        <v>44944</v>
      </c>
    </row>
    <row r="28" spans="1:13" ht="15.75" customHeight="1" x14ac:dyDescent="0.25">
      <c r="A28" s="41" t="str">
        <f t="shared" si="0"/>
        <v>PN2068-2_17_EXE_NTE_000057_4</v>
      </c>
      <c r="B28" s="6" t="s">
        <v>12</v>
      </c>
      <c r="C28" s="7" t="s">
        <v>13</v>
      </c>
      <c r="D28" s="13" t="s">
        <v>14</v>
      </c>
      <c r="E28" s="9" t="s">
        <v>21</v>
      </c>
      <c r="F28" s="8" t="s">
        <v>16</v>
      </c>
      <c r="G28" s="10">
        <v>17</v>
      </c>
      <c r="H28" s="14" t="s">
        <v>17</v>
      </c>
      <c r="I28" s="9" t="s">
        <v>18</v>
      </c>
      <c r="J28" s="10" t="s">
        <v>85</v>
      </c>
      <c r="K28" s="11" t="s">
        <v>86</v>
      </c>
      <c r="L28" s="9">
        <v>4</v>
      </c>
      <c r="M28" s="12">
        <v>45016</v>
      </c>
    </row>
    <row r="29" spans="1:13" ht="15.75" customHeight="1" x14ac:dyDescent="0.25">
      <c r="A29" s="41" t="str">
        <f t="shared" si="0"/>
        <v>PN2068-2_17_EXE_PLA_000015_1</v>
      </c>
      <c r="B29" s="6" t="s">
        <v>12</v>
      </c>
      <c r="C29" s="7" t="s">
        <v>13</v>
      </c>
      <c r="D29" s="8" t="s">
        <v>74</v>
      </c>
      <c r="E29" s="9" t="s">
        <v>21</v>
      </c>
      <c r="F29" s="8" t="s">
        <v>16</v>
      </c>
      <c r="G29" s="10">
        <v>17</v>
      </c>
      <c r="H29" s="8" t="s">
        <v>17</v>
      </c>
      <c r="I29" s="9" t="s">
        <v>56</v>
      </c>
      <c r="J29" s="10" t="s">
        <v>87</v>
      </c>
      <c r="K29" s="15" t="s">
        <v>88</v>
      </c>
      <c r="L29" s="14">
        <v>1</v>
      </c>
      <c r="M29" s="16">
        <v>44974</v>
      </c>
    </row>
    <row r="30" spans="1:13" ht="15.75" customHeight="1" x14ac:dyDescent="0.25">
      <c r="A30" s="41" t="str">
        <f t="shared" si="0"/>
        <v>PN2068-2_17_EXE_NTE_000041_1</v>
      </c>
      <c r="B30" s="6" t="s">
        <v>12</v>
      </c>
      <c r="C30" s="7" t="s">
        <v>13</v>
      </c>
      <c r="D30" s="8" t="s">
        <v>14</v>
      </c>
      <c r="E30" s="9" t="s">
        <v>21</v>
      </c>
      <c r="F30" s="8" t="s">
        <v>16</v>
      </c>
      <c r="G30" s="10">
        <v>17</v>
      </c>
      <c r="H30" s="8" t="s">
        <v>17</v>
      </c>
      <c r="I30" s="9" t="s">
        <v>18</v>
      </c>
      <c r="J30" s="10" t="s">
        <v>89</v>
      </c>
      <c r="K30" s="15" t="s">
        <v>90</v>
      </c>
      <c r="L30" s="14">
        <v>1</v>
      </c>
      <c r="M30" s="12">
        <v>44978</v>
      </c>
    </row>
    <row r="31" spans="1:13" ht="15.75" customHeight="1" x14ac:dyDescent="0.25">
      <c r="A31" s="41" t="str">
        <f t="shared" si="0"/>
        <v>PN2068-2_17_EXE_MOD_000064_1</v>
      </c>
      <c r="B31" s="6" t="s">
        <v>12</v>
      </c>
      <c r="C31" s="7" t="s">
        <v>13</v>
      </c>
      <c r="D31" s="13" t="s">
        <v>14</v>
      </c>
      <c r="E31" s="9" t="s">
        <v>91</v>
      </c>
      <c r="F31" s="8" t="s">
        <v>16</v>
      </c>
      <c r="G31" s="10">
        <v>17</v>
      </c>
      <c r="H31" s="14" t="s">
        <v>17</v>
      </c>
      <c r="I31" s="9" t="s">
        <v>92</v>
      </c>
      <c r="J31" s="10" t="s">
        <v>93</v>
      </c>
      <c r="K31" s="11" t="s">
        <v>94</v>
      </c>
      <c r="L31" s="10">
        <v>1</v>
      </c>
      <c r="M31" s="12">
        <v>44978</v>
      </c>
    </row>
    <row r="32" spans="1:13" ht="15.75" customHeight="1" x14ac:dyDescent="0.25">
      <c r="A32" s="41" t="str">
        <f t="shared" si="0"/>
        <v>PN2068-2_17_EXE_NTE_000034_2</v>
      </c>
      <c r="B32" s="6" t="s">
        <v>12</v>
      </c>
      <c r="C32" s="7" t="s">
        <v>13</v>
      </c>
      <c r="D32" s="13" t="s">
        <v>14</v>
      </c>
      <c r="E32" s="9" t="s">
        <v>21</v>
      </c>
      <c r="F32" s="8" t="s">
        <v>16</v>
      </c>
      <c r="G32" s="10">
        <v>17</v>
      </c>
      <c r="H32" s="14" t="s">
        <v>17</v>
      </c>
      <c r="I32" s="9" t="s">
        <v>18</v>
      </c>
      <c r="J32" s="10" t="s">
        <v>95</v>
      </c>
      <c r="K32" s="11" t="s">
        <v>96</v>
      </c>
      <c r="L32" s="10">
        <v>2</v>
      </c>
      <c r="M32" s="12">
        <v>44970</v>
      </c>
    </row>
    <row r="33" spans="1:13" ht="15.75" customHeight="1" x14ac:dyDescent="0.25">
      <c r="A33" s="41" t="str">
        <f t="shared" si="0"/>
        <v>PN2068-2_17_EXE_NTE_à définir_1</v>
      </c>
      <c r="B33" s="6" t="s">
        <v>12</v>
      </c>
      <c r="C33" s="7" t="s">
        <v>13</v>
      </c>
      <c r="D33" s="8" t="s">
        <v>14</v>
      </c>
      <c r="E33" s="9" t="s">
        <v>15</v>
      </c>
      <c r="F33" s="8" t="s">
        <v>16</v>
      </c>
      <c r="G33" s="10">
        <v>17</v>
      </c>
      <c r="H33" s="8" t="s">
        <v>17</v>
      </c>
      <c r="I33" s="9" t="s">
        <v>18</v>
      </c>
      <c r="J33" s="10" t="s">
        <v>19</v>
      </c>
      <c r="K33" s="11" t="s">
        <v>97</v>
      </c>
      <c r="L33" s="10">
        <v>1</v>
      </c>
      <c r="M33" s="12">
        <v>44980</v>
      </c>
    </row>
    <row r="34" spans="1:13" ht="15.75" customHeight="1" x14ac:dyDescent="0.25">
      <c r="A34" s="41" t="str">
        <f t="shared" si="0"/>
        <v>PN2068_2_17_EXE_PRE_000075_1</v>
      </c>
      <c r="B34" s="6" t="s">
        <v>12</v>
      </c>
      <c r="C34" s="7" t="s">
        <v>13</v>
      </c>
      <c r="D34" s="8" t="s">
        <v>98</v>
      </c>
      <c r="E34" s="9" t="s">
        <v>99</v>
      </c>
      <c r="F34" s="8" t="s">
        <v>100</v>
      </c>
      <c r="G34" s="10">
        <v>17</v>
      </c>
      <c r="H34" s="8" t="s">
        <v>17</v>
      </c>
      <c r="I34" s="9" t="s">
        <v>101</v>
      </c>
      <c r="J34" s="10" t="s">
        <v>102</v>
      </c>
      <c r="K34" s="11" t="s">
        <v>103</v>
      </c>
      <c r="L34" s="10">
        <v>1</v>
      </c>
      <c r="M34" s="12">
        <v>44980</v>
      </c>
    </row>
    <row r="35" spans="1:13" ht="15.75" customHeight="1" x14ac:dyDescent="0.25">
      <c r="A35" s="41" t="str">
        <f t="shared" si="0"/>
        <v>PN2068_2_17_EXE_PRE_000076_1</v>
      </c>
      <c r="B35" s="6" t="s">
        <v>12</v>
      </c>
      <c r="C35" s="7" t="s">
        <v>13</v>
      </c>
      <c r="D35" s="8" t="s">
        <v>98</v>
      </c>
      <c r="E35" s="9" t="s">
        <v>99</v>
      </c>
      <c r="F35" s="8" t="s">
        <v>100</v>
      </c>
      <c r="G35" s="10">
        <v>17</v>
      </c>
      <c r="H35" s="8" t="s">
        <v>17</v>
      </c>
      <c r="I35" s="9" t="s">
        <v>101</v>
      </c>
      <c r="J35" s="10" t="s">
        <v>104</v>
      </c>
      <c r="K35" s="11" t="s">
        <v>105</v>
      </c>
      <c r="L35" s="10">
        <v>1</v>
      </c>
      <c r="M35" s="12">
        <v>44980</v>
      </c>
    </row>
    <row r="36" spans="1:13" ht="15.75" customHeight="1" x14ac:dyDescent="0.25">
      <c r="A36" s="41" t="str">
        <f t="shared" si="0"/>
        <v>PN2068_2_17_EXE_PRE_000077_1</v>
      </c>
      <c r="B36" s="6" t="s">
        <v>12</v>
      </c>
      <c r="C36" s="7" t="s">
        <v>13</v>
      </c>
      <c r="D36" s="8" t="s">
        <v>98</v>
      </c>
      <c r="E36" s="9" t="s">
        <v>99</v>
      </c>
      <c r="F36" s="8" t="s">
        <v>100</v>
      </c>
      <c r="G36" s="10">
        <v>17</v>
      </c>
      <c r="H36" s="8" t="s">
        <v>17</v>
      </c>
      <c r="I36" s="9" t="s">
        <v>101</v>
      </c>
      <c r="J36" s="10" t="s">
        <v>106</v>
      </c>
      <c r="K36" s="15" t="s">
        <v>107</v>
      </c>
      <c r="L36" s="14">
        <v>1</v>
      </c>
      <c r="M36" s="12">
        <v>44980</v>
      </c>
    </row>
    <row r="37" spans="1:13" ht="15.75" customHeight="1" x14ac:dyDescent="0.25">
      <c r="A37" s="41" t="str">
        <f t="shared" si="0"/>
        <v>PN2068-2_17_EXE_SHE_000065_1</v>
      </c>
      <c r="B37" s="6" t="s">
        <v>12</v>
      </c>
      <c r="C37" s="7" t="s">
        <v>13</v>
      </c>
      <c r="D37" s="8" t="s">
        <v>14</v>
      </c>
      <c r="E37" s="9" t="s">
        <v>15</v>
      </c>
      <c r="F37" s="8" t="s">
        <v>16</v>
      </c>
      <c r="G37" s="10">
        <v>17</v>
      </c>
      <c r="H37" s="8" t="s">
        <v>17</v>
      </c>
      <c r="I37" s="9" t="s">
        <v>39</v>
      </c>
      <c r="J37" s="10" t="s">
        <v>108</v>
      </c>
      <c r="K37" s="11" t="s">
        <v>109</v>
      </c>
      <c r="L37" s="10">
        <v>1</v>
      </c>
      <c r="M37" s="12">
        <v>44984</v>
      </c>
    </row>
    <row r="38" spans="1:13" ht="15.75" customHeight="1" x14ac:dyDescent="0.25">
      <c r="A38" s="41" t="str">
        <f t="shared" si="0"/>
        <v>PN2068-2_17_EXE_SHE_000066_1</v>
      </c>
      <c r="B38" s="6" t="s">
        <v>12</v>
      </c>
      <c r="C38" s="7" t="s">
        <v>13</v>
      </c>
      <c r="D38" s="8" t="s">
        <v>14</v>
      </c>
      <c r="E38" s="9" t="s">
        <v>15</v>
      </c>
      <c r="F38" s="8" t="s">
        <v>16</v>
      </c>
      <c r="G38" s="10">
        <v>17</v>
      </c>
      <c r="H38" s="8" t="s">
        <v>17</v>
      </c>
      <c r="I38" s="9" t="s">
        <v>39</v>
      </c>
      <c r="J38" s="10" t="s">
        <v>110</v>
      </c>
      <c r="K38" s="11" t="s">
        <v>111</v>
      </c>
      <c r="L38" s="10">
        <v>1</v>
      </c>
      <c r="M38" s="12">
        <v>44984</v>
      </c>
    </row>
    <row r="39" spans="1:13" ht="15.75" customHeight="1" x14ac:dyDescent="0.25">
      <c r="A39" s="41" t="str">
        <f t="shared" si="0"/>
        <v>PN2068-2_17_EXE_SHE_000067_1</v>
      </c>
      <c r="B39" s="6" t="s">
        <v>12</v>
      </c>
      <c r="C39" s="7" t="s">
        <v>13</v>
      </c>
      <c r="D39" s="8" t="s">
        <v>14</v>
      </c>
      <c r="E39" s="9" t="s">
        <v>15</v>
      </c>
      <c r="F39" s="8" t="s">
        <v>16</v>
      </c>
      <c r="G39" s="10">
        <v>17</v>
      </c>
      <c r="H39" s="8" t="s">
        <v>17</v>
      </c>
      <c r="I39" s="9" t="s">
        <v>39</v>
      </c>
      <c r="J39" s="10" t="s">
        <v>112</v>
      </c>
      <c r="K39" s="11" t="s">
        <v>113</v>
      </c>
      <c r="L39" s="10">
        <v>1</v>
      </c>
      <c r="M39" s="12">
        <v>44984</v>
      </c>
    </row>
    <row r="40" spans="1:13" ht="15.75" customHeight="1" x14ac:dyDescent="0.25">
      <c r="A40" s="41" t="str">
        <f t="shared" si="0"/>
        <v>PN2068-2_17_EXE_SHE_000068_1</v>
      </c>
      <c r="B40" s="6" t="s">
        <v>12</v>
      </c>
      <c r="C40" s="7" t="s">
        <v>13</v>
      </c>
      <c r="D40" s="8" t="s">
        <v>14</v>
      </c>
      <c r="E40" s="9" t="s">
        <v>15</v>
      </c>
      <c r="F40" s="8" t="s">
        <v>16</v>
      </c>
      <c r="G40" s="10">
        <v>17</v>
      </c>
      <c r="H40" s="8" t="s">
        <v>17</v>
      </c>
      <c r="I40" s="9" t="s">
        <v>39</v>
      </c>
      <c r="J40" s="10" t="s">
        <v>114</v>
      </c>
      <c r="K40" s="11" t="s">
        <v>115</v>
      </c>
      <c r="L40" s="10">
        <v>1</v>
      </c>
      <c r="M40" s="12">
        <v>44984</v>
      </c>
    </row>
    <row r="41" spans="1:13" ht="15.75" customHeight="1" x14ac:dyDescent="0.25">
      <c r="A41" s="41" t="str">
        <f t="shared" si="0"/>
        <v>PN2068-2_17_EXE_SHE_000069_1</v>
      </c>
      <c r="B41" s="6" t="s">
        <v>12</v>
      </c>
      <c r="C41" s="7" t="s">
        <v>13</v>
      </c>
      <c r="D41" s="8" t="s">
        <v>14</v>
      </c>
      <c r="E41" s="9" t="s">
        <v>15</v>
      </c>
      <c r="F41" s="8" t="s">
        <v>16</v>
      </c>
      <c r="G41" s="10">
        <v>17</v>
      </c>
      <c r="H41" s="8" t="s">
        <v>17</v>
      </c>
      <c r="I41" s="9" t="s">
        <v>39</v>
      </c>
      <c r="J41" s="10" t="s">
        <v>116</v>
      </c>
      <c r="K41" s="11" t="s">
        <v>117</v>
      </c>
      <c r="L41" s="10">
        <v>1</v>
      </c>
      <c r="M41" s="12">
        <v>44984</v>
      </c>
    </row>
    <row r="42" spans="1:13" ht="15.75" customHeight="1" x14ac:dyDescent="0.25">
      <c r="A42" s="41" t="str">
        <f t="shared" si="0"/>
        <v>PN2068-2_17_EXE_NTE_000030_1</v>
      </c>
      <c r="B42" s="6" t="s">
        <v>12</v>
      </c>
      <c r="C42" s="7" t="s">
        <v>13</v>
      </c>
      <c r="D42" s="13" t="s">
        <v>14</v>
      </c>
      <c r="E42" s="9" t="s">
        <v>21</v>
      </c>
      <c r="F42" s="8" t="s">
        <v>16</v>
      </c>
      <c r="G42" s="10">
        <v>17</v>
      </c>
      <c r="H42" s="14" t="s">
        <v>17</v>
      </c>
      <c r="I42" s="9" t="s">
        <v>18</v>
      </c>
      <c r="J42" s="10" t="s">
        <v>118</v>
      </c>
      <c r="K42" s="11" t="s">
        <v>119</v>
      </c>
      <c r="L42" s="10">
        <v>1</v>
      </c>
      <c r="M42" s="12">
        <v>44985</v>
      </c>
    </row>
    <row r="43" spans="1:13" ht="15.75" customHeight="1" x14ac:dyDescent="0.25">
      <c r="A43" s="41" t="str">
        <f t="shared" si="0"/>
        <v>PN2068-2_17_EXE_NTE_000032_1</v>
      </c>
      <c r="B43" s="6" t="s">
        <v>12</v>
      </c>
      <c r="C43" s="7" t="s">
        <v>13</v>
      </c>
      <c r="D43" s="13" t="s">
        <v>14</v>
      </c>
      <c r="E43" s="9" t="s">
        <v>21</v>
      </c>
      <c r="F43" s="8" t="s">
        <v>16</v>
      </c>
      <c r="G43" s="10">
        <v>17</v>
      </c>
      <c r="H43" s="14" t="s">
        <v>17</v>
      </c>
      <c r="I43" s="9" t="s">
        <v>18</v>
      </c>
      <c r="J43" s="10" t="s">
        <v>120</v>
      </c>
      <c r="K43" s="11" t="s">
        <v>121</v>
      </c>
      <c r="L43" s="10">
        <v>1</v>
      </c>
      <c r="M43" s="12">
        <v>44988</v>
      </c>
    </row>
    <row r="44" spans="1:13" ht="15.75" customHeight="1" x14ac:dyDescent="0.25">
      <c r="A44" s="41" t="str">
        <f t="shared" si="0"/>
        <v>PN2068-2_17_EXE_PLA_000056_1</v>
      </c>
      <c r="B44" s="6" t="s">
        <v>12</v>
      </c>
      <c r="C44" s="7" t="s">
        <v>13</v>
      </c>
      <c r="D44" s="13" t="s">
        <v>98</v>
      </c>
      <c r="E44" s="9" t="s">
        <v>21</v>
      </c>
      <c r="F44" s="8" t="s">
        <v>16</v>
      </c>
      <c r="G44" s="10">
        <v>17</v>
      </c>
      <c r="H44" s="14" t="s">
        <v>17</v>
      </c>
      <c r="I44" s="9" t="s">
        <v>56</v>
      </c>
      <c r="J44" s="10" t="s">
        <v>122</v>
      </c>
      <c r="K44" s="11" t="s">
        <v>123</v>
      </c>
      <c r="L44" s="10">
        <v>1</v>
      </c>
      <c r="M44" s="16">
        <v>44999</v>
      </c>
    </row>
    <row r="45" spans="1:13" ht="15.75" customHeight="1" x14ac:dyDescent="0.25">
      <c r="A45" s="41" t="str">
        <f t="shared" si="0"/>
        <v>PN2068-2_17_EXE_PLA_000057_1</v>
      </c>
      <c r="B45" s="6" t="s">
        <v>12</v>
      </c>
      <c r="C45" s="7" t="s">
        <v>13</v>
      </c>
      <c r="D45" s="8" t="s">
        <v>98</v>
      </c>
      <c r="E45" s="9" t="s">
        <v>21</v>
      </c>
      <c r="F45" s="8" t="s">
        <v>16</v>
      </c>
      <c r="G45" s="10">
        <v>17</v>
      </c>
      <c r="H45" s="8" t="s">
        <v>17</v>
      </c>
      <c r="I45" s="9" t="s">
        <v>56</v>
      </c>
      <c r="J45" s="10" t="s">
        <v>85</v>
      </c>
      <c r="K45" s="15" t="s">
        <v>124</v>
      </c>
      <c r="L45" s="14">
        <v>1</v>
      </c>
      <c r="M45" s="16">
        <v>44999</v>
      </c>
    </row>
    <row r="46" spans="1:13" ht="15.75" customHeight="1" x14ac:dyDescent="0.25">
      <c r="A46" s="41" t="str">
        <f t="shared" si="0"/>
        <v>PN2068-2_17_EXE_PLA_000058_1</v>
      </c>
      <c r="B46" s="6" t="s">
        <v>12</v>
      </c>
      <c r="C46" s="7" t="s">
        <v>13</v>
      </c>
      <c r="D46" s="13" t="s">
        <v>98</v>
      </c>
      <c r="E46" s="9" t="s">
        <v>21</v>
      </c>
      <c r="F46" s="8" t="s">
        <v>16</v>
      </c>
      <c r="G46" s="10">
        <v>17</v>
      </c>
      <c r="H46" s="14" t="s">
        <v>17</v>
      </c>
      <c r="I46" s="9" t="s">
        <v>56</v>
      </c>
      <c r="J46" s="10" t="s">
        <v>125</v>
      </c>
      <c r="K46" s="11" t="s">
        <v>126</v>
      </c>
      <c r="L46" s="10">
        <v>1</v>
      </c>
      <c r="M46" s="12">
        <v>45002</v>
      </c>
    </row>
    <row r="47" spans="1:13" ht="15.75" customHeight="1" x14ac:dyDescent="0.25">
      <c r="A47" s="41" t="str">
        <f t="shared" si="0"/>
        <v>PN2068-2_17_EXE_PLA_000059_1</v>
      </c>
      <c r="B47" s="6" t="s">
        <v>12</v>
      </c>
      <c r="C47" s="7" t="s">
        <v>13</v>
      </c>
      <c r="D47" s="13" t="s">
        <v>98</v>
      </c>
      <c r="E47" s="9" t="s">
        <v>21</v>
      </c>
      <c r="F47" s="8" t="s">
        <v>16</v>
      </c>
      <c r="G47" s="10">
        <v>17</v>
      </c>
      <c r="H47" s="14" t="s">
        <v>17</v>
      </c>
      <c r="I47" s="9" t="s">
        <v>56</v>
      </c>
      <c r="J47" s="10" t="s">
        <v>127</v>
      </c>
      <c r="K47" s="11" t="s">
        <v>128</v>
      </c>
      <c r="L47" s="10">
        <v>1</v>
      </c>
      <c r="M47" s="12">
        <v>45002</v>
      </c>
    </row>
    <row r="48" spans="1:13" ht="15.75" customHeight="1" x14ac:dyDescent="0.25">
      <c r="A48" s="41" t="str">
        <f t="shared" si="0"/>
        <v>PN2068-2_17_EXE_NOT_000000_1</v>
      </c>
      <c r="B48" s="6" t="s">
        <v>12</v>
      </c>
      <c r="C48" s="7" t="s">
        <v>13</v>
      </c>
      <c r="D48" s="13" t="s">
        <v>14</v>
      </c>
      <c r="E48" s="9" t="s">
        <v>21</v>
      </c>
      <c r="F48" s="8" t="s">
        <v>16</v>
      </c>
      <c r="G48" s="10">
        <v>17</v>
      </c>
      <c r="H48" s="14" t="s">
        <v>17</v>
      </c>
      <c r="I48" s="9" t="s">
        <v>22</v>
      </c>
      <c r="J48" s="10"/>
      <c r="K48" s="11" t="s">
        <v>129</v>
      </c>
      <c r="L48" s="10">
        <v>1</v>
      </c>
      <c r="M48" s="12">
        <v>45008</v>
      </c>
    </row>
    <row r="49" spans="1:13" ht="15.75" customHeight="1" x14ac:dyDescent="0.25">
      <c r="A49" s="41" t="str">
        <f t="shared" si="0"/>
        <v>PN2068-2_17_EXE_PLA_000041_1</v>
      </c>
      <c r="B49" s="6" t="s">
        <v>12</v>
      </c>
      <c r="C49" s="17" t="s">
        <v>13</v>
      </c>
      <c r="D49" s="18" t="s">
        <v>55</v>
      </c>
      <c r="E49" s="9" t="s">
        <v>15</v>
      </c>
      <c r="F49" s="18" t="s">
        <v>16</v>
      </c>
      <c r="G49" s="19">
        <v>17</v>
      </c>
      <c r="H49" s="8" t="s">
        <v>17</v>
      </c>
      <c r="I49" s="20" t="s">
        <v>56</v>
      </c>
      <c r="J49" s="19" t="s">
        <v>89</v>
      </c>
      <c r="K49" s="21" t="s">
        <v>130</v>
      </c>
      <c r="L49" s="19">
        <v>1</v>
      </c>
      <c r="M49" s="22">
        <v>45008</v>
      </c>
    </row>
    <row r="50" spans="1:13" ht="15.75" customHeight="1" x14ac:dyDescent="0.25">
      <c r="A50" s="41" t="str">
        <f t="shared" si="0"/>
        <v>PN2068-2_17_EXE_PLA_000042_1</v>
      </c>
      <c r="B50" s="6" t="s">
        <v>12</v>
      </c>
      <c r="C50" s="17" t="s">
        <v>13</v>
      </c>
      <c r="D50" s="18" t="s">
        <v>74</v>
      </c>
      <c r="E50" s="9" t="s">
        <v>15</v>
      </c>
      <c r="F50" s="18" t="s">
        <v>16</v>
      </c>
      <c r="G50" s="19">
        <v>17</v>
      </c>
      <c r="H50" s="8" t="s">
        <v>17</v>
      </c>
      <c r="I50" s="20" t="s">
        <v>56</v>
      </c>
      <c r="J50" s="19" t="s">
        <v>131</v>
      </c>
      <c r="K50" s="21" t="s">
        <v>132</v>
      </c>
      <c r="L50" s="19">
        <v>1</v>
      </c>
      <c r="M50" s="22">
        <v>45008</v>
      </c>
    </row>
    <row r="51" spans="1:13" ht="15.75" customHeight="1" x14ac:dyDescent="0.25">
      <c r="A51" s="41" t="str">
        <f t="shared" si="0"/>
        <v>PN2068-2_17_EXE_PLA_000043_1</v>
      </c>
      <c r="B51" s="6" t="s">
        <v>12</v>
      </c>
      <c r="C51" s="17" t="s">
        <v>13</v>
      </c>
      <c r="D51" s="18" t="s">
        <v>98</v>
      </c>
      <c r="E51" s="9" t="s">
        <v>15</v>
      </c>
      <c r="F51" s="18" t="s">
        <v>16</v>
      </c>
      <c r="G51" s="19">
        <v>17</v>
      </c>
      <c r="H51" s="8" t="s">
        <v>17</v>
      </c>
      <c r="I51" s="20" t="s">
        <v>56</v>
      </c>
      <c r="J51" s="19" t="s">
        <v>133</v>
      </c>
      <c r="K51" s="21" t="s">
        <v>134</v>
      </c>
      <c r="L51" s="19">
        <v>1</v>
      </c>
      <c r="M51" s="22">
        <v>45008</v>
      </c>
    </row>
    <row r="52" spans="1:13" ht="15.75" customHeight="1" x14ac:dyDescent="0.25">
      <c r="A52" s="41" t="str">
        <f t="shared" si="0"/>
        <v>PN2068-2_17_EXE_PLA_000044_1</v>
      </c>
      <c r="B52" s="6" t="s">
        <v>12</v>
      </c>
      <c r="C52" s="17" t="s">
        <v>13</v>
      </c>
      <c r="D52" s="18" t="s">
        <v>135</v>
      </c>
      <c r="E52" s="9" t="s">
        <v>15</v>
      </c>
      <c r="F52" s="18" t="s">
        <v>16</v>
      </c>
      <c r="G52" s="19">
        <v>17</v>
      </c>
      <c r="H52" s="8" t="s">
        <v>17</v>
      </c>
      <c r="I52" s="20" t="s">
        <v>56</v>
      </c>
      <c r="J52" s="19" t="s">
        <v>136</v>
      </c>
      <c r="K52" s="21" t="s">
        <v>137</v>
      </c>
      <c r="L52" s="19">
        <v>1</v>
      </c>
      <c r="M52" s="22">
        <v>45008</v>
      </c>
    </row>
    <row r="53" spans="1:13" ht="15.75" customHeight="1" x14ac:dyDescent="0.25">
      <c r="A53" s="41" t="str">
        <f t="shared" si="0"/>
        <v>PN2068-2_17_EXE_PLA_000026_1</v>
      </c>
      <c r="B53" s="6" t="s">
        <v>12</v>
      </c>
      <c r="C53" s="7" t="s">
        <v>13</v>
      </c>
      <c r="D53" s="8" t="s">
        <v>135</v>
      </c>
      <c r="E53" s="9" t="s">
        <v>15</v>
      </c>
      <c r="F53" s="8" t="s">
        <v>16</v>
      </c>
      <c r="G53" s="10">
        <v>17</v>
      </c>
      <c r="H53" s="8" t="s">
        <v>17</v>
      </c>
      <c r="I53" s="9" t="s">
        <v>56</v>
      </c>
      <c r="J53" s="10" t="s">
        <v>138</v>
      </c>
      <c r="K53" s="11" t="s">
        <v>139</v>
      </c>
      <c r="L53" s="10">
        <v>1</v>
      </c>
      <c r="M53" s="12">
        <v>45008</v>
      </c>
    </row>
    <row r="54" spans="1:13" ht="15.75" customHeight="1" x14ac:dyDescent="0.25">
      <c r="A54" s="41" t="str">
        <f t="shared" si="0"/>
        <v>PN2068-2_17_EXE_PLA_000027_1</v>
      </c>
      <c r="B54" s="6" t="s">
        <v>12</v>
      </c>
      <c r="C54" s="7" t="s">
        <v>13</v>
      </c>
      <c r="D54" s="8" t="s">
        <v>135</v>
      </c>
      <c r="E54" s="9" t="s">
        <v>15</v>
      </c>
      <c r="F54" s="8" t="s">
        <v>16</v>
      </c>
      <c r="G54" s="10">
        <v>17</v>
      </c>
      <c r="H54" s="8" t="s">
        <v>17</v>
      </c>
      <c r="I54" s="9" t="s">
        <v>56</v>
      </c>
      <c r="J54" s="10" t="s">
        <v>140</v>
      </c>
      <c r="K54" s="11" t="s">
        <v>141</v>
      </c>
      <c r="L54" s="10">
        <v>1</v>
      </c>
      <c r="M54" s="12">
        <v>45008</v>
      </c>
    </row>
    <row r="55" spans="1:13" ht="15.75" customHeight="1" x14ac:dyDescent="0.25">
      <c r="A55" s="41" t="str">
        <f t="shared" si="0"/>
        <v>PN2068-2_17_EXE_PLA_000046_1</v>
      </c>
      <c r="B55" s="6" t="s">
        <v>12</v>
      </c>
      <c r="C55" s="7" t="s">
        <v>13</v>
      </c>
      <c r="D55" s="8" t="s">
        <v>98</v>
      </c>
      <c r="E55" s="9" t="s">
        <v>15</v>
      </c>
      <c r="F55" s="8" t="s">
        <v>16</v>
      </c>
      <c r="G55" s="10">
        <v>17</v>
      </c>
      <c r="H55" s="8" t="s">
        <v>17</v>
      </c>
      <c r="I55" s="9" t="s">
        <v>56</v>
      </c>
      <c r="J55" s="10" t="s">
        <v>142</v>
      </c>
      <c r="K55" s="11" t="s">
        <v>143</v>
      </c>
      <c r="L55" s="10">
        <v>1</v>
      </c>
      <c r="M55" s="12">
        <v>45008</v>
      </c>
    </row>
    <row r="56" spans="1:13" ht="15.75" customHeight="1" x14ac:dyDescent="0.25">
      <c r="A56" s="41" t="str">
        <f t="shared" si="0"/>
        <v>PN2068-2_17_EXE_PLA_000047_1</v>
      </c>
      <c r="B56" s="6" t="s">
        <v>12</v>
      </c>
      <c r="C56" s="7" t="s">
        <v>13</v>
      </c>
      <c r="D56" s="8" t="s">
        <v>135</v>
      </c>
      <c r="E56" s="9" t="s">
        <v>15</v>
      </c>
      <c r="F56" s="8" t="s">
        <v>16</v>
      </c>
      <c r="G56" s="10">
        <v>17</v>
      </c>
      <c r="H56" s="8" t="s">
        <v>17</v>
      </c>
      <c r="I56" s="9" t="s">
        <v>56</v>
      </c>
      <c r="J56" s="10" t="s">
        <v>144</v>
      </c>
      <c r="K56" s="11" t="s">
        <v>145</v>
      </c>
      <c r="L56" s="10">
        <v>1</v>
      </c>
      <c r="M56" s="12">
        <v>45008</v>
      </c>
    </row>
    <row r="57" spans="1:13" ht="15.75" customHeight="1" x14ac:dyDescent="0.25">
      <c r="A57" s="41" t="str">
        <f t="shared" si="0"/>
        <v>PN2068-2_17_EXE_PLA_000050_1</v>
      </c>
      <c r="B57" s="6" t="s">
        <v>12</v>
      </c>
      <c r="C57" s="7" t="s">
        <v>13</v>
      </c>
      <c r="D57" s="8" t="s">
        <v>98</v>
      </c>
      <c r="E57" s="9" t="s">
        <v>15</v>
      </c>
      <c r="F57" s="8" t="s">
        <v>16</v>
      </c>
      <c r="G57" s="10">
        <v>17</v>
      </c>
      <c r="H57" s="8" t="s">
        <v>17</v>
      </c>
      <c r="I57" s="9" t="s">
        <v>56</v>
      </c>
      <c r="J57" s="10" t="s">
        <v>146</v>
      </c>
      <c r="K57" s="11" t="s">
        <v>147</v>
      </c>
      <c r="L57" s="10">
        <v>1</v>
      </c>
      <c r="M57" s="12">
        <v>45008</v>
      </c>
    </row>
    <row r="58" spans="1:13" ht="15.75" customHeight="1" x14ac:dyDescent="0.25">
      <c r="A58" s="41" t="str">
        <f t="shared" si="0"/>
        <v>PN2068-2_17_EXE_PLA_000051_1</v>
      </c>
      <c r="B58" s="6" t="s">
        <v>12</v>
      </c>
      <c r="C58" s="7" t="s">
        <v>13</v>
      </c>
      <c r="D58" s="13" t="s">
        <v>135</v>
      </c>
      <c r="E58" s="9" t="s">
        <v>15</v>
      </c>
      <c r="F58" s="8" t="s">
        <v>16</v>
      </c>
      <c r="G58" s="10">
        <v>17</v>
      </c>
      <c r="H58" s="14" t="s">
        <v>17</v>
      </c>
      <c r="I58" s="9" t="s">
        <v>56</v>
      </c>
      <c r="J58" s="10" t="s">
        <v>148</v>
      </c>
      <c r="K58" s="11" t="s">
        <v>149</v>
      </c>
      <c r="L58" s="10">
        <v>1</v>
      </c>
      <c r="M58" s="12">
        <v>45008</v>
      </c>
    </row>
    <row r="59" spans="1:13" ht="15.75" customHeight="1" x14ac:dyDescent="0.25">
      <c r="A59" s="41" t="str">
        <f t="shared" si="0"/>
        <v>PN2068-2_17_EXE_PLA_000082_1</v>
      </c>
      <c r="B59" s="6" t="s">
        <v>12</v>
      </c>
      <c r="C59" s="7" t="s">
        <v>13</v>
      </c>
      <c r="D59" s="8" t="s">
        <v>135</v>
      </c>
      <c r="E59" s="9" t="s">
        <v>21</v>
      </c>
      <c r="F59" s="8" t="s">
        <v>16</v>
      </c>
      <c r="G59" s="10">
        <v>17</v>
      </c>
      <c r="H59" s="8" t="s">
        <v>17</v>
      </c>
      <c r="I59" s="9" t="s">
        <v>56</v>
      </c>
      <c r="J59" s="10" t="s">
        <v>150</v>
      </c>
      <c r="K59" s="15" t="s">
        <v>151</v>
      </c>
      <c r="L59" s="14">
        <v>1</v>
      </c>
      <c r="M59" s="16">
        <v>45009</v>
      </c>
    </row>
    <row r="60" spans="1:13" ht="15.75" customHeight="1" x14ac:dyDescent="0.25">
      <c r="A60" s="41" t="str">
        <f t="shared" si="0"/>
        <v>PN2068-2_17_EXE_PLA_000083_1</v>
      </c>
      <c r="B60" s="6" t="s">
        <v>12</v>
      </c>
      <c r="C60" s="7" t="s">
        <v>13</v>
      </c>
      <c r="D60" s="10" t="s">
        <v>135</v>
      </c>
      <c r="E60" s="10" t="s">
        <v>21</v>
      </c>
      <c r="F60" s="8" t="s">
        <v>16</v>
      </c>
      <c r="G60" s="9">
        <v>17</v>
      </c>
      <c r="H60" s="9" t="s">
        <v>17</v>
      </c>
      <c r="I60" s="9" t="s">
        <v>56</v>
      </c>
      <c r="J60" s="10" t="s">
        <v>152</v>
      </c>
      <c r="K60" s="15" t="s">
        <v>153</v>
      </c>
      <c r="L60" s="14">
        <v>1</v>
      </c>
      <c r="M60" s="16">
        <v>45009</v>
      </c>
    </row>
    <row r="61" spans="1:13" ht="15.75" customHeight="1" x14ac:dyDescent="0.25">
      <c r="A61" s="41" t="str">
        <f t="shared" si="0"/>
        <v>PN2068-2_17_EXE_PLA_000016_1</v>
      </c>
      <c r="B61" s="6" t="s">
        <v>12</v>
      </c>
      <c r="C61" s="7" t="s">
        <v>13</v>
      </c>
      <c r="D61" s="8" t="s">
        <v>55</v>
      </c>
      <c r="E61" s="9" t="s">
        <v>21</v>
      </c>
      <c r="F61" s="8" t="s">
        <v>16</v>
      </c>
      <c r="G61" s="10">
        <v>17</v>
      </c>
      <c r="H61" s="8" t="s">
        <v>17</v>
      </c>
      <c r="I61" s="9" t="s">
        <v>56</v>
      </c>
      <c r="J61" s="10" t="s">
        <v>154</v>
      </c>
      <c r="K61" s="15" t="s">
        <v>155</v>
      </c>
      <c r="L61" s="14">
        <v>1</v>
      </c>
      <c r="M61" s="16">
        <v>45009</v>
      </c>
    </row>
    <row r="62" spans="1:13" ht="15.75" customHeight="1" x14ac:dyDescent="0.25">
      <c r="A62" s="41" t="str">
        <f t="shared" si="0"/>
        <v>PN2068-2_17_EXE_PLA_000017_1</v>
      </c>
      <c r="B62" s="6" t="s">
        <v>12</v>
      </c>
      <c r="C62" s="7" t="s">
        <v>13</v>
      </c>
      <c r="D62" s="8" t="s">
        <v>74</v>
      </c>
      <c r="E62" s="9" t="s">
        <v>21</v>
      </c>
      <c r="F62" s="8" t="s">
        <v>16</v>
      </c>
      <c r="G62" s="10">
        <v>17</v>
      </c>
      <c r="H62" s="8" t="s">
        <v>17</v>
      </c>
      <c r="I62" s="9" t="s">
        <v>56</v>
      </c>
      <c r="J62" s="10" t="s">
        <v>156</v>
      </c>
      <c r="K62" s="15" t="s">
        <v>157</v>
      </c>
      <c r="L62" s="14">
        <v>1</v>
      </c>
      <c r="M62" s="16">
        <v>45009</v>
      </c>
    </row>
    <row r="63" spans="1:13" ht="15.75" customHeight="1" x14ac:dyDescent="0.25">
      <c r="A63" s="41" t="str">
        <f t="shared" si="0"/>
        <v>PN2068-2_17_EXE_PLA_000060_1</v>
      </c>
      <c r="B63" s="6" t="s">
        <v>12</v>
      </c>
      <c r="C63" s="7" t="s">
        <v>13</v>
      </c>
      <c r="D63" s="8" t="s">
        <v>98</v>
      </c>
      <c r="E63" s="9" t="s">
        <v>21</v>
      </c>
      <c r="F63" s="8" t="s">
        <v>16</v>
      </c>
      <c r="G63" s="10">
        <v>17</v>
      </c>
      <c r="H63" s="8" t="s">
        <v>17</v>
      </c>
      <c r="I63" s="9" t="s">
        <v>56</v>
      </c>
      <c r="J63" s="10" t="s">
        <v>158</v>
      </c>
      <c r="K63" s="15" t="s">
        <v>159</v>
      </c>
      <c r="L63" s="10">
        <v>1</v>
      </c>
      <c r="M63" s="16">
        <v>45009</v>
      </c>
    </row>
    <row r="64" spans="1:13" ht="15.75" customHeight="1" x14ac:dyDescent="0.25">
      <c r="A64" s="41" t="str">
        <f t="shared" si="0"/>
        <v>PN2068-2_17_EXE_PLA_000061_1</v>
      </c>
      <c r="B64" s="6" t="s">
        <v>12</v>
      </c>
      <c r="C64" s="7" t="s">
        <v>13</v>
      </c>
      <c r="D64" s="8" t="s">
        <v>98</v>
      </c>
      <c r="E64" s="9" t="s">
        <v>21</v>
      </c>
      <c r="F64" s="8" t="s">
        <v>16</v>
      </c>
      <c r="G64" s="10">
        <v>17</v>
      </c>
      <c r="H64" s="8" t="s">
        <v>17</v>
      </c>
      <c r="I64" s="9" t="s">
        <v>56</v>
      </c>
      <c r="J64" s="10" t="s">
        <v>160</v>
      </c>
      <c r="K64" s="15" t="s">
        <v>161</v>
      </c>
      <c r="L64" s="10">
        <v>1</v>
      </c>
      <c r="M64" s="16">
        <v>45009</v>
      </c>
    </row>
    <row r="65" spans="1:13" ht="15.75" customHeight="1" x14ac:dyDescent="0.25">
      <c r="A65" s="41" t="str">
        <f t="shared" si="0"/>
        <v>PN2068-2_17_EXE_PLA_000088_1</v>
      </c>
      <c r="B65" s="6" t="s">
        <v>12</v>
      </c>
      <c r="C65" s="7" t="s">
        <v>13</v>
      </c>
      <c r="D65" s="8" t="s">
        <v>135</v>
      </c>
      <c r="E65" s="9" t="s">
        <v>21</v>
      </c>
      <c r="F65" s="8" t="s">
        <v>16</v>
      </c>
      <c r="G65" s="10">
        <v>17</v>
      </c>
      <c r="H65" s="8" t="s">
        <v>17</v>
      </c>
      <c r="I65" s="9" t="s">
        <v>56</v>
      </c>
      <c r="J65" s="10" t="s">
        <v>162</v>
      </c>
      <c r="K65" s="15" t="s">
        <v>163</v>
      </c>
      <c r="L65" s="10">
        <v>1</v>
      </c>
      <c r="M65" s="16">
        <v>45009</v>
      </c>
    </row>
    <row r="66" spans="1:13" ht="15.75" customHeight="1" x14ac:dyDescent="0.25">
      <c r="A66" s="41" t="str">
        <f t="shared" si="0"/>
        <v>PN2068-2_17_EXE_PLA_000062_1</v>
      </c>
      <c r="B66" s="6" t="s">
        <v>12</v>
      </c>
      <c r="C66" s="7" t="s">
        <v>13</v>
      </c>
      <c r="D66" s="8" t="s">
        <v>98</v>
      </c>
      <c r="E66" s="9" t="s">
        <v>21</v>
      </c>
      <c r="F66" s="8" t="s">
        <v>16</v>
      </c>
      <c r="G66" s="10">
        <v>17</v>
      </c>
      <c r="H66" s="8" t="s">
        <v>17</v>
      </c>
      <c r="I66" s="9" t="s">
        <v>56</v>
      </c>
      <c r="J66" s="10" t="s">
        <v>164</v>
      </c>
      <c r="K66" s="11" t="s">
        <v>165</v>
      </c>
      <c r="L66" s="10">
        <v>1</v>
      </c>
      <c r="M66" s="16">
        <v>45009</v>
      </c>
    </row>
    <row r="67" spans="1:13" ht="15.75" customHeight="1" x14ac:dyDescent="0.25">
      <c r="A67" s="41" t="str">
        <f t="shared" ref="A67:A130" si="1">CONCATENATE(F67,"_",G67,"_",H67,"_",I67,"_",TEXT(J67,"000000"),"_",L67)</f>
        <v>PN2068-2_17_EXE_NTE_000031_1</v>
      </c>
      <c r="B67" s="6" t="s">
        <v>12</v>
      </c>
      <c r="C67" s="7" t="s">
        <v>13</v>
      </c>
      <c r="D67" s="13" t="s">
        <v>14</v>
      </c>
      <c r="E67" s="9" t="s">
        <v>21</v>
      </c>
      <c r="F67" s="8" t="s">
        <v>16</v>
      </c>
      <c r="G67" s="10">
        <v>17</v>
      </c>
      <c r="H67" s="14" t="s">
        <v>17</v>
      </c>
      <c r="I67" s="9" t="s">
        <v>18</v>
      </c>
      <c r="J67" s="10" t="s">
        <v>166</v>
      </c>
      <c r="K67" s="11" t="s">
        <v>167</v>
      </c>
      <c r="L67" s="10">
        <v>1</v>
      </c>
      <c r="M67" s="12">
        <v>45015</v>
      </c>
    </row>
    <row r="68" spans="1:13" ht="15.75" customHeight="1" x14ac:dyDescent="0.25">
      <c r="A68" s="41" t="str">
        <f t="shared" si="1"/>
        <v>PN2068-2_17_EXE_PLA_000085_1</v>
      </c>
      <c r="B68" s="6" t="s">
        <v>12</v>
      </c>
      <c r="C68" s="7" t="s">
        <v>13</v>
      </c>
      <c r="D68" s="13" t="s">
        <v>135</v>
      </c>
      <c r="E68" s="9" t="s">
        <v>21</v>
      </c>
      <c r="F68" s="8" t="s">
        <v>16</v>
      </c>
      <c r="G68" s="10">
        <v>17</v>
      </c>
      <c r="H68" s="14" t="s">
        <v>17</v>
      </c>
      <c r="I68" s="9" t="s">
        <v>56</v>
      </c>
      <c r="J68" s="10" t="s">
        <v>168</v>
      </c>
      <c r="K68" s="11" t="s">
        <v>169</v>
      </c>
      <c r="L68" s="10">
        <v>1</v>
      </c>
      <c r="M68" s="12">
        <v>45015</v>
      </c>
    </row>
    <row r="69" spans="1:13" ht="15.75" customHeight="1" x14ac:dyDescent="0.25">
      <c r="A69" s="41" t="str">
        <f t="shared" si="1"/>
        <v>PN2068-2_17_EXE_PLA_000084_1</v>
      </c>
      <c r="B69" s="6" t="s">
        <v>12</v>
      </c>
      <c r="C69" s="7" t="s">
        <v>13</v>
      </c>
      <c r="D69" s="8" t="s">
        <v>135</v>
      </c>
      <c r="E69" s="9" t="s">
        <v>21</v>
      </c>
      <c r="F69" s="8" t="s">
        <v>16</v>
      </c>
      <c r="G69" s="10">
        <v>17</v>
      </c>
      <c r="H69" s="8" t="s">
        <v>17</v>
      </c>
      <c r="I69" s="9" t="s">
        <v>56</v>
      </c>
      <c r="J69" s="10" t="s">
        <v>170</v>
      </c>
      <c r="K69" s="15" t="s">
        <v>171</v>
      </c>
      <c r="L69" s="14">
        <v>1</v>
      </c>
      <c r="M69" s="12">
        <v>45015</v>
      </c>
    </row>
    <row r="70" spans="1:13" ht="15.75" customHeight="1" x14ac:dyDescent="0.25">
      <c r="A70" s="41" t="str">
        <f t="shared" si="1"/>
        <v>PN2068-2_17_EXE_NTE_000051_1</v>
      </c>
      <c r="B70" s="6" t="s">
        <v>12</v>
      </c>
      <c r="C70" s="7" t="s">
        <v>13</v>
      </c>
      <c r="D70" s="8" t="s">
        <v>14</v>
      </c>
      <c r="E70" s="9" t="s">
        <v>15</v>
      </c>
      <c r="F70" s="8" t="s">
        <v>16</v>
      </c>
      <c r="G70" s="10">
        <v>17</v>
      </c>
      <c r="H70" s="8" t="s">
        <v>17</v>
      </c>
      <c r="I70" s="9" t="s">
        <v>18</v>
      </c>
      <c r="J70" s="10" t="s">
        <v>148</v>
      </c>
      <c r="K70" s="11" t="s">
        <v>172</v>
      </c>
      <c r="L70" s="10">
        <v>1</v>
      </c>
      <c r="M70" s="12">
        <v>45019</v>
      </c>
    </row>
    <row r="71" spans="1:13" ht="15.75" customHeight="1" x14ac:dyDescent="0.25">
      <c r="A71" s="41" t="str">
        <f t="shared" si="1"/>
        <v>PN2068-2_17_EXE_NTE_000052_1</v>
      </c>
      <c r="B71" s="6" t="s">
        <v>12</v>
      </c>
      <c r="C71" s="7" t="s">
        <v>13</v>
      </c>
      <c r="D71" s="8" t="s">
        <v>14</v>
      </c>
      <c r="E71" s="9" t="s">
        <v>15</v>
      </c>
      <c r="F71" s="8" t="s">
        <v>16</v>
      </c>
      <c r="G71" s="10">
        <v>17</v>
      </c>
      <c r="H71" s="8" t="s">
        <v>17</v>
      </c>
      <c r="I71" s="9" t="s">
        <v>18</v>
      </c>
      <c r="J71" s="10" t="s">
        <v>173</v>
      </c>
      <c r="K71" s="11" t="s">
        <v>174</v>
      </c>
      <c r="L71" s="10">
        <v>1</v>
      </c>
      <c r="M71" s="12">
        <v>45019</v>
      </c>
    </row>
    <row r="72" spans="1:13" ht="15.75" customHeight="1" x14ac:dyDescent="0.25">
      <c r="A72" s="41" t="str">
        <f t="shared" si="1"/>
        <v>PN2068-2_17_EXE_NTE_000053_1</v>
      </c>
      <c r="B72" s="6" t="s">
        <v>12</v>
      </c>
      <c r="C72" s="7" t="s">
        <v>13</v>
      </c>
      <c r="D72" s="14" t="s">
        <v>14</v>
      </c>
      <c r="E72" s="9" t="s">
        <v>15</v>
      </c>
      <c r="F72" s="8" t="s">
        <v>16</v>
      </c>
      <c r="G72" s="10">
        <v>17</v>
      </c>
      <c r="H72" s="8" t="s">
        <v>17</v>
      </c>
      <c r="I72" s="9" t="s">
        <v>18</v>
      </c>
      <c r="J72" s="10" t="s">
        <v>175</v>
      </c>
      <c r="K72" s="11" t="s">
        <v>176</v>
      </c>
      <c r="L72" s="10">
        <v>1</v>
      </c>
      <c r="M72" s="12">
        <v>45019</v>
      </c>
    </row>
    <row r="73" spans="1:13" ht="15.75" customHeight="1" x14ac:dyDescent="0.25">
      <c r="A73" s="41" t="str">
        <f t="shared" si="1"/>
        <v>PN2068-2_17_EXE_NTE_000054_1</v>
      </c>
      <c r="B73" s="6" t="s">
        <v>12</v>
      </c>
      <c r="C73" s="7" t="s">
        <v>13</v>
      </c>
      <c r="D73" s="8" t="s">
        <v>14</v>
      </c>
      <c r="E73" s="9" t="s">
        <v>15</v>
      </c>
      <c r="F73" s="8" t="s">
        <v>16</v>
      </c>
      <c r="G73" s="10">
        <v>17</v>
      </c>
      <c r="H73" s="8" t="s">
        <v>17</v>
      </c>
      <c r="I73" s="9" t="s">
        <v>18</v>
      </c>
      <c r="J73" s="10" t="s">
        <v>177</v>
      </c>
      <c r="K73" s="11" t="s">
        <v>178</v>
      </c>
      <c r="L73" s="10">
        <v>1</v>
      </c>
      <c r="M73" s="12">
        <v>45019</v>
      </c>
    </row>
    <row r="74" spans="1:13" ht="15.75" customHeight="1" x14ac:dyDescent="0.25">
      <c r="A74" s="41" t="str">
        <f t="shared" si="1"/>
        <v>PN2068-2_17_EXE_PLA_000089_1</v>
      </c>
      <c r="B74" s="6" t="s">
        <v>12</v>
      </c>
      <c r="C74" s="7" t="s">
        <v>13</v>
      </c>
      <c r="D74" s="8" t="s">
        <v>179</v>
      </c>
      <c r="E74" s="9" t="s">
        <v>21</v>
      </c>
      <c r="F74" s="8" t="s">
        <v>16</v>
      </c>
      <c r="G74" s="10">
        <v>17</v>
      </c>
      <c r="H74" s="8" t="s">
        <v>17</v>
      </c>
      <c r="I74" s="9" t="s">
        <v>56</v>
      </c>
      <c r="J74" s="10" t="s">
        <v>180</v>
      </c>
      <c r="K74" s="15" t="s">
        <v>181</v>
      </c>
      <c r="L74" s="14">
        <v>1</v>
      </c>
      <c r="M74" s="12">
        <v>45022</v>
      </c>
    </row>
    <row r="75" spans="1:13" ht="15.75" customHeight="1" x14ac:dyDescent="0.25">
      <c r="A75" s="41" t="str">
        <f t="shared" si="1"/>
        <v>PN2068-2_17_EXE_FMD_000066_1</v>
      </c>
      <c r="B75" s="6" t="s">
        <v>12</v>
      </c>
      <c r="C75" s="7" t="s">
        <v>13</v>
      </c>
      <c r="D75" s="8" t="s">
        <v>14</v>
      </c>
      <c r="E75" s="9" t="s">
        <v>182</v>
      </c>
      <c r="F75" s="8" t="s">
        <v>16</v>
      </c>
      <c r="G75" s="10">
        <v>17</v>
      </c>
      <c r="H75" s="8" t="s">
        <v>17</v>
      </c>
      <c r="I75" s="9" t="s">
        <v>182</v>
      </c>
      <c r="J75" s="10" t="s">
        <v>110</v>
      </c>
      <c r="K75" s="11" t="s">
        <v>183</v>
      </c>
      <c r="L75" s="10">
        <v>1</v>
      </c>
      <c r="M75" s="12">
        <v>45022</v>
      </c>
    </row>
    <row r="76" spans="1:13" ht="15.75" customHeight="1" x14ac:dyDescent="0.25">
      <c r="A76" s="41" t="str">
        <f t="shared" si="1"/>
        <v>PN2068-2_17_EXE_PLA_000000_1</v>
      </c>
      <c r="B76" s="6" t="s">
        <v>12</v>
      </c>
      <c r="C76" s="7" t="s">
        <v>13</v>
      </c>
      <c r="D76" s="8" t="s">
        <v>74</v>
      </c>
      <c r="E76" s="9" t="s">
        <v>15</v>
      </c>
      <c r="F76" s="8" t="s">
        <v>16</v>
      </c>
      <c r="G76" s="10">
        <v>17</v>
      </c>
      <c r="H76" s="8" t="s">
        <v>17</v>
      </c>
      <c r="I76" s="9" t="s">
        <v>56</v>
      </c>
      <c r="J76" s="10"/>
      <c r="K76" s="11" t="s">
        <v>184</v>
      </c>
      <c r="L76" s="10">
        <v>1</v>
      </c>
      <c r="M76" s="12">
        <v>45023</v>
      </c>
    </row>
    <row r="77" spans="1:13" ht="15.75" customHeight="1" x14ac:dyDescent="0.25">
      <c r="A77" s="41" t="str">
        <f t="shared" si="1"/>
        <v>PN2068-2_17_EXE_PLA_000032_1</v>
      </c>
      <c r="B77" s="6" t="s">
        <v>12</v>
      </c>
      <c r="C77" s="7" t="s">
        <v>13</v>
      </c>
      <c r="D77" s="8" t="s">
        <v>98</v>
      </c>
      <c r="E77" s="9" t="s">
        <v>15</v>
      </c>
      <c r="F77" s="8" t="s">
        <v>16</v>
      </c>
      <c r="G77" s="10">
        <v>17</v>
      </c>
      <c r="H77" s="8" t="s">
        <v>17</v>
      </c>
      <c r="I77" s="9" t="s">
        <v>56</v>
      </c>
      <c r="J77" s="10" t="s">
        <v>120</v>
      </c>
      <c r="K77" s="11" t="s">
        <v>185</v>
      </c>
      <c r="L77" s="10">
        <v>1</v>
      </c>
      <c r="M77" s="12">
        <v>45023</v>
      </c>
    </row>
    <row r="78" spans="1:13" ht="15.75" customHeight="1" x14ac:dyDescent="0.25">
      <c r="A78" s="41" t="str">
        <f t="shared" si="1"/>
        <v>PN2068-2_17_EXE_PLA_000037_1</v>
      </c>
      <c r="B78" s="6" t="s">
        <v>12</v>
      </c>
      <c r="C78" s="7" t="s">
        <v>13</v>
      </c>
      <c r="D78" s="13" t="s">
        <v>98</v>
      </c>
      <c r="E78" s="9" t="s">
        <v>15</v>
      </c>
      <c r="F78" s="8" t="s">
        <v>16</v>
      </c>
      <c r="G78" s="10">
        <v>17</v>
      </c>
      <c r="H78" s="14" t="s">
        <v>17</v>
      </c>
      <c r="I78" s="9" t="s">
        <v>56</v>
      </c>
      <c r="J78" s="10" t="s">
        <v>186</v>
      </c>
      <c r="K78" s="11" t="s">
        <v>187</v>
      </c>
      <c r="L78" s="10">
        <v>1</v>
      </c>
      <c r="M78" s="12">
        <v>45023</v>
      </c>
    </row>
    <row r="79" spans="1:13" ht="15.75" customHeight="1" x14ac:dyDescent="0.25">
      <c r="A79" s="41" t="str">
        <f t="shared" si="1"/>
        <v>PN2068-2_17_EXE_PLA_000038_1</v>
      </c>
      <c r="B79" s="6" t="s">
        <v>12</v>
      </c>
      <c r="C79" s="7" t="s">
        <v>13</v>
      </c>
      <c r="D79" s="13" t="s">
        <v>135</v>
      </c>
      <c r="E79" s="9" t="s">
        <v>15</v>
      </c>
      <c r="F79" s="8" t="s">
        <v>16</v>
      </c>
      <c r="G79" s="10">
        <v>17</v>
      </c>
      <c r="H79" s="14" t="s">
        <v>17</v>
      </c>
      <c r="I79" s="9" t="s">
        <v>56</v>
      </c>
      <c r="J79" s="10" t="s">
        <v>188</v>
      </c>
      <c r="K79" s="11" t="s">
        <v>189</v>
      </c>
      <c r="L79" s="10">
        <v>1</v>
      </c>
      <c r="M79" s="12">
        <v>45023</v>
      </c>
    </row>
    <row r="80" spans="1:13" ht="15.75" customHeight="1" x14ac:dyDescent="0.25">
      <c r="A80" s="41" t="str">
        <f t="shared" si="1"/>
        <v>PN2068-2_17_EXE_PLA_000039_1</v>
      </c>
      <c r="B80" s="6" t="s">
        <v>12</v>
      </c>
      <c r="C80" s="7" t="s">
        <v>13</v>
      </c>
      <c r="D80" s="13" t="s">
        <v>179</v>
      </c>
      <c r="E80" s="9" t="s">
        <v>15</v>
      </c>
      <c r="F80" s="8" t="s">
        <v>16</v>
      </c>
      <c r="G80" s="10">
        <v>17</v>
      </c>
      <c r="H80" s="14" t="s">
        <v>17</v>
      </c>
      <c r="I80" s="9" t="s">
        <v>56</v>
      </c>
      <c r="J80" s="10" t="s">
        <v>70</v>
      </c>
      <c r="K80" s="11" t="s">
        <v>190</v>
      </c>
      <c r="L80" s="10">
        <v>1</v>
      </c>
      <c r="M80" s="12">
        <v>45023</v>
      </c>
    </row>
    <row r="81" spans="1:13" ht="15.75" customHeight="1" x14ac:dyDescent="0.25">
      <c r="A81" s="41" t="str">
        <f t="shared" si="1"/>
        <v>PN2068-2_17_EXE_DAF_000012_3</v>
      </c>
      <c r="B81" s="6" t="s">
        <v>12</v>
      </c>
      <c r="C81" s="7" t="s">
        <v>13</v>
      </c>
      <c r="D81" s="23" t="s">
        <v>14</v>
      </c>
      <c r="E81" s="9" t="s">
        <v>21</v>
      </c>
      <c r="F81" s="9" t="s">
        <v>16</v>
      </c>
      <c r="G81" s="10">
        <v>17</v>
      </c>
      <c r="H81" s="10" t="s">
        <v>17</v>
      </c>
      <c r="I81" s="9" t="s">
        <v>49</v>
      </c>
      <c r="J81" s="10" t="s">
        <v>57</v>
      </c>
      <c r="K81" s="6" t="s">
        <v>191</v>
      </c>
      <c r="L81" s="9">
        <v>3</v>
      </c>
      <c r="M81" s="16">
        <v>44930</v>
      </c>
    </row>
    <row r="82" spans="1:13" ht="15.75" customHeight="1" x14ac:dyDescent="0.25">
      <c r="A82" s="41" t="str">
        <f t="shared" si="1"/>
        <v>PN2068-2_17_EXE_DAF_000013_3</v>
      </c>
      <c r="B82" s="6" t="s">
        <v>12</v>
      </c>
      <c r="C82" s="7" t="s">
        <v>13</v>
      </c>
      <c r="D82" s="13" t="s">
        <v>14</v>
      </c>
      <c r="E82" s="9" t="s">
        <v>21</v>
      </c>
      <c r="F82" s="8" t="s">
        <v>16</v>
      </c>
      <c r="G82" s="10">
        <v>17</v>
      </c>
      <c r="H82" s="14" t="s">
        <v>17</v>
      </c>
      <c r="I82" s="9" t="s">
        <v>49</v>
      </c>
      <c r="J82" s="10" t="s">
        <v>59</v>
      </c>
      <c r="K82" s="11" t="s">
        <v>192</v>
      </c>
      <c r="L82" s="9">
        <v>3</v>
      </c>
      <c r="M82" s="16">
        <v>44930</v>
      </c>
    </row>
    <row r="83" spans="1:13" ht="15.75" customHeight="1" x14ac:dyDescent="0.25">
      <c r="A83" s="41" t="str">
        <f t="shared" si="1"/>
        <v>PN2068-2_17_EXE_PLA_000040_1</v>
      </c>
      <c r="B83" s="6" t="s">
        <v>12</v>
      </c>
      <c r="C83" s="7" t="s">
        <v>13</v>
      </c>
      <c r="D83" s="8" t="s">
        <v>193</v>
      </c>
      <c r="E83" s="9" t="s">
        <v>15</v>
      </c>
      <c r="F83" s="8" t="s">
        <v>16</v>
      </c>
      <c r="G83" s="10">
        <v>17</v>
      </c>
      <c r="H83" s="8" t="s">
        <v>17</v>
      </c>
      <c r="I83" s="9" t="s">
        <v>56</v>
      </c>
      <c r="J83" s="10" t="s">
        <v>72</v>
      </c>
      <c r="K83" s="11" t="s">
        <v>194</v>
      </c>
      <c r="L83" s="10">
        <v>1</v>
      </c>
      <c r="M83" s="12">
        <v>45023</v>
      </c>
    </row>
    <row r="84" spans="1:13" ht="15.75" customHeight="1" x14ac:dyDescent="0.25">
      <c r="A84" s="41" t="str">
        <f t="shared" si="1"/>
        <v>PN2068_2_17_EXE_PRE_000079_1</v>
      </c>
      <c r="B84" s="6" t="s">
        <v>12</v>
      </c>
      <c r="C84" s="7" t="s">
        <v>13</v>
      </c>
      <c r="D84" s="8" t="s">
        <v>195</v>
      </c>
      <c r="E84" s="9" t="s">
        <v>99</v>
      </c>
      <c r="F84" s="8" t="s">
        <v>100</v>
      </c>
      <c r="G84" s="10">
        <v>17</v>
      </c>
      <c r="H84" s="8" t="s">
        <v>17</v>
      </c>
      <c r="I84" s="9" t="s">
        <v>101</v>
      </c>
      <c r="J84" s="10" t="s">
        <v>196</v>
      </c>
      <c r="K84" s="11" t="s">
        <v>197</v>
      </c>
      <c r="L84" s="10">
        <v>1</v>
      </c>
      <c r="M84" s="12">
        <v>45023</v>
      </c>
    </row>
    <row r="85" spans="1:13" ht="15.75" customHeight="1" x14ac:dyDescent="0.25">
      <c r="A85" s="41" t="str">
        <f t="shared" si="1"/>
        <v>PN2068-2_17_EXE_DAF_000010_4</v>
      </c>
      <c r="B85" s="6" t="s">
        <v>12</v>
      </c>
      <c r="C85" s="7" t="s">
        <v>13</v>
      </c>
      <c r="D85" s="13" t="s">
        <v>14</v>
      </c>
      <c r="E85" s="9" t="s">
        <v>21</v>
      </c>
      <c r="F85" s="8" t="s">
        <v>16</v>
      </c>
      <c r="G85" s="10">
        <v>17</v>
      </c>
      <c r="H85" s="14" t="s">
        <v>17</v>
      </c>
      <c r="I85" s="9" t="s">
        <v>49</v>
      </c>
      <c r="J85" s="10" t="s">
        <v>42</v>
      </c>
      <c r="K85" s="11" t="s">
        <v>198</v>
      </c>
      <c r="L85" s="9">
        <v>4</v>
      </c>
      <c r="M85" s="16">
        <v>44930</v>
      </c>
    </row>
    <row r="86" spans="1:13" ht="15.75" customHeight="1" x14ac:dyDescent="0.25">
      <c r="A86" s="41" t="str">
        <f t="shared" si="1"/>
        <v>PN2068_2_17_EXE_PRE_000105_1</v>
      </c>
      <c r="B86" s="6" t="s">
        <v>12</v>
      </c>
      <c r="C86" s="7" t="s">
        <v>13</v>
      </c>
      <c r="D86" s="8" t="s">
        <v>195</v>
      </c>
      <c r="E86" s="9" t="s">
        <v>99</v>
      </c>
      <c r="F86" s="8" t="s">
        <v>100</v>
      </c>
      <c r="G86" s="10">
        <v>17</v>
      </c>
      <c r="H86" s="8" t="s">
        <v>17</v>
      </c>
      <c r="I86" s="9" t="s">
        <v>101</v>
      </c>
      <c r="J86" s="10" t="s">
        <v>199</v>
      </c>
      <c r="K86" s="11" t="s">
        <v>200</v>
      </c>
      <c r="L86" s="10">
        <v>1</v>
      </c>
      <c r="M86" s="12">
        <v>45023</v>
      </c>
    </row>
    <row r="87" spans="1:13" ht="15.75" customHeight="1" x14ac:dyDescent="0.25">
      <c r="A87" s="41" t="str">
        <f t="shared" si="1"/>
        <v>PN2068_2_17_EXE_PRE_000081_1</v>
      </c>
      <c r="B87" s="6" t="s">
        <v>12</v>
      </c>
      <c r="C87" s="7" t="s">
        <v>13</v>
      </c>
      <c r="D87" s="8" t="s">
        <v>195</v>
      </c>
      <c r="E87" s="9" t="s">
        <v>99</v>
      </c>
      <c r="F87" s="8" t="s">
        <v>100</v>
      </c>
      <c r="G87" s="10">
        <v>17</v>
      </c>
      <c r="H87" s="8" t="s">
        <v>17</v>
      </c>
      <c r="I87" s="9" t="s">
        <v>101</v>
      </c>
      <c r="J87" s="10" t="s">
        <v>201</v>
      </c>
      <c r="K87" s="11" t="s">
        <v>202</v>
      </c>
      <c r="L87" s="10">
        <v>1</v>
      </c>
      <c r="M87" s="12">
        <v>45023</v>
      </c>
    </row>
    <row r="88" spans="1:13" ht="15.75" customHeight="1" x14ac:dyDescent="0.25">
      <c r="A88" s="41" t="str">
        <f t="shared" si="1"/>
        <v>PN2068-2_17_EXE_DAF_000016_3</v>
      </c>
      <c r="B88" s="6" t="s">
        <v>12</v>
      </c>
      <c r="C88" s="7" t="s">
        <v>13</v>
      </c>
      <c r="D88" s="8" t="s">
        <v>14</v>
      </c>
      <c r="E88" s="9" t="s">
        <v>21</v>
      </c>
      <c r="F88" s="8" t="s">
        <v>16</v>
      </c>
      <c r="G88" s="10">
        <v>17</v>
      </c>
      <c r="H88" s="8" t="s">
        <v>17</v>
      </c>
      <c r="I88" s="9" t="s">
        <v>49</v>
      </c>
      <c r="J88" s="10" t="s">
        <v>154</v>
      </c>
      <c r="K88" s="11" t="s">
        <v>203</v>
      </c>
      <c r="L88" s="9">
        <v>3</v>
      </c>
      <c r="M88" s="16">
        <v>44930</v>
      </c>
    </row>
    <row r="89" spans="1:13" ht="15.75" customHeight="1" x14ac:dyDescent="0.25">
      <c r="A89" s="41" t="str">
        <f t="shared" si="1"/>
        <v>PN2068-2_17_EXE_DAF_000014_3</v>
      </c>
      <c r="B89" s="6" t="s">
        <v>12</v>
      </c>
      <c r="C89" s="7" t="s">
        <v>13</v>
      </c>
      <c r="D89" s="13" t="s">
        <v>14</v>
      </c>
      <c r="E89" s="9" t="s">
        <v>21</v>
      </c>
      <c r="F89" s="8" t="s">
        <v>16</v>
      </c>
      <c r="G89" s="10">
        <v>17</v>
      </c>
      <c r="H89" s="14" t="s">
        <v>17</v>
      </c>
      <c r="I89" s="9" t="s">
        <v>49</v>
      </c>
      <c r="J89" s="10" t="s">
        <v>75</v>
      </c>
      <c r="K89" s="11" t="s">
        <v>204</v>
      </c>
      <c r="L89" s="9">
        <v>3</v>
      </c>
      <c r="M89" s="16">
        <v>44930</v>
      </c>
    </row>
    <row r="90" spans="1:13" ht="15.75" customHeight="1" x14ac:dyDescent="0.25">
      <c r="A90" s="41" t="str">
        <f t="shared" si="1"/>
        <v>PN2068-2_17_EXE_DAF_000015_3</v>
      </c>
      <c r="B90" s="6" t="s">
        <v>12</v>
      </c>
      <c r="C90" s="7" t="s">
        <v>13</v>
      </c>
      <c r="D90" s="13" t="s">
        <v>14</v>
      </c>
      <c r="E90" s="9" t="s">
        <v>21</v>
      </c>
      <c r="F90" s="8" t="s">
        <v>16</v>
      </c>
      <c r="G90" s="10">
        <v>17</v>
      </c>
      <c r="H90" s="14" t="s">
        <v>17</v>
      </c>
      <c r="I90" s="9" t="s">
        <v>49</v>
      </c>
      <c r="J90" s="10" t="s">
        <v>87</v>
      </c>
      <c r="K90" s="11" t="s">
        <v>205</v>
      </c>
      <c r="L90" s="9">
        <v>3</v>
      </c>
      <c r="M90" s="16">
        <v>44930</v>
      </c>
    </row>
    <row r="91" spans="1:13" ht="15.75" customHeight="1" x14ac:dyDescent="0.25">
      <c r="A91" s="41" t="str">
        <f t="shared" si="1"/>
        <v>PN2068-2_17_EXE_DAF_000017_3</v>
      </c>
      <c r="B91" s="6" t="s">
        <v>12</v>
      </c>
      <c r="C91" s="7" t="s">
        <v>13</v>
      </c>
      <c r="D91" s="13" t="s">
        <v>14</v>
      </c>
      <c r="E91" s="9" t="s">
        <v>21</v>
      </c>
      <c r="F91" s="8" t="s">
        <v>16</v>
      </c>
      <c r="G91" s="10">
        <v>17</v>
      </c>
      <c r="H91" s="14" t="s">
        <v>17</v>
      </c>
      <c r="I91" s="9" t="s">
        <v>49</v>
      </c>
      <c r="J91" s="10" t="s">
        <v>156</v>
      </c>
      <c r="K91" s="11" t="s">
        <v>206</v>
      </c>
      <c r="L91" s="9">
        <v>3</v>
      </c>
      <c r="M91" s="12">
        <v>44950</v>
      </c>
    </row>
    <row r="92" spans="1:13" ht="15.75" customHeight="1" x14ac:dyDescent="0.25">
      <c r="A92" s="41" t="str">
        <f t="shared" si="1"/>
        <v>PN2068-2_17_EXE_PLA_000033_1</v>
      </c>
      <c r="B92" s="6" t="s">
        <v>12</v>
      </c>
      <c r="C92" s="7" t="s">
        <v>13</v>
      </c>
      <c r="D92" s="8" t="s">
        <v>135</v>
      </c>
      <c r="E92" s="9" t="s">
        <v>15</v>
      </c>
      <c r="F92" s="8" t="s">
        <v>16</v>
      </c>
      <c r="G92" s="10">
        <v>17</v>
      </c>
      <c r="H92" s="8" t="s">
        <v>17</v>
      </c>
      <c r="I92" s="9" t="s">
        <v>56</v>
      </c>
      <c r="J92" s="10" t="s">
        <v>207</v>
      </c>
      <c r="K92" s="11" t="s">
        <v>208</v>
      </c>
      <c r="L92" s="10">
        <v>1</v>
      </c>
      <c r="M92" s="12">
        <v>45026</v>
      </c>
    </row>
    <row r="93" spans="1:13" ht="15.75" customHeight="1" x14ac:dyDescent="0.25">
      <c r="A93" s="41" t="str">
        <f t="shared" si="1"/>
        <v>PN2068-2_17_EXE_PLA_000034_1</v>
      </c>
      <c r="B93" s="6" t="s">
        <v>12</v>
      </c>
      <c r="C93" s="7" t="s">
        <v>13</v>
      </c>
      <c r="D93" s="14" t="s">
        <v>179</v>
      </c>
      <c r="E93" s="9" t="s">
        <v>15</v>
      </c>
      <c r="F93" s="8" t="s">
        <v>16</v>
      </c>
      <c r="G93" s="10">
        <v>17</v>
      </c>
      <c r="H93" s="8" t="s">
        <v>17</v>
      </c>
      <c r="I93" s="9" t="s">
        <v>56</v>
      </c>
      <c r="J93" s="10" t="s">
        <v>95</v>
      </c>
      <c r="K93" s="11" t="s">
        <v>209</v>
      </c>
      <c r="L93" s="10">
        <v>1</v>
      </c>
      <c r="M93" s="12">
        <v>45026</v>
      </c>
    </row>
    <row r="94" spans="1:13" ht="15.75" customHeight="1" x14ac:dyDescent="0.25">
      <c r="A94" s="41" t="str">
        <f t="shared" si="1"/>
        <v>PN2068-2_17_EXE_DAF_000018_4</v>
      </c>
      <c r="B94" s="6" t="s">
        <v>12</v>
      </c>
      <c r="C94" s="7" t="s">
        <v>13</v>
      </c>
      <c r="D94" s="8" t="s">
        <v>14</v>
      </c>
      <c r="E94" s="9" t="s">
        <v>21</v>
      </c>
      <c r="F94" s="8" t="s">
        <v>16</v>
      </c>
      <c r="G94" s="10">
        <v>17</v>
      </c>
      <c r="H94" s="8" t="s">
        <v>17</v>
      </c>
      <c r="I94" s="9" t="s">
        <v>49</v>
      </c>
      <c r="J94" s="10" t="s">
        <v>210</v>
      </c>
      <c r="K94" s="11" t="s">
        <v>211</v>
      </c>
      <c r="L94" s="9">
        <v>4</v>
      </c>
      <c r="M94" s="12">
        <v>44932</v>
      </c>
    </row>
    <row r="95" spans="1:13" ht="15.75" customHeight="1" x14ac:dyDescent="0.25">
      <c r="A95" s="41" t="str">
        <f t="shared" si="1"/>
        <v>PN2068-2_17_EXE_PLA_000035_1</v>
      </c>
      <c r="B95" s="6" t="s">
        <v>12</v>
      </c>
      <c r="C95" s="7" t="s">
        <v>13</v>
      </c>
      <c r="D95" s="8" t="s">
        <v>193</v>
      </c>
      <c r="E95" s="9" t="s">
        <v>15</v>
      </c>
      <c r="F95" s="8" t="s">
        <v>16</v>
      </c>
      <c r="G95" s="10">
        <v>17</v>
      </c>
      <c r="H95" s="8" t="s">
        <v>17</v>
      </c>
      <c r="I95" s="9" t="s">
        <v>56</v>
      </c>
      <c r="J95" s="10" t="s">
        <v>67</v>
      </c>
      <c r="K95" s="11" t="s">
        <v>212</v>
      </c>
      <c r="L95" s="10">
        <v>1</v>
      </c>
      <c r="M95" s="12">
        <v>45026</v>
      </c>
    </row>
    <row r="96" spans="1:13" ht="15.75" customHeight="1" x14ac:dyDescent="0.25">
      <c r="A96" s="41" t="str">
        <f t="shared" si="1"/>
        <v>PN2068-2_17_EXE_PLA_000036_1</v>
      </c>
      <c r="B96" s="6" t="s">
        <v>12</v>
      </c>
      <c r="C96" s="7" t="s">
        <v>13</v>
      </c>
      <c r="D96" s="8" t="s">
        <v>193</v>
      </c>
      <c r="E96" s="9" t="s">
        <v>15</v>
      </c>
      <c r="F96" s="8" t="s">
        <v>16</v>
      </c>
      <c r="G96" s="10">
        <v>17</v>
      </c>
      <c r="H96" s="8" t="s">
        <v>17</v>
      </c>
      <c r="I96" s="9" t="s">
        <v>56</v>
      </c>
      <c r="J96" s="10" t="s">
        <v>213</v>
      </c>
      <c r="K96" s="11" t="s">
        <v>214</v>
      </c>
      <c r="L96" s="10">
        <v>1</v>
      </c>
      <c r="M96" s="12">
        <v>45026</v>
      </c>
    </row>
    <row r="97" spans="1:13" ht="15.75" customHeight="1" x14ac:dyDescent="0.25">
      <c r="A97" s="41" t="str">
        <f t="shared" si="1"/>
        <v>PN2068-2_17_EXE_DAF_000011_5</v>
      </c>
      <c r="B97" s="6" t="s">
        <v>12</v>
      </c>
      <c r="C97" s="7" t="s">
        <v>13</v>
      </c>
      <c r="D97" s="8" t="s">
        <v>14</v>
      </c>
      <c r="E97" s="9" t="s">
        <v>21</v>
      </c>
      <c r="F97" s="8" t="s">
        <v>16</v>
      </c>
      <c r="G97" s="10">
        <v>17</v>
      </c>
      <c r="H97" s="8" t="s">
        <v>17</v>
      </c>
      <c r="I97" s="9" t="s">
        <v>49</v>
      </c>
      <c r="J97" s="10" t="s">
        <v>44</v>
      </c>
      <c r="K97" s="15" t="s">
        <v>215</v>
      </c>
      <c r="L97" s="9">
        <v>5</v>
      </c>
      <c r="M97" s="16">
        <v>44930</v>
      </c>
    </row>
    <row r="98" spans="1:13" ht="15.75" customHeight="1" x14ac:dyDescent="0.25">
      <c r="A98" s="41" t="str">
        <f t="shared" si="1"/>
        <v>PN2068-2_17_EXE_PLA_000091_1</v>
      </c>
      <c r="B98" s="6" t="s">
        <v>12</v>
      </c>
      <c r="C98" s="7" t="s">
        <v>13</v>
      </c>
      <c r="D98" s="13" t="s">
        <v>179</v>
      </c>
      <c r="E98" s="9" t="s">
        <v>21</v>
      </c>
      <c r="F98" s="8" t="s">
        <v>16</v>
      </c>
      <c r="G98" s="10">
        <v>17</v>
      </c>
      <c r="H98" s="14" t="s">
        <v>17</v>
      </c>
      <c r="I98" s="9" t="s">
        <v>56</v>
      </c>
      <c r="J98" s="10" t="s">
        <v>216</v>
      </c>
      <c r="K98" s="11" t="s">
        <v>217</v>
      </c>
      <c r="L98" s="10">
        <v>1</v>
      </c>
      <c r="M98" s="12">
        <v>45029</v>
      </c>
    </row>
    <row r="99" spans="1:13" ht="15.75" customHeight="1" x14ac:dyDescent="0.25">
      <c r="A99" s="41" t="str">
        <f t="shared" si="1"/>
        <v>PN2068-2_17_EXE_PLA_000090_1</v>
      </c>
      <c r="B99" s="6" t="s">
        <v>12</v>
      </c>
      <c r="C99" s="7" t="s">
        <v>13</v>
      </c>
      <c r="D99" s="13" t="s">
        <v>179</v>
      </c>
      <c r="E99" s="9" t="s">
        <v>21</v>
      </c>
      <c r="F99" s="8" t="s">
        <v>16</v>
      </c>
      <c r="G99" s="10">
        <v>17</v>
      </c>
      <c r="H99" s="14" t="s">
        <v>17</v>
      </c>
      <c r="I99" s="9" t="s">
        <v>56</v>
      </c>
      <c r="J99" s="10" t="s">
        <v>218</v>
      </c>
      <c r="K99" s="11" t="s">
        <v>219</v>
      </c>
      <c r="L99" s="10">
        <v>1</v>
      </c>
      <c r="M99" s="12">
        <v>45029</v>
      </c>
    </row>
    <row r="100" spans="1:13" ht="15.75" customHeight="1" x14ac:dyDescent="0.25">
      <c r="A100" s="41" t="str">
        <f t="shared" si="1"/>
        <v>PN2068-2_17_EXE_DAF_000085_1</v>
      </c>
      <c r="B100" s="6" t="s">
        <v>12</v>
      </c>
      <c r="C100" s="7" t="s">
        <v>13</v>
      </c>
      <c r="D100" s="13" t="s">
        <v>14</v>
      </c>
      <c r="E100" s="9" t="s">
        <v>15</v>
      </c>
      <c r="F100" s="8" t="s">
        <v>16</v>
      </c>
      <c r="G100" s="10">
        <v>17</v>
      </c>
      <c r="H100" s="14" t="s">
        <v>17</v>
      </c>
      <c r="I100" s="9" t="s">
        <v>49</v>
      </c>
      <c r="J100" s="10" t="s">
        <v>168</v>
      </c>
      <c r="K100" s="11" t="s">
        <v>220</v>
      </c>
      <c r="L100" s="10">
        <v>1</v>
      </c>
      <c r="M100" s="12">
        <v>45029</v>
      </c>
    </row>
    <row r="101" spans="1:13" ht="15.75" customHeight="1" x14ac:dyDescent="0.25">
      <c r="A101" s="41" t="str">
        <f t="shared" si="1"/>
        <v>PN2068-2_17_EXE_DAF_000086_1</v>
      </c>
      <c r="B101" s="6" t="s">
        <v>12</v>
      </c>
      <c r="C101" s="7" t="s">
        <v>13</v>
      </c>
      <c r="D101" s="13" t="s">
        <v>14</v>
      </c>
      <c r="E101" s="9" t="s">
        <v>15</v>
      </c>
      <c r="F101" s="8" t="s">
        <v>16</v>
      </c>
      <c r="G101" s="10">
        <v>17</v>
      </c>
      <c r="H101" s="14" t="s">
        <v>17</v>
      </c>
      <c r="I101" s="9" t="s">
        <v>49</v>
      </c>
      <c r="J101" s="10" t="s">
        <v>221</v>
      </c>
      <c r="K101" s="11" t="s">
        <v>222</v>
      </c>
      <c r="L101" s="10">
        <v>1</v>
      </c>
      <c r="M101" s="12">
        <v>45029</v>
      </c>
    </row>
    <row r="102" spans="1:13" ht="15.75" customHeight="1" x14ac:dyDescent="0.25">
      <c r="A102" s="41" t="str">
        <f t="shared" si="1"/>
        <v>PN2068-2_17_EXE_DAF_000087_1</v>
      </c>
      <c r="B102" s="6" t="s">
        <v>12</v>
      </c>
      <c r="C102" s="7" t="s">
        <v>13</v>
      </c>
      <c r="D102" s="13" t="s">
        <v>14</v>
      </c>
      <c r="E102" s="9" t="s">
        <v>15</v>
      </c>
      <c r="F102" s="8" t="s">
        <v>16</v>
      </c>
      <c r="G102" s="10">
        <v>17</v>
      </c>
      <c r="H102" s="14" t="s">
        <v>17</v>
      </c>
      <c r="I102" s="9" t="s">
        <v>49</v>
      </c>
      <c r="J102" s="10" t="s">
        <v>223</v>
      </c>
      <c r="K102" s="11" t="s">
        <v>224</v>
      </c>
      <c r="L102" s="10">
        <v>1</v>
      </c>
      <c r="M102" s="12">
        <v>45029</v>
      </c>
    </row>
    <row r="103" spans="1:13" ht="15.75" customHeight="1" x14ac:dyDescent="0.25">
      <c r="A103" s="41" t="str">
        <f t="shared" si="1"/>
        <v>PN2068-2_17_EXE_DAF_000088_1</v>
      </c>
      <c r="B103" s="6" t="s">
        <v>12</v>
      </c>
      <c r="C103" s="7" t="s">
        <v>13</v>
      </c>
      <c r="D103" s="8" t="s">
        <v>14</v>
      </c>
      <c r="E103" s="9" t="s">
        <v>15</v>
      </c>
      <c r="F103" s="8" t="s">
        <v>16</v>
      </c>
      <c r="G103" s="10">
        <v>17</v>
      </c>
      <c r="H103" s="8" t="s">
        <v>17</v>
      </c>
      <c r="I103" s="9" t="s">
        <v>49</v>
      </c>
      <c r="J103" s="10" t="s">
        <v>162</v>
      </c>
      <c r="K103" s="11" t="s">
        <v>225</v>
      </c>
      <c r="L103" s="10">
        <v>1</v>
      </c>
      <c r="M103" s="12">
        <v>45029</v>
      </c>
    </row>
    <row r="104" spans="1:13" ht="15.75" customHeight="1" x14ac:dyDescent="0.25">
      <c r="A104" s="41" t="str">
        <f t="shared" si="1"/>
        <v>PN2068-2_17_EXE_DAF_000026_2</v>
      </c>
      <c r="B104" s="6" t="s">
        <v>12</v>
      </c>
      <c r="C104" s="7" t="s">
        <v>13</v>
      </c>
      <c r="D104" s="13" t="s">
        <v>14</v>
      </c>
      <c r="E104" s="9" t="s">
        <v>21</v>
      </c>
      <c r="F104" s="8" t="s">
        <v>16</v>
      </c>
      <c r="G104" s="10">
        <v>17</v>
      </c>
      <c r="H104" s="14" t="s">
        <v>17</v>
      </c>
      <c r="I104" s="9" t="s">
        <v>49</v>
      </c>
      <c r="J104" s="10" t="s">
        <v>138</v>
      </c>
      <c r="K104" s="11" t="s">
        <v>226</v>
      </c>
      <c r="L104" s="9">
        <v>2</v>
      </c>
      <c r="M104" s="16">
        <v>44942</v>
      </c>
    </row>
    <row r="105" spans="1:13" ht="15.75" customHeight="1" x14ac:dyDescent="0.25">
      <c r="A105" s="41" t="str">
        <f t="shared" si="1"/>
        <v>PN2068-2_17_EXE_MOD_000063_3</v>
      </c>
      <c r="B105" s="6" t="s">
        <v>12</v>
      </c>
      <c r="C105" s="7" t="s">
        <v>13</v>
      </c>
      <c r="D105" s="13" t="s">
        <v>14</v>
      </c>
      <c r="E105" s="9" t="s">
        <v>21</v>
      </c>
      <c r="F105" s="8" t="s">
        <v>16</v>
      </c>
      <c r="G105" s="10">
        <v>17</v>
      </c>
      <c r="H105" s="14" t="s">
        <v>17</v>
      </c>
      <c r="I105" s="9" t="s">
        <v>92</v>
      </c>
      <c r="J105" s="10" t="s">
        <v>227</v>
      </c>
      <c r="K105" s="11" t="s">
        <v>228</v>
      </c>
      <c r="L105" s="9">
        <v>3</v>
      </c>
      <c r="M105" s="12">
        <v>44978</v>
      </c>
    </row>
    <row r="106" spans="1:13" ht="15.75" customHeight="1" x14ac:dyDescent="0.25">
      <c r="A106" s="41" t="str">
        <f t="shared" si="1"/>
        <v>PN2068-2_17_EXE_DAF_000089_1</v>
      </c>
      <c r="B106" s="6" t="s">
        <v>12</v>
      </c>
      <c r="C106" s="7" t="s">
        <v>13</v>
      </c>
      <c r="D106" s="13" t="s">
        <v>14</v>
      </c>
      <c r="E106" s="9" t="s">
        <v>15</v>
      </c>
      <c r="F106" s="8" t="s">
        <v>16</v>
      </c>
      <c r="G106" s="10">
        <v>17</v>
      </c>
      <c r="H106" s="14" t="s">
        <v>17</v>
      </c>
      <c r="I106" s="9" t="s">
        <v>49</v>
      </c>
      <c r="J106" s="10" t="s">
        <v>180</v>
      </c>
      <c r="K106" s="11" t="s">
        <v>229</v>
      </c>
      <c r="L106" s="10">
        <v>1</v>
      </c>
      <c r="M106" s="12">
        <v>45029</v>
      </c>
    </row>
    <row r="107" spans="1:13" ht="15.75" customHeight="1" x14ac:dyDescent="0.25">
      <c r="A107" s="41" t="str">
        <f t="shared" si="1"/>
        <v>PN2068-2_17_EXE_DAF_000090_1</v>
      </c>
      <c r="B107" s="6" t="s">
        <v>12</v>
      </c>
      <c r="C107" s="7" t="s">
        <v>13</v>
      </c>
      <c r="D107" s="13" t="s">
        <v>14</v>
      </c>
      <c r="E107" s="9" t="s">
        <v>15</v>
      </c>
      <c r="F107" s="8" t="s">
        <v>16</v>
      </c>
      <c r="G107" s="10">
        <v>17</v>
      </c>
      <c r="H107" s="14" t="s">
        <v>17</v>
      </c>
      <c r="I107" s="9" t="s">
        <v>49</v>
      </c>
      <c r="J107" s="10" t="s">
        <v>218</v>
      </c>
      <c r="K107" s="11" t="s">
        <v>230</v>
      </c>
      <c r="L107" s="10">
        <v>1</v>
      </c>
      <c r="M107" s="24">
        <v>45029</v>
      </c>
    </row>
    <row r="108" spans="1:13" ht="15.75" customHeight="1" x14ac:dyDescent="0.25">
      <c r="A108" s="41" t="str">
        <f t="shared" si="1"/>
        <v>PN2068-2_17_EXE_DAF_000091_1</v>
      </c>
      <c r="B108" s="6" t="s">
        <v>12</v>
      </c>
      <c r="C108" s="7" t="s">
        <v>13</v>
      </c>
      <c r="D108" s="13" t="s">
        <v>14</v>
      </c>
      <c r="E108" s="9" t="s">
        <v>15</v>
      </c>
      <c r="F108" s="8" t="s">
        <v>16</v>
      </c>
      <c r="G108" s="10">
        <v>17</v>
      </c>
      <c r="H108" s="14" t="s">
        <v>17</v>
      </c>
      <c r="I108" s="9" t="s">
        <v>49</v>
      </c>
      <c r="J108" s="10" t="s">
        <v>216</v>
      </c>
      <c r="K108" s="11" t="s">
        <v>231</v>
      </c>
      <c r="L108" s="10">
        <v>1</v>
      </c>
      <c r="M108" s="24">
        <v>45029</v>
      </c>
    </row>
    <row r="109" spans="1:13" ht="15.75" customHeight="1" x14ac:dyDescent="0.25">
      <c r="A109" s="41" t="str">
        <f t="shared" si="1"/>
        <v>PN2068-2_17_EXE_DAF_000092_1</v>
      </c>
      <c r="B109" s="6" t="s">
        <v>12</v>
      </c>
      <c r="C109" s="7" t="s">
        <v>13</v>
      </c>
      <c r="D109" s="8" t="s">
        <v>14</v>
      </c>
      <c r="E109" s="9" t="s">
        <v>15</v>
      </c>
      <c r="F109" s="8" t="s">
        <v>16</v>
      </c>
      <c r="G109" s="10">
        <v>17</v>
      </c>
      <c r="H109" s="8" t="s">
        <v>17</v>
      </c>
      <c r="I109" s="9" t="s">
        <v>49</v>
      </c>
      <c r="J109" s="10" t="s">
        <v>232</v>
      </c>
      <c r="K109" s="11" t="s">
        <v>233</v>
      </c>
      <c r="L109" s="10">
        <v>1</v>
      </c>
      <c r="M109" s="24">
        <v>45029</v>
      </c>
    </row>
    <row r="110" spans="1:13" ht="15.75" customHeight="1" x14ac:dyDescent="0.25">
      <c r="A110" s="41" t="str">
        <f t="shared" si="1"/>
        <v>PN2068-2_17_EXE_DAF_000093_1</v>
      </c>
      <c r="B110" s="6" t="s">
        <v>12</v>
      </c>
      <c r="C110" s="7" t="s">
        <v>13</v>
      </c>
      <c r="D110" s="8" t="s">
        <v>14</v>
      </c>
      <c r="E110" s="9" t="s">
        <v>15</v>
      </c>
      <c r="F110" s="8" t="s">
        <v>16</v>
      </c>
      <c r="G110" s="10">
        <v>17</v>
      </c>
      <c r="H110" s="8" t="s">
        <v>17</v>
      </c>
      <c r="I110" s="9" t="s">
        <v>49</v>
      </c>
      <c r="J110" s="10" t="s">
        <v>234</v>
      </c>
      <c r="K110" s="11" t="s">
        <v>235</v>
      </c>
      <c r="L110" s="10">
        <v>1</v>
      </c>
      <c r="M110" s="24">
        <v>45029</v>
      </c>
    </row>
    <row r="111" spans="1:13" ht="15.75" customHeight="1" x14ac:dyDescent="0.25">
      <c r="A111" s="41" t="str">
        <f t="shared" si="1"/>
        <v>PN2068-2_17_EXE_DAF_000094_1</v>
      </c>
      <c r="B111" s="25"/>
      <c r="C111" s="7" t="s">
        <v>13</v>
      </c>
      <c r="D111" s="8" t="s">
        <v>14</v>
      </c>
      <c r="E111" s="9" t="s">
        <v>15</v>
      </c>
      <c r="F111" s="8" t="s">
        <v>16</v>
      </c>
      <c r="G111" s="10">
        <v>17</v>
      </c>
      <c r="H111" s="8" t="s">
        <v>17</v>
      </c>
      <c r="I111" s="9" t="s">
        <v>49</v>
      </c>
      <c r="J111" s="10" t="s">
        <v>236</v>
      </c>
      <c r="K111" s="11" t="s">
        <v>237</v>
      </c>
      <c r="L111" s="10">
        <v>1</v>
      </c>
      <c r="M111" s="24">
        <v>45029</v>
      </c>
    </row>
    <row r="112" spans="1:13" ht="15.75" customHeight="1" x14ac:dyDescent="0.25">
      <c r="A112" s="41" t="str">
        <f t="shared" si="1"/>
        <v>PN2068-2_17_EXE_DAF_000095_1</v>
      </c>
      <c r="B112" s="25"/>
      <c r="C112" s="7" t="s">
        <v>13</v>
      </c>
      <c r="D112" s="8" t="s">
        <v>14</v>
      </c>
      <c r="E112" s="9" t="s">
        <v>15</v>
      </c>
      <c r="F112" s="8" t="s">
        <v>16</v>
      </c>
      <c r="G112" s="10">
        <v>17</v>
      </c>
      <c r="H112" s="8" t="s">
        <v>17</v>
      </c>
      <c r="I112" s="9" t="s">
        <v>49</v>
      </c>
      <c r="J112" s="10" t="s">
        <v>238</v>
      </c>
      <c r="K112" s="11" t="s">
        <v>239</v>
      </c>
      <c r="L112" s="10">
        <v>1</v>
      </c>
      <c r="M112" s="24">
        <v>45029</v>
      </c>
    </row>
    <row r="113" spans="1:13" ht="15.75" customHeight="1" x14ac:dyDescent="0.25">
      <c r="A113" s="41" t="str">
        <f t="shared" si="1"/>
        <v>PN2068-2_17_EXE_DAF_000096_1</v>
      </c>
      <c r="B113" s="25"/>
      <c r="C113" s="7" t="s">
        <v>13</v>
      </c>
      <c r="D113" s="8" t="s">
        <v>14</v>
      </c>
      <c r="E113" s="9" t="s">
        <v>15</v>
      </c>
      <c r="F113" s="8" t="s">
        <v>16</v>
      </c>
      <c r="G113" s="10">
        <v>17</v>
      </c>
      <c r="H113" s="8" t="s">
        <v>17</v>
      </c>
      <c r="I113" s="9" t="s">
        <v>49</v>
      </c>
      <c r="J113" s="10" t="s">
        <v>240</v>
      </c>
      <c r="K113" s="11" t="s">
        <v>241</v>
      </c>
      <c r="L113" s="10">
        <v>1</v>
      </c>
      <c r="M113" s="24">
        <v>45029</v>
      </c>
    </row>
    <row r="114" spans="1:13" ht="15.75" customHeight="1" x14ac:dyDescent="0.25">
      <c r="A114" s="41" t="str">
        <f t="shared" si="1"/>
        <v>PN2068-2_17_EXE_PLA_000045_1</v>
      </c>
      <c r="B114" s="6" t="s">
        <v>12</v>
      </c>
      <c r="C114" s="7" t="s">
        <v>13</v>
      </c>
      <c r="D114" s="8" t="s">
        <v>179</v>
      </c>
      <c r="E114" s="9" t="s">
        <v>15</v>
      </c>
      <c r="F114" s="8" t="s">
        <v>16</v>
      </c>
      <c r="G114" s="10">
        <v>17</v>
      </c>
      <c r="H114" s="8" t="s">
        <v>17</v>
      </c>
      <c r="I114" s="9" t="s">
        <v>56</v>
      </c>
      <c r="J114" s="10" t="s">
        <v>242</v>
      </c>
      <c r="K114" s="11" t="s">
        <v>243</v>
      </c>
      <c r="L114" s="10">
        <v>1</v>
      </c>
      <c r="M114" s="24">
        <v>45029</v>
      </c>
    </row>
    <row r="115" spans="1:13" ht="15.75" customHeight="1" x14ac:dyDescent="0.25">
      <c r="A115" s="41" t="str">
        <f t="shared" si="1"/>
        <v>PN2068-2_17_EXE_PLA_000028_1</v>
      </c>
      <c r="B115" s="6" t="s">
        <v>12</v>
      </c>
      <c r="C115" s="7" t="s">
        <v>13</v>
      </c>
      <c r="D115" s="8" t="s">
        <v>179</v>
      </c>
      <c r="E115" s="9" t="s">
        <v>15</v>
      </c>
      <c r="F115" s="8" t="s">
        <v>16</v>
      </c>
      <c r="G115" s="10">
        <v>17</v>
      </c>
      <c r="H115" s="8" t="s">
        <v>17</v>
      </c>
      <c r="I115" s="9" t="s">
        <v>56</v>
      </c>
      <c r="J115" s="10" t="s">
        <v>50</v>
      </c>
      <c r="K115" s="11" t="s">
        <v>244</v>
      </c>
      <c r="L115" s="10">
        <v>1</v>
      </c>
      <c r="M115" s="12">
        <v>45029</v>
      </c>
    </row>
    <row r="116" spans="1:13" ht="15.75" customHeight="1" x14ac:dyDescent="0.25">
      <c r="A116" s="41" t="str">
        <f t="shared" si="1"/>
        <v>PN2068-2_17_EXE_PLA_000029_1</v>
      </c>
      <c r="B116" s="6" t="s">
        <v>12</v>
      </c>
      <c r="C116" s="7" t="s">
        <v>13</v>
      </c>
      <c r="D116" s="8" t="s">
        <v>179</v>
      </c>
      <c r="E116" s="9" t="s">
        <v>15</v>
      </c>
      <c r="F116" s="8" t="s">
        <v>16</v>
      </c>
      <c r="G116" s="10">
        <v>17</v>
      </c>
      <c r="H116" s="8" t="s">
        <v>17</v>
      </c>
      <c r="I116" s="9" t="s">
        <v>56</v>
      </c>
      <c r="J116" s="10" t="s">
        <v>53</v>
      </c>
      <c r="K116" s="11" t="s">
        <v>245</v>
      </c>
      <c r="L116" s="10">
        <v>1</v>
      </c>
      <c r="M116" s="12">
        <v>45029</v>
      </c>
    </row>
    <row r="117" spans="1:13" ht="15.75" customHeight="1" x14ac:dyDescent="0.25">
      <c r="A117" s="41" t="str">
        <f t="shared" si="1"/>
        <v>PN2068-2_17_EXE_PLA_000048_1</v>
      </c>
      <c r="B117" s="6" t="s">
        <v>12</v>
      </c>
      <c r="C117" s="7" t="s">
        <v>13</v>
      </c>
      <c r="D117" s="8" t="s">
        <v>179</v>
      </c>
      <c r="E117" s="9" t="s">
        <v>15</v>
      </c>
      <c r="F117" s="8" t="s">
        <v>16</v>
      </c>
      <c r="G117" s="10">
        <v>17</v>
      </c>
      <c r="H117" s="8" t="s">
        <v>17</v>
      </c>
      <c r="I117" s="9" t="s">
        <v>56</v>
      </c>
      <c r="J117" s="10" t="s">
        <v>246</v>
      </c>
      <c r="K117" s="11" t="s">
        <v>247</v>
      </c>
      <c r="L117" s="10">
        <v>1</v>
      </c>
      <c r="M117" s="12">
        <v>45029</v>
      </c>
    </row>
    <row r="118" spans="1:13" ht="15.75" customHeight="1" x14ac:dyDescent="0.25">
      <c r="A118" s="41" t="str">
        <f t="shared" si="1"/>
        <v>PN2068-2_17_EXE_DAF_000048_1</v>
      </c>
      <c r="B118" s="6" t="s">
        <v>12</v>
      </c>
      <c r="C118" s="7" t="s">
        <v>13</v>
      </c>
      <c r="D118" s="8" t="s">
        <v>14</v>
      </c>
      <c r="E118" s="9" t="s">
        <v>21</v>
      </c>
      <c r="F118" s="8" t="s">
        <v>16</v>
      </c>
      <c r="G118" s="10">
        <v>17</v>
      </c>
      <c r="H118" s="8" t="s">
        <v>17</v>
      </c>
      <c r="I118" s="9" t="s">
        <v>49</v>
      </c>
      <c r="J118" s="10" t="s">
        <v>246</v>
      </c>
      <c r="K118" s="15" t="s">
        <v>248</v>
      </c>
      <c r="L118" s="14">
        <v>1</v>
      </c>
      <c r="M118" s="12">
        <v>45033</v>
      </c>
    </row>
    <row r="119" spans="1:13" ht="15.75" customHeight="1" x14ac:dyDescent="0.25">
      <c r="A119" s="41" t="str">
        <f t="shared" si="1"/>
        <v>PN2068-2_17_EXE_LIS_000084_1</v>
      </c>
      <c r="B119" s="6" t="s">
        <v>12</v>
      </c>
      <c r="C119" s="7" t="s">
        <v>13</v>
      </c>
      <c r="D119" s="8" t="s">
        <v>14</v>
      </c>
      <c r="E119" s="9" t="s">
        <v>91</v>
      </c>
      <c r="F119" s="8" t="s">
        <v>16</v>
      </c>
      <c r="G119" s="10">
        <v>17</v>
      </c>
      <c r="H119" s="8" t="s">
        <v>17</v>
      </c>
      <c r="I119" s="9" t="s">
        <v>249</v>
      </c>
      <c r="J119" s="10" t="s">
        <v>170</v>
      </c>
      <c r="K119" s="11" t="s">
        <v>250</v>
      </c>
      <c r="L119" s="10">
        <v>1</v>
      </c>
      <c r="M119" s="12">
        <v>45034</v>
      </c>
    </row>
    <row r="120" spans="1:13" ht="15.75" customHeight="1" x14ac:dyDescent="0.25">
      <c r="A120" s="41" t="str">
        <f t="shared" si="1"/>
        <v>PN2068-2_17_EXE_PRC_000107_1</v>
      </c>
      <c r="B120" s="6" t="s">
        <v>12</v>
      </c>
      <c r="C120" s="7" t="s">
        <v>13</v>
      </c>
      <c r="D120" s="13" t="s">
        <v>14</v>
      </c>
      <c r="E120" s="9" t="s">
        <v>91</v>
      </c>
      <c r="F120" s="8" t="s">
        <v>16</v>
      </c>
      <c r="G120" s="10">
        <v>17</v>
      </c>
      <c r="H120" s="14" t="s">
        <v>17</v>
      </c>
      <c r="I120" s="9" t="s">
        <v>251</v>
      </c>
      <c r="J120" s="26" t="s">
        <v>252</v>
      </c>
      <c r="K120" s="11" t="s">
        <v>253</v>
      </c>
      <c r="L120" s="10">
        <v>1</v>
      </c>
      <c r="M120" s="12">
        <v>45034</v>
      </c>
    </row>
    <row r="121" spans="1:13" ht="15.75" customHeight="1" x14ac:dyDescent="0.25">
      <c r="A121" s="41" t="str">
        <f t="shared" si="1"/>
        <v>PN2068-2_17_EXE_DAF_000044_1</v>
      </c>
      <c r="B121" s="6" t="s">
        <v>12</v>
      </c>
      <c r="C121" s="7" t="s">
        <v>13</v>
      </c>
      <c r="D121" s="8" t="s">
        <v>14</v>
      </c>
      <c r="E121" s="9" t="s">
        <v>21</v>
      </c>
      <c r="F121" s="8" t="s">
        <v>16</v>
      </c>
      <c r="G121" s="10">
        <v>17</v>
      </c>
      <c r="H121" s="8" t="s">
        <v>17</v>
      </c>
      <c r="I121" s="9" t="s">
        <v>49</v>
      </c>
      <c r="J121" s="10" t="s">
        <v>136</v>
      </c>
      <c r="K121" s="15" t="s">
        <v>254</v>
      </c>
      <c r="L121" s="14">
        <v>1</v>
      </c>
      <c r="M121" s="12">
        <v>45035</v>
      </c>
    </row>
    <row r="122" spans="1:13" ht="15.75" customHeight="1" x14ac:dyDescent="0.25">
      <c r="A122" s="41" t="str">
        <f t="shared" si="1"/>
        <v>PN2068-2_17_EXE_DAF_000043_1</v>
      </c>
      <c r="B122" s="6" t="s">
        <v>12</v>
      </c>
      <c r="C122" s="7" t="s">
        <v>13</v>
      </c>
      <c r="D122" s="8" t="s">
        <v>14</v>
      </c>
      <c r="E122" s="9" t="s">
        <v>21</v>
      </c>
      <c r="F122" s="8" t="s">
        <v>16</v>
      </c>
      <c r="G122" s="10">
        <v>17</v>
      </c>
      <c r="H122" s="8" t="s">
        <v>17</v>
      </c>
      <c r="I122" s="9" t="s">
        <v>49</v>
      </c>
      <c r="J122" s="10" t="s">
        <v>133</v>
      </c>
      <c r="K122" s="15" t="s">
        <v>255</v>
      </c>
      <c r="L122" s="14">
        <v>1</v>
      </c>
      <c r="M122" s="12">
        <v>45036</v>
      </c>
    </row>
    <row r="123" spans="1:13" ht="15.75" customHeight="1" x14ac:dyDescent="0.25">
      <c r="A123" s="41" t="str">
        <f t="shared" si="1"/>
        <v>PN2068-2_17_EXE_DAF_000042_1</v>
      </c>
      <c r="B123" s="6" t="s">
        <v>12</v>
      </c>
      <c r="C123" s="7" t="s">
        <v>13</v>
      </c>
      <c r="D123" s="8" t="s">
        <v>14</v>
      </c>
      <c r="E123" s="9" t="s">
        <v>21</v>
      </c>
      <c r="F123" s="8" t="s">
        <v>16</v>
      </c>
      <c r="G123" s="10">
        <v>17</v>
      </c>
      <c r="H123" s="8" t="s">
        <v>17</v>
      </c>
      <c r="I123" s="9" t="s">
        <v>49</v>
      </c>
      <c r="J123" s="10" t="s">
        <v>131</v>
      </c>
      <c r="K123" s="15" t="s">
        <v>256</v>
      </c>
      <c r="L123" s="14">
        <v>1</v>
      </c>
      <c r="M123" s="12">
        <v>45036</v>
      </c>
    </row>
    <row r="124" spans="1:13" ht="15.75" customHeight="1" x14ac:dyDescent="0.25">
      <c r="A124" s="41" t="str">
        <f t="shared" si="1"/>
        <v>PN2068-2_17_EXE_PLA_000097_1</v>
      </c>
      <c r="B124" s="6" t="s">
        <v>12</v>
      </c>
      <c r="C124" s="7" t="s">
        <v>13</v>
      </c>
      <c r="D124" s="8" t="s">
        <v>193</v>
      </c>
      <c r="E124" s="9" t="s">
        <v>21</v>
      </c>
      <c r="F124" s="8" t="s">
        <v>16</v>
      </c>
      <c r="G124" s="10">
        <v>17</v>
      </c>
      <c r="H124" s="8" t="s">
        <v>17</v>
      </c>
      <c r="I124" s="9" t="s">
        <v>56</v>
      </c>
      <c r="J124" s="10" t="s">
        <v>257</v>
      </c>
      <c r="K124" s="15" t="s">
        <v>258</v>
      </c>
      <c r="L124" s="14">
        <v>1</v>
      </c>
      <c r="M124" s="12">
        <v>45036</v>
      </c>
    </row>
    <row r="125" spans="1:13" ht="15.75" customHeight="1" x14ac:dyDescent="0.25">
      <c r="A125" s="41" t="str">
        <f t="shared" si="1"/>
        <v>PN2068-2_17_EXE_PLA_000098_1</v>
      </c>
      <c r="B125" s="6" t="s">
        <v>12</v>
      </c>
      <c r="C125" s="7" t="s">
        <v>13</v>
      </c>
      <c r="D125" s="13" t="s">
        <v>193</v>
      </c>
      <c r="E125" s="9" t="s">
        <v>21</v>
      </c>
      <c r="F125" s="8" t="s">
        <v>16</v>
      </c>
      <c r="G125" s="10">
        <v>17</v>
      </c>
      <c r="H125" s="14" t="s">
        <v>17</v>
      </c>
      <c r="I125" s="9" t="s">
        <v>56</v>
      </c>
      <c r="J125" s="10" t="s">
        <v>259</v>
      </c>
      <c r="K125" s="11" t="s">
        <v>260</v>
      </c>
      <c r="L125" s="10">
        <v>1</v>
      </c>
      <c r="M125" s="12">
        <v>45036</v>
      </c>
    </row>
    <row r="126" spans="1:13" ht="15.75" customHeight="1" x14ac:dyDescent="0.25">
      <c r="A126" s="41" t="str">
        <f t="shared" si="1"/>
        <v>PN2068-2_17_EXE_PLA_000000_1</v>
      </c>
      <c r="B126" s="6" t="s">
        <v>12</v>
      </c>
      <c r="C126" s="7" t="s">
        <v>13</v>
      </c>
      <c r="D126" s="8" t="s">
        <v>55</v>
      </c>
      <c r="E126" s="9" t="s">
        <v>21</v>
      </c>
      <c r="F126" s="8" t="s">
        <v>16</v>
      </c>
      <c r="G126" s="10">
        <v>17</v>
      </c>
      <c r="H126" s="8" t="s">
        <v>17</v>
      </c>
      <c r="I126" s="9" t="s">
        <v>56</v>
      </c>
      <c r="J126" s="10"/>
      <c r="K126" s="11" t="s">
        <v>261</v>
      </c>
      <c r="L126" s="10">
        <v>1</v>
      </c>
      <c r="M126" s="12">
        <v>45036</v>
      </c>
    </row>
    <row r="127" spans="1:13" ht="15.75" customHeight="1" x14ac:dyDescent="0.25">
      <c r="A127" s="41" t="str">
        <f t="shared" si="1"/>
        <v>PN2068-2_17_EXE_PIM_000000_1</v>
      </c>
      <c r="B127" s="6" t="s">
        <v>12</v>
      </c>
      <c r="C127" s="7" t="s">
        <v>13</v>
      </c>
      <c r="D127" s="13" t="s">
        <v>14</v>
      </c>
      <c r="E127" s="9" t="s">
        <v>21</v>
      </c>
      <c r="F127" s="8" t="s">
        <v>16</v>
      </c>
      <c r="G127" s="10">
        <v>17</v>
      </c>
      <c r="H127" s="14" t="s">
        <v>17</v>
      </c>
      <c r="I127" s="9" t="s">
        <v>262</v>
      </c>
      <c r="J127" s="10"/>
      <c r="K127" s="11" t="s">
        <v>263</v>
      </c>
      <c r="L127" s="10">
        <v>1</v>
      </c>
      <c r="M127" s="24">
        <v>45041</v>
      </c>
    </row>
    <row r="128" spans="1:13" ht="15.75" customHeight="1" x14ac:dyDescent="0.25">
      <c r="A128" s="41" t="str">
        <f t="shared" si="1"/>
        <v>PN2068-2_17_EXE_PLA_000100_1</v>
      </c>
      <c r="B128" s="6" t="s">
        <v>12</v>
      </c>
      <c r="C128" s="7" t="s">
        <v>13</v>
      </c>
      <c r="D128" s="13" t="s">
        <v>193</v>
      </c>
      <c r="E128" s="9" t="s">
        <v>21</v>
      </c>
      <c r="F128" s="8" t="s">
        <v>16</v>
      </c>
      <c r="G128" s="10">
        <v>17</v>
      </c>
      <c r="H128" s="14" t="s">
        <v>17</v>
      </c>
      <c r="I128" s="9" t="s">
        <v>56</v>
      </c>
      <c r="J128" s="10" t="s">
        <v>264</v>
      </c>
      <c r="K128" s="11" t="s">
        <v>265</v>
      </c>
      <c r="L128" s="10">
        <v>1</v>
      </c>
      <c r="M128" s="24">
        <v>45043</v>
      </c>
    </row>
    <row r="129" spans="1:13" ht="15.75" customHeight="1" x14ac:dyDescent="0.25">
      <c r="A129" s="41" t="str">
        <f t="shared" si="1"/>
        <v>PN2068-2_17_EXE_PLA_000099_1</v>
      </c>
      <c r="B129" s="6" t="s">
        <v>12</v>
      </c>
      <c r="C129" s="7" t="s">
        <v>13</v>
      </c>
      <c r="D129" s="13" t="s">
        <v>193</v>
      </c>
      <c r="E129" s="9" t="s">
        <v>21</v>
      </c>
      <c r="F129" s="8" t="s">
        <v>16</v>
      </c>
      <c r="G129" s="10">
        <v>17</v>
      </c>
      <c r="H129" s="14" t="s">
        <v>17</v>
      </c>
      <c r="I129" s="9" t="s">
        <v>56</v>
      </c>
      <c r="J129" s="10" t="s">
        <v>266</v>
      </c>
      <c r="K129" s="11" t="s">
        <v>267</v>
      </c>
      <c r="L129" s="10">
        <v>1</v>
      </c>
      <c r="M129" s="24">
        <v>45043</v>
      </c>
    </row>
    <row r="130" spans="1:13" ht="15.75" customHeight="1" x14ac:dyDescent="0.25">
      <c r="A130" s="41" t="str">
        <f t="shared" si="1"/>
        <v>PN2068-2_17_EXE_PLA_000000_1</v>
      </c>
      <c r="B130" s="6" t="s">
        <v>12</v>
      </c>
      <c r="C130" s="7" t="s">
        <v>13</v>
      </c>
      <c r="D130" s="8" t="s">
        <v>74</v>
      </c>
      <c r="E130" s="9" t="s">
        <v>21</v>
      </c>
      <c r="F130" s="8" t="s">
        <v>16</v>
      </c>
      <c r="G130" s="10">
        <v>17</v>
      </c>
      <c r="H130" s="8" t="s">
        <v>17</v>
      </c>
      <c r="I130" s="9" t="s">
        <v>56</v>
      </c>
      <c r="J130" s="10"/>
      <c r="K130" s="11" t="s">
        <v>268</v>
      </c>
      <c r="L130" s="10">
        <v>1</v>
      </c>
      <c r="M130" s="12">
        <v>45043</v>
      </c>
    </row>
    <row r="131" spans="1:13" ht="15.75" customHeight="1" x14ac:dyDescent="0.25">
      <c r="A131" s="41" t="str">
        <f t="shared" ref="A131:A194" si="2">CONCATENATE(F131,"_",G131,"_",H131,"_",I131,"_",TEXT(J131,"000000"),"_",L131)</f>
        <v>PN2068-2_17_EXE_DAF_000097_1</v>
      </c>
      <c r="B131" s="6" t="s">
        <v>12</v>
      </c>
      <c r="C131" s="7" t="s">
        <v>13</v>
      </c>
      <c r="D131" s="8" t="s">
        <v>14</v>
      </c>
      <c r="E131" s="9" t="s">
        <v>15</v>
      </c>
      <c r="F131" s="8" t="s">
        <v>16</v>
      </c>
      <c r="G131" s="10">
        <v>17</v>
      </c>
      <c r="H131" s="8" t="s">
        <v>17</v>
      </c>
      <c r="I131" s="9" t="s">
        <v>49</v>
      </c>
      <c r="J131" s="10" t="s">
        <v>257</v>
      </c>
      <c r="K131" s="11" t="s">
        <v>269</v>
      </c>
      <c r="L131" s="10">
        <v>1</v>
      </c>
      <c r="M131" s="12">
        <v>45043</v>
      </c>
    </row>
    <row r="132" spans="1:13" ht="15.75" customHeight="1" x14ac:dyDescent="0.25">
      <c r="A132" s="41" t="str">
        <f t="shared" si="2"/>
        <v>PN2068-2_17_EXE_DAF_000098_1</v>
      </c>
      <c r="B132" s="6" t="s">
        <v>12</v>
      </c>
      <c r="C132" s="7" t="s">
        <v>13</v>
      </c>
      <c r="D132" s="8" t="s">
        <v>14</v>
      </c>
      <c r="E132" s="9" t="s">
        <v>15</v>
      </c>
      <c r="F132" s="8" t="s">
        <v>16</v>
      </c>
      <c r="G132" s="10">
        <v>17</v>
      </c>
      <c r="H132" s="8" t="s">
        <v>17</v>
      </c>
      <c r="I132" s="9" t="s">
        <v>49</v>
      </c>
      <c r="J132" s="10" t="s">
        <v>259</v>
      </c>
      <c r="K132" s="11" t="s">
        <v>270</v>
      </c>
      <c r="L132" s="10">
        <v>1</v>
      </c>
      <c r="M132" s="24">
        <v>45043</v>
      </c>
    </row>
    <row r="133" spans="1:13" ht="15.75" customHeight="1" x14ac:dyDescent="0.25">
      <c r="A133" s="41" t="str">
        <f t="shared" si="2"/>
        <v>PN2068-2_17_EXE_DAF_000099_1</v>
      </c>
      <c r="B133" s="6" t="s">
        <v>12</v>
      </c>
      <c r="C133" s="7" t="s">
        <v>13</v>
      </c>
      <c r="D133" s="8" t="s">
        <v>14</v>
      </c>
      <c r="E133" s="9" t="s">
        <v>15</v>
      </c>
      <c r="F133" s="8" t="s">
        <v>16</v>
      </c>
      <c r="G133" s="10">
        <v>17</v>
      </c>
      <c r="H133" s="8" t="s">
        <v>17</v>
      </c>
      <c r="I133" s="9" t="s">
        <v>49</v>
      </c>
      <c r="J133" s="10" t="s">
        <v>266</v>
      </c>
      <c r="K133" s="11" t="s">
        <v>271</v>
      </c>
      <c r="L133" s="10">
        <v>1</v>
      </c>
      <c r="M133" s="24">
        <v>45043</v>
      </c>
    </row>
    <row r="134" spans="1:13" ht="15.75" customHeight="1" x14ac:dyDescent="0.25">
      <c r="A134" s="41" t="str">
        <f t="shared" si="2"/>
        <v>PN2068-2_17_EXE_DAF_000100_1</v>
      </c>
      <c r="B134" s="6" t="s">
        <v>12</v>
      </c>
      <c r="C134" s="7" t="s">
        <v>13</v>
      </c>
      <c r="D134" s="8" t="s">
        <v>14</v>
      </c>
      <c r="E134" s="9" t="s">
        <v>15</v>
      </c>
      <c r="F134" s="8" t="s">
        <v>16</v>
      </c>
      <c r="G134" s="10">
        <v>17</v>
      </c>
      <c r="H134" s="8" t="s">
        <v>17</v>
      </c>
      <c r="I134" s="9" t="s">
        <v>49</v>
      </c>
      <c r="J134" s="10" t="s">
        <v>264</v>
      </c>
      <c r="K134" s="11" t="s">
        <v>272</v>
      </c>
      <c r="L134" s="10">
        <v>1</v>
      </c>
      <c r="M134" s="12">
        <v>45043</v>
      </c>
    </row>
    <row r="135" spans="1:13" ht="15.75" customHeight="1" x14ac:dyDescent="0.25">
      <c r="A135" s="41" t="str">
        <f t="shared" si="2"/>
        <v>PN2068-2_17_EXE_DAF_000101_1</v>
      </c>
      <c r="B135" s="6" t="s">
        <v>12</v>
      </c>
      <c r="C135" s="7" t="s">
        <v>13</v>
      </c>
      <c r="D135" s="8" t="s">
        <v>14</v>
      </c>
      <c r="E135" s="9" t="s">
        <v>15</v>
      </c>
      <c r="F135" s="8" t="s">
        <v>16</v>
      </c>
      <c r="G135" s="10">
        <v>17</v>
      </c>
      <c r="H135" s="8" t="s">
        <v>17</v>
      </c>
      <c r="I135" s="9" t="s">
        <v>49</v>
      </c>
      <c r="J135" s="10" t="s">
        <v>273</v>
      </c>
      <c r="K135" s="11" t="s">
        <v>274</v>
      </c>
      <c r="L135" s="10">
        <v>1</v>
      </c>
      <c r="M135" s="24">
        <v>45043</v>
      </c>
    </row>
    <row r="136" spans="1:13" ht="15.75" customHeight="1" x14ac:dyDescent="0.25">
      <c r="A136" s="41" t="str">
        <f t="shared" si="2"/>
        <v>PN2068-2_17_EXE_DAF_000102_1</v>
      </c>
      <c r="B136" s="6" t="s">
        <v>12</v>
      </c>
      <c r="C136" s="7" t="s">
        <v>13</v>
      </c>
      <c r="D136" s="8" t="s">
        <v>14</v>
      </c>
      <c r="E136" s="9" t="s">
        <v>15</v>
      </c>
      <c r="F136" s="8" t="s">
        <v>16</v>
      </c>
      <c r="G136" s="10">
        <v>17</v>
      </c>
      <c r="H136" s="8" t="s">
        <v>17</v>
      </c>
      <c r="I136" s="9" t="s">
        <v>49</v>
      </c>
      <c r="J136" s="10" t="s">
        <v>275</v>
      </c>
      <c r="K136" s="11" t="s">
        <v>276</v>
      </c>
      <c r="L136" s="10">
        <v>1</v>
      </c>
      <c r="M136" s="12">
        <v>45043</v>
      </c>
    </row>
    <row r="137" spans="1:13" ht="15.75" customHeight="1" x14ac:dyDescent="0.25">
      <c r="A137" s="41" t="str">
        <f t="shared" si="2"/>
        <v>PN2068-2_17_EXE_DAF_000103_1</v>
      </c>
      <c r="B137" s="6" t="s">
        <v>12</v>
      </c>
      <c r="C137" s="7" t="s">
        <v>13</v>
      </c>
      <c r="D137" s="14" t="s">
        <v>14</v>
      </c>
      <c r="E137" s="9" t="s">
        <v>15</v>
      </c>
      <c r="F137" s="8" t="s">
        <v>16</v>
      </c>
      <c r="G137" s="10">
        <v>17</v>
      </c>
      <c r="H137" s="8" t="s">
        <v>17</v>
      </c>
      <c r="I137" s="9" t="s">
        <v>49</v>
      </c>
      <c r="J137" s="10" t="s">
        <v>277</v>
      </c>
      <c r="K137" s="11" t="s">
        <v>278</v>
      </c>
      <c r="L137" s="10">
        <v>1</v>
      </c>
      <c r="M137" s="12">
        <v>45043</v>
      </c>
    </row>
    <row r="138" spans="1:13" ht="15.75" customHeight="1" x14ac:dyDescent="0.25">
      <c r="A138" s="41" t="str">
        <f t="shared" si="2"/>
        <v>PN2068-2_17_EXE_DAF_à définir_1</v>
      </c>
      <c r="B138" s="6" t="s">
        <v>12</v>
      </c>
      <c r="C138" s="7" t="s">
        <v>13</v>
      </c>
      <c r="D138" s="8" t="s">
        <v>14</v>
      </c>
      <c r="E138" s="9" t="s">
        <v>15</v>
      </c>
      <c r="F138" s="8" t="s">
        <v>16</v>
      </c>
      <c r="G138" s="10">
        <v>17</v>
      </c>
      <c r="H138" s="8" t="s">
        <v>17</v>
      </c>
      <c r="I138" s="9" t="s">
        <v>49</v>
      </c>
      <c r="J138" s="10" t="s">
        <v>19</v>
      </c>
      <c r="K138" s="11" t="s">
        <v>279</v>
      </c>
      <c r="L138" s="10">
        <v>1</v>
      </c>
      <c r="M138" s="12">
        <v>45043</v>
      </c>
    </row>
    <row r="139" spans="1:13" ht="15.75" customHeight="1" x14ac:dyDescent="0.25">
      <c r="A139" s="41" t="str">
        <f t="shared" si="2"/>
        <v>PN2068-2_17_EXE_DAF_à définir_1</v>
      </c>
      <c r="B139" s="6" t="s">
        <v>12</v>
      </c>
      <c r="C139" s="7" t="s">
        <v>13</v>
      </c>
      <c r="D139" s="8" t="s">
        <v>14</v>
      </c>
      <c r="E139" s="9" t="s">
        <v>15</v>
      </c>
      <c r="F139" s="8" t="s">
        <v>16</v>
      </c>
      <c r="G139" s="10">
        <v>17</v>
      </c>
      <c r="H139" s="8" t="s">
        <v>17</v>
      </c>
      <c r="I139" s="9" t="s">
        <v>49</v>
      </c>
      <c r="J139" s="10" t="s">
        <v>19</v>
      </c>
      <c r="K139" s="11" t="s">
        <v>280</v>
      </c>
      <c r="L139" s="10">
        <v>1</v>
      </c>
      <c r="M139" s="12">
        <v>45043</v>
      </c>
    </row>
    <row r="140" spans="1:13" ht="15.75" customHeight="1" x14ac:dyDescent="0.25">
      <c r="A140" s="41" t="str">
        <f t="shared" si="2"/>
        <v>PN2068-2_17_EXE_DAF_à définir_1</v>
      </c>
      <c r="B140" s="6" t="s">
        <v>12</v>
      </c>
      <c r="C140" s="7" t="s">
        <v>13</v>
      </c>
      <c r="D140" s="8" t="s">
        <v>14</v>
      </c>
      <c r="E140" s="9" t="s">
        <v>15</v>
      </c>
      <c r="F140" s="8" t="s">
        <v>16</v>
      </c>
      <c r="G140" s="10">
        <v>17</v>
      </c>
      <c r="H140" s="8" t="s">
        <v>17</v>
      </c>
      <c r="I140" s="9" t="s">
        <v>49</v>
      </c>
      <c r="J140" s="10" t="s">
        <v>19</v>
      </c>
      <c r="K140" s="11" t="s">
        <v>281</v>
      </c>
      <c r="L140" s="10">
        <v>1</v>
      </c>
      <c r="M140" s="12">
        <v>45043</v>
      </c>
    </row>
    <row r="141" spans="1:13" ht="15.75" customHeight="1" x14ac:dyDescent="0.25">
      <c r="A141" s="41" t="str">
        <f t="shared" si="2"/>
        <v>PN2068-2_17_EXE_DAF_à définir_1</v>
      </c>
      <c r="B141" s="6" t="s">
        <v>12</v>
      </c>
      <c r="C141" s="7" t="s">
        <v>13</v>
      </c>
      <c r="D141" s="8" t="s">
        <v>14</v>
      </c>
      <c r="E141" s="9" t="s">
        <v>15</v>
      </c>
      <c r="F141" s="8" t="s">
        <v>16</v>
      </c>
      <c r="G141" s="10">
        <v>17</v>
      </c>
      <c r="H141" s="8" t="s">
        <v>17</v>
      </c>
      <c r="I141" s="9" t="s">
        <v>49</v>
      </c>
      <c r="J141" s="10" t="s">
        <v>19</v>
      </c>
      <c r="K141" s="11" t="s">
        <v>282</v>
      </c>
      <c r="L141" s="10">
        <v>1</v>
      </c>
      <c r="M141" s="12">
        <v>45043</v>
      </c>
    </row>
    <row r="142" spans="1:13" ht="15.75" customHeight="1" x14ac:dyDescent="0.25">
      <c r="A142" s="41" t="str">
        <f t="shared" si="2"/>
        <v>PN2068-2_17_EXE_DAF_à définir_1</v>
      </c>
      <c r="B142" s="6" t="s">
        <v>12</v>
      </c>
      <c r="C142" s="7" t="s">
        <v>13</v>
      </c>
      <c r="D142" s="8" t="s">
        <v>14</v>
      </c>
      <c r="E142" s="9" t="s">
        <v>15</v>
      </c>
      <c r="F142" s="8" t="s">
        <v>16</v>
      </c>
      <c r="G142" s="10">
        <v>17</v>
      </c>
      <c r="H142" s="8" t="s">
        <v>17</v>
      </c>
      <c r="I142" s="9" t="s">
        <v>49</v>
      </c>
      <c r="J142" s="10" t="s">
        <v>19</v>
      </c>
      <c r="K142" s="11" t="s">
        <v>283</v>
      </c>
      <c r="L142" s="10">
        <v>1</v>
      </c>
      <c r="M142" s="12">
        <v>45043</v>
      </c>
    </row>
    <row r="143" spans="1:13" ht="15.75" customHeight="1" x14ac:dyDescent="0.25">
      <c r="A143" s="41" t="str">
        <f t="shared" si="2"/>
        <v>PN2068-2_17_EXE_DAF_à définir_1</v>
      </c>
      <c r="B143" s="6" t="s">
        <v>12</v>
      </c>
      <c r="C143" s="7" t="s">
        <v>13</v>
      </c>
      <c r="D143" s="14" t="s">
        <v>14</v>
      </c>
      <c r="E143" s="9" t="s">
        <v>15</v>
      </c>
      <c r="F143" s="8" t="s">
        <v>16</v>
      </c>
      <c r="G143" s="10">
        <v>17</v>
      </c>
      <c r="H143" s="8" t="s">
        <v>17</v>
      </c>
      <c r="I143" s="9" t="s">
        <v>49</v>
      </c>
      <c r="J143" s="10" t="s">
        <v>19</v>
      </c>
      <c r="K143" s="11" t="s">
        <v>284</v>
      </c>
      <c r="L143" s="10">
        <v>1</v>
      </c>
      <c r="M143" s="12">
        <v>45043</v>
      </c>
    </row>
    <row r="144" spans="1:13" ht="15.75" customHeight="1" x14ac:dyDescent="0.25">
      <c r="A144" s="41" t="str">
        <f t="shared" si="2"/>
        <v>PN2068-2_17_EXE_DAF_à définir_1</v>
      </c>
      <c r="B144" s="6" t="s">
        <v>12</v>
      </c>
      <c r="C144" s="7" t="s">
        <v>13</v>
      </c>
      <c r="D144" s="8" t="s">
        <v>14</v>
      </c>
      <c r="E144" s="9" t="s">
        <v>15</v>
      </c>
      <c r="F144" s="8" t="s">
        <v>16</v>
      </c>
      <c r="G144" s="10">
        <v>17</v>
      </c>
      <c r="H144" s="8" t="s">
        <v>17</v>
      </c>
      <c r="I144" s="9" t="s">
        <v>49</v>
      </c>
      <c r="J144" s="10" t="s">
        <v>19</v>
      </c>
      <c r="K144" s="11" t="s">
        <v>285</v>
      </c>
      <c r="L144" s="10">
        <v>1</v>
      </c>
      <c r="M144" s="12">
        <v>45043</v>
      </c>
    </row>
    <row r="145" spans="1:13" ht="15.75" customHeight="1" x14ac:dyDescent="0.25">
      <c r="A145" s="41" t="str">
        <f t="shared" si="2"/>
        <v>PN2068-2_17_EXE_DAF_à définir_1</v>
      </c>
      <c r="B145" s="6" t="s">
        <v>12</v>
      </c>
      <c r="C145" s="7" t="s">
        <v>13</v>
      </c>
      <c r="D145" s="14" t="s">
        <v>14</v>
      </c>
      <c r="E145" s="9" t="s">
        <v>15</v>
      </c>
      <c r="F145" s="8" t="s">
        <v>16</v>
      </c>
      <c r="G145" s="10">
        <v>17</v>
      </c>
      <c r="H145" s="8" t="s">
        <v>17</v>
      </c>
      <c r="I145" s="9" t="s">
        <v>49</v>
      </c>
      <c r="J145" s="10" t="s">
        <v>19</v>
      </c>
      <c r="K145" s="11" t="s">
        <v>286</v>
      </c>
      <c r="L145" s="10">
        <v>1</v>
      </c>
      <c r="M145" s="12">
        <v>45043</v>
      </c>
    </row>
    <row r="146" spans="1:13" ht="15.75" customHeight="1" x14ac:dyDescent="0.25">
      <c r="A146" s="41" t="str">
        <f t="shared" si="2"/>
        <v>PN2068-2_17_EXE_DAF_à définir_1</v>
      </c>
      <c r="B146" s="6" t="s">
        <v>12</v>
      </c>
      <c r="C146" s="7" t="s">
        <v>13</v>
      </c>
      <c r="D146" s="14" t="s">
        <v>14</v>
      </c>
      <c r="E146" s="9" t="s">
        <v>15</v>
      </c>
      <c r="F146" s="8" t="s">
        <v>16</v>
      </c>
      <c r="G146" s="10">
        <v>17</v>
      </c>
      <c r="H146" s="14" t="s">
        <v>17</v>
      </c>
      <c r="I146" s="10" t="s">
        <v>49</v>
      </c>
      <c r="J146" s="10" t="s">
        <v>19</v>
      </c>
      <c r="K146" s="11" t="s">
        <v>287</v>
      </c>
      <c r="L146" s="10">
        <v>1</v>
      </c>
      <c r="M146" s="12">
        <v>45043</v>
      </c>
    </row>
    <row r="147" spans="1:13" ht="15.75" customHeight="1" x14ac:dyDescent="0.25">
      <c r="A147" s="41" t="str">
        <f t="shared" si="2"/>
        <v>PN2068-2_17_EXE_DAF_à définir_1</v>
      </c>
      <c r="B147" s="6" t="s">
        <v>12</v>
      </c>
      <c r="C147" s="7" t="s">
        <v>13</v>
      </c>
      <c r="D147" s="14" t="s">
        <v>14</v>
      </c>
      <c r="E147" s="9" t="s">
        <v>15</v>
      </c>
      <c r="F147" s="8" t="s">
        <v>16</v>
      </c>
      <c r="G147" s="10">
        <v>17</v>
      </c>
      <c r="H147" s="14" t="s">
        <v>17</v>
      </c>
      <c r="I147" s="10" t="s">
        <v>49</v>
      </c>
      <c r="J147" s="10" t="s">
        <v>19</v>
      </c>
      <c r="K147" s="11" t="s">
        <v>288</v>
      </c>
      <c r="L147" s="10">
        <v>1</v>
      </c>
      <c r="M147" s="12">
        <v>45043</v>
      </c>
    </row>
    <row r="148" spans="1:13" ht="15.75" customHeight="1" x14ac:dyDescent="0.25">
      <c r="A148" s="41" t="str">
        <f t="shared" si="2"/>
        <v>PN2068-2_17_EXE_DAF_à définir_1</v>
      </c>
      <c r="B148" s="6" t="s">
        <v>12</v>
      </c>
      <c r="C148" s="7" t="s">
        <v>13</v>
      </c>
      <c r="D148" s="8" t="s">
        <v>14</v>
      </c>
      <c r="E148" s="9" t="s">
        <v>15</v>
      </c>
      <c r="F148" s="8" t="s">
        <v>16</v>
      </c>
      <c r="G148" s="10">
        <v>17</v>
      </c>
      <c r="H148" s="8" t="s">
        <v>17</v>
      </c>
      <c r="I148" s="9" t="s">
        <v>49</v>
      </c>
      <c r="J148" s="10" t="s">
        <v>19</v>
      </c>
      <c r="K148" s="11" t="s">
        <v>289</v>
      </c>
      <c r="L148" s="10">
        <v>1</v>
      </c>
      <c r="M148" s="12">
        <v>45043</v>
      </c>
    </row>
    <row r="149" spans="1:13" ht="15.75" customHeight="1" x14ac:dyDescent="0.25">
      <c r="A149" s="41" t="str">
        <f t="shared" si="2"/>
        <v>PN2068-2_17_EXE_PLA_000030_1</v>
      </c>
      <c r="B149" s="6" t="s">
        <v>12</v>
      </c>
      <c r="C149" s="7" t="s">
        <v>13</v>
      </c>
      <c r="D149" s="8" t="s">
        <v>193</v>
      </c>
      <c r="E149" s="9" t="s">
        <v>15</v>
      </c>
      <c r="F149" s="8" t="s">
        <v>16</v>
      </c>
      <c r="G149" s="10">
        <v>17</v>
      </c>
      <c r="H149" s="8" t="s">
        <v>17</v>
      </c>
      <c r="I149" s="9" t="s">
        <v>56</v>
      </c>
      <c r="J149" s="10" t="s">
        <v>118</v>
      </c>
      <c r="K149" s="11" t="s">
        <v>290</v>
      </c>
      <c r="L149" s="10">
        <v>1</v>
      </c>
      <c r="M149" s="12">
        <v>45043</v>
      </c>
    </row>
    <row r="150" spans="1:13" ht="15.75" customHeight="1" x14ac:dyDescent="0.25">
      <c r="A150" s="41" t="str">
        <f t="shared" si="2"/>
        <v>PN2068-2_17_EXE_PLA_000031_1</v>
      </c>
      <c r="B150" s="6" t="s">
        <v>12</v>
      </c>
      <c r="C150" s="7" t="s">
        <v>13</v>
      </c>
      <c r="D150" s="8" t="s">
        <v>193</v>
      </c>
      <c r="E150" s="9" t="s">
        <v>15</v>
      </c>
      <c r="F150" s="8" t="s">
        <v>16</v>
      </c>
      <c r="G150" s="10">
        <v>17</v>
      </c>
      <c r="H150" s="8" t="s">
        <v>17</v>
      </c>
      <c r="I150" s="9" t="s">
        <v>56</v>
      </c>
      <c r="J150" s="10" t="s">
        <v>166</v>
      </c>
      <c r="K150" s="11" t="s">
        <v>291</v>
      </c>
      <c r="L150" s="10">
        <v>1</v>
      </c>
      <c r="M150" s="12">
        <v>45043</v>
      </c>
    </row>
    <row r="151" spans="1:13" ht="15.75" customHeight="1" x14ac:dyDescent="0.25">
      <c r="A151" s="41" t="str">
        <f t="shared" si="2"/>
        <v>PN2068-2_17_EXE_PLA_000049_1</v>
      </c>
      <c r="B151" s="6" t="s">
        <v>12</v>
      </c>
      <c r="C151" s="7" t="s">
        <v>13</v>
      </c>
      <c r="D151" s="8" t="s">
        <v>193</v>
      </c>
      <c r="E151" s="9" t="s">
        <v>15</v>
      </c>
      <c r="F151" s="8" t="s">
        <v>16</v>
      </c>
      <c r="G151" s="10">
        <v>17</v>
      </c>
      <c r="H151" s="8" t="s">
        <v>17</v>
      </c>
      <c r="I151" s="9" t="s">
        <v>56</v>
      </c>
      <c r="J151" s="10" t="s">
        <v>292</v>
      </c>
      <c r="K151" s="11" t="s">
        <v>293</v>
      </c>
      <c r="L151" s="10">
        <v>1</v>
      </c>
      <c r="M151" s="12">
        <v>45043</v>
      </c>
    </row>
    <row r="152" spans="1:13" ht="15.75" customHeight="1" x14ac:dyDescent="0.25">
      <c r="A152" s="41" t="str">
        <f t="shared" si="2"/>
        <v>PN2068-2_17_EXE_DAF_000056_1</v>
      </c>
      <c r="B152" s="6" t="s">
        <v>12</v>
      </c>
      <c r="C152" s="7" t="s">
        <v>13</v>
      </c>
      <c r="D152" s="13" t="s">
        <v>14</v>
      </c>
      <c r="E152" s="9" t="s">
        <v>21</v>
      </c>
      <c r="F152" s="8" t="s">
        <v>16</v>
      </c>
      <c r="G152" s="10">
        <v>17</v>
      </c>
      <c r="H152" s="14" t="s">
        <v>17</v>
      </c>
      <c r="I152" s="9" t="s">
        <v>49</v>
      </c>
      <c r="J152" s="10" t="s">
        <v>122</v>
      </c>
      <c r="K152" s="11" t="s">
        <v>294</v>
      </c>
      <c r="L152" s="10">
        <v>1</v>
      </c>
      <c r="M152" s="12">
        <v>45044</v>
      </c>
    </row>
    <row r="153" spans="1:13" ht="15.75" customHeight="1" x14ac:dyDescent="0.25">
      <c r="A153" s="41" t="str">
        <f t="shared" si="2"/>
        <v>PN2068-2_17_EXE_DAF_000055_1</v>
      </c>
      <c r="B153" s="6" t="s">
        <v>12</v>
      </c>
      <c r="C153" s="7" t="s">
        <v>13</v>
      </c>
      <c r="D153" s="13" t="s">
        <v>14</v>
      </c>
      <c r="E153" s="9" t="s">
        <v>21</v>
      </c>
      <c r="F153" s="8" t="s">
        <v>16</v>
      </c>
      <c r="G153" s="10">
        <v>17</v>
      </c>
      <c r="H153" s="14" t="s">
        <v>17</v>
      </c>
      <c r="I153" s="9" t="s">
        <v>49</v>
      </c>
      <c r="J153" s="10" t="s">
        <v>295</v>
      </c>
      <c r="K153" s="11" t="s">
        <v>296</v>
      </c>
      <c r="L153" s="10">
        <v>1</v>
      </c>
      <c r="M153" s="12">
        <v>45044</v>
      </c>
    </row>
    <row r="154" spans="1:13" ht="15.75" customHeight="1" x14ac:dyDescent="0.25">
      <c r="A154" s="41" t="str">
        <f t="shared" si="2"/>
        <v>PN2068-2_17_EXE_NOT_000033_1</v>
      </c>
      <c r="B154" s="6" t="s">
        <v>12</v>
      </c>
      <c r="C154" s="7" t="s">
        <v>13</v>
      </c>
      <c r="D154" s="8" t="s">
        <v>14</v>
      </c>
      <c r="E154" s="9" t="s">
        <v>21</v>
      </c>
      <c r="F154" s="8" t="s">
        <v>16</v>
      </c>
      <c r="G154" s="10">
        <v>17</v>
      </c>
      <c r="H154" s="8" t="s">
        <v>17</v>
      </c>
      <c r="I154" s="9" t="s">
        <v>22</v>
      </c>
      <c r="J154" s="10" t="s">
        <v>207</v>
      </c>
      <c r="K154" s="11" t="s">
        <v>297</v>
      </c>
      <c r="L154" s="10">
        <v>1</v>
      </c>
      <c r="M154" s="12">
        <v>45046</v>
      </c>
    </row>
    <row r="155" spans="1:13" ht="15.75" customHeight="1" x14ac:dyDescent="0.25">
      <c r="A155" s="41" t="str">
        <f t="shared" si="2"/>
        <v>PN2068-2_17_EXE_DAF_000038_1</v>
      </c>
      <c r="B155" s="6" t="s">
        <v>12</v>
      </c>
      <c r="C155" s="7" t="s">
        <v>13</v>
      </c>
      <c r="D155" s="8" t="s">
        <v>14</v>
      </c>
      <c r="E155" s="9" t="s">
        <v>21</v>
      </c>
      <c r="F155" s="8" t="s">
        <v>16</v>
      </c>
      <c r="G155" s="10">
        <v>17</v>
      </c>
      <c r="H155" s="8" t="s">
        <v>17</v>
      </c>
      <c r="I155" s="9" t="s">
        <v>49</v>
      </c>
      <c r="J155" s="10" t="s">
        <v>188</v>
      </c>
      <c r="K155" s="15" t="s">
        <v>298</v>
      </c>
      <c r="L155" s="14">
        <v>1</v>
      </c>
      <c r="M155" s="12">
        <v>45050</v>
      </c>
    </row>
    <row r="156" spans="1:13" ht="15.75" customHeight="1" x14ac:dyDescent="0.25">
      <c r="A156" s="41" t="str">
        <f t="shared" si="2"/>
        <v>PN2068-2_17_EXE_PLA_000000_1</v>
      </c>
      <c r="B156" s="6" t="s">
        <v>12</v>
      </c>
      <c r="C156" s="7" t="s">
        <v>13</v>
      </c>
      <c r="D156" s="8" t="s">
        <v>98</v>
      </c>
      <c r="E156" s="9" t="s">
        <v>21</v>
      </c>
      <c r="F156" s="8" t="s">
        <v>16</v>
      </c>
      <c r="G156" s="10">
        <v>17</v>
      </c>
      <c r="H156" s="8" t="s">
        <v>17</v>
      </c>
      <c r="I156" s="9" t="s">
        <v>56</v>
      </c>
      <c r="J156" s="10"/>
      <c r="K156" s="11" t="s">
        <v>299</v>
      </c>
      <c r="L156" s="10">
        <v>1</v>
      </c>
      <c r="M156" s="12">
        <v>45050</v>
      </c>
    </row>
    <row r="157" spans="1:13" ht="15.75" customHeight="1" x14ac:dyDescent="0.25">
      <c r="A157" s="41" t="str">
        <f t="shared" si="2"/>
        <v>PN2068-2_17_EXE_NTE_000000_1</v>
      </c>
      <c r="B157" s="6" t="s">
        <v>12</v>
      </c>
      <c r="C157" s="7" t="s">
        <v>13</v>
      </c>
      <c r="D157" s="13" t="s">
        <v>14</v>
      </c>
      <c r="E157" s="9" t="s">
        <v>21</v>
      </c>
      <c r="F157" s="8" t="s">
        <v>16</v>
      </c>
      <c r="G157" s="10">
        <v>17</v>
      </c>
      <c r="H157" s="14" t="s">
        <v>17</v>
      </c>
      <c r="I157" s="9" t="s">
        <v>18</v>
      </c>
      <c r="J157" s="10"/>
      <c r="K157" s="11" t="s">
        <v>300</v>
      </c>
      <c r="L157" s="10">
        <v>1</v>
      </c>
      <c r="M157" s="12">
        <v>45057</v>
      </c>
    </row>
    <row r="158" spans="1:13" ht="15.75" customHeight="1" x14ac:dyDescent="0.25">
      <c r="A158" s="41" t="str">
        <f t="shared" si="2"/>
        <v>PN2068-2_17_EXE_PLA_000000_1</v>
      </c>
      <c r="B158" s="6" t="s">
        <v>12</v>
      </c>
      <c r="C158" s="7" t="s">
        <v>13</v>
      </c>
      <c r="D158" s="8" t="s">
        <v>98</v>
      </c>
      <c r="E158" s="9" t="s">
        <v>21</v>
      </c>
      <c r="F158" s="8" t="s">
        <v>16</v>
      </c>
      <c r="G158" s="10">
        <v>17</v>
      </c>
      <c r="H158" s="8" t="s">
        <v>17</v>
      </c>
      <c r="I158" s="9" t="s">
        <v>56</v>
      </c>
      <c r="J158" s="10"/>
      <c r="K158" s="11" t="s">
        <v>301</v>
      </c>
      <c r="L158" s="10">
        <v>1</v>
      </c>
      <c r="M158" s="12">
        <v>45057</v>
      </c>
    </row>
    <row r="159" spans="1:13" ht="15.75" customHeight="1" x14ac:dyDescent="0.25">
      <c r="A159" s="41" t="str">
        <f t="shared" si="2"/>
        <v>PN2068-2_17_EXE_PLA_000102_1</v>
      </c>
      <c r="B159" s="6" t="s">
        <v>12</v>
      </c>
      <c r="C159" s="7" t="s">
        <v>13</v>
      </c>
      <c r="D159" s="13" t="s">
        <v>302</v>
      </c>
      <c r="E159" s="9" t="s">
        <v>21</v>
      </c>
      <c r="F159" s="8" t="s">
        <v>16</v>
      </c>
      <c r="G159" s="10">
        <v>17</v>
      </c>
      <c r="H159" s="14" t="s">
        <v>17</v>
      </c>
      <c r="I159" s="9" t="s">
        <v>56</v>
      </c>
      <c r="J159" s="10" t="s">
        <v>275</v>
      </c>
      <c r="K159" s="11" t="s">
        <v>303</v>
      </c>
      <c r="L159" s="10">
        <v>1</v>
      </c>
      <c r="M159" s="12">
        <v>45063</v>
      </c>
    </row>
    <row r="160" spans="1:13" ht="15.75" customHeight="1" x14ac:dyDescent="0.25">
      <c r="A160" s="41" t="str">
        <f t="shared" si="2"/>
        <v>PN2068-2_17_EXE_PLA_000086_1</v>
      </c>
      <c r="B160" s="6" t="s">
        <v>12</v>
      </c>
      <c r="C160" s="7" t="s">
        <v>13</v>
      </c>
      <c r="D160" s="8" t="s">
        <v>135</v>
      </c>
      <c r="E160" s="9" t="s">
        <v>21</v>
      </c>
      <c r="F160" s="8" t="s">
        <v>16</v>
      </c>
      <c r="G160" s="10">
        <v>17</v>
      </c>
      <c r="H160" s="8" t="s">
        <v>17</v>
      </c>
      <c r="I160" s="9" t="s">
        <v>56</v>
      </c>
      <c r="J160" s="10" t="s">
        <v>221</v>
      </c>
      <c r="K160" s="15" t="s">
        <v>304</v>
      </c>
      <c r="L160" s="10">
        <v>1</v>
      </c>
      <c r="M160" s="12">
        <v>45063</v>
      </c>
    </row>
    <row r="161" spans="1:13" ht="15.75" customHeight="1" x14ac:dyDescent="0.25">
      <c r="A161" s="41" t="str">
        <f t="shared" si="2"/>
        <v>PN2068-2_17_EXE_PLA_000000_1</v>
      </c>
      <c r="B161" s="6" t="s">
        <v>12</v>
      </c>
      <c r="C161" s="7" t="s">
        <v>13</v>
      </c>
      <c r="D161" s="8" t="s">
        <v>98</v>
      </c>
      <c r="E161" s="9" t="s">
        <v>21</v>
      </c>
      <c r="F161" s="8" t="s">
        <v>16</v>
      </c>
      <c r="G161" s="10">
        <v>17</v>
      </c>
      <c r="H161" s="8" t="s">
        <v>17</v>
      </c>
      <c r="I161" s="9" t="s">
        <v>56</v>
      </c>
      <c r="J161" s="10"/>
      <c r="K161" s="11" t="s">
        <v>305</v>
      </c>
      <c r="L161" s="10">
        <v>1</v>
      </c>
      <c r="M161" s="12">
        <v>45063</v>
      </c>
    </row>
    <row r="162" spans="1:13" ht="15.75" customHeight="1" x14ac:dyDescent="0.25">
      <c r="A162" s="41" t="str">
        <f t="shared" si="2"/>
        <v>PN2068-2_17_EXE_PLA_000087_1</v>
      </c>
      <c r="B162" s="6" t="s">
        <v>12</v>
      </c>
      <c r="C162" s="7" t="s">
        <v>13</v>
      </c>
      <c r="D162" s="8" t="s">
        <v>135</v>
      </c>
      <c r="E162" s="9" t="s">
        <v>21</v>
      </c>
      <c r="F162" s="8" t="s">
        <v>16</v>
      </c>
      <c r="G162" s="10">
        <v>17</v>
      </c>
      <c r="H162" s="8" t="s">
        <v>17</v>
      </c>
      <c r="I162" s="9" t="s">
        <v>56</v>
      </c>
      <c r="J162" s="10" t="s">
        <v>223</v>
      </c>
      <c r="K162" s="11" t="s">
        <v>306</v>
      </c>
      <c r="L162" s="10">
        <v>1</v>
      </c>
      <c r="M162" s="12">
        <v>45071</v>
      </c>
    </row>
    <row r="163" spans="1:13" ht="15.75" customHeight="1" x14ac:dyDescent="0.25">
      <c r="A163" s="41" t="str">
        <f t="shared" si="2"/>
        <v>PN2068-2_17_EXE_PLA_000000_1</v>
      </c>
      <c r="B163" s="6" t="s">
        <v>12</v>
      </c>
      <c r="C163" s="7" t="s">
        <v>13</v>
      </c>
      <c r="D163" s="8" t="s">
        <v>135</v>
      </c>
      <c r="E163" s="9" t="s">
        <v>21</v>
      </c>
      <c r="F163" s="8" t="s">
        <v>16</v>
      </c>
      <c r="G163" s="10">
        <v>17</v>
      </c>
      <c r="H163" s="8" t="s">
        <v>17</v>
      </c>
      <c r="I163" s="9" t="s">
        <v>56</v>
      </c>
      <c r="J163" s="10"/>
      <c r="K163" s="11" t="s">
        <v>307</v>
      </c>
      <c r="L163" s="10">
        <v>1</v>
      </c>
      <c r="M163" s="12">
        <v>45071</v>
      </c>
    </row>
    <row r="164" spans="1:13" ht="15.75" customHeight="1" x14ac:dyDescent="0.25">
      <c r="A164" s="41" t="str">
        <f t="shared" si="2"/>
        <v>PN2068-2_17_EXE_PIM_000000_1</v>
      </c>
      <c r="B164" s="6" t="s">
        <v>12</v>
      </c>
      <c r="C164" s="7" t="s">
        <v>13</v>
      </c>
      <c r="D164" s="8" t="s">
        <v>135</v>
      </c>
      <c r="E164" s="9" t="s">
        <v>21</v>
      </c>
      <c r="F164" s="8" t="s">
        <v>16</v>
      </c>
      <c r="G164" s="10">
        <v>17</v>
      </c>
      <c r="H164" s="8" t="s">
        <v>17</v>
      </c>
      <c r="I164" s="9" t="s">
        <v>262</v>
      </c>
      <c r="J164" s="10"/>
      <c r="K164" s="11" t="s">
        <v>308</v>
      </c>
      <c r="L164" s="10">
        <v>1</v>
      </c>
      <c r="M164" s="12">
        <v>45077</v>
      </c>
    </row>
    <row r="165" spans="1:13" ht="15.75" customHeight="1" x14ac:dyDescent="0.25">
      <c r="A165" s="41" t="str">
        <f t="shared" si="2"/>
        <v>PN2068-2_17_EXE_PIM_000000_1</v>
      </c>
      <c r="B165" s="6" t="s">
        <v>12</v>
      </c>
      <c r="C165" s="7" t="s">
        <v>13</v>
      </c>
      <c r="D165" s="8" t="s">
        <v>135</v>
      </c>
      <c r="E165" s="9" t="s">
        <v>21</v>
      </c>
      <c r="F165" s="8" t="s">
        <v>16</v>
      </c>
      <c r="G165" s="10">
        <v>17</v>
      </c>
      <c r="H165" s="8" t="s">
        <v>17</v>
      </c>
      <c r="I165" s="9" t="s">
        <v>262</v>
      </c>
      <c r="J165" s="10"/>
      <c r="K165" s="11" t="s">
        <v>309</v>
      </c>
      <c r="L165" s="10">
        <v>1</v>
      </c>
      <c r="M165" s="12">
        <v>45077</v>
      </c>
    </row>
    <row r="166" spans="1:13" ht="15.75" customHeight="1" x14ac:dyDescent="0.25">
      <c r="A166" s="41" t="str">
        <f t="shared" si="2"/>
        <v>PN2068-2_17_EXE_PIM_000000_1</v>
      </c>
      <c r="B166" s="6" t="s">
        <v>12</v>
      </c>
      <c r="C166" s="7" t="s">
        <v>13</v>
      </c>
      <c r="D166" s="8" t="s">
        <v>135</v>
      </c>
      <c r="E166" s="9" t="s">
        <v>21</v>
      </c>
      <c r="F166" s="8" t="s">
        <v>16</v>
      </c>
      <c r="G166" s="10">
        <v>17</v>
      </c>
      <c r="H166" s="8" t="s">
        <v>17</v>
      </c>
      <c r="I166" s="9" t="s">
        <v>262</v>
      </c>
      <c r="J166" s="10"/>
      <c r="K166" s="11" t="s">
        <v>310</v>
      </c>
      <c r="L166" s="10">
        <v>1</v>
      </c>
      <c r="M166" s="12">
        <v>45077</v>
      </c>
    </row>
    <row r="167" spans="1:13" ht="15.75" customHeight="1" x14ac:dyDescent="0.25">
      <c r="A167" s="41" t="str">
        <f t="shared" si="2"/>
        <v>PN2068-2_17_EXE_PLA_000092_1</v>
      </c>
      <c r="B167" s="6" t="s">
        <v>12</v>
      </c>
      <c r="C167" s="7" t="s">
        <v>13</v>
      </c>
      <c r="D167" s="8" t="s">
        <v>179</v>
      </c>
      <c r="E167" s="9" t="s">
        <v>21</v>
      </c>
      <c r="F167" s="8" t="s">
        <v>16</v>
      </c>
      <c r="G167" s="10">
        <v>17</v>
      </c>
      <c r="H167" s="8" t="s">
        <v>17</v>
      </c>
      <c r="I167" s="9" t="s">
        <v>56</v>
      </c>
      <c r="J167" s="10" t="s">
        <v>232</v>
      </c>
      <c r="K167" s="15" t="s">
        <v>311</v>
      </c>
      <c r="L167" s="10">
        <v>1</v>
      </c>
      <c r="M167" s="12">
        <v>45078</v>
      </c>
    </row>
    <row r="168" spans="1:13" ht="15.75" customHeight="1" x14ac:dyDescent="0.25">
      <c r="A168" s="41" t="str">
        <f t="shared" si="2"/>
        <v>PN2068-2_17_EXE_PLA_000000_1</v>
      </c>
      <c r="B168" s="6" t="s">
        <v>12</v>
      </c>
      <c r="C168" s="7" t="s">
        <v>13</v>
      </c>
      <c r="D168" s="13" t="s">
        <v>135</v>
      </c>
      <c r="E168" s="9" t="s">
        <v>21</v>
      </c>
      <c r="F168" s="8" t="s">
        <v>16</v>
      </c>
      <c r="G168" s="10">
        <v>17</v>
      </c>
      <c r="H168" s="14" t="s">
        <v>17</v>
      </c>
      <c r="I168" s="9" t="s">
        <v>56</v>
      </c>
      <c r="J168" s="10"/>
      <c r="K168" s="11" t="s">
        <v>312</v>
      </c>
      <c r="L168" s="10">
        <v>1</v>
      </c>
      <c r="M168" s="12">
        <v>45078</v>
      </c>
    </row>
    <row r="169" spans="1:13" ht="15.75" customHeight="1" x14ac:dyDescent="0.25">
      <c r="A169" s="41" t="str">
        <f t="shared" si="2"/>
        <v>PN2068-2_17_EXE_PLA_000000_1</v>
      </c>
      <c r="B169" s="6" t="s">
        <v>12</v>
      </c>
      <c r="C169" s="7" t="s">
        <v>13</v>
      </c>
      <c r="D169" s="8" t="s">
        <v>135</v>
      </c>
      <c r="E169" s="9" t="s">
        <v>21</v>
      </c>
      <c r="F169" s="8" t="s">
        <v>16</v>
      </c>
      <c r="G169" s="10">
        <v>17</v>
      </c>
      <c r="H169" s="8" t="s">
        <v>17</v>
      </c>
      <c r="I169" s="9" t="s">
        <v>56</v>
      </c>
      <c r="J169" s="10"/>
      <c r="K169" s="11" t="s">
        <v>313</v>
      </c>
      <c r="L169" s="10">
        <v>1</v>
      </c>
      <c r="M169" s="12">
        <v>45078</v>
      </c>
    </row>
    <row r="170" spans="1:13" ht="15.75" customHeight="1" x14ac:dyDescent="0.25">
      <c r="A170" s="41" t="str">
        <f t="shared" si="2"/>
        <v>PN2068-2_17_EXE_PLA_000096_1</v>
      </c>
      <c r="B170" s="6" t="s">
        <v>12</v>
      </c>
      <c r="C170" s="7" t="s">
        <v>13</v>
      </c>
      <c r="D170" s="8" t="s">
        <v>179</v>
      </c>
      <c r="E170" s="9" t="s">
        <v>21</v>
      </c>
      <c r="F170" s="8" t="s">
        <v>16</v>
      </c>
      <c r="G170" s="10">
        <v>17</v>
      </c>
      <c r="H170" s="8" t="s">
        <v>17</v>
      </c>
      <c r="I170" s="9" t="s">
        <v>56</v>
      </c>
      <c r="J170" s="10" t="s">
        <v>240</v>
      </c>
      <c r="K170" s="11" t="s">
        <v>314</v>
      </c>
      <c r="L170" s="10">
        <v>1</v>
      </c>
      <c r="M170" s="12">
        <v>45085</v>
      </c>
    </row>
    <row r="171" spans="1:13" ht="15.75" customHeight="1" x14ac:dyDescent="0.25">
      <c r="A171" s="41" t="str">
        <f t="shared" si="2"/>
        <v>PN2068-2_17_EXE_PLA_000095_1</v>
      </c>
      <c r="B171" s="6" t="s">
        <v>12</v>
      </c>
      <c r="C171" s="7" t="s">
        <v>13</v>
      </c>
      <c r="D171" s="8" t="s">
        <v>179</v>
      </c>
      <c r="E171" s="9" t="s">
        <v>21</v>
      </c>
      <c r="F171" s="8" t="s">
        <v>16</v>
      </c>
      <c r="G171" s="10">
        <v>17</v>
      </c>
      <c r="H171" s="8" t="s">
        <v>17</v>
      </c>
      <c r="I171" s="9" t="s">
        <v>56</v>
      </c>
      <c r="J171" s="10" t="s">
        <v>238</v>
      </c>
      <c r="K171" s="15" t="s">
        <v>315</v>
      </c>
      <c r="L171" s="10">
        <v>1</v>
      </c>
      <c r="M171" s="12">
        <v>45085</v>
      </c>
    </row>
    <row r="172" spans="1:13" ht="15.75" customHeight="1" x14ac:dyDescent="0.25">
      <c r="A172" s="41" t="str">
        <f t="shared" si="2"/>
        <v>PN2068-2_17_EXE_PLA_000000_1</v>
      </c>
      <c r="B172" s="6" t="s">
        <v>12</v>
      </c>
      <c r="C172" s="7" t="s">
        <v>13</v>
      </c>
      <c r="D172" s="8" t="s">
        <v>179</v>
      </c>
      <c r="E172" s="9" t="s">
        <v>21</v>
      </c>
      <c r="F172" s="8" t="s">
        <v>16</v>
      </c>
      <c r="G172" s="10">
        <v>17</v>
      </c>
      <c r="H172" s="8" t="s">
        <v>17</v>
      </c>
      <c r="I172" s="9" t="s">
        <v>56</v>
      </c>
      <c r="J172" s="10"/>
      <c r="K172" s="11" t="s">
        <v>316</v>
      </c>
      <c r="L172" s="10">
        <v>1</v>
      </c>
      <c r="M172" s="12">
        <v>45085</v>
      </c>
    </row>
    <row r="173" spans="1:13" ht="15.75" customHeight="1" x14ac:dyDescent="0.25">
      <c r="A173" s="41" t="str">
        <f t="shared" si="2"/>
        <v>PN2068-2_17_EXE_PLA_000052_1</v>
      </c>
      <c r="B173" s="6" t="s">
        <v>12</v>
      </c>
      <c r="C173" s="7" t="s">
        <v>13</v>
      </c>
      <c r="D173" s="13" t="s">
        <v>179</v>
      </c>
      <c r="E173" s="9" t="s">
        <v>15</v>
      </c>
      <c r="F173" s="8" t="s">
        <v>16</v>
      </c>
      <c r="G173" s="10">
        <v>17</v>
      </c>
      <c r="H173" s="14" t="s">
        <v>17</v>
      </c>
      <c r="I173" s="9" t="s">
        <v>56</v>
      </c>
      <c r="J173" s="10" t="s">
        <v>173</v>
      </c>
      <c r="K173" s="11" t="s">
        <v>317</v>
      </c>
      <c r="L173" s="10">
        <v>1</v>
      </c>
      <c r="M173" s="12">
        <v>45085</v>
      </c>
    </row>
    <row r="174" spans="1:13" ht="15.75" customHeight="1" x14ac:dyDescent="0.25">
      <c r="A174" s="41" t="str">
        <f t="shared" si="2"/>
        <v>PN2068-2_17_EXE_NOT_000007_4</v>
      </c>
      <c r="B174" s="6" t="s">
        <v>12</v>
      </c>
      <c r="C174" s="7" t="s">
        <v>13</v>
      </c>
      <c r="D174" s="8" t="s">
        <v>14</v>
      </c>
      <c r="E174" s="9" t="s">
        <v>182</v>
      </c>
      <c r="F174" s="8" t="s">
        <v>16</v>
      </c>
      <c r="G174" s="10">
        <v>17</v>
      </c>
      <c r="H174" s="8" t="s">
        <v>17</v>
      </c>
      <c r="I174" s="9" t="s">
        <v>22</v>
      </c>
      <c r="J174" s="10" t="s">
        <v>40</v>
      </c>
      <c r="K174" s="11" t="s">
        <v>318</v>
      </c>
      <c r="L174" s="9">
        <v>4</v>
      </c>
      <c r="M174" s="12">
        <v>45281</v>
      </c>
    </row>
    <row r="175" spans="1:13" ht="15.75" customHeight="1" x14ac:dyDescent="0.25">
      <c r="A175" s="41" t="str">
        <f t="shared" si="2"/>
        <v>PN2068-2_17_EXE_SHE_000000_1</v>
      </c>
      <c r="B175" s="6" t="s">
        <v>12</v>
      </c>
      <c r="C175" s="7" t="s">
        <v>13</v>
      </c>
      <c r="D175" s="10" t="s">
        <v>14</v>
      </c>
      <c r="E175" s="10" t="s">
        <v>21</v>
      </c>
      <c r="F175" s="8" t="s">
        <v>16</v>
      </c>
      <c r="G175" s="9">
        <v>17</v>
      </c>
      <c r="H175" s="9" t="s">
        <v>17</v>
      </c>
      <c r="I175" s="9" t="s">
        <v>39</v>
      </c>
      <c r="J175" s="10"/>
      <c r="K175" s="15" t="s">
        <v>319</v>
      </c>
      <c r="L175" s="14">
        <v>1</v>
      </c>
      <c r="M175" s="12">
        <v>45086</v>
      </c>
    </row>
    <row r="176" spans="1:13" ht="15.75" customHeight="1" x14ac:dyDescent="0.25">
      <c r="A176" s="41" t="str">
        <f t="shared" si="2"/>
        <v>PN2068-2_17_EXE_SHE_000000_1</v>
      </c>
      <c r="B176" s="6" t="s">
        <v>12</v>
      </c>
      <c r="C176" s="7" t="s">
        <v>13</v>
      </c>
      <c r="D176" s="8" t="s">
        <v>14</v>
      </c>
      <c r="E176" s="9" t="s">
        <v>21</v>
      </c>
      <c r="F176" s="8" t="s">
        <v>16</v>
      </c>
      <c r="G176" s="10">
        <v>17</v>
      </c>
      <c r="H176" s="8" t="s">
        <v>17</v>
      </c>
      <c r="I176" s="9" t="s">
        <v>39</v>
      </c>
      <c r="J176" s="10"/>
      <c r="K176" s="15" t="s">
        <v>320</v>
      </c>
      <c r="L176" s="8">
        <v>1</v>
      </c>
      <c r="M176" s="12">
        <v>45089</v>
      </c>
    </row>
    <row r="177" spans="1:13" ht="15.75" customHeight="1" x14ac:dyDescent="0.25">
      <c r="A177" s="41" t="str">
        <f t="shared" si="2"/>
        <v>PN2068-2_17_EXE_SHE_000000_1</v>
      </c>
      <c r="B177" s="6" t="s">
        <v>12</v>
      </c>
      <c r="C177" s="7" t="s">
        <v>13</v>
      </c>
      <c r="D177" s="8" t="s">
        <v>14</v>
      </c>
      <c r="E177" s="9" t="s">
        <v>21</v>
      </c>
      <c r="F177" s="8" t="s">
        <v>16</v>
      </c>
      <c r="G177" s="10">
        <v>17</v>
      </c>
      <c r="H177" s="8" t="s">
        <v>17</v>
      </c>
      <c r="I177" s="9" t="s">
        <v>39</v>
      </c>
      <c r="J177" s="10"/>
      <c r="K177" s="15" t="s">
        <v>321</v>
      </c>
      <c r="L177" s="14">
        <v>1</v>
      </c>
      <c r="M177" s="12">
        <v>45091</v>
      </c>
    </row>
    <row r="178" spans="1:13" ht="15.75" customHeight="1" x14ac:dyDescent="0.25">
      <c r="A178" s="41" t="str">
        <f t="shared" si="2"/>
        <v>PN2068-2_17_EXE_NTE_000000_1</v>
      </c>
      <c r="B178" s="6" t="s">
        <v>12</v>
      </c>
      <c r="C178" s="7" t="s">
        <v>13</v>
      </c>
      <c r="D178" s="13" t="s">
        <v>14</v>
      </c>
      <c r="E178" s="9" t="s">
        <v>322</v>
      </c>
      <c r="F178" s="8" t="s">
        <v>16</v>
      </c>
      <c r="G178" s="10">
        <v>17</v>
      </c>
      <c r="H178" s="14" t="s">
        <v>17</v>
      </c>
      <c r="I178" s="9" t="s">
        <v>18</v>
      </c>
      <c r="J178" s="10"/>
      <c r="K178" s="11" t="s">
        <v>323</v>
      </c>
      <c r="L178" s="10">
        <v>1</v>
      </c>
      <c r="M178" s="12">
        <v>45092</v>
      </c>
    </row>
    <row r="179" spans="1:13" ht="15.75" customHeight="1" x14ac:dyDescent="0.25">
      <c r="A179" s="41" t="str">
        <f t="shared" si="2"/>
        <v>PN2068-2_17_EXE_PLA_000000_1</v>
      </c>
      <c r="B179" s="6" t="s">
        <v>12</v>
      </c>
      <c r="C179" s="7" t="s">
        <v>13</v>
      </c>
      <c r="D179" s="8" t="s">
        <v>179</v>
      </c>
      <c r="E179" s="9" t="s">
        <v>21</v>
      </c>
      <c r="F179" s="8" t="s">
        <v>16</v>
      </c>
      <c r="G179" s="10">
        <v>17</v>
      </c>
      <c r="H179" s="8" t="s">
        <v>17</v>
      </c>
      <c r="I179" s="9" t="s">
        <v>56</v>
      </c>
      <c r="J179" s="10"/>
      <c r="K179" s="11" t="s">
        <v>324</v>
      </c>
      <c r="L179" s="10">
        <v>1</v>
      </c>
      <c r="M179" s="12">
        <v>45092</v>
      </c>
    </row>
    <row r="180" spans="1:13" ht="15.75" customHeight="1" x14ac:dyDescent="0.25">
      <c r="A180" s="41" t="str">
        <f t="shared" si="2"/>
        <v>PN2068-2_17_EXE_PLA_000000_1</v>
      </c>
      <c r="B180" s="6" t="s">
        <v>12</v>
      </c>
      <c r="C180" s="7" t="s">
        <v>13</v>
      </c>
      <c r="D180" s="8" t="s">
        <v>179</v>
      </c>
      <c r="E180" s="9" t="s">
        <v>21</v>
      </c>
      <c r="F180" s="8" t="s">
        <v>16</v>
      </c>
      <c r="G180" s="10">
        <v>17</v>
      </c>
      <c r="H180" s="8" t="s">
        <v>17</v>
      </c>
      <c r="I180" s="9" t="s">
        <v>56</v>
      </c>
      <c r="J180" s="10"/>
      <c r="K180" s="11" t="s">
        <v>325</v>
      </c>
      <c r="L180" s="10">
        <v>1</v>
      </c>
      <c r="M180" s="12">
        <v>45092</v>
      </c>
    </row>
    <row r="181" spans="1:13" ht="15.75" customHeight="1" x14ac:dyDescent="0.25">
      <c r="A181" s="41" t="str">
        <f t="shared" si="2"/>
        <v>PN2068-2_17_EXE_DAF_000045_1</v>
      </c>
      <c r="B181" s="6" t="s">
        <v>12</v>
      </c>
      <c r="C181" s="7" t="s">
        <v>13</v>
      </c>
      <c r="D181" s="8" t="s">
        <v>14</v>
      </c>
      <c r="E181" s="9" t="s">
        <v>21</v>
      </c>
      <c r="F181" s="8" t="s">
        <v>16</v>
      </c>
      <c r="G181" s="10">
        <v>17</v>
      </c>
      <c r="H181" s="8" t="s">
        <v>17</v>
      </c>
      <c r="I181" s="9" t="s">
        <v>49</v>
      </c>
      <c r="J181" s="10" t="s">
        <v>242</v>
      </c>
      <c r="K181" s="15" t="s">
        <v>326</v>
      </c>
      <c r="L181" s="8">
        <v>1</v>
      </c>
      <c r="M181" s="12">
        <v>45096</v>
      </c>
    </row>
    <row r="182" spans="1:13" ht="15.75" customHeight="1" x14ac:dyDescent="0.25">
      <c r="A182" s="41" t="str">
        <f t="shared" si="2"/>
        <v>____000000_</v>
      </c>
      <c r="B182" s="6"/>
      <c r="C182" s="7"/>
      <c r="D182" s="8"/>
      <c r="E182" s="9"/>
      <c r="F182" s="8"/>
      <c r="G182" s="10"/>
      <c r="H182" s="8"/>
      <c r="I182" s="9"/>
      <c r="J182" s="10"/>
      <c r="K182" s="11"/>
      <c r="L182" s="10"/>
      <c r="M182" s="27"/>
    </row>
    <row r="183" spans="1:13" ht="15.75" customHeight="1" x14ac:dyDescent="0.25">
      <c r="A183" s="41" t="str">
        <f t="shared" si="2"/>
        <v>PN2068-2_17_EXE_DAF_000046_1</v>
      </c>
      <c r="B183" s="6" t="s">
        <v>12</v>
      </c>
      <c r="C183" s="7" t="s">
        <v>13</v>
      </c>
      <c r="D183" s="8" t="s">
        <v>14</v>
      </c>
      <c r="E183" s="9" t="s">
        <v>21</v>
      </c>
      <c r="F183" s="8" t="s">
        <v>16</v>
      </c>
      <c r="G183" s="10">
        <v>17</v>
      </c>
      <c r="H183" s="8" t="s">
        <v>17</v>
      </c>
      <c r="I183" s="9" t="s">
        <v>49</v>
      </c>
      <c r="J183" s="10" t="s">
        <v>142</v>
      </c>
      <c r="K183" s="15" t="s">
        <v>327</v>
      </c>
      <c r="L183" s="14">
        <v>1</v>
      </c>
      <c r="M183" s="12">
        <v>45098</v>
      </c>
    </row>
    <row r="184" spans="1:13" ht="15.75" customHeight="1" x14ac:dyDescent="0.25">
      <c r="A184" s="41" t="str">
        <f t="shared" si="2"/>
        <v>PN2068-2_17_EXE_DAF_000058_2</v>
      </c>
      <c r="B184" s="6" t="s">
        <v>12</v>
      </c>
      <c r="C184" s="7" t="s">
        <v>13</v>
      </c>
      <c r="D184" s="8" t="s">
        <v>14</v>
      </c>
      <c r="E184" s="9" t="s">
        <v>15</v>
      </c>
      <c r="F184" s="8" t="s">
        <v>16</v>
      </c>
      <c r="G184" s="10">
        <v>17</v>
      </c>
      <c r="H184" s="8" t="s">
        <v>17</v>
      </c>
      <c r="I184" s="9" t="s">
        <v>49</v>
      </c>
      <c r="J184" s="10" t="s">
        <v>125</v>
      </c>
      <c r="K184" s="11" t="s">
        <v>328</v>
      </c>
      <c r="L184" s="10">
        <v>2</v>
      </c>
      <c r="M184" s="12">
        <v>45021</v>
      </c>
    </row>
    <row r="185" spans="1:13" ht="15.75" customHeight="1" x14ac:dyDescent="0.25">
      <c r="A185" s="41" t="str">
        <f t="shared" si="2"/>
        <v>PN2068-2_17_EXE_DAF_000059_2</v>
      </c>
      <c r="B185" s="6" t="s">
        <v>12</v>
      </c>
      <c r="C185" s="7" t="s">
        <v>13</v>
      </c>
      <c r="D185" s="14" t="s">
        <v>14</v>
      </c>
      <c r="E185" s="9" t="s">
        <v>15</v>
      </c>
      <c r="F185" s="8" t="s">
        <v>16</v>
      </c>
      <c r="G185" s="10">
        <v>17</v>
      </c>
      <c r="H185" s="8" t="s">
        <v>17</v>
      </c>
      <c r="I185" s="9" t="s">
        <v>49</v>
      </c>
      <c r="J185" s="10" t="s">
        <v>127</v>
      </c>
      <c r="K185" s="11" t="s">
        <v>329</v>
      </c>
      <c r="L185" s="10">
        <v>2</v>
      </c>
      <c r="M185" s="12">
        <v>45021</v>
      </c>
    </row>
    <row r="186" spans="1:13" ht="15.75" customHeight="1" x14ac:dyDescent="0.25">
      <c r="A186" s="41" t="str">
        <f t="shared" si="2"/>
        <v>PN2068-2_17_EXE_DAF_000060_2</v>
      </c>
      <c r="B186" s="6" t="s">
        <v>12</v>
      </c>
      <c r="C186" s="7" t="s">
        <v>13</v>
      </c>
      <c r="D186" s="14" t="s">
        <v>14</v>
      </c>
      <c r="E186" s="9" t="s">
        <v>15</v>
      </c>
      <c r="F186" s="8" t="s">
        <v>16</v>
      </c>
      <c r="G186" s="10">
        <v>17</v>
      </c>
      <c r="H186" s="8" t="s">
        <v>17</v>
      </c>
      <c r="I186" s="9" t="s">
        <v>49</v>
      </c>
      <c r="J186" s="10" t="s">
        <v>158</v>
      </c>
      <c r="K186" s="11" t="s">
        <v>330</v>
      </c>
      <c r="L186" s="10">
        <v>2</v>
      </c>
      <c r="M186" s="12">
        <v>45021</v>
      </c>
    </row>
    <row r="187" spans="1:13" ht="15.75" customHeight="1" x14ac:dyDescent="0.25">
      <c r="A187" s="41" t="str">
        <f t="shared" si="2"/>
        <v>PN2068-2_17_EXE_DAF_000061_2</v>
      </c>
      <c r="B187" s="6" t="s">
        <v>12</v>
      </c>
      <c r="C187" s="7" t="s">
        <v>13</v>
      </c>
      <c r="D187" s="14" t="s">
        <v>14</v>
      </c>
      <c r="E187" s="9" t="s">
        <v>15</v>
      </c>
      <c r="F187" s="8" t="s">
        <v>16</v>
      </c>
      <c r="G187" s="10">
        <v>17</v>
      </c>
      <c r="H187" s="8" t="s">
        <v>17</v>
      </c>
      <c r="I187" s="9" t="s">
        <v>49</v>
      </c>
      <c r="J187" s="10" t="s">
        <v>160</v>
      </c>
      <c r="K187" s="11" t="s">
        <v>331</v>
      </c>
      <c r="L187" s="10">
        <v>2</v>
      </c>
      <c r="M187" s="12">
        <v>45021</v>
      </c>
    </row>
    <row r="188" spans="1:13" ht="15.75" customHeight="1" x14ac:dyDescent="0.25">
      <c r="A188" s="41" t="str">
        <f t="shared" si="2"/>
        <v>PN2068-2_17_EXE_DAF_000062_2</v>
      </c>
      <c r="B188" s="6" t="s">
        <v>12</v>
      </c>
      <c r="C188" s="7" t="s">
        <v>13</v>
      </c>
      <c r="D188" s="8" t="s">
        <v>14</v>
      </c>
      <c r="E188" s="9" t="s">
        <v>15</v>
      </c>
      <c r="F188" s="8" t="s">
        <v>16</v>
      </c>
      <c r="G188" s="10">
        <v>17</v>
      </c>
      <c r="H188" s="8" t="s">
        <v>17</v>
      </c>
      <c r="I188" s="9" t="s">
        <v>49</v>
      </c>
      <c r="J188" s="10" t="s">
        <v>164</v>
      </c>
      <c r="K188" s="11" t="s">
        <v>332</v>
      </c>
      <c r="L188" s="10">
        <v>2</v>
      </c>
      <c r="M188" s="12">
        <v>45021</v>
      </c>
    </row>
    <row r="189" spans="1:13" ht="15.75" customHeight="1" x14ac:dyDescent="0.25">
      <c r="A189" s="41" t="str">
        <f t="shared" si="2"/>
        <v>PN2068-2_17_EXE_DAF_000063_2</v>
      </c>
      <c r="B189" s="6" t="s">
        <v>12</v>
      </c>
      <c r="C189" s="7" t="s">
        <v>13</v>
      </c>
      <c r="D189" s="8" t="s">
        <v>14</v>
      </c>
      <c r="E189" s="9" t="s">
        <v>15</v>
      </c>
      <c r="F189" s="8" t="s">
        <v>16</v>
      </c>
      <c r="G189" s="10">
        <v>17</v>
      </c>
      <c r="H189" s="8" t="s">
        <v>17</v>
      </c>
      <c r="I189" s="9" t="s">
        <v>49</v>
      </c>
      <c r="J189" s="10" t="s">
        <v>227</v>
      </c>
      <c r="K189" s="11" t="s">
        <v>333</v>
      </c>
      <c r="L189" s="10">
        <v>2</v>
      </c>
      <c r="M189" s="12">
        <v>45021</v>
      </c>
    </row>
    <row r="190" spans="1:13" ht="15.75" customHeight="1" x14ac:dyDescent="0.25">
      <c r="A190" s="41" t="str">
        <f t="shared" si="2"/>
        <v>PN2068-2_17_EXE_DAF_000064_2</v>
      </c>
      <c r="B190" s="6" t="s">
        <v>12</v>
      </c>
      <c r="C190" s="7" t="s">
        <v>13</v>
      </c>
      <c r="D190" s="8" t="s">
        <v>14</v>
      </c>
      <c r="E190" s="9" t="s">
        <v>15</v>
      </c>
      <c r="F190" s="8" t="s">
        <v>16</v>
      </c>
      <c r="G190" s="10">
        <v>17</v>
      </c>
      <c r="H190" s="8" t="s">
        <v>17</v>
      </c>
      <c r="I190" s="9" t="s">
        <v>49</v>
      </c>
      <c r="J190" s="10" t="s">
        <v>93</v>
      </c>
      <c r="K190" s="11" t="s">
        <v>334</v>
      </c>
      <c r="L190" s="10">
        <v>2</v>
      </c>
      <c r="M190" s="12">
        <v>45021</v>
      </c>
    </row>
    <row r="191" spans="1:13" ht="15.75" customHeight="1" x14ac:dyDescent="0.25">
      <c r="A191" s="41" t="str">
        <f t="shared" si="2"/>
        <v>PN2068-2_17_EXE_DAF_000065_2</v>
      </c>
      <c r="B191" s="6" t="s">
        <v>12</v>
      </c>
      <c r="C191" s="7" t="s">
        <v>13</v>
      </c>
      <c r="D191" s="13" t="s">
        <v>14</v>
      </c>
      <c r="E191" s="9" t="s">
        <v>15</v>
      </c>
      <c r="F191" s="8" t="s">
        <v>16</v>
      </c>
      <c r="G191" s="10">
        <v>17</v>
      </c>
      <c r="H191" s="14" t="s">
        <v>17</v>
      </c>
      <c r="I191" s="9" t="s">
        <v>49</v>
      </c>
      <c r="J191" s="10" t="s">
        <v>108</v>
      </c>
      <c r="K191" s="11" t="s">
        <v>335</v>
      </c>
      <c r="L191" s="10">
        <v>2</v>
      </c>
      <c r="M191" s="12">
        <v>45021</v>
      </c>
    </row>
    <row r="192" spans="1:13" ht="15.75" customHeight="1" x14ac:dyDescent="0.25">
      <c r="A192" s="41" t="str">
        <f t="shared" si="2"/>
        <v>PN2068-2_17_EXE_DAF_000047_1</v>
      </c>
      <c r="B192" s="6" t="s">
        <v>12</v>
      </c>
      <c r="C192" s="7" t="s">
        <v>13</v>
      </c>
      <c r="D192" s="8" t="s">
        <v>14</v>
      </c>
      <c r="E192" s="9" t="s">
        <v>21</v>
      </c>
      <c r="F192" s="8" t="s">
        <v>16</v>
      </c>
      <c r="G192" s="10">
        <v>17</v>
      </c>
      <c r="H192" s="8" t="s">
        <v>17</v>
      </c>
      <c r="I192" s="9" t="s">
        <v>49</v>
      </c>
      <c r="J192" s="10" t="s">
        <v>144</v>
      </c>
      <c r="K192" s="15" t="s">
        <v>336</v>
      </c>
      <c r="L192" s="14">
        <v>1</v>
      </c>
      <c r="M192" s="12">
        <v>45098</v>
      </c>
    </row>
    <row r="193" spans="1:13" ht="15.75" customHeight="1" x14ac:dyDescent="0.25">
      <c r="A193" s="41" t="str">
        <f t="shared" si="2"/>
        <v>PN2068-2_17_EXE_DAF_000000_1</v>
      </c>
      <c r="B193" s="6" t="s">
        <v>12</v>
      </c>
      <c r="C193" s="7" t="s">
        <v>13</v>
      </c>
      <c r="D193" s="13" t="s">
        <v>14</v>
      </c>
      <c r="E193" s="9" t="s">
        <v>21</v>
      </c>
      <c r="F193" s="8" t="s">
        <v>16</v>
      </c>
      <c r="G193" s="10">
        <v>17</v>
      </c>
      <c r="H193" s="14" t="s">
        <v>17</v>
      </c>
      <c r="I193" s="9" t="s">
        <v>49</v>
      </c>
      <c r="J193" s="10"/>
      <c r="K193" s="11" t="s">
        <v>337</v>
      </c>
      <c r="L193" s="10">
        <v>1</v>
      </c>
      <c r="M193" s="12">
        <v>45099</v>
      </c>
    </row>
    <row r="194" spans="1:13" ht="15.75" customHeight="1" x14ac:dyDescent="0.25">
      <c r="A194" s="41" t="str">
        <f t="shared" si="2"/>
        <v>PN2068-2_17_EXE_DAF_000000_1</v>
      </c>
      <c r="B194" s="6" t="s">
        <v>12</v>
      </c>
      <c r="C194" s="7" t="s">
        <v>13</v>
      </c>
      <c r="D194" s="13" t="s">
        <v>14</v>
      </c>
      <c r="E194" s="9" t="s">
        <v>21</v>
      </c>
      <c r="F194" s="8" t="s">
        <v>16</v>
      </c>
      <c r="G194" s="10">
        <v>17</v>
      </c>
      <c r="H194" s="14" t="s">
        <v>17</v>
      </c>
      <c r="I194" s="9" t="s">
        <v>49</v>
      </c>
      <c r="J194" s="10"/>
      <c r="K194" s="11" t="s">
        <v>338</v>
      </c>
      <c r="L194" s="10">
        <v>1</v>
      </c>
      <c r="M194" s="12">
        <v>45099</v>
      </c>
    </row>
    <row r="195" spans="1:13" ht="15.75" customHeight="1" x14ac:dyDescent="0.25">
      <c r="A195" s="41" t="str">
        <f t="shared" ref="A195:A258" si="3">CONCATENATE(F195,"_",G195,"_",H195,"_",I195,"_",TEXT(J195,"000000"),"_",L195)</f>
        <v>PN2068-2_17_EXE_DAF_000000_1</v>
      </c>
      <c r="B195" s="6" t="s">
        <v>12</v>
      </c>
      <c r="C195" s="7" t="s">
        <v>13</v>
      </c>
      <c r="D195" s="8" t="s">
        <v>14</v>
      </c>
      <c r="E195" s="9" t="s">
        <v>21</v>
      </c>
      <c r="F195" s="8" t="s">
        <v>16</v>
      </c>
      <c r="G195" s="10">
        <v>17</v>
      </c>
      <c r="H195" s="8" t="s">
        <v>17</v>
      </c>
      <c r="I195" s="9" t="s">
        <v>49</v>
      </c>
      <c r="J195" s="10"/>
      <c r="K195" s="11" t="s">
        <v>339</v>
      </c>
      <c r="L195" s="10">
        <v>1</v>
      </c>
      <c r="M195" s="12">
        <v>45099</v>
      </c>
    </row>
    <row r="196" spans="1:13" ht="15.75" customHeight="1" x14ac:dyDescent="0.25">
      <c r="A196" s="41" t="str">
        <f t="shared" si="3"/>
        <v>PN2068-2_17_EXE_PLA_000101_1</v>
      </c>
      <c r="B196" s="6" t="s">
        <v>12</v>
      </c>
      <c r="C196" s="7" t="s">
        <v>13</v>
      </c>
      <c r="D196" s="8" t="s">
        <v>193</v>
      </c>
      <c r="E196" s="9" t="s">
        <v>21</v>
      </c>
      <c r="F196" s="8" t="s">
        <v>16</v>
      </c>
      <c r="G196" s="10">
        <v>17</v>
      </c>
      <c r="H196" s="8" t="s">
        <v>17</v>
      </c>
      <c r="I196" s="9" t="s">
        <v>56</v>
      </c>
      <c r="J196" s="10" t="s">
        <v>273</v>
      </c>
      <c r="K196" s="11" t="s">
        <v>340</v>
      </c>
      <c r="L196" s="10">
        <v>1</v>
      </c>
      <c r="M196" s="12">
        <v>45099</v>
      </c>
    </row>
    <row r="197" spans="1:13" ht="15.75" customHeight="1" x14ac:dyDescent="0.25">
      <c r="A197" s="41" t="str">
        <f t="shared" si="3"/>
        <v>PN2068-2_17_EXE_PLA_000000_1</v>
      </c>
      <c r="B197" s="6" t="s">
        <v>12</v>
      </c>
      <c r="C197" s="7" t="s">
        <v>13</v>
      </c>
      <c r="D197" s="8" t="s">
        <v>193</v>
      </c>
      <c r="E197" s="9" t="s">
        <v>21</v>
      </c>
      <c r="F197" s="8" t="s">
        <v>16</v>
      </c>
      <c r="G197" s="10">
        <v>17</v>
      </c>
      <c r="H197" s="8" t="s">
        <v>17</v>
      </c>
      <c r="I197" s="9" t="s">
        <v>56</v>
      </c>
      <c r="J197" s="10"/>
      <c r="K197" s="11" t="s">
        <v>341</v>
      </c>
      <c r="L197" s="10">
        <v>1</v>
      </c>
      <c r="M197" s="12">
        <v>45106</v>
      </c>
    </row>
    <row r="198" spans="1:13" ht="15.75" customHeight="1" x14ac:dyDescent="0.25">
      <c r="A198" s="41" t="str">
        <f t="shared" si="3"/>
        <v>PN2068-2_17_EXE_DAF_000000_1</v>
      </c>
      <c r="B198" s="6" t="s">
        <v>12</v>
      </c>
      <c r="C198" s="7" t="s">
        <v>13</v>
      </c>
      <c r="D198" s="8" t="s">
        <v>14</v>
      </c>
      <c r="E198" s="9" t="s">
        <v>21</v>
      </c>
      <c r="F198" s="8" t="s">
        <v>16</v>
      </c>
      <c r="G198" s="10">
        <v>17</v>
      </c>
      <c r="H198" s="8" t="s">
        <v>17</v>
      </c>
      <c r="I198" s="9" t="s">
        <v>49</v>
      </c>
      <c r="J198" s="10"/>
      <c r="K198" s="15" t="s">
        <v>342</v>
      </c>
      <c r="L198" s="14">
        <v>1</v>
      </c>
      <c r="M198" s="12">
        <v>45107</v>
      </c>
    </row>
    <row r="199" spans="1:13" ht="15.75" customHeight="1" x14ac:dyDescent="0.25">
      <c r="A199" s="41" t="str">
        <f t="shared" si="3"/>
        <v>PN2068-2_17_EXE_DAF_000000_1</v>
      </c>
      <c r="B199" s="6" t="s">
        <v>12</v>
      </c>
      <c r="C199" s="7" t="s">
        <v>13</v>
      </c>
      <c r="D199" s="8" t="s">
        <v>14</v>
      </c>
      <c r="E199" s="9" t="s">
        <v>21</v>
      </c>
      <c r="F199" s="8" t="s">
        <v>16</v>
      </c>
      <c r="G199" s="10">
        <v>17</v>
      </c>
      <c r="H199" s="8" t="s">
        <v>17</v>
      </c>
      <c r="I199" s="9" t="s">
        <v>49</v>
      </c>
      <c r="J199" s="10"/>
      <c r="K199" s="15" t="s">
        <v>343</v>
      </c>
      <c r="L199" s="14">
        <v>1</v>
      </c>
      <c r="M199" s="12">
        <v>45107</v>
      </c>
    </row>
    <row r="200" spans="1:13" ht="15.75" customHeight="1" x14ac:dyDescent="0.25">
      <c r="A200" s="41" t="str">
        <f t="shared" si="3"/>
        <v>PN2068-2_17_EXE_DAF_000000_1</v>
      </c>
      <c r="B200" s="6" t="s">
        <v>12</v>
      </c>
      <c r="C200" s="7" t="s">
        <v>13</v>
      </c>
      <c r="D200" s="8" t="s">
        <v>14</v>
      </c>
      <c r="E200" s="9" t="s">
        <v>21</v>
      </c>
      <c r="F200" s="8" t="s">
        <v>16</v>
      </c>
      <c r="G200" s="10">
        <v>17</v>
      </c>
      <c r="H200" s="8" t="s">
        <v>17</v>
      </c>
      <c r="I200" s="9" t="s">
        <v>49</v>
      </c>
      <c r="J200" s="10"/>
      <c r="K200" s="11" t="s">
        <v>344</v>
      </c>
      <c r="L200" s="10">
        <v>1</v>
      </c>
      <c r="M200" s="12">
        <v>45107</v>
      </c>
    </row>
    <row r="201" spans="1:13" ht="15.75" customHeight="1" x14ac:dyDescent="0.25">
      <c r="A201" s="41" t="str">
        <f t="shared" si="3"/>
        <v>PN2068-2_17_EXE_DAF_000000_1</v>
      </c>
      <c r="B201" s="6" t="s">
        <v>12</v>
      </c>
      <c r="C201" s="7" t="s">
        <v>13</v>
      </c>
      <c r="D201" s="8" t="s">
        <v>14</v>
      </c>
      <c r="E201" s="9" t="s">
        <v>21</v>
      </c>
      <c r="F201" s="8" t="s">
        <v>16</v>
      </c>
      <c r="G201" s="10">
        <v>17</v>
      </c>
      <c r="H201" s="8" t="s">
        <v>17</v>
      </c>
      <c r="I201" s="9" t="s">
        <v>49</v>
      </c>
      <c r="J201" s="10"/>
      <c r="K201" s="11" t="s">
        <v>345</v>
      </c>
      <c r="L201" s="10">
        <v>1</v>
      </c>
      <c r="M201" s="12">
        <v>45107</v>
      </c>
    </row>
    <row r="202" spans="1:13" ht="15.75" customHeight="1" x14ac:dyDescent="0.25">
      <c r="A202" s="41" t="str">
        <f t="shared" si="3"/>
        <v>PN2068-2_17_EXE_DAF_000049_1</v>
      </c>
      <c r="B202" s="6" t="s">
        <v>12</v>
      </c>
      <c r="C202" s="7" t="s">
        <v>13</v>
      </c>
      <c r="D202" s="8" t="s">
        <v>14</v>
      </c>
      <c r="E202" s="9" t="s">
        <v>21</v>
      </c>
      <c r="F202" s="8" t="s">
        <v>16</v>
      </c>
      <c r="G202" s="10">
        <v>17</v>
      </c>
      <c r="H202" s="8" t="s">
        <v>17</v>
      </c>
      <c r="I202" s="9" t="s">
        <v>49</v>
      </c>
      <c r="J202" s="10" t="s">
        <v>292</v>
      </c>
      <c r="K202" s="11" t="s">
        <v>346</v>
      </c>
      <c r="L202" s="10">
        <v>1</v>
      </c>
      <c r="M202" s="12">
        <v>45107</v>
      </c>
    </row>
    <row r="203" spans="1:13" ht="15.75" customHeight="1" x14ac:dyDescent="0.25">
      <c r="A203" s="41" t="str">
        <f t="shared" si="3"/>
        <v>PN2068-2_17_EXE_DAF_000000_1</v>
      </c>
      <c r="B203" s="6" t="s">
        <v>12</v>
      </c>
      <c r="C203" s="7" t="s">
        <v>13</v>
      </c>
      <c r="D203" s="8" t="s">
        <v>14</v>
      </c>
      <c r="E203" s="9" t="s">
        <v>21</v>
      </c>
      <c r="F203" s="8" t="s">
        <v>16</v>
      </c>
      <c r="G203" s="10">
        <v>17</v>
      </c>
      <c r="H203" s="8" t="s">
        <v>17</v>
      </c>
      <c r="I203" s="9" t="s">
        <v>49</v>
      </c>
      <c r="J203" s="10"/>
      <c r="K203" s="15" t="s">
        <v>347</v>
      </c>
      <c r="L203" s="14">
        <v>1</v>
      </c>
      <c r="M203" s="12">
        <v>45107</v>
      </c>
    </row>
    <row r="204" spans="1:13" ht="15.75" customHeight="1" x14ac:dyDescent="0.25">
      <c r="A204" s="41" t="str">
        <f t="shared" si="3"/>
        <v>PN2068-2_17_EXE_PIM_000000_1</v>
      </c>
      <c r="B204" s="6" t="s">
        <v>12</v>
      </c>
      <c r="C204" s="7" t="s">
        <v>13</v>
      </c>
      <c r="D204" s="14" t="s">
        <v>98</v>
      </c>
      <c r="E204" s="10" t="s">
        <v>21</v>
      </c>
      <c r="F204" s="8" t="s">
        <v>16</v>
      </c>
      <c r="G204" s="10">
        <v>17</v>
      </c>
      <c r="H204" s="8" t="s">
        <v>17</v>
      </c>
      <c r="I204" s="9" t="s">
        <v>262</v>
      </c>
      <c r="J204" s="10"/>
      <c r="K204" s="11" t="s">
        <v>348</v>
      </c>
      <c r="L204" s="10">
        <v>1</v>
      </c>
      <c r="M204" s="12">
        <v>45107</v>
      </c>
    </row>
    <row r="205" spans="1:13" ht="15.75" customHeight="1" x14ac:dyDescent="0.25">
      <c r="A205" s="41" t="str">
        <f t="shared" si="3"/>
        <v>PN2068-2_17_EXE_PIM_000000_1</v>
      </c>
      <c r="B205" s="6" t="s">
        <v>12</v>
      </c>
      <c r="C205" s="7" t="s">
        <v>13</v>
      </c>
      <c r="D205" s="8" t="s">
        <v>98</v>
      </c>
      <c r="E205" s="9" t="s">
        <v>21</v>
      </c>
      <c r="F205" s="8" t="s">
        <v>16</v>
      </c>
      <c r="G205" s="10">
        <v>17</v>
      </c>
      <c r="H205" s="8" t="s">
        <v>17</v>
      </c>
      <c r="I205" s="9" t="s">
        <v>262</v>
      </c>
      <c r="J205" s="10"/>
      <c r="K205" s="11" t="s">
        <v>349</v>
      </c>
      <c r="L205" s="10">
        <v>1</v>
      </c>
      <c r="M205" s="12">
        <v>45107</v>
      </c>
    </row>
    <row r="206" spans="1:13" ht="15.75" customHeight="1" x14ac:dyDescent="0.25">
      <c r="A206" s="41" t="str">
        <f t="shared" si="3"/>
        <v>PN2068-2_17_EXE_PIM_000000_1</v>
      </c>
      <c r="B206" s="6" t="s">
        <v>12</v>
      </c>
      <c r="C206" s="7" t="s">
        <v>13</v>
      </c>
      <c r="D206" s="8" t="s">
        <v>98</v>
      </c>
      <c r="E206" s="9" t="s">
        <v>21</v>
      </c>
      <c r="F206" s="8" t="s">
        <v>16</v>
      </c>
      <c r="G206" s="10">
        <v>17</v>
      </c>
      <c r="H206" s="8" t="s">
        <v>17</v>
      </c>
      <c r="I206" s="9" t="s">
        <v>262</v>
      </c>
      <c r="J206" s="10"/>
      <c r="K206" s="11" t="s">
        <v>350</v>
      </c>
      <c r="L206" s="10">
        <v>1</v>
      </c>
      <c r="M206" s="12">
        <v>45107</v>
      </c>
    </row>
    <row r="207" spans="1:13" ht="15.75" customHeight="1" x14ac:dyDescent="0.25">
      <c r="A207" s="41" t="str">
        <f t="shared" si="3"/>
        <v>PN2068-2_17_EXE_PIM_000000_1</v>
      </c>
      <c r="B207" s="6" t="s">
        <v>12</v>
      </c>
      <c r="C207" s="7" t="s">
        <v>13</v>
      </c>
      <c r="D207" s="14" t="s">
        <v>98</v>
      </c>
      <c r="E207" s="10" t="s">
        <v>21</v>
      </c>
      <c r="F207" s="8" t="s">
        <v>16</v>
      </c>
      <c r="G207" s="10">
        <v>17</v>
      </c>
      <c r="H207" s="8" t="s">
        <v>17</v>
      </c>
      <c r="I207" s="9" t="s">
        <v>262</v>
      </c>
      <c r="J207" s="10"/>
      <c r="K207" s="11" t="s">
        <v>351</v>
      </c>
      <c r="L207" s="10">
        <v>1</v>
      </c>
      <c r="M207" s="12">
        <v>45107</v>
      </c>
    </row>
    <row r="208" spans="1:13" ht="15.75" customHeight="1" x14ac:dyDescent="0.25">
      <c r="A208" s="41" t="str">
        <f t="shared" si="3"/>
        <v>PN2068-2_17_EXE_PIM_000000_1</v>
      </c>
      <c r="B208" s="6" t="s">
        <v>12</v>
      </c>
      <c r="C208" s="7" t="s">
        <v>13</v>
      </c>
      <c r="D208" s="14" t="s">
        <v>98</v>
      </c>
      <c r="E208" s="28" t="s">
        <v>21</v>
      </c>
      <c r="F208" s="8" t="s">
        <v>16</v>
      </c>
      <c r="G208" s="10">
        <v>17</v>
      </c>
      <c r="H208" s="14" t="s">
        <v>17</v>
      </c>
      <c r="I208" s="10" t="s">
        <v>262</v>
      </c>
      <c r="J208" s="10"/>
      <c r="K208" s="11" t="s">
        <v>352</v>
      </c>
      <c r="L208" s="10">
        <v>1</v>
      </c>
      <c r="M208" s="12">
        <v>45107</v>
      </c>
    </row>
    <row r="209" spans="1:13" ht="15.75" customHeight="1" x14ac:dyDescent="0.25">
      <c r="A209" s="41" t="str">
        <f t="shared" si="3"/>
        <v>PN2068-2_17_EXE_PIM_000000_1</v>
      </c>
      <c r="B209" s="6" t="s">
        <v>12</v>
      </c>
      <c r="C209" s="7" t="s">
        <v>13</v>
      </c>
      <c r="D209" s="14" t="s">
        <v>98</v>
      </c>
      <c r="E209" s="28" t="s">
        <v>21</v>
      </c>
      <c r="F209" s="8" t="s">
        <v>16</v>
      </c>
      <c r="G209" s="10">
        <v>17</v>
      </c>
      <c r="H209" s="14" t="s">
        <v>17</v>
      </c>
      <c r="I209" s="10" t="s">
        <v>262</v>
      </c>
      <c r="J209" s="10"/>
      <c r="K209" s="11" t="s">
        <v>353</v>
      </c>
      <c r="L209" s="10">
        <v>1</v>
      </c>
      <c r="M209" s="12">
        <v>45107</v>
      </c>
    </row>
    <row r="210" spans="1:13" ht="15.75" customHeight="1" x14ac:dyDescent="0.25">
      <c r="A210" s="41" t="str">
        <f t="shared" si="3"/>
        <v>PN2068-2_17_EXE_PIM_000000_1</v>
      </c>
      <c r="B210" s="6" t="s">
        <v>12</v>
      </c>
      <c r="C210" s="7" t="s">
        <v>13</v>
      </c>
      <c r="D210" s="8" t="s">
        <v>98</v>
      </c>
      <c r="E210" s="9" t="s">
        <v>21</v>
      </c>
      <c r="F210" s="8" t="s">
        <v>16</v>
      </c>
      <c r="G210" s="10">
        <v>17</v>
      </c>
      <c r="H210" s="8" t="s">
        <v>17</v>
      </c>
      <c r="I210" s="9" t="s">
        <v>262</v>
      </c>
      <c r="J210" s="10"/>
      <c r="K210" s="11" t="s">
        <v>354</v>
      </c>
      <c r="L210" s="10">
        <v>1</v>
      </c>
      <c r="M210" s="12">
        <v>45107</v>
      </c>
    </row>
    <row r="211" spans="1:13" ht="15.75" customHeight="1" x14ac:dyDescent="0.25">
      <c r="A211" s="41" t="str">
        <f t="shared" si="3"/>
        <v>PN2068-2_17_EXE_PIM_000000_1</v>
      </c>
      <c r="B211" s="6" t="s">
        <v>12</v>
      </c>
      <c r="C211" s="7" t="s">
        <v>13</v>
      </c>
      <c r="D211" s="14" t="s">
        <v>135</v>
      </c>
      <c r="E211" s="10" t="s">
        <v>21</v>
      </c>
      <c r="F211" s="8" t="s">
        <v>16</v>
      </c>
      <c r="G211" s="10">
        <v>17</v>
      </c>
      <c r="H211" s="8" t="s">
        <v>17</v>
      </c>
      <c r="I211" s="9" t="s">
        <v>262</v>
      </c>
      <c r="J211" s="10"/>
      <c r="K211" s="15" t="s">
        <v>355</v>
      </c>
      <c r="L211" s="10">
        <v>1</v>
      </c>
      <c r="M211" s="12">
        <v>45107</v>
      </c>
    </row>
    <row r="212" spans="1:13" ht="15.75" customHeight="1" x14ac:dyDescent="0.25">
      <c r="A212" s="41" t="str">
        <f t="shared" si="3"/>
        <v>PN2068-2_17_EXE_PIM_000000_1</v>
      </c>
      <c r="B212" s="6" t="s">
        <v>12</v>
      </c>
      <c r="C212" s="7" t="s">
        <v>13</v>
      </c>
      <c r="D212" s="14" t="s">
        <v>135</v>
      </c>
      <c r="E212" s="10" t="s">
        <v>21</v>
      </c>
      <c r="F212" s="8" t="s">
        <v>16</v>
      </c>
      <c r="G212" s="10">
        <v>17</v>
      </c>
      <c r="H212" s="8" t="s">
        <v>17</v>
      </c>
      <c r="I212" s="9" t="s">
        <v>262</v>
      </c>
      <c r="J212" s="10"/>
      <c r="K212" s="15" t="s">
        <v>356</v>
      </c>
      <c r="L212" s="10">
        <v>1</v>
      </c>
      <c r="M212" s="12">
        <v>45107</v>
      </c>
    </row>
    <row r="213" spans="1:13" ht="15.75" customHeight="1" x14ac:dyDescent="0.25">
      <c r="A213" s="41" t="str">
        <f t="shared" si="3"/>
        <v>PN2068-2_17_EXE_PDT_000071_1</v>
      </c>
      <c r="B213" s="6" t="s">
        <v>12</v>
      </c>
      <c r="C213" s="7" t="s">
        <v>13</v>
      </c>
      <c r="D213" s="13" t="s">
        <v>14</v>
      </c>
      <c r="E213" s="9" t="s">
        <v>15</v>
      </c>
      <c r="F213" s="8" t="s">
        <v>16</v>
      </c>
      <c r="G213" s="10">
        <v>17</v>
      </c>
      <c r="H213" s="14" t="s">
        <v>17</v>
      </c>
      <c r="I213" s="9" t="s">
        <v>357</v>
      </c>
      <c r="J213" s="10" t="s">
        <v>358</v>
      </c>
      <c r="K213" s="11" t="s">
        <v>359</v>
      </c>
      <c r="L213" s="10">
        <v>1</v>
      </c>
      <c r="M213" s="12">
        <v>45108</v>
      </c>
    </row>
    <row r="214" spans="1:13" ht="15.75" customHeight="1" x14ac:dyDescent="0.25">
      <c r="A214" s="41" t="str">
        <f t="shared" si="3"/>
        <v>PN2068-2_17_EXE_PDT_000074_1</v>
      </c>
      <c r="B214" s="6" t="s">
        <v>12</v>
      </c>
      <c r="C214" s="7" t="s">
        <v>13</v>
      </c>
      <c r="D214" s="8" t="s">
        <v>14</v>
      </c>
      <c r="E214" s="9" t="s">
        <v>15</v>
      </c>
      <c r="F214" s="8" t="s">
        <v>16</v>
      </c>
      <c r="G214" s="10">
        <v>17</v>
      </c>
      <c r="H214" s="8" t="s">
        <v>17</v>
      </c>
      <c r="I214" s="9" t="s">
        <v>357</v>
      </c>
      <c r="J214" s="10" t="s">
        <v>360</v>
      </c>
      <c r="K214" s="11" t="s">
        <v>361</v>
      </c>
      <c r="L214" s="10">
        <v>1</v>
      </c>
      <c r="M214" s="12">
        <v>45114</v>
      </c>
    </row>
    <row r="215" spans="1:13" ht="15.75" customHeight="1" x14ac:dyDescent="0.25">
      <c r="A215" s="41" t="str">
        <f t="shared" si="3"/>
        <v>PN2068-2_17_EXE_DAF_000036_1</v>
      </c>
      <c r="B215" s="6" t="s">
        <v>12</v>
      </c>
      <c r="C215" s="7" t="s">
        <v>13</v>
      </c>
      <c r="D215" s="8" t="s">
        <v>14</v>
      </c>
      <c r="E215" s="9" t="s">
        <v>21</v>
      </c>
      <c r="F215" s="8" t="s">
        <v>16</v>
      </c>
      <c r="G215" s="10">
        <v>17</v>
      </c>
      <c r="H215" s="8" t="s">
        <v>17</v>
      </c>
      <c r="I215" s="9" t="s">
        <v>49</v>
      </c>
      <c r="J215" s="10" t="s">
        <v>213</v>
      </c>
      <c r="K215" s="15" t="s">
        <v>362</v>
      </c>
      <c r="L215" s="14">
        <v>1</v>
      </c>
      <c r="M215" s="12">
        <v>45116</v>
      </c>
    </row>
    <row r="216" spans="1:13" ht="15.75" customHeight="1" x14ac:dyDescent="0.25">
      <c r="A216" s="41" t="str">
        <f t="shared" si="3"/>
        <v>PN2068-2_17_EXE_DAF_000037_1</v>
      </c>
      <c r="B216" s="6" t="s">
        <v>12</v>
      </c>
      <c r="C216" s="7" t="s">
        <v>13</v>
      </c>
      <c r="D216" s="8" t="s">
        <v>14</v>
      </c>
      <c r="E216" s="9" t="s">
        <v>21</v>
      </c>
      <c r="F216" s="8" t="s">
        <v>16</v>
      </c>
      <c r="G216" s="10">
        <v>17</v>
      </c>
      <c r="H216" s="8" t="s">
        <v>17</v>
      </c>
      <c r="I216" s="9" t="s">
        <v>49</v>
      </c>
      <c r="J216" s="10" t="s">
        <v>186</v>
      </c>
      <c r="K216" s="15" t="s">
        <v>363</v>
      </c>
      <c r="L216" s="14">
        <v>1</v>
      </c>
      <c r="M216" s="12">
        <v>45116</v>
      </c>
    </row>
    <row r="217" spans="1:13" ht="15.75" customHeight="1" x14ac:dyDescent="0.25">
      <c r="A217" s="41" t="str">
        <f t="shared" si="3"/>
        <v>PN2068-2_17_EXE_DAF_000000_1</v>
      </c>
      <c r="B217" s="6" t="s">
        <v>12</v>
      </c>
      <c r="C217" s="7" t="s">
        <v>13</v>
      </c>
      <c r="D217" s="13" t="s">
        <v>14</v>
      </c>
      <c r="E217" s="9" t="s">
        <v>21</v>
      </c>
      <c r="F217" s="8" t="s">
        <v>16</v>
      </c>
      <c r="G217" s="10">
        <v>17</v>
      </c>
      <c r="H217" s="14" t="s">
        <v>17</v>
      </c>
      <c r="I217" s="9" t="s">
        <v>49</v>
      </c>
      <c r="J217" s="10"/>
      <c r="K217" s="11" t="s">
        <v>364</v>
      </c>
      <c r="L217" s="10">
        <v>1</v>
      </c>
      <c r="M217" s="12">
        <v>45116</v>
      </c>
    </row>
    <row r="218" spans="1:13" ht="15.75" customHeight="1" x14ac:dyDescent="0.25">
      <c r="A218" s="41" t="str">
        <f t="shared" si="3"/>
        <v>PN2068-2_17_EXE_DAF_000000_1</v>
      </c>
      <c r="B218" s="6" t="s">
        <v>12</v>
      </c>
      <c r="C218" s="7" t="s">
        <v>13</v>
      </c>
      <c r="D218" s="8" t="s">
        <v>14</v>
      </c>
      <c r="E218" s="9" t="s">
        <v>21</v>
      </c>
      <c r="F218" s="8" t="s">
        <v>16</v>
      </c>
      <c r="G218" s="10">
        <v>17</v>
      </c>
      <c r="H218" s="8" t="s">
        <v>17</v>
      </c>
      <c r="I218" s="9" t="s">
        <v>49</v>
      </c>
      <c r="J218" s="10"/>
      <c r="K218" s="11" t="s">
        <v>365</v>
      </c>
      <c r="L218" s="10">
        <v>1</v>
      </c>
      <c r="M218" s="12">
        <v>45116</v>
      </c>
    </row>
    <row r="219" spans="1:13" ht="15.75" customHeight="1" x14ac:dyDescent="0.25">
      <c r="A219" s="41" t="str">
        <f t="shared" si="3"/>
        <v>PN2068-2_17_EXE_DAF_000000_1</v>
      </c>
      <c r="B219" s="6" t="s">
        <v>12</v>
      </c>
      <c r="C219" s="7" t="s">
        <v>13</v>
      </c>
      <c r="D219" s="13" t="s">
        <v>14</v>
      </c>
      <c r="E219" s="9" t="s">
        <v>21</v>
      </c>
      <c r="F219" s="8" t="s">
        <v>16</v>
      </c>
      <c r="G219" s="10">
        <v>17</v>
      </c>
      <c r="H219" s="14" t="s">
        <v>17</v>
      </c>
      <c r="I219" s="9" t="s">
        <v>49</v>
      </c>
      <c r="J219" s="10"/>
      <c r="K219" s="11" t="s">
        <v>366</v>
      </c>
      <c r="L219" s="10">
        <v>1</v>
      </c>
      <c r="M219" s="12">
        <v>45116</v>
      </c>
    </row>
    <row r="220" spans="1:13" ht="15.75" customHeight="1" x14ac:dyDescent="0.25">
      <c r="A220" s="41" t="str">
        <f t="shared" si="3"/>
        <v>PN2068-2_17_EXE_PDT_000000_1</v>
      </c>
      <c r="B220" s="6" t="s">
        <v>12</v>
      </c>
      <c r="C220" s="7" t="s">
        <v>13</v>
      </c>
      <c r="D220" s="13" t="s">
        <v>14</v>
      </c>
      <c r="E220" s="9" t="s">
        <v>21</v>
      </c>
      <c r="F220" s="8" t="s">
        <v>16</v>
      </c>
      <c r="G220" s="10">
        <v>17</v>
      </c>
      <c r="H220" s="14" t="s">
        <v>17</v>
      </c>
      <c r="I220" s="9" t="s">
        <v>357</v>
      </c>
      <c r="J220" s="10"/>
      <c r="K220" s="11" t="s">
        <v>367</v>
      </c>
      <c r="L220" s="10">
        <v>1</v>
      </c>
      <c r="M220" s="12">
        <v>45117</v>
      </c>
    </row>
    <row r="221" spans="1:13" ht="15.75" customHeight="1" x14ac:dyDescent="0.25">
      <c r="A221" s="41" t="str">
        <f t="shared" si="3"/>
        <v>PN2068-2_17_EXE_PDT_000070_1</v>
      </c>
      <c r="B221" s="6" t="s">
        <v>12</v>
      </c>
      <c r="C221" s="7" t="s">
        <v>13</v>
      </c>
      <c r="D221" s="13" t="s">
        <v>14</v>
      </c>
      <c r="E221" s="9" t="s">
        <v>15</v>
      </c>
      <c r="F221" s="8" t="s">
        <v>16</v>
      </c>
      <c r="G221" s="10">
        <v>17</v>
      </c>
      <c r="H221" s="14" t="s">
        <v>17</v>
      </c>
      <c r="I221" s="9" t="s">
        <v>357</v>
      </c>
      <c r="J221" s="10" t="s">
        <v>368</v>
      </c>
      <c r="K221" s="11" t="s">
        <v>369</v>
      </c>
      <c r="L221" s="10">
        <v>1</v>
      </c>
      <c r="M221" s="12">
        <v>45120</v>
      </c>
    </row>
    <row r="222" spans="1:13" ht="15.75" customHeight="1" x14ac:dyDescent="0.25">
      <c r="A222" s="41" t="str">
        <f t="shared" si="3"/>
        <v>PN2068-2_17_EXE_PLA_à définir_1</v>
      </c>
      <c r="B222" s="6" t="s">
        <v>12</v>
      </c>
      <c r="C222" s="7" t="s">
        <v>13</v>
      </c>
      <c r="D222" s="8" t="s">
        <v>14</v>
      </c>
      <c r="E222" s="9" t="s">
        <v>15</v>
      </c>
      <c r="F222" s="8" t="s">
        <v>16</v>
      </c>
      <c r="G222" s="10">
        <v>17</v>
      </c>
      <c r="H222" s="8" t="s">
        <v>17</v>
      </c>
      <c r="I222" s="9" t="s">
        <v>56</v>
      </c>
      <c r="J222" s="10" t="s">
        <v>19</v>
      </c>
      <c r="K222" s="11" t="s">
        <v>370</v>
      </c>
      <c r="L222" s="10">
        <v>1</v>
      </c>
      <c r="M222" s="12">
        <v>45120</v>
      </c>
    </row>
    <row r="223" spans="1:13" ht="15.75" customHeight="1" x14ac:dyDescent="0.25">
      <c r="A223" s="41" t="str">
        <f t="shared" si="3"/>
        <v>PN2068-2_17_EXE_PDT_000072_1</v>
      </c>
      <c r="B223" s="6" t="s">
        <v>12</v>
      </c>
      <c r="C223" s="7" t="s">
        <v>13</v>
      </c>
      <c r="D223" s="13" t="s">
        <v>14</v>
      </c>
      <c r="E223" s="9" t="s">
        <v>15</v>
      </c>
      <c r="F223" s="8" t="s">
        <v>16</v>
      </c>
      <c r="G223" s="10">
        <v>17</v>
      </c>
      <c r="H223" s="14" t="s">
        <v>17</v>
      </c>
      <c r="I223" s="9" t="s">
        <v>357</v>
      </c>
      <c r="J223" s="10" t="s">
        <v>371</v>
      </c>
      <c r="K223" s="11" t="s">
        <v>372</v>
      </c>
      <c r="L223" s="10">
        <v>1</v>
      </c>
      <c r="M223" s="12">
        <v>45128</v>
      </c>
    </row>
    <row r="224" spans="1:13" ht="15.75" customHeight="1" x14ac:dyDescent="0.25">
      <c r="A224" s="41" t="str">
        <f t="shared" si="3"/>
        <v>PN2068-2_17_EXE_PDT_000073_1</v>
      </c>
      <c r="B224" s="6" t="s">
        <v>12</v>
      </c>
      <c r="C224" s="7" t="s">
        <v>13</v>
      </c>
      <c r="D224" s="8" t="s">
        <v>14</v>
      </c>
      <c r="E224" s="9" t="s">
        <v>15</v>
      </c>
      <c r="F224" s="8" t="s">
        <v>16</v>
      </c>
      <c r="G224" s="10">
        <v>17</v>
      </c>
      <c r="H224" s="8" t="s">
        <v>17</v>
      </c>
      <c r="I224" s="9" t="s">
        <v>357</v>
      </c>
      <c r="J224" s="10" t="s">
        <v>373</v>
      </c>
      <c r="K224" s="11" t="s">
        <v>374</v>
      </c>
      <c r="L224" s="10">
        <v>1</v>
      </c>
      <c r="M224" s="12">
        <v>45128</v>
      </c>
    </row>
    <row r="225" spans="1:13" ht="15.75" customHeight="1" x14ac:dyDescent="0.25">
      <c r="A225" s="41" t="str">
        <f t="shared" si="3"/>
        <v>PN2068-2_17_EXE_NTE_000000_1</v>
      </c>
      <c r="B225" s="6" t="s">
        <v>12</v>
      </c>
      <c r="C225" s="7" t="s">
        <v>13</v>
      </c>
      <c r="D225" s="8" t="s">
        <v>14</v>
      </c>
      <c r="E225" s="9" t="s">
        <v>21</v>
      </c>
      <c r="F225" s="8" t="s">
        <v>16</v>
      </c>
      <c r="G225" s="10">
        <v>17</v>
      </c>
      <c r="H225" s="8" t="s">
        <v>17</v>
      </c>
      <c r="I225" s="9" t="s">
        <v>18</v>
      </c>
      <c r="J225" s="10"/>
      <c r="K225" s="15" t="s">
        <v>375</v>
      </c>
      <c r="L225" s="14">
        <v>1</v>
      </c>
      <c r="M225" s="12">
        <v>45173</v>
      </c>
    </row>
    <row r="226" spans="1:13" ht="15.75" customHeight="1" x14ac:dyDescent="0.25">
      <c r="A226" s="41" t="str">
        <f t="shared" si="3"/>
        <v>PN2068-2_17_EXE_NTE_000000_1</v>
      </c>
      <c r="B226" s="6" t="s">
        <v>12</v>
      </c>
      <c r="C226" s="7" t="s">
        <v>13</v>
      </c>
      <c r="D226" s="8" t="s">
        <v>14</v>
      </c>
      <c r="E226" s="9" t="s">
        <v>21</v>
      </c>
      <c r="F226" s="8" t="s">
        <v>16</v>
      </c>
      <c r="G226" s="10">
        <v>17</v>
      </c>
      <c r="H226" s="8" t="s">
        <v>17</v>
      </c>
      <c r="I226" s="9" t="s">
        <v>18</v>
      </c>
      <c r="J226" s="10"/>
      <c r="K226" s="15" t="s">
        <v>376</v>
      </c>
      <c r="L226" s="8">
        <v>1</v>
      </c>
      <c r="M226" s="12">
        <v>45173</v>
      </c>
    </row>
    <row r="227" spans="1:13" ht="15.75" customHeight="1" x14ac:dyDescent="0.25">
      <c r="A227" s="41" t="str">
        <f t="shared" si="3"/>
        <v>PN2068-2_17_EXE_PLA_000020_2</v>
      </c>
      <c r="B227" s="6" t="s">
        <v>12</v>
      </c>
      <c r="C227" s="7" t="s">
        <v>13</v>
      </c>
      <c r="D227" s="14" t="s">
        <v>55</v>
      </c>
      <c r="E227" s="9" t="s">
        <v>15</v>
      </c>
      <c r="F227" s="8" t="s">
        <v>16</v>
      </c>
      <c r="G227" s="10">
        <v>17</v>
      </c>
      <c r="H227" s="8" t="s">
        <v>17</v>
      </c>
      <c r="I227" s="9" t="s">
        <v>56</v>
      </c>
      <c r="J227" s="10" t="s">
        <v>77</v>
      </c>
      <c r="K227" s="11" t="s">
        <v>377</v>
      </c>
      <c r="L227" s="10">
        <v>2</v>
      </c>
      <c r="M227" s="12">
        <v>45008</v>
      </c>
    </row>
    <row r="228" spans="1:13" ht="15.75" customHeight="1" x14ac:dyDescent="0.25">
      <c r="A228" s="41" t="str">
        <f t="shared" si="3"/>
        <v>PN2068-2_17_EXE_PLA_000021_2</v>
      </c>
      <c r="B228" s="6" t="s">
        <v>12</v>
      </c>
      <c r="C228" s="7" t="s">
        <v>13</v>
      </c>
      <c r="D228" s="8" t="s">
        <v>55</v>
      </c>
      <c r="E228" s="9" t="s">
        <v>15</v>
      </c>
      <c r="F228" s="8" t="s">
        <v>16</v>
      </c>
      <c r="G228" s="10">
        <v>17</v>
      </c>
      <c r="H228" s="8" t="s">
        <v>17</v>
      </c>
      <c r="I228" s="9" t="s">
        <v>56</v>
      </c>
      <c r="J228" s="10" t="s">
        <v>79</v>
      </c>
      <c r="K228" s="11" t="s">
        <v>378</v>
      </c>
      <c r="L228" s="10">
        <v>2</v>
      </c>
      <c r="M228" s="12">
        <v>45008</v>
      </c>
    </row>
    <row r="229" spans="1:13" ht="15.75" customHeight="1" x14ac:dyDescent="0.25">
      <c r="A229" s="41" t="str">
        <f t="shared" si="3"/>
        <v>PN2068-2_17_EXE_PLA_000022_2</v>
      </c>
      <c r="B229" s="6" t="s">
        <v>12</v>
      </c>
      <c r="C229" s="7" t="s">
        <v>13</v>
      </c>
      <c r="D229" s="8" t="s">
        <v>74</v>
      </c>
      <c r="E229" s="9" t="s">
        <v>15</v>
      </c>
      <c r="F229" s="8" t="s">
        <v>16</v>
      </c>
      <c r="G229" s="10">
        <v>17</v>
      </c>
      <c r="H229" s="8" t="s">
        <v>17</v>
      </c>
      <c r="I229" s="9" t="s">
        <v>56</v>
      </c>
      <c r="J229" s="10" t="s">
        <v>81</v>
      </c>
      <c r="K229" s="11" t="s">
        <v>379</v>
      </c>
      <c r="L229" s="10">
        <v>2</v>
      </c>
      <c r="M229" s="12">
        <v>45008</v>
      </c>
    </row>
    <row r="230" spans="1:13" ht="15.75" customHeight="1" x14ac:dyDescent="0.25">
      <c r="A230" s="41" t="str">
        <f t="shared" si="3"/>
        <v>PN2068-2_17_EXE_PLA_000023_2</v>
      </c>
      <c r="B230" s="6" t="s">
        <v>12</v>
      </c>
      <c r="C230" s="7" t="s">
        <v>13</v>
      </c>
      <c r="D230" s="8" t="s">
        <v>74</v>
      </c>
      <c r="E230" s="9" t="s">
        <v>15</v>
      </c>
      <c r="F230" s="8" t="s">
        <v>16</v>
      </c>
      <c r="G230" s="10">
        <v>17</v>
      </c>
      <c r="H230" s="8" t="s">
        <v>17</v>
      </c>
      <c r="I230" s="9" t="s">
        <v>56</v>
      </c>
      <c r="J230" s="10" t="s">
        <v>83</v>
      </c>
      <c r="K230" s="11" t="s">
        <v>380</v>
      </c>
      <c r="L230" s="10">
        <v>2</v>
      </c>
      <c r="M230" s="12">
        <v>45008</v>
      </c>
    </row>
    <row r="231" spans="1:13" ht="15.75" customHeight="1" x14ac:dyDescent="0.25">
      <c r="A231" s="41" t="str">
        <f t="shared" si="3"/>
        <v>PN2068-2_17_EXE_PLA_000024_2</v>
      </c>
      <c r="B231" s="6" t="s">
        <v>12</v>
      </c>
      <c r="C231" s="7" t="s">
        <v>13</v>
      </c>
      <c r="D231" s="8" t="s">
        <v>98</v>
      </c>
      <c r="E231" s="9" t="s">
        <v>15</v>
      </c>
      <c r="F231" s="8" t="s">
        <v>16</v>
      </c>
      <c r="G231" s="10">
        <v>17</v>
      </c>
      <c r="H231" s="8" t="s">
        <v>17</v>
      </c>
      <c r="I231" s="9" t="s">
        <v>56</v>
      </c>
      <c r="J231" s="10" t="s">
        <v>47</v>
      </c>
      <c r="K231" s="11" t="s">
        <v>381</v>
      </c>
      <c r="L231" s="10">
        <v>2</v>
      </c>
      <c r="M231" s="12">
        <v>45008</v>
      </c>
    </row>
    <row r="232" spans="1:13" ht="15.75" customHeight="1" x14ac:dyDescent="0.25">
      <c r="A232" s="41" t="str">
        <f t="shared" si="3"/>
        <v>PN2068-2_17_EXE_PLA_000025_2</v>
      </c>
      <c r="B232" s="6" t="s">
        <v>12</v>
      </c>
      <c r="C232" s="7" t="s">
        <v>13</v>
      </c>
      <c r="D232" s="8" t="s">
        <v>98</v>
      </c>
      <c r="E232" s="9" t="s">
        <v>15</v>
      </c>
      <c r="F232" s="8" t="s">
        <v>16</v>
      </c>
      <c r="G232" s="10">
        <v>17</v>
      </c>
      <c r="H232" s="8" t="s">
        <v>17</v>
      </c>
      <c r="I232" s="9" t="s">
        <v>56</v>
      </c>
      <c r="J232" s="10" t="s">
        <v>382</v>
      </c>
      <c r="K232" s="11" t="s">
        <v>383</v>
      </c>
      <c r="L232" s="10">
        <v>2</v>
      </c>
      <c r="M232" s="12">
        <v>45008</v>
      </c>
    </row>
    <row r="233" spans="1:13" ht="15.75" customHeight="1" x14ac:dyDescent="0.25">
      <c r="A233" s="41" t="str">
        <f t="shared" si="3"/>
        <v>PN2068-2_17_EXE_DAF_000000_1</v>
      </c>
      <c r="B233" s="6" t="s">
        <v>12</v>
      </c>
      <c r="C233" s="7" t="s">
        <v>13</v>
      </c>
      <c r="D233" s="8" t="s">
        <v>14</v>
      </c>
      <c r="E233" s="9" t="s">
        <v>21</v>
      </c>
      <c r="F233" s="8" t="s">
        <v>16</v>
      </c>
      <c r="G233" s="10">
        <v>17</v>
      </c>
      <c r="H233" s="8" t="s">
        <v>17</v>
      </c>
      <c r="I233" s="9" t="s">
        <v>49</v>
      </c>
      <c r="J233" s="10"/>
      <c r="K233" s="11" t="s">
        <v>384</v>
      </c>
      <c r="L233" s="10">
        <v>1</v>
      </c>
      <c r="M233" s="12">
        <v>45173</v>
      </c>
    </row>
    <row r="234" spans="1:13" ht="15.75" customHeight="1" x14ac:dyDescent="0.25">
      <c r="A234" s="41" t="str">
        <f t="shared" si="3"/>
        <v>PN2068-2_17_EXE_DAF_000000_1</v>
      </c>
      <c r="B234" s="6" t="s">
        <v>12</v>
      </c>
      <c r="C234" s="7" t="s">
        <v>13</v>
      </c>
      <c r="D234" s="8" t="s">
        <v>14</v>
      </c>
      <c r="E234" s="9" t="s">
        <v>21</v>
      </c>
      <c r="F234" s="8" t="s">
        <v>16</v>
      </c>
      <c r="G234" s="10">
        <v>17</v>
      </c>
      <c r="H234" s="8" t="s">
        <v>17</v>
      </c>
      <c r="I234" s="9" t="s">
        <v>49</v>
      </c>
      <c r="J234" s="10"/>
      <c r="K234" s="11" t="s">
        <v>385</v>
      </c>
      <c r="L234" s="10">
        <v>1</v>
      </c>
      <c r="M234" s="12">
        <v>45173</v>
      </c>
    </row>
    <row r="235" spans="1:13" ht="15.75" customHeight="1" x14ac:dyDescent="0.25">
      <c r="A235" s="41" t="str">
        <f t="shared" si="3"/>
        <v>PN2068-2_17_EXE_DAF_000000_1</v>
      </c>
      <c r="B235" s="6" t="s">
        <v>12</v>
      </c>
      <c r="C235" s="7" t="s">
        <v>13</v>
      </c>
      <c r="D235" s="8" t="s">
        <v>14</v>
      </c>
      <c r="E235" s="9" t="s">
        <v>21</v>
      </c>
      <c r="F235" s="8" t="s">
        <v>16</v>
      </c>
      <c r="G235" s="10">
        <v>17</v>
      </c>
      <c r="H235" s="8" t="s">
        <v>17</v>
      </c>
      <c r="I235" s="9" t="s">
        <v>49</v>
      </c>
      <c r="J235" s="10"/>
      <c r="K235" s="11" t="s">
        <v>386</v>
      </c>
      <c r="L235" s="10">
        <v>1</v>
      </c>
      <c r="M235" s="12">
        <v>45173</v>
      </c>
    </row>
    <row r="236" spans="1:13" ht="15.75" customHeight="1" x14ac:dyDescent="0.25">
      <c r="A236" s="41" t="str">
        <f t="shared" si="3"/>
        <v>PN2068-2_17_EXE_SHE_000000_1</v>
      </c>
      <c r="B236" s="6" t="s">
        <v>12</v>
      </c>
      <c r="C236" s="7" t="s">
        <v>13</v>
      </c>
      <c r="D236" s="13" t="s">
        <v>14</v>
      </c>
      <c r="E236" s="9" t="s">
        <v>21</v>
      </c>
      <c r="F236" s="8" t="s">
        <v>16</v>
      </c>
      <c r="G236" s="10">
        <v>17</v>
      </c>
      <c r="H236" s="14" t="s">
        <v>17</v>
      </c>
      <c r="I236" s="9" t="s">
        <v>39</v>
      </c>
      <c r="J236" s="10"/>
      <c r="K236" s="11" t="s">
        <v>387</v>
      </c>
      <c r="L236" s="10">
        <v>1</v>
      </c>
      <c r="M236" s="12">
        <v>45183</v>
      </c>
    </row>
    <row r="237" spans="1:13" ht="15.75" customHeight="1" x14ac:dyDescent="0.25">
      <c r="A237" s="41" t="str">
        <f t="shared" si="3"/>
        <v>PN2068-2_17_EXE_SHE_000000_1</v>
      </c>
      <c r="B237" s="6" t="s">
        <v>12</v>
      </c>
      <c r="C237" s="7" t="s">
        <v>13</v>
      </c>
      <c r="D237" s="14" t="s">
        <v>14</v>
      </c>
      <c r="E237" s="28" t="s">
        <v>21</v>
      </c>
      <c r="F237" s="8" t="s">
        <v>16</v>
      </c>
      <c r="G237" s="9">
        <v>17</v>
      </c>
      <c r="H237" s="14" t="s">
        <v>17</v>
      </c>
      <c r="I237" s="14" t="s">
        <v>39</v>
      </c>
      <c r="J237" s="10"/>
      <c r="K237" s="15" t="s">
        <v>388</v>
      </c>
      <c r="L237" s="14">
        <v>1</v>
      </c>
      <c r="M237" s="12">
        <v>45183</v>
      </c>
    </row>
    <row r="238" spans="1:13" ht="15.75" customHeight="1" x14ac:dyDescent="0.25">
      <c r="A238" s="41" t="str">
        <f t="shared" si="3"/>
        <v>PN2068-2_17_EXE_SHE_000000_1</v>
      </c>
      <c r="B238" s="6" t="s">
        <v>12</v>
      </c>
      <c r="C238" s="7" t="s">
        <v>13</v>
      </c>
      <c r="D238" s="8" t="s">
        <v>14</v>
      </c>
      <c r="E238" s="9" t="s">
        <v>21</v>
      </c>
      <c r="F238" s="8" t="s">
        <v>16</v>
      </c>
      <c r="G238" s="10">
        <v>17</v>
      </c>
      <c r="H238" s="8" t="s">
        <v>17</v>
      </c>
      <c r="I238" s="9" t="s">
        <v>39</v>
      </c>
      <c r="J238" s="10"/>
      <c r="K238" s="15" t="s">
        <v>389</v>
      </c>
      <c r="L238" s="14">
        <v>1</v>
      </c>
      <c r="M238" s="12">
        <v>45183</v>
      </c>
    </row>
    <row r="239" spans="1:13" ht="15.75" customHeight="1" x14ac:dyDescent="0.25">
      <c r="A239" s="41" t="str">
        <f t="shared" si="3"/>
        <v>PN2068-2_17_EXE_SHE_000000_1</v>
      </c>
      <c r="B239" s="6" t="s">
        <v>12</v>
      </c>
      <c r="C239" s="7" t="s">
        <v>13</v>
      </c>
      <c r="D239" s="8" t="s">
        <v>14</v>
      </c>
      <c r="E239" s="9" t="s">
        <v>21</v>
      </c>
      <c r="F239" s="8" t="s">
        <v>16</v>
      </c>
      <c r="G239" s="10">
        <v>17</v>
      </c>
      <c r="H239" s="8" t="s">
        <v>17</v>
      </c>
      <c r="I239" s="9" t="s">
        <v>39</v>
      </c>
      <c r="J239" s="10"/>
      <c r="K239" s="15" t="s">
        <v>390</v>
      </c>
      <c r="L239" s="14">
        <v>1</v>
      </c>
      <c r="M239" s="12">
        <v>45183</v>
      </c>
    </row>
    <row r="240" spans="1:13" ht="15.75" customHeight="1" x14ac:dyDescent="0.25">
      <c r="A240" s="41" t="str">
        <f t="shared" si="3"/>
        <v>PN2068-2_17_EXE_SHE_000000_1</v>
      </c>
      <c r="B240" s="6" t="s">
        <v>12</v>
      </c>
      <c r="C240" s="7" t="s">
        <v>13</v>
      </c>
      <c r="D240" s="10" t="s">
        <v>14</v>
      </c>
      <c r="E240" s="10" t="s">
        <v>21</v>
      </c>
      <c r="F240" s="8" t="s">
        <v>16</v>
      </c>
      <c r="G240" s="9">
        <v>17</v>
      </c>
      <c r="H240" s="9" t="s">
        <v>17</v>
      </c>
      <c r="I240" s="9" t="s">
        <v>39</v>
      </c>
      <c r="J240" s="10"/>
      <c r="K240" s="15" t="s">
        <v>391</v>
      </c>
      <c r="L240" s="14">
        <v>1</v>
      </c>
      <c r="M240" s="12">
        <v>45183</v>
      </c>
    </row>
    <row r="241" spans="1:13" ht="15.75" customHeight="1" x14ac:dyDescent="0.25">
      <c r="A241" s="41" t="str">
        <f t="shared" si="3"/>
        <v>PN2068-2_17_EXE_SPS_000000_1</v>
      </c>
      <c r="B241" s="6" t="s">
        <v>12</v>
      </c>
      <c r="C241" s="7" t="s">
        <v>13</v>
      </c>
      <c r="D241" s="13" t="s">
        <v>14</v>
      </c>
      <c r="E241" s="9" t="s">
        <v>30</v>
      </c>
      <c r="F241" s="8" t="s">
        <v>16</v>
      </c>
      <c r="G241" s="10">
        <v>17</v>
      </c>
      <c r="H241" s="14" t="s">
        <v>17</v>
      </c>
      <c r="I241" s="9" t="s">
        <v>31</v>
      </c>
      <c r="J241" s="10"/>
      <c r="K241" s="11" t="s">
        <v>392</v>
      </c>
      <c r="L241" s="10">
        <v>1</v>
      </c>
      <c r="M241" s="12">
        <v>45184</v>
      </c>
    </row>
    <row r="242" spans="1:13" ht="15.75" customHeight="1" x14ac:dyDescent="0.25">
      <c r="A242" s="41" t="str">
        <f t="shared" si="3"/>
        <v>PN2068-2_17_EXE_SPS_000000_1</v>
      </c>
      <c r="B242" s="6" t="s">
        <v>12</v>
      </c>
      <c r="C242" s="7" t="s">
        <v>13</v>
      </c>
      <c r="D242" s="13" t="s">
        <v>14</v>
      </c>
      <c r="E242" s="9" t="s">
        <v>30</v>
      </c>
      <c r="F242" s="8" t="s">
        <v>16</v>
      </c>
      <c r="G242" s="10">
        <v>17</v>
      </c>
      <c r="H242" s="14" t="s">
        <v>17</v>
      </c>
      <c r="I242" s="9" t="s">
        <v>31</v>
      </c>
      <c r="J242" s="10"/>
      <c r="K242" s="11" t="s">
        <v>393</v>
      </c>
      <c r="L242" s="10">
        <v>1</v>
      </c>
      <c r="M242" s="12">
        <v>45184</v>
      </c>
    </row>
    <row r="243" spans="1:13" ht="15.75" customHeight="1" x14ac:dyDescent="0.25">
      <c r="A243" s="41" t="str">
        <f t="shared" si="3"/>
        <v>PN2068-2_17_EXE_SPS_000000_1</v>
      </c>
      <c r="B243" s="6" t="s">
        <v>12</v>
      </c>
      <c r="C243" s="7" t="s">
        <v>13</v>
      </c>
      <c r="D243" s="13" t="s">
        <v>14</v>
      </c>
      <c r="E243" s="9" t="s">
        <v>30</v>
      </c>
      <c r="F243" s="8" t="s">
        <v>16</v>
      </c>
      <c r="G243" s="10">
        <v>17</v>
      </c>
      <c r="H243" s="14" t="s">
        <v>17</v>
      </c>
      <c r="I243" s="9" t="s">
        <v>31</v>
      </c>
      <c r="J243" s="10"/>
      <c r="K243" s="11" t="s">
        <v>394</v>
      </c>
      <c r="L243" s="10">
        <v>1</v>
      </c>
      <c r="M243" s="12">
        <v>45184</v>
      </c>
    </row>
    <row r="244" spans="1:13" ht="15.75" customHeight="1" x14ac:dyDescent="0.25">
      <c r="A244" s="41" t="str">
        <f t="shared" si="3"/>
        <v>PN2068-2_17_EXE_SHE_000000_1</v>
      </c>
      <c r="B244" s="6" t="s">
        <v>12</v>
      </c>
      <c r="C244" s="7" t="s">
        <v>13</v>
      </c>
      <c r="D244" s="8" t="s">
        <v>14</v>
      </c>
      <c r="E244" s="9" t="s">
        <v>21</v>
      </c>
      <c r="F244" s="8" t="s">
        <v>16</v>
      </c>
      <c r="G244" s="10">
        <v>17</v>
      </c>
      <c r="H244" s="8" t="s">
        <v>17</v>
      </c>
      <c r="I244" s="9" t="s">
        <v>39</v>
      </c>
      <c r="J244" s="10"/>
      <c r="K244" s="15" t="s">
        <v>395</v>
      </c>
      <c r="L244" s="14">
        <v>1</v>
      </c>
      <c r="M244" s="12">
        <v>45196</v>
      </c>
    </row>
    <row r="245" spans="1:13" ht="15.75" customHeight="1" x14ac:dyDescent="0.25">
      <c r="A245" s="41" t="str">
        <f t="shared" si="3"/>
        <v>PN2068-2_17_EXE_SHE_000000_1</v>
      </c>
      <c r="B245" s="6" t="s">
        <v>12</v>
      </c>
      <c r="C245" s="7" t="s">
        <v>13</v>
      </c>
      <c r="D245" s="8" t="s">
        <v>14</v>
      </c>
      <c r="E245" s="9" t="s">
        <v>21</v>
      </c>
      <c r="F245" s="8" t="s">
        <v>16</v>
      </c>
      <c r="G245" s="10">
        <v>17</v>
      </c>
      <c r="H245" s="8" t="s">
        <v>17</v>
      </c>
      <c r="I245" s="9" t="s">
        <v>39</v>
      </c>
      <c r="J245" s="10"/>
      <c r="K245" s="15" t="s">
        <v>396</v>
      </c>
      <c r="L245" s="14">
        <v>1</v>
      </c>
      <c r="M245" s="12">
        <v>45196</v>
      </c>
    </row>
    <row r="246" spans="1:13" ht="15.75" customHeight="1" x14ac:dyDescent="0.25">
      <c r="A246" s="41" t="str">
        <f t="shared" si="3"/>
        <v>PN2068-2_17_EXE_SHE_000000_1</v>
      </c>
      <c r="B246" s="6" t="s">
        <v>12</v>
      </c>
      <c r="C246" s="7" t="s">
        <v>13</v>
      </c>
      <c r="D246" s="8" t="s">
        <v>14</v>
      </c>
      <c r="E246" s="9" t="s">
        <v>21</v>
      </c>
      <c r="F246" s="8" t="s">
        <v>16</v>
      </c>
      <c r="G246" s="10">
        <v>17</v>
      </c>
      <c r="H246" s="8" t="s">
        <v>17</v>
      </c>
      <c r="I246" s="9" t="s">
        <v>39</v>
      </c>
      <c r="J246" s="10"/>
      <c r="K246" s="15" t="s">
        <v>397</v>
      </c>
      <c r="L246" s="14">
        <v>1</v>
      </c>
      <c r="M246" s="12">
        <v>45196</v>
      </c>
    </row>
    <row r="247" spans="1:13" ht="15.75" customHeight="1" x14ac:dyDescent="0.25">
      <c r="A247" s="41" t="str">
        <f t="shared" si="3"/>
        <v>PN2068-2_17_EXE_SHE_000000_1</v>
      </c>
      <c r="B247" s="6" t="s">
        <v>12</v>
      </c>
      <c r="C247" s="7" t="s">
        <v>13</v>
      </c>
      <c r="D247" s="8" t="s">
        <v>14</v>
      </c>
      <c r="E247" s="9" t="s">
        <v>21</v>
      </c>
      <c r="F247" s="8" t="s">
        <v>16</v>
      </c>
      <c r="G247" s="10">
        <v>17</v>
      </c>
      <c r="H247" s="8" t="s">
        <v>17</v>
      </c>
      <c r="I247" s="9" t="s">
        <v>39</v>
      </c>
      <c r="J247" s="10"/>
      <c r="K247" s="15" t="s">
        <v>398</v>
      </c>
      <c r="L247" s="14">
        <v>1</v>
      </c>
      <c r="M247" s="12">
        <v>45196</v>
      </c>
    </row>
    <row r="248" spans="1:13" ht="15.75" customHeight="1" x14ac:dyDescent="0.25">
      <c r="A248" s="41" t="str">
        <f t="shared" si="3"/>
        <v>PN2068-2_17_EXE_SHE_000000_1</v>
      </c>
      <c r="B248" s="6" t="s">
        <v>12</v>
      </c>
      <c r="C248" s="7" t="s">
        <v>13</v>
      </c>
      <c r="D248" s="8" t="s">
        <v>14</v>
      </c>
      <c r="E248" s="9" t="s">
        <v>21</v>
      </c>
      <c r="F248" s="8" t="s">
        <v>16</v>
      </c>
      <c r="G248" s="10">
        <v>17</v>
      </c>
      <c r="H248" s="8" t="s">
        <v>17</v>
      </c>
      <c r="I248" s="9" t="s">
        <v>39</v>
      </c>
      <c r="J248" s="10"/>
      <c r="K248" s="15" t="s">
        <v>399</v>
      </c>
      <c r="L248" s="14">
        <v>1</v>
      </c>
      <c r="M248" s="12">
        <v>45196</v>
      </c>
    </row>
    <row r="249" spans="1:13" ht="15.75" customHeight="1" x14ac:dyDescent="0.25">
      <c r="A249" s="41" t="str">
        <f t="shared" si="3"/>
        <v>PN2068-2_17_EXE_SHE_000000_1</v>
      </c>
      <c r="B249" s="6" t="s">
        <v>12</v>
      </c>
      <c r="C249" s="7" t="s">
        <v>13</v>
      </c>
      <c r="D249" s="10" t="s">
        <v>14</v>
      </c>
      <c r="E249" s="10" t="s">
        <v>21</v>
      </c>
      <c r="F249" s="8" t="s">
        <v>16</v>
      </c>
      <c r="G249" s="9">
        <v>17</v>
      </c>
      <c r="H249" s="9" t="s">
        <v>17</v>
      </c>
      <c r="I249" s="9" t="s">
        <v>39</v>
      </c>
      <c r="J249" s="10"/>
      <c r="K249" s="15" t="s">
        <v>400</v>
      </c>
      <c r="L249" s="14">
        <v>1</v>
      </c>
      <c r="M249" s="12">
        <v>45196</v>
      </c>
    </row>
    <row r="250" spans="1:13" ht="15.75" customHeight="1" x14ac:dyDescent="0.25">
      <c r="A250" s="41" t="str">
        <f t="shared" si="3"/>
        <v>PN2068-2_17_EXE_PIM_000000_1</v>
      </c>
      <c r="B250" s="6" t="s">
        <v>12</v>
      </c>
      <c r="C250" s="7" t="s">
        <v>13</v>
      </c>
      <c r="D250" s="14" t="s">
        <v>135</v>
      </c>
      <c r="E250" s="10" t="s">
        <v>21</v>
      </c>
      <c r="F250" s="8" t="s">
        <v>16</v>
      </c>
      <c r="G250" s="10">
        <v>17</v>
      </c>
      <c r="H250" s="8" t="s">
        <v>17</v>
      </c>
      <c r="I250" s="9" t="s">
        <v>262</v>
      </c>
      <c r="J250" s="10"/>
      <c r="K250" s="11" t="s">
        <v>401</v>
      </c>
      <c r="L250" s="10">
        <v>1</v>
      </c>
      <c r="M250" s="12">
        <v>45198</v>
      </c>
    </row>
    <row r="251" spans="1:13" ht="15.75" customHeight="1" x14ac:dyDescent="0.25">
      <c r="A251" s="41" t="str">
        <f t="shared" si="3"/>
        <v>PN2068-2_17_EXE_PIM_000000_1</v>
      </c>
      <c r="B251" s="6" t="s">
        <v>12</v>
      </c>
      <c r="C251" s="7" t="s">
        <v>13</v>
      </c>
      <c r="D251" s="8" t="s">
        <v>179</v>
      </c>
      <c r="E251" s="10" t="s">
        <v>21</v>
      </c>
      <c r="F251" s="8" t="s">
        <v>16</v>
      </c>
      <c r="G251" s="10">
        <v>17</v>
      </c>
      <c r="H251" s="8" t="s">
        <v>17</v>
      </c>
      <c r="I251" s="9" t="s">
        <v>262</v>
      </c>
      <c r="J251" s="10"/>
      <c r="K251" s="11" t="s">
        <v>402</v>
      </c>
      <c r="L251" s="10">
        <v>1</v>
      </c>
      <c r="M251" s="12">
        <v>45198</v>
      </c>
    </row>
    <row r="252" spans="1:13" ht="15.75" customHeight="1" x14ac:dyDescent="0.25">
      <c r="A252" s="41" t="str">
        <f t="shared" si="3"/>
        <v>PN2068-2_17_EXE_PLA_000000_1</v>
      </c>
      <c r="B252" s="6" t="s">
        <v>12</v>
      </c>
      <c r="C252" s="7" t="s">
        <v>13</v>
      </c>
      <c r="D252" s="8" t="s">
        <v>98</v>
      </c>
      <c r="E252" s="9" t="s">
        <v>21</v>
      </c>
      <c r="F252" s="8" t="s">
        <v>16</v>
      </c>
      <c r="G252" s="10">
        <v>17</v>
      </c>
      <c r="H252" s="8" t="s">
        <v>17</v>
      </c>
      <c r="I252" s="9" t="s">
        <v>56</v>
      </c>
      <c r="J252" s="10"/>
      <c r="K252" s="11" t="s">
        <v>403</v>
      </c>
      <c r="L252" s="10">
        <v>1</v>
      </c>
      <c r="M252" s="12">
        <v>45198</v>
      </c>
    </row>
    <row r="253" spans="1:13" ht="15.75" customHeight="1" x14ac:dyDescent="0.25">
      <c r="A253" s="41" t="str">
        <f t="shared" si="3"/>
        <v>PN2068-2_17_EXE_PLA_000000_1</v>
      </c>
      <c r="B253" s="6" t="s">
        <v>12</v>
      </c>
      <c r="C253" s="7" t="s">
        <v>13</v>
      </c>
      <c r="D253" s="8" t="s">
        <v>135</v>
      </c>
      <c r="E253" s="9" t="s">
        <v>21</v>
      </c>
      <c r="F253" s="8" t="s">
        <v>16</v>
      </c>
      <c r="G253" s="10">
        <v>17</v>
      </c>
      <c r="H253" s="8" t="s">
        <v>17</v>
      </c>
      <c r="I253" s="9" t="s">
        <v>56</v>
      </c>
      <c r="J253" s="10"/>
      <c r="K253" s="11" t="s">
        <v>404</v>
      </c>
      <c r="L253" s="10">
        <v>1</v>
      </c>
      <c r="M253" s="12">
        <v>45198</v>
      </c>
    </row>
    <row r="254" spans="1:13" ht="15.75" customHeight="1" x14ac:dyDescent="0.25">
      <c r="A254" s="41" t="str">
        <f t="shared" si="3"/>
        <v>PN2068-2_17_EXE_PLA_000000_1</v>
      </c>
      <c r="B254" s="6" t="s">
        <v>12</v>
      </c>
      <c r="C254" s="7" t="s">
        <v>13</v>
      </c>
      <c r="D254" s="8" t="s">
        <v>98</v>
      </c>
      <c r="E254" s="9" t="s">
        <v>21</v>
      </c>
      <c r="F254" s="8" t="s">
        <v>16</v>
      </c>
      <c r="G254" s="10">
        <v>17</v>
      </c>
      <c r="H254" s="8" t="s">
        <v>17</v>
      </c>
      <c r="I254" s="9" t="s">
        <v>56</v>
      </c>
      <c r="J254" s="10"/>
      <c r="K254" s="11" t="s">
        <v>405</v>
      </c>
      <c r="L254" s="10">
        <v>1</v>
      </c>
      <c r="M254" s="12">
        <v>45198</v>
      </c>
    </row>
    <row r="255" spans="1:13" ht="15.75" customHeight="1" x14ac:dyDescent="0.25">
      <c r="A255" s="41" t="str">
        <f t="shared" si="3"/>
        <v>PN2068-2_17_EXE_PLA_000000_1</v>
      </c>
      <c r="B255" s="6" t="s">
        <v>12</v>
      </c>
      <c r="C255" s="7" t="s">
        <v>13</v>
      </c>
      <c r="D255" s="8" t="s">
        <v>135</v>
      </c>
      <c r="E255" s="9" t="s">
        <v>21</v>
      </c>
      <c r="F255" s="8" t="s">
        <v>16</v>
      </c>
      <c r="G255" s="10">
        <v>17</v>
      </c>
      <c r="H255" s="8" t="s">
        <v>17</v>
      </c>
      <c r="I255" s="9" t="s">
        <v>56</v>
      </c>
      <c r="J255" s="10"/>
      <c r="K255" s="11" t="s">
        <v>406</v>
      </c>
      <c r="L255" s="10">
        <v>1</v>
      </c>
      <c r="M255" s="12">
        <v>45198</v>
      </c>
    </row>
    <row r="256" spans="1:13" ht="15.75" customHeight="1" x14ac:dyDescent="0.25">
      <c r="A256" s="41" t="str">
        <f t="shared" si="3"/>
        <v>PN2068-2_17_EXE_PLA_000000_1</v>
      </c>
      <c r="B256" s="6" t="s">
        <v>12</v>
      </c>
      <c r="C256" s="7" t="s">
        <v>13</v>
      </c>
      <c r="D256" s="8" t="s">
        <v>135</v>
      </c>
      <c r="E256" s="9" t="s">
        <v>21</v>
      </c>
      <c r="F256" s="8" t="s">
        <v>16</v>
      </c>
      <c r="G256" s="10">
        <v>17</v>
      </c>
      <c r="H256" s="8" t="s">
        <v>17</v>
      </c>
      <c r="I256" s="9" t="s">
        <v>56</v>
      </c>
      <c r="J256" s="10"/>
      <c r="K256" s="11" t="s">
        <v>407</v>
      </c>
      <c r="L256" s="10">
        <v>1</v>
      </c>
      <c r="M256" s="12">
        <v>45230</v>
      </c>
    </row>
    <row r="257" spans="1:13" ht="15.75" customHeight="1" x14ac:dyDescent="0.25">
      <c r="A257" s="41" t="str">
        <f t="shared" si="3"/>
        <v>PN2068-2_17_EXE_PLA_000000_1</v>
      </c>
      <c r="B257" s="6" t="s">
        <v>12</v>
      </c>
      <c r="C257" s="7" t="s">
        <v>13</v>
      </c>
      <c r="D257" s="8" t="s">
        <v>179</v>
      </c>
      <c r="E257" s="9" t="s">
        <v>21</v>
      </c>
      <c r="F257" s="8" t="s">
        <v>16</v>
      </c>
      <c r="G257" s="10">
        <v>17</v>
      </c>
      <c r="H257" s="8" t="s">
        <v>17</v>
      </c>
      <c r="I257" s="9" t="s">
        <v>56</v>
      </c>
      <c r="J257" s="10"/>
      <c r="K257" s="11" t="s">
        <v>408</v>
      </c>
      <c r="L257" s="10">
        <v>1</v>
      </c>
      <c r="M257" s="12">
        <v>45230</v>
      </c>
    </row>
    <row r="258" spans="1:13" ht="15.75" customHeight="1" x14ac:dyDescent="0.25">
      <c r="A258" s="41" t="str">
        <f t="shared" si="3"/>
        <v>PN2068-2_17_EXE_SHE_000000_1</v>
      </c>
      <c r="B258" s="6" t="s">
        <v>12</v>
      </c>
      <c r="C258" s="7" t="s">
        <v>13</v>
      </c>
      <c r="D258" s="9" t="s">
        <v>14</v>
      </c>
      <c r="E258" s="10" t="s">
        <v>21</v>
      </c>
      <c r="F258" s="8" t="s">
        <v>16</v>
      </c>
      <c r="G258" s="9">
        <v>17</v>
      </c>
      <c r="H258" s="9" t="s">
        <v>17</v>
      </c>
      <c r="I258" s="9" t="s">
        <v>39</v>
      </c>
      <c r="J258" s="10"/>
      <c r="K258" s="15" t="s">
        <v>409</v>
      </c>
      <c r="L258" s="14">
        <v>1</v>
      </c>
      <c r="M258" s="12">
        <v>45236</v>
      </c>
    </row>
    <row r="259" spans="1:13" ht="15.75" customHeight="1" x14ac:dyDescent="0.25">
      <c r="A259" s="41" t="str">
        <f t="shared" ref="A259:A322" si="4">CONCATENATE(F259,"_",G259,"_",H259,"_",I259,"_",TEXT(J259,"000000"),"_",L259)</f>
        <v>PN2068-2_17_EXE_SHE_000000_1</v>
      </c>
      <c r="B259" s="6" t="s">
        <v>12</v>
      </c>
      <c r="C259" s="7" t="s">
        <v>13</v>
      </c>
      <c r="D259" s="13" t="s">
        <v>14</v>
      </c>
      <c r="E259" s="9" t="s">
        <v>21</v>
      </c>
      <c r="F259" s="8" t="s">
        <v>16</v>
      </c>
      <c r="G259" s="10">
        <v>17</v>
      </c>
      <c r="H259" s="14" t="s">
        <v>17</v>
      </c>
      <c r="I259" s="9" t="s">
        <v>39</v>
      </c>
      <c r="J259" s="10"/>
      <c r="K259" s="11" t="s">
        <v>410</v>
      </c>
      <c r="L259" s="10">
        <v>1</v>
      </c>
      <c r="M259" s="12">
        <v>45236</v>
      </c>
    </row>
    <row r="260" spans="1:13" ht="15.75" customHeight="1" x14ac:dyDescent="0.25">
      <c r="A260" s="41" t="str">
        <f t="shared" si="4"/>
        <v>PN2068-2_17_EXE_SHE_000000_1</v>
      </c>
      <c r="B260" s="6" t="s">
        <v>12</v>
      </c>
      <c r="C260" s="7" t="s">
        <v>13</v>
      </c>
      <c r="D260" s="10" t="s">
        <v>14</v>
      </c>
      <c r="E260" s="10" t="s">
        <v>21</v>
      </c>
      <c r="F260" s="8" t="s">
        <v>16</v>
      </c>
      <c r="G260" s="9">
        <v>17</v>
      </c>
      <c r="H260" s="9" t="s">
        <v>17</v>
      </c>
      <c r="I260" s="9" t="s">
        <v>39</v>
      </c>
      <c r="J260" s="10"/>
      <c r="K260" s="15" t="s">
        <v>411</v>
      </c>
      <c r="L260" s="14">
        <v>1</v>
      </c>
      <c r="M260" s="12">
        <v>45236</v>
      </c>
    </row>
    <row r="261" spans="1:13" ht="15.75" customHeight="1" x14ac:dyDescent="0.25">
      <c r="A261" s="41" t="str">
        <f t="shared" si="4"/>
        <v>PN2068-2_17_EXE_SHE_000000_1</v>
      </c>
      <c r="B261" s="6" t="s">
        <v>12</v>
      </c>
      <c r="C261" s="7" t="s">
        <v>13</v>
      </c>
      <c r="D261" s="14" t="s">
        <v>14</v>
      </c>
      <c r="E261" s="28" t="s">
        <v>21</v>
      </c>
      <c r="F261" s="8" t="s">
        <v>16</v>
      </c>
      <c r="G261" s="9">
        <v>17</v>
      </c>
      <c r="H261" s="14" t="s">
        <v>17</v>
      </c>
      <c r="I261" s="14" t="s">
        <v>39</v>
      </c>
      <c r="J261" s="10"/>
      <c r="K261" s="15" t="s">
        <v>412</v>
      </c>
      <c r="L261" s="14">
        <v>1</v>
      </c>
      <c r="M261" s="12">
        <v>45236</v>
      </c>
    </row>
    <row r="262" spans="1:13" ht="15.75" customHeight="1" x14ac:dyDescent="0.25">
      <c r="A262" s="41" t="str">
        <f t="shared" si="4"/>
        <v>PN2068-2_17_EXE_SHE_000000_1</v>
      </c>
      <c r="B262" s="6" t="s">
        <v>12</v>
      </c>
      <c r="C262" s="7" t="s">
        <v>13</v>
      </c>
      <c r="D262" s="8" t="s">
        <v>14</v>
      </c>
      <c r="E262" s="9" t="s">
        <v>21</v>
      </c>
      <c r="F262" s="8" t="s">
        <v>16</v>
      </c>
      <c r="G262" s="10">
        <v>17</v>
      </c>
      <c r="H262" s="8" t="s">
        <v>17</v>
      </c>
      <c r="I262" s="9" t="s">
        <v>39</v>
      </c>
      <c r="J262" s="10"/>
      <c r="K262" s="11" t="s">
        <v>413</v>
      </c>
      <c r="L262" s="10">
        <v>1</v>
      </c>
      <c r="M262" s="12">
        <v>45236</v>
      </c>
    </row>
    <row r="263" spans="1:13" ht="15.75" customHeight="1" x14ac:dyDescent="0.25">
      <c r="A263" s="41" t="str">
        <f t="shared" si="4"/>
        <v>PN2068-2_17_EXE_SPS_000000_1</v>
      </c>
      <c r="B263" s="6" t="s">
        <v>12</v>
      </c>
      <c r="C263" s="7" t="s">
        <v>13</v>
      </c>
      <c r="D263" s="13" t="s">
        <v>14</v>
      </c>
      <c r="E263" s="9" t="s">
        <v>30</v>
      </c>
      <c r="F263" s="8" t="s">
        <v>16</v>
      </c>
      <c r="G263" s="10">
        <v>17</v>
      </c>
      <c r="H263" s="14" t="s">
        <v>17</v>
      </c>
      <c r="I263" s="9" t="s">
        <v>31</v>
      </c>
      <c r="J263" s="10"/>
      <c r="K263" s="11" t="s">
        <v>414</v>
      </c>
      <c r="L263" s="10">
        <v>1</v>
      </c>
      <c r="M263" s="12">
        <v>45245</v>
      </c>
    </row>
    <row r="264" spans="1:13" ht="15.75" customHeight="1" x14ac:dyDescent="0.25">
      <c r="A264" s="41" t="str">
        <f t="shared" si="4"/>
        <v>PN2068-2_17_EXE_NOT_000000_1</v>
      </c>
      <c r="B264" s="6" t="s">
        <v>12</v>
      </c>
      <c r="C264" s="7" t="s">
        <v>13</v>
      </c>
      <c r="D264" s="8" t="s">
        <v>14</v>
      </c>
      <c r="E264" s="9" t="s">
        <v>52</v>
      </c>
      <c r="F264" s="8" t="s">
        <v>16</v>
      </c>
      <c r="G264" s="10">
        <v>17</v>
      </c>
      <c r="H264" s="8" t="s">
        <v>17</v>
      </c>
      <c r="I264" s="9" t="s">
        <v>22</v>
      </c>
      <c r="J264" s="10"/>
      <c r="K264" s="11" t="s">
        <v>415</v>
      </c>
      <c r="L264" s="10">
        <v>1</v>
      </c>
      <c r="M264" s="12">
        <v>45322</v>
      </c>
    </row>
    <row r="265" spans="1:13" ht="15.75" customHeight="1" x14ac:dyDescent="0.25">
      <c r="A265" s="41" t="str">
        <f t="shared" si="4"/>
        <v>PN2068-2_17_EXE_NOT_000000_1</v>
      </c>
      <c r="B265" s="6" t="s">
        <v>12</v>
      </c>
      <c r="C265" s="7" t="s">
        <v>13</v>
      </c>
      <c r="D265" s="8" t="s">
        <v>14</v>
      </c>
      <c r="E265" s="9" t="s">
        <v>52</v>
      </c>
      <c r="F265" s="8" t="s">
        <v>16</v>
      </c>
      <c r="G265" s="10">
        <v>17</v>
      </c>
      <c r="H265" s="8" t="s">
        <v>17</v>
      </c>
      <c r="I265" s="9" t="s">
        <v>22</v>
      </c>
      <c r="J265" s="10"/>
      <c r="K265" s="11" t="s">
        <v>416</v>
      </c>
      <c r="L265" s="10">
        <v>1</v>
      </c>
      <c r="M265" s="12">
        <v>45322</v>
      </c>
    </row>
    <row r="266" spans="1:13" ht="15.75" customHeight="1" x14ac:dyDescent="0.25">
      <c r="A266" s="41" t="str">
        <f t="shared" si="4"/>
        <v>PN2068-2_17_EXE_DTM_000000_1</v>
      </c>
      <c r="B266" s="6" t="s">
        <v>12</v>
      </c>
      <c r="C266" s="7" t="s">
        <v>13</v>
      </c>
      <c r="D266" s="8" t="s">
        <v>14</v>
      </c>
      <c r="E266" s="9" t="s">
        <v>417</v>
      </c>
      <c r="F266" s="8" t="s">
        <v>16</v>
      </c>
      <c r="G266" s="10">
        <v>17</v>
      </c>
      <c r="H266" s="8" t="s">
        <v>17</v>
      </c>
      <c r="I266" s="9" t="s">
        <v>418</v>
      </c>
      <c r="J266" s="10"/>
      <c r="K266" s="11" t="s">
        <v>419</v>
      </c>
      <c r="L266" s="10">
        <v>1</v>
      </c>
      <c r="M266" s="12">
        <v>45453</v>
      </c>
    </row>
    <row r="267" spans="1:13" ht="15.75" customHeight="1" x14ac:dyDescent="0.25">
      <c r="A267" s="41" t="str">
        <f t="shared" si="4"/>
        <v>PN2068-2_17_EXE_DTM_000000_1</v>
      </c>
      <c r="B267" s="6" t="s">
        <v>12</v>
      </c>
      <c r="C267" s="7" t="s">
        <v>13</v>
      </c>
      <c r="D267" s="8" t="s">
        <v>14</v>
      </c>
      <c r="E267" s="9" t="s">
        <v>417</v>
      </c>
      <c r="F267" s="8" t="s">
        <v>16</v>
      </c>
      <c r="G267" s="10">
        <v>17</v>
      </c>
      <c r="H267" s="8" t="s">
        <v>17</v>
      </c>
      <c r="I267" s="9" t="s">
        <v>418</v>
      </c>
      <c r="J267" s="10"/>
      <c r="K267" s="11" t="s">
        <v>420</v>
      </c>
      <c r="L267" s="10">
        <v>1</v>
      </c>
      <c r="M267" s="12">
        <v>45453</v>
      </c>
    </row>
    <row r="268" spans="1:13" ht="15.75" customHeight="1" x14ac:dyDescent="0.25">
      <c r="A268" s="41" t="str">
        <f t="shared" si="4"/>
        <v>PN2068-2_17_EXE_DML_000000_1</v>
      </c>
      <c r="B268" s="6" t="s">
        <v>12</v>
      </c>
      <c r="C268" s="17" t="s">
        <v>13</v>
      </c>
      <c r="D268" s="18" t="s">
        <v>14</v>
      </c>
      <c r="E268" s="20" t="s">
        <v>417</v>
      </c>
      <c r="F268" s="18" t="s">
        <v>16</v>
      </c>
      <c r="G268" s="19">
        <v>17</v>
      </c>
      <c r="H268" s="8" t="s">
        <v>17</v>
      </c>
      <c r="I268" s="20" t="s">
        <v>421</v>
      </c>
      <c r="J268" s="19"/>
      <c r="K268" s="21" t="s">
        <v>422</v>
      </c>
      <c r="L268" s="19">
        <v>1</v>
      </c>
      <c r="M268" s="22">
        <v>45453</v>
      </c>
    </row>
    <row r="269" spans="1:13" ht="15.75" customHeight="1" x14ac:dyDescent="0.25">
      <c r="A269" s="41" t="str">
        <f t="shared" si="4"/>
        <v>PN2068-2_17_EXE_DML_000000_1</v>
      </c>
      <c r="B269" s="6" t="s">
        <v>12</v>
      </c>
      <c r="C269" s="17" t="s">
        <v>13</v>
      </c>
      <c r="D269" s="18" t="s">
        <v>14</v>
      </c>
      <c r="E269" s="20" t="s">
        <v>417</v>
      </c>
      <c r="F269" s="18" t="s">
        <v>16</v>
      </c>
      <c r="G269" s="19">
        <v>17</v>
      </c>
      <c r="H269" s="8" t="s">
        <v>17</v>
      </c>
      <c r="I269" s="20" t="s">
        <v>421</v>
      </c>
      <c r="J269" s="19"/>
      <c r="K269" s="29" t="s">
        <v>423</v>
      </c>
      <c r="L269" s="19">
        <v>1</v>
      </c>
      <c r="M269" s="22">
        <v>45453</v>
      </c>
    </row>
    <row r="270" spans="1:13" ht="15.75" customHeight="1" x14ac:dyDescent="0.25">
      <c r="A270" s="41" t="str">
        <f t="shared" si="4"/>
        <v>PN2068-2_17_EXE_NTE_à définir_1</v>
      </c>
      <c r="B270" s="6" t="s">
        <v>12</v>
      </c>
      <c r="C270" s="7" t="s">
        <v>13</v>
      </c>
      <c r="D270" s="8" t="s">
        <v>14</v>
      </c>
      <c r="E270" s="9" t="s">
        <v>15</v>
      </c>
      <c r="F270" s="8" t="s">
        <v>16</v>
      </c>
      <c r="G270" s="10">
        <v>17</v>
      </c>
      <c r="H270" s="8" t="s">
        <v>17</v>
      </c>
      <c r="I270" s="9" t="s">
        <v>18</v>
      </c>
      <c r="J270" s="10" t="s">
        <v>19</v>
      </c>
      <c r="K270" s="11" t="s">
        <v>424</v>
      </c>
      <c r="L270" s="10" t="s">
        <v>425</v>
      </c>
      <c r="M270" s="12">
        <v>45453</v>
      </c>
    </row>
    <row r="271" spans="1:13" ht="15.75" customHeight="1" x14ac:dyDescent="0.25">
      <c r="A271" s="41" t="str">
        <f t="shared" si="4"/>
        <v>PN2068-2_17_EXE_NOT_000000_1</v>
      </c>
      <c r="B271" s="6" t="s">
        <v>12</v>
      </c>
      <c r="C271" s="7" t="s">
        <v>13</v>
      </c>
      <c r="D271" s="13" t="s">
        <v>14</v>
      </c>
      <c r="E271" s="9" t="s">
        <v>21</v>
      </c>
      <c r="F271" s="8" t="s">
        <v>16</v>
      </c>
      <c r="G271" s="10">
        <v>17</v>
      </c>
      <c r="H271" s="14" t="s">
        <v>17</v>
      </c>
      <c r="I271" s="9" t="s">
        <v>22</v>
      </c>
      <c r="J271" s="10"/>
      <c r="K271" s="11" t="s">
        <v>426</v>
      </c>
      <c r="L271" s="10">
        <v>1</v>
      </c>
      <c r="M271" s="12">
        <v>45458</v>
      </c>
    </row>
    <row r="272" spans="1:13" ht="15.75" customHeight="1" x14ac:dyDescent="0.25">
      <c r="A272" s="41" t="str">
        <f t="shared" si="4"/>
        <v>PN2068-2_17_EXE_SPS_000000_1</v>
      </c>
      <c r="B272" s="6" t="s">
        <v>12</v>
      </c>
      <c r="C272" s="7" t="s">
        <v>13</v>
      </c>
      <c r="D272" s="13" t="s">
        <v>14</v>
      </c>
      <c r="E272" s="9" t="s">
        <v>30</v>
      </c>
      <c r="F272" s="8" t="s">
        <v>16</v>
      </c>
      <c r="G272" s="10">
        <v>17</v>
      </c>
      <c r="H272" s="14" t="s">
        <v>17</v>
      </c>
      <c r="I272" s="9" t="s">
        <v>31</v>
      </c>
      <c r="J272" s="10"/>
      <c r="K272" s="11" t="s">
        <v>427</v>
      </c>
      <c r="L272" s="10">
        <v>1</v>
      </c>
      <c r="M272" s="12">
        <v>45550</v>
      </c>
    </row>
    <row r="273" spans="1:13" ht="15.75" customHeight="1" x14ac:dyDescent="0.25">
      <c r="A273" s="41" t="str">
        <f t="shared" si="4"/>
        <v>PN2068-2_17_EXE_SPS_000000_1</v>
      </c>
      <c r="B273" s="6" t="s">
        <v>12</v>
      </c>
      <c r="C273" s="7" t="s">
        <v>13</v>
      </c>
      <c r="D273" s="13" t="s">
        <v>14</v>
      </c>
      <c r="E273" s="9" t="s">
        <v>30</v>
      </c>
      <c r="F273" s="8" t="s">
        <v>16</v>
      </c>
      <c r="G273" s="10">
        <v>17</v>
      </c>
      <c r="H273" s="14" t="s">
        <v>17</v>
      </c>
      <c r="I273" s="9" t="s">
        <v>31</v>
      </c>
      <c r="J273" s="10"/>
      <c r="K273" s="11" t="s">
        <v>428</v>
      </c>
      <c r="L273" s="10">
        <v>1</v>
      </c>
      <c r="M273" s="12">
        <v>45550</v>
      </c>
    </row>
    <row r="274" spans="1:13" ht="15.75" customHeight="1" x14ac:dyDescent="0.25">
      <c r="A274" s="41" t="str">
        <f t="shared" si="4"/>
        <v>____000000_</v>
      </c>
      <c r="B274" s="6"/>
      <c r="C274" s="7"/>
      <c r="D274" s="14"/>
      <c r="E274" s="10"/>
      <c r="F274" s="8"/>
      <c r="G274" s="10"/>
      <c r="H274" s="8"/>
      <c r="I274" s="9"/>
      <c r="J274" s="10"/>
      <c r="K274" s="11"/>
      <c r="L274" s="10"/>
      <c r="M274" s="12"/>
    </row>
    <row r="275" spans="1:13" ht="15.75" customHeight="1" x14ac:dyDescent="0.25">
      <c r="A275" s="41" t="str">
        <f t="shared" si="4"/>
        <v>PN2068_2_17_EXE_NOT_à définir_</v>
      </c>
      <c r="B275" s="6" t="s">
        <v>12</v>
      </c>
      <c r="C275" s="7" t="s">
        <v>13</v>
      </c>
      <c r="D275" s="8" t="s">
        <v>14</v>
      </c>
      <c r="E275" s="10" t="s">
        <v>99</v>
      </c>
      <c r="F275" s="8" t="s">
        <v>100</v>
      </c>
      <c r="G275" s="10">
        <v>17</v>
      </c>
      <c r="H275" s="8" t="s">
        <v>17</v>
      </c>
      <c r="I275" s="9" t="s">
        <v>22</v>
      </c>
      <c r="J275" s="10" t="s">
        <v>19</v>
      </c>
      <c r="K275" s="11" t="s">
        <v>429</v>
      </c>
      <c r="L275" s="10"/>
      <c r="M275" s="12">
        <v>45198</v>
      </c>
    </row>
    <row r="276" spans="1:13" ht="15.75" customHeight="1" x14ac:dyDescent="0.25">
      <c r="A276" s="41" t="str">
        <f t="shared" si="4"/>
        <v>PN2068_2_17_EXE_NTE_000050_4</v>
      </c>
      <c r="B276" s="6" t="s">
        <v>12</v>
      </c>
      <c r="C276" s="7" t="s">
        <v>13</v>
      </c>
      <c r="D276" s="14" t="s">
        <v>14</v>
      </c>
      <c r="E276" s="10" t="s">
        <v>99</v>
      </c>
      <c r="F276" s="8" t="s">
        <v>100</v>
      </c>
      <c r="G276" s="10">
        <v>17</v>
      </c>
      <c r="H276" s="8" t="s">
        <v>17</v>
      </c>
      <c r="I276" s="9" t="s">
        <v>18</v>
      </c>
      <c r="J276" s="10" t="s">
        <v>146</v>
      </c>
      <c r="K276" s="11" t="s">
        <v>430</v>
      </c>
      <c r="L276" s="10">
        <v>4</v>
      </c>
      <c r="M276" s="12">
        <v>45019</v>
      </c>
    </row>
    <row r="277" spans="1:13" ht="15.75" customHeight="1" x14ac:dyDescent="0.25">
      <c r="A277" s="41" t="str">
        <f t="shared" si="4"/>
        <v>PN2068_2_17_EXE_LIS_à définir_</v>
      </c>
      <c r="B277" s="6" t="s">
        <v>12</v>
      </c>
      <c r="C277" s="7" t="s">
        <v>13</v>
      </c>
      <c r="D277" s="14" t="s">
        <v>14</v>
      </c>
      <c r="E277" s="28" t="s">
        <v>99</v>
      </c>
      <c r="F277" s="8" t="s">
        <v>100</v>
      </c>
      <c r="G277" s="10">
        <v>17</v>
      </c>
      <c r="H277" s="14" t="s">
        <v>17</v>
      </c>
      <c r="I277" s="10" t="s">
        <v>249</v>
      </c>
      <c r="J277" s="10" t="s">
        <v>19</v>
      </c>
      <c r="K277" s="11" t="s">
        <v>431</v>
      </c>
      <c r="L277" s="10"/>
      <c r="M277" s="12">
        <v>45198</v>
      </c>
    </row>
    <row r="278" spans="1:13" ht="15.75" customHeight="1" x14ac:dyDescent="0.25">
      <c r="A278" s="41" t="str">
        <f t="shared" si="4"/>
        <v>PN2068_2_17_EXE_SPS_à définir_</v>
      </c>
      <c r="B278" s="6" t="s">
        <v>12</v>
      </c>
      <c r="C278" s="7" t="s">
        <v>13</v>
      </c>
      <c r="D278" s="14" t="s">
        <v>14</v>
      </c>
      <c r="E278" s="28" t="s">
        <v>99</v>
      </c>
      <c r="F278" s="8" t="s">
        <v>100</v>
      </c>
      <c r="G278" s="10">
        <v>17</v>
      </c>
      <c r="H278" s="14" t="s">
        <v>17</v>
      </c>
      <c r="I278" s="10" t="s">
        <v>31</v>
      </c>
      <c r="J278" s="10" t="s">
        <v>19</v>
      </c>
      <c r="K278" s="11" t="s">
        <v>432</v>
      </c>
      <c r="L278" s="10"/>
      <c r="M278" s="12">
        <v>44917</v>
      </c>
    </row>
    <row r="279" spans="1:13" ht="15.75" customHeight="1" x14ac:dyDescent="0.25">
      <c r="A279" s="41" t="str">
        <f t="shared" si="4"/>
        <v>PN2068_2_17_EXE_SPS_à définir_</v>
      </c>
      <c r="B279" s="6" t="s">
        <v>12</v>
      </c>
      <c r="C279" s="7" t="s">
        <v>13</v>
      </c>
      <c r="D279" s="8" t="s">
        <v>14</v>
      </c>
      <c r="E279" s="9" t="s">
        <v>99</v>
      </c>
      <c r="F279" s="8" t="s">
        <v>100</v>
      </c>
      <c r="G279" s="10">
        <v>17</v>
      </c>
      <c r="H279" s="8" t="s">
        <v>17</v>
      </c>
      <c r="I279" s="9" t="s">
        <v>31</v>
      </c>
      <c r="J279" s="10" t="s">
        <v>19</v>
      </c>
      <c r="K279" s="11" t="s">
        <v>433</v>
      </c>
      <c r="L279" s="10"/>
      <c r="M279" s="12">
        <v>44917</v>
      </c>
    </row>
    <row r="280" spans="1:13" ht="15.75" customHeight="1" x14ac:dyDescent="0.25">
      <c r="A280" s="41" t="str">
        <f t="shared" si="4"/>
        <v>PN2068_2_17_EXE_NTE_à définir_</v>
      </c>
      <c r="B280" s="6" t="s">
        <v>12</v>
      </c>
      <c r="C280" s="7" t="s">
        <v>13</v>
      </c>
      <c r="D280" s="8" t="s">
        <v>14</v>
      </c>
      <c r="E280" s="9" t="s">
        <v>99</v>
      </c>
      <c r="F280" s="8" t="s">
        <v>100</v>
      </c>
      <c r="G280" s="10">
        <v>17</v>
      </c>
      <c r="H280" s="8" t="s">
        <v>17</v>
      </c>
      <c r="I280" s="9" t="s">
        <v>18</v>
      </c>
      <c r="J280" s="10" t="s">
        <v>19</v>
      </c>
      <c r="K280" s="11" t="s">
        <v>434</v>
      </c>
      <c r="L280" s="10"/>
      <c r="M280" s="12">
        <v>45163</v>
      </c>
    </row>
    <row r="281" spans="1:13" ht="15.75" customHeight="1" x14ac:dyDescent="0.25">
      <c r="A281" s="41" t="str">
        <f t="shared" si="4"/>
        <v>PN2068_2_17_EXE_PDT_à définir_</v>
      </c>
      <c r="B281" s="6" t="s">
        <v>12</v>
      </c>
      <c r="C281" s="7" t="s">
        <v>13</v>
      </c>
      <c r="D281" s="14" t="s">
        <v>14</v>
      </c>
      <c r="E281" s="10" t="s">
        <v>99</v>
      </c>
      <c r="F281" s="8" t="s">
        <v>100</v>
      </c>
      <c r="G281" s="10">
        <v>17</v>
      </c>
      <c r="H281" s="8" t="s">
        <v>17</v>
      </c>
      <c r="I281" s="9" t="s">
        <v>357</v>
      </c>
      <c r="J281" s="10" t="s">
        <v>19</v>
      </c>
      <c r="K281" s="11" t="s">
        <v>435</v>
      </c>
      <c r="L281" s="10"/>
      <c r="M281" s="12">
        <v>45259</v>
      </c>
    </row>
    <row r="282" spans="1:13" ht="15.75" customHeight="1" x14ac:dyDescent="0.25">
      <c r="A282" s="41" t="str">
        <f t="shared" si="4"/>
        <v>PN2068_2_17_EXE_PLA_à définir_</v>
      </c>
      <c r="B282" s="6" t="s">
        <v>12</v>
      </c>
      <c r="C282" s="7" t="s">
        <v>13</v>
      </c>
      <c r="D282" s="8" t="s">
        <v>14</v>
      </c>
      <c r="E282" s="9" t="s">
        <v>99</v>
      </c>
      <c r="F282" s="8" t="s">
        <v>100</v>
      </c>
      <c r="G282" s="10">
        <v>17</v>
      </c>
      <c r="H282" s="8" t="s">
        <v>17</v>
      </c>
      <c r="I282" s="9" t="s">
        <v>56</v>
      </c>
      <c r="J282" s="10" t="s">
        <v>19</v>
      </c>
      <c r="K282" s="11" t="s">
        <v>436</v>
      </c>
      <c r="L282" s="10"/>
      <c r="M282" s="12">
        <v>45254</v>
      </c>
    </row>
    <row r="283" spans="1:13" ht="15.75" customHeight="1" x14ac:dyDescent="0.25">
      <c r="A283" s="41" t="str">
        <f t="shared" si="4"/>
        <v>PN2068_2_17_EXE_PRE_à définir_</v>
      </c>
      <c r="B283" s="6" t="s">
        <v>12</v>
      </c>
      <c r="C283" s="7" t="s">
        <v>13</v>
      </c>
      <c r="D283" s="8" t="s">
        <v>14</v>
      </c>
      <c r="E283" s="9" t="s">
        <v>99</v>
      </c>
      <c r="F283" s="8" t="s">
        <v>100</v>
      </c>
      <c r="G283" s="10">
        <v>17</v>
      </c>
      <c r="H283" s="8" t="s">
        <v>17</v>
      </c>
      <c r="I283" s="9" t="s">
        <v>101</v>
      </c>
      <c r="J283" s="10" t="s">
        <v>19</v>
      </c>
      <c r="K283" s="11" t="s">
        <v>437</v>
      </c>
      <c r="L283" s="10"/>
      <c r="M283" s="12">
        <v>45135</v>
      </c>
    </row>
    <row r="284" spans="1:13" ht="15.75" customHeight="1" x14ac:dyDescent="0.25">
      <c r="A284" s="41" t="str">
        <f t="shared" si="4"/>
        <v>PN2068_2_17_EXE_PRE_000104_</v>
      </c>
      <c r="B284" s="6" t="s">
        <v>12</v>
      </c>
      <c r="C284" s="7" t="s">
        <v>13</v>
      </c>
      <c r="D284" s="8" t="s">
        <v>438</v>
      </c>
      <c r="E284" s="9" t="s">
        <v>99</v>
      </c>
      <c r="F284" s="8" t="s">
        <v>100</v>
      </c>
      <c r="G284" s="10">
        <v>17</v>
      </c>
      <c r="H284" s="8" t="s">
        <v>17</v>
      </c>
      <c r="I284" s="9" t="s">
        <v>101</v>
      </c>
      <c r="J284" s="10" t="s">
        <v>439</v>
      </c>
      <c r="K284" s="11" t="s">
        <v>440</v>
      </c>
      <c r="L284" s="10"/>
      <c r="M284" s="12">
        <v>45023</v>
      </c>
    </row>
    <row r="285" spans="1:13" ht="15.75" customHeight="1" x14ac:dyDescent="0.25">
      <c r="A285" s="41" t="str">
        <f t="shared" si="4"/>
        <v>PN2068-2_17_EXE_SPS_000000_1</v>
      </c>
      <c r="B285" s="6" t="s">
        <v>12</v>
      </c>
      <c r="C285" s="7" t="s">
        <v>13</v>
      </c>
      <c r="D285" s="13" t="s">
        <v>14</v>
      </c>
      <c r="E285" s="9" t="s">
        <v>30</v>
      </c>
      <c r="F285" s="8" t="s">
        <v>16</v>
      </c>
      <c r="G285" s="10">
        <v>17</v>
      </c>
      <c r="H285" s="14" t="s">
        <v>17</v>
      </c>
      <c r="I285" s="9" t="s">
        <v>31</v>
      </c>
      <c r="J285" s="10"/>
      <c r="K285" s="11" t="s">
        <v>441</v>
      </c>
      <c r="L285" s="10">
        <v>1</v>
      </c>
      <c r="M285" s="12">
        <v>45550</v>
      </c>
    </row>
    <row r="286" spans="1:13" ht="15.75" customHeight="1" x14ac:dyDescent="0.25">
      <c r="A286" s="41" t="str">
        <f t="shared" si="4"/>
        <v>PN2068-2_17_EXE_SPS_000000_1</v>
      </c>
      <c r="B286" s="6" t="s">
        <v>12</v>
      </c>
      <c r="C286" s="7" t="s">
        <v>13</v>
      </c>
      <c r="D286" s="13" t="s">
        <v>14</v>
      </c>
      <c r="E286" s="9" t="s">
        <v>30</v>
      </c>
      <c r="F286" s="8" t="s">
        <v>16</v>
      </c>
      <c r="G286" s="10">
        <v>17</v>
      </c>
      <c r="H286" s="14" t="s">
        <v>17</v>
      </c>
      <c r="I286" s="9" t="s">
        <v>31</v>
      </c>
      <c r="J286" s="10"/>
      <c r="K286" s="11" t="s">
        <v>442</v>
      </c>
      <c r="L286" s="10">
        <v>1</v>
      </c>
      <c r="M286" s="12">
        <v>45550</v>
      </c>
    </row>
    <row r="287" spans="1:13" ht="15.75" customHeight="1" x14ac:dyDescent="0.25">
      <c r="A287" s="41" t="str">
        <f t="shared" si="4"/>
        <v>PN2068_2_17_EXE_PRE_000055_2</v>
      </c>
      <c r="B287" s="6" t="s">
        <v>12</v>
      </c>
      <c r="C287" s="7" t="s">
        <v>13</v>
      </c>
      <c r="D287" s="8" t="s">
        <v>74</v>
      </c>
      <c r="E287" s="9" t="s">
        <v>99</v>
      </c>
      <c r="F287" s="8" t="s">
        <v>100</v>
      </c>
      <c r="G287" s="10">
        <v>17</v>
      </c>
      <c r="H287" s="8" t="s">
        <v>17</v>
      </c>
      <c r="I287" s="9" t="s">
        <v>101</v>
      </c>
      <c r="J287" s="10" t="s">
        <v>295</v>
      </c>
      <c r="K287" s="11" t="s">
        <v>443</v>
      </c>
      <c r="L287" s="10">
        <v>2</v>
      </c>
      <c r="M287" s="12">
        <v>44978</v>
      </c>
    </row>
    <row r="288" spans="1:13" ht="15.75" customHeight="1" x14ac:dyDescent="0.25">
      <c r="A288" s="41" t="str">
        <f t="shared" si="4"/>
        <v>PN2068_2_17_EXE_PRE_000053_2</v>
      </c>
      <c r="B288" s="6" t="s">
        <v>12</v>
      </c>
      <c r="C288" s="7" t="s">
        <v>13</v>
      </c>
      <c r="D288" s="8" t="s">
        <v>55</v>
      </c>
      <c r="E288" s="9" t="s">
        <v>99</v>
      </c>
      <c r="F288" s="8" t="s">
        <v>100</v>
      </c>
      <c r="G288" s="10">
        <v>17</v>
      </c>
      <c r="H288" s="8" t="s">
        <v>17</v>
      </c>
      <c r="I288" s="9" t="s">
        <v>101</v>
      </c>
      <c r="J288" s="10" t="s">
        <v>175</v>
      </c>
      <c r="K288" s="11" t="s">
        <v>444</v>
      </c>
      <c r="L288" s="10">
        <v>2</v>
      </c>
      <c r="M288" s="12">
        <v>44970</v>
      </c>
    </row>
    <row r="289" spans="1:13" ht="15.75" customHeight="1" x14ac:dyDescent="0.25">
      <c r="A289" s="41" t="str">
        <f t="shared" si="4"/>
        <v>PN2068_2_17_EXE_PRE_à définir_</v>
      </c>
      <c r="B289" s="6" t="s">
        <v>12</v>
      </c>
      <c r="C289" s="7" t="s">
        <v>13</v>
      </c>
      <c r="D289" s="8" t="s">
        <v>193</v>
      </c>
      <c r="E289" s="9" t="s">
        <v>99</v>
      </c>
      <c r="F289" s="8" t="s">
        <v>100</v>
      </c>
      <c r="G289" s="10">
        <v>17</v>
      </c>
      <c r="H289" s="8" t="s">
        <v>17</v>
      </c>
      <c r="I289" s="9" t="s">
        <v>101</v>
      </c>
      <c r="J289" s="10" t="s">
        <v>19</v>
      </c>
      <c r="K289" s="11" t="s">
        <v>445</v>
      </c>
      <c r="L289" s="10"/>
      <c r="M289" s="12">
        <v>45072</v>
      </c>
    </row>
    <row r="290" spans="1:13" ht="15.75" customHeight="1" x14ac:dyDescent="0.25">
      <c r="A290" s="41" t="str">
        <f t="shared" si="4"/>
        <v>PN2068-2_17_EXE_DTM_000000_1</v>
      </c>
      <c r="B290" s="6" t="s">
        <v>12</v>
      </c>
      <c r="C290" s="17" t="s">
        <v>13</v>
      </c>
      <c r="D290" s="18" t="s">
        <v>14</v>
      </c>
      <c r="E290" s="20" t="s">
        <v>417</v>
      </c>
      <c r="F290" s="18" t="s">
        <v>16</v>
      </c>
      <c r="G290" s="19">
        <v>17</v>
      </c>
      <c r="H290" s="8" t="s">
        <v>17</v>
      </c>
      <c r="I290" s="20" t="s">
        <v>418</v>
      </c>
      <c r="J290" s="19"/>
      <c r="K290" s="21" t="s">
        <v>446</v>
      </c>
      <c r="L290" s="19">
        <v>1</v>
      </c>
      <c r="M290" s="22">
        <v>45611</v>
      </c>
    </row>
    <row r="291" spans="1:13" ht="15.75" customHeight="1" x14ac:dyDescent="0.25">
      <c r="A291" s="41" t="str">
        <f t="shared" si="4"/>
        <v>PN2068_2_17_EXE_PRE_000080_</v>
      </c>
      <c r="B291" s="6" t="s">
        <v>12</v>
      </c>
      <c r="C291" s="7" t="s">
        <v>13</v>
      </c>
      <c r="D291" s="8" t="s">
        <v>438</v>
      </c>
      <c r="E291" s="9" t="s">
        <v>99</v>
      </c>
      <c r="F291" s="8" t="s">
        <v>100</v>
      </c>
      <c r="G291" s="10">
        <v>17</v>
      </c>
      <c r="H291" s="8" t="s">
        <v>17</v>
      </c>
      <c r="I291" s="9" t="s">
        <v>101</v>
      </c>
      <c r="J291" s="10" t="s">
        <v>447</v>
      </c>
      <c r="K291" s="11" t="s">
        <v>448</v>
      </c>
      <c r="L291" s="10"/>
      <c r="M291" s="12">
        <v>45023</v>
      </c>
    </row>
    <row r="292" spans="1:13" ht="15.75" customHeight="1" x14ac:dyDescent="0.25">
      <c r="A292" s="41" t="str">
        <f t="shared" si="4"/>
        <v>PN2068-2_17_EXE_NOT_000000_1</v>
      </c>
      <c r="B292" s="6" t="s">
        <v>12</v>
      </c>
      <c r="C292" s="7" t="s">
        <v>13</v>
      </c>
      <c r="D292" s="13" t="s">
        <v>14</v>
      </c>
      <c r="E292" s="9" t="s">
        <v>21</v>
      </c>
      <c r="F292" s="8" t="s">
        <v>16</v>
      </c>
      <c r="G292" s="10">
        <v>17</v>
      </c>
      <c r="H292" s="14" t="s">
        <v>17</v>
      </c>
      <c r="I292" s="9" t="s">
        <v>22</v>
      </c>
      <c r="J292" s="10"/>
      <c r="K292" s="11" t="s">
        <v>449</v>
      </c>
      <c r="L292" s="10">
        <v>1</v>
      </c>
      <c r="M292" s="12">
        <v>45729</v>
      </c>
    </row>
    <row r="293" spans="1:13" ht="15.75" customHeight="1" x14ac:dyDescent="0.25">
      <c r="A293" s="41" t="str">
        <f t="shared" si="4"/>
        <v>PN2068_2_17_EXE_PRE_000106_</v>
      </c>
      <c r="B293" s="6" t="s">
        <v>12</v>
      </c>
      <c r="C293" s="7" t="s">
        <v>13</v>
      </c>
      <c r="D293" s="8" t="s">
        <v>438</v>
      </c>
      <c r="E293" s="9" t="s">
        <v>99</v>
      </c>
      <c r="F293" s="8" t="s">
        <v>100</v>
      </c>
      <c r="G293" s="10">
        <v>17</v>
      </c>
      <c r="H293" s="8" t="s">
        <v>17</v>
      </c>
      <c r="I293" s="9" t="s">
        <v>101</v>
      </c>
      <c r="J293" s="10" t="s">
        <v>450</v>
      </c>
      <c r="K293" s="11" t="s">
        <v>451</v>
      </c>
      <c r="L293" s="10"/>
      <c r="M293" s="12">
        <v>45023</v>
      </c>
    </row>
    <row r="294" spans="1:13" ht="15.75" customHeight="1" x14ac:dyDescent="0.25">
      <c r="A294" s="41" t="str">
        <f t="shared" si="4"/>
        <v>PN2068-2_17_EXE_DDP_000000_1</v>
      </c>
      <c r="B294" s="6" t="s">
        <v>12</v>
      </c>
      <c r="C294" s="7" t="s">
        <v>13</v>
      </c>
      <c r="D294" s="8" t="s">
        <v>14</v>
      </c>
      <c r="E294" s="9" t="s">
        <v>182</v>
      </c>
      <c r="F294" s="8" t="s">
        <v>16</v>
      </c>
      <c r="G294" s="10">
        <v>17</v>
      </c>
      <c r="H294" s="8" t="s">
        <v>17</v>
      </c>
      <c r="I294" s="9" t="s">
        <v>452</v>
      </c>
      <c r="J294" s="10"/>
      <c r="K294" s="11" t="s">
        <v>453</v>
      </c>
      <c r="L294" s="10">
        <v>1</v>
      </c>
      <c r="M294" s="12">
        <v>45991</v>
      </c>
    </row>
    <row r="295" spans="1:13" ht="15.75" customHeight="1" x14ac:dyDescent="0.25">
      <c r="A295" s="41" t="str">
        <f t="shared" si="4"/>
        <v>PN2068-2_17_EXE__à définir_1</v>
      </c>
      <c r="B295" s="6" t="s">
        <v>12</v>
      </c>
      <c r="C295" s="7" t="s">
        <v>13</v>
      </c>
      <c r="D295" s="8" t="s">
        <v>14</v>
      </c>
      <c r="E295" s="9" t="s">
        <v>15</v>
      </c>
      <c r="F295" s="8" t="s">
        <v>16</v>
      </c>
      <c r="G295" s="10">
        <v>17</v>
      </c>
      <c r="H295" s="8" t="s">
        <v>17</v>
      </c>
      <c r="I295" s="9"/>
      <c r="J295" s="10" t="s">
        <v>19</v>
      </c>
      <c r="K295" s="11" t="s">
        <v>454</v>
      </c>
      <c r="L295" s="10" t="s">
        <v>425</v>
      </c>
      <c r="M295" s="12"/>
    </row>
    <row r="296" spans="1:13" ht="15.75" customHeight="1" x14ac:dyDescent="0.25">
      <c r="A296" s="41" t="str">
        <f t="shared" si="4"/>
        <v>PN2068_2_17_EXE_PIM_000107_</v>
      </c>
      <c r="B296" s="6" t="s">
        <v>12</v>
      </c>
      <c r="C296" s="7" t="s">
        <v>13</v>
      </c>
      <c r="D296" s="8" t="s">
        <v>98</v>
      </c>
      <c r="E296" s="9" t="s">
        <v>99</v>
      </c>
      <c r="F296" s="8" t="s">
        <v>100</v>
      </c>
      <c r="G296" s="10">
        <v>17</v>
      </c>
      <c r="H296" s="8" t="s">
        <v>17</v>
      </c>
      <c r="I296" s="9" t="s">
        <v>262</v>
      </c>
      <c r="J296" s="10" t="s">
        <v>252</v>
      </c>
      <c r="K296" s="11" t="s">
        <v>455</v>
      </c>
      <c r="L296" s="10"/>
      <c r="M296" s="12">
        <v>45074</v>
      </c>
    </row>
    <row r="297" spans="1:13" ht="15.75" customHeight="1" x14ac:dyDescent="0.25">
      <c r="A297" s="41" t="str">
        <f t="shared" si="4"/>
        <v>PN2068_2_17_EXE_PIM_000108_</v>
      </c>
      <c r="B297" s="6" t="s">
        <v>12</v>
      </c>
      <c r="C297" s="7" t="s">
        <v>13</v>
      </c>
      <c r="D297" s="8" t="s">
        <v>74</v>
      </c>
      <c r="E297" s="9" t="s">
        <v>99</v>
      </c>
      <c r="F297" s="8" t="s">
        <v>100</v>
      </c>
      <c r="G297" s="10">
        <v>17</v>
      </c>
      <c r="H297" s="8" t="s">
        <v>17</v>
      </c>
      <c r="I297" s="9" t="s">
        <v>262</v>
      </c>
      <c r="J297" s="10" t="s">
        <v>456</v>
      </c>
      <c r="K297" s="11" t="s">
        <v>457</v>
      </c>
      <c r="L297" s="10"/>
      <c r="M297" s="12">
        <v>45044</v>
      </c>
    </row>
    <row r="298" spans="1:13" ht="15.75" customHeight="1" x14ac:dyDescent="0.25">
      <c r="A298" s="41" t="str">
        <f t="shared" si="4"/>
        <v>PN2068_2_17_EXE_PIM_000109_</v>
      </c>
      <c r="B298" s="6" t="s">
        <v>12</v>
      </c>
      <c r="C298" s="7" t="s">
        <v>13</v>
      </c>
      <c r="D298" s="8" t="s">
        <v>193</v>
      </c>
      <c r="E298" s="9" t="s">
        <v>99</v>
      </c>
      <c r="F298" s="8" t="s">
        <v>100</v>
      </c>
      <c r="G298" s="10">
        <v>17</v>
      </c>
      <c r="H298" s="8" t="s">
        <v>17</v>
      </c>
      <c r="I298" s="9" t="s">
        <v>262</v>
      </c>
      <c r="J298" s="10" t="s">
        <v>458</v>
      </c>
      <c r="K298" s="11" t="s">
        <v>459</v>
      </c>
      <c r="L298" s="10"/>
      <c r="M298" s="12">
        <v>45044</v>
      </c>
    </row>
    <row r="299" spans="1:13" ht="15.75" customHeight="1" x14ac:dyDescent="0.25">
      <c r="A299" s="41" t="str">
        <f t="shared" si="4"/>
        <v>PN2068_2_17_EXE_PIM_000110_</v>
      </c>
      <c r="B299" s="6" t="s">
        <v>12</v>
      </c>
      <c r="C299" s="7" t="s">
        <v>13</v>
      </c>
      <c r="D299" s="8" t="s">
        <v>98</v>
      </c>
      <c r="E299" s="9" t="s">
        <v>99</v>
      </c>
      <c r="F299" s="8" t="s">
        <v>100</v>
      </c>
      <c r="G299" s="10">
        <v>17</v>
      </c>
      <c r="H299" s="8" t="s">
        <v>17</v>
      </c>
      <c r="I299" s="9" t="s">
        <v>262</v>
      </c>
      <c r="J299" s="10" t="s">
        <v>460</v>
      </c>
      <c r="K299" s="11" t="s">
        <v>461</v>
      </c>
      <c r="L299" s="10"/>
      <c r="M299" s="12">
        <v>45044</v>
      </c>
    </row>
    <row r="300" spans="1:13" ht="15.75" customHeight="1" x14ac:dyDescent="0.25">
      <c r="A300" s="41" t="str">
        <f t="shared" si="4"/>
        <v>PN2068_2_17_EXE_PIM_000111_</v>
      </c>
      <c r="B300" s="6" t="s">
        <v>12</v>
      </c>
      <c r="C300" s="7" t="s">
        <v>13</v>
      </c>
      <c r="D300" s="8" t="s">
        <v>193</v>
      </c>
      <c r="E300" s="9" t="s">
        <v>99</v>
      </c>
      <c r="F300" s="8" t="s">
        <v>100</v>
      </c>
      <c r="G300" s="10">
        <v>17</v>
      </c>
      <c r="H300" s="8" t="s">
        <v>17</v>
      </c>
      <c r="I300" s="9" t="s">
        <v>262</v>
      </c>
      <c r="J300" s="10" t="s">
        <v>462</v>
      </c>
      <c r="K300" s="11" t="s">
        <v>463</v>
      </c>
      <c r="L300" s="10"/>
      <c r="M300" s="12">
        <v>45044</v>
      </c>
    </row>
    <row r="301" spans="1:13" ht="15.75" customHeight="1" x14ac:dyDescent="0.25">
      <c r="A301" s="41" t="str">
        <f t="shared" si="4"/>
        <v>PN2068_2_17_EXE_PIM_000112_</v>
      </c>
      <c r="B301" s="6" t="s">
        <v>12</v>
      </c>
      <c r="C301" s="7" t="s">
        <v>13</v>
      </c>
      <c r="D301" s="14" t="s">
        <v>438</v>
      </c>
      <c r="E301" s="10" t="s">
        <v>99</v>
      </c>
      <c r="F301" s="8" t="s">
        <v>100</v>
      </c>
      <c r="G301" s="10">
        <v>17</v>
      </c>
      <c r="H301" s="8" t="s">
        <v>17</v>
      </c>
      <c r="I301" s="9" t="s">
        <v>262</v>
      </c>
      <c r="J301" s="10" t="s">
        <v>464</v>
      </c>
      <c r="K301" s="11" t="s">
        <v>465</v>
      </c>
      <c r="L301" s="10"/>
      <c r="M301" s="12">
        <v>45044</v>
      </c>
    </row>
    <row r="302" spans="1:13" ht="15.75" customHeight="1" x14ac:dyDescent="0.25">
      <c r="A302" s="41" t="str">
        <f t="shared" si="4"/>
        <v>PN2068_2_17_EXE_PIM_000113_</v>
      </c>
      <c r="B302" s="6" t="s">
        <v>12</v>
      </c>
      <c r="C302" s="7" t="s">
        <v>13</v>
      </c>
      <c r="D302" s="8" t="s">
        <v>98</v>
      </c>
      <c r="E302" s="9" t="s">
        <v>99</v>
      </c>
      <c r="F302" s="8" t="s">
        <v>100</v>
      </c>
      <c r="G302" s="10">
        <v>17</v>
      </c>
      <c r="H302" s="8" t="s">
        <v>17</v>
      </c>
      <c r="I302" s="9" t="s">
        <v>262</v>
      </c>
      <c r="J302" s="10" t="s">
        <v>466</v>
      </c>
      <c r="K302" s="11" t="s">
        <v>467</v>
      </c>
      <c r="L302" s="10"/>
      <c r="M302" s="12">
        <v>45044</v>
      </c>
    </row>
    <row r="303" spans="1:13" ht="15.75" customHeight="1" x14ac:dyDescent="0.25">
      <c r="A303" s="41" t="str">
        <f t="shared" si="4"/>
        <v>PN2068_2_17_EXE_SHE_à définir_</v>
      </c>
      <c r="B303" s="6" t="s">
        <v>12</v>
      </c>
      <c r="C303" s="7" t="s">
        <v>13</v>
      </c>
      <c r="D303" s="8" t="s">
        <v>74</v>
      </c>
      <c r="E303" s="9" t="s">
        <v>99</v>
      </c>
      <c r="F303" s="8" t="s">
        <v>100</v>
      </c>
      <c r="G303" s="10">
        <v>17</v>
      </c>
      <c r="H303" s="8" t="s">
        <v>17</v>
      </c>
      <c r="I303" s="9" t="s">
        <v>39</v>
      </c>
      <c r="J303" s="10" t="s">
        <v>19</v>
      </c>
      <c r="K303" s="11" t="s">
        <v>468</v>
      </c>
      <c r="L303" s="10"/>
      <c r="M303" s="12">
        <v>45191</v>
      </c>
    </row>
    <row r="304" spans="1:13" ht="15.75" customHeight="1" x14ac:dyDescent="0.25">
      <c r="A304" s="41" t="str">
        <f t="shared" si="4"/>
        <v>PN2068_2_17_EXE_SHE_à définir_</v>
      </c>
      <c r="B304" s="6" t="s">
        <v>12</v>
      </c>
      <c r="C304" s="7" t="s">
        <v>13</v>
      </c>
      <c r="D304" s="8" t="s">
        <v>74</v>
      </c>
      <c r="E304" s="9" t="s">
        <v>99</v>
      </c>
      <c r="F304" s="8" t="s">
        <v>100</v>
      </c>
      <c r="G304" s="10">
        <v>17</v>
      </c>
      <c r="H304" s="8" t="s">
        <v>17</v>
      </c>
      <c r="I304" s="9" t="s">
        <v>39</v>
      </c>
      <c r="J304" s="10" t="s">
        <v>19</v>
      </c>
      <c r="K304" s="11" t="s">
        <v>469</v>
      </c>
      <c r="L304" s="10"/>
      <c r="M304" s="12">
        <v>45191</v>
      </c>
    </row>
    <row r="305" spans="1:13" ht="15.75" customHeight="1" x14ac:dyDescent="0.25">
      <c r="A305" s="41" t="str">
        <f t="shared" si="4"/>
        <v>PN2068_2_17_EXE_SHE_à définir_</v>
      </c>
      <c r="B305" s="6" t="s">
        <v>12</v>
      </c>
      <c r="C305" s="7" t="s">
        <v>13</v>
      </c>
      <c r="D305" s="13" t="s">
        <v>74</v>
      </c>
      <c r="E305" s="9" t="s">
        <v>99</v>
      </c>
      <c r="F305" s="8" t="s">
        <v>100</v>
      </c>
      <c r="G305" s="10">
        <v>17</v>
      </c>
      <c r="H305" s="14" t="s">
        <v>17</v>
      </c>
      <c r="I305" s="9" t="s">
        <v>39</v>
      </c>
      <c r="J305" s="10" t="s">
        <v>19</v>
      </c>
      <c r="K305" s="11" t="s">
        <v>470</v>
      </c>
      <c r="L305" s="10"/>
      <c r="M305" s="12">
        <v>45191</v>
      </c>
    </row>
    <row r="306" spans="1:13" ht="15.75" customHeight="1" x14ac:dyDescent="0.25">
      <c r="A306" s="41" t="str">
        <f t="shared" si="4"/>
        <v>PN2068_2_17_EXE_SHE_à définir_</v>
      </c>
      <c r="B306" s="6" t="s">
        <v>12</v>
      </c>
      <c r="C306" s="7" t="s">
        <v>13</v>
      </c>
      <c r="D306" s="13" t="s">
        <v>74</v>
      </c>
      <c r="E306" s="9" t="s">
        <v>99</v>
      </c>
      <c r="F306" s="8" t="s">
        <v>100</v>
      </c>
      <c r="G306" s="10">
        <v>17</v>
      </c>
      <c r="H306" s="14" t="s">
        <v>17</v>
      </c>
      <c r="I306" s="9" t="s">
        <v>39</v>
      </c>
      <c r="J306" s="10" t="s">
        <v>19</v>
      </c>
      <c r="K306" s="11" t="s">
        <v>471</v>
      </c>
      <c r="L306" s="10"/>
      <c r="M306" s="12">
        <v>45191</v>
      </c>
    </row>
    <row r="307" spans="1:13" ht="15.75" customHeight="1" x14ac:dyDescent="0.25">
      <c r="A307" s="41" t="str">
        <f t="shared" si="4"/>
        <v>PN2068_2_17_EXE_SHE_à définir_</v>
      </c>
      <c r="B307" s="6" t="s">
        <v>12</v>
      </c>
      <c r="C307" s="7" t="s">
        <v>13</v>
      </c>
      <c r="D307" s="13" t="s">
        <v>74</v>
      </c>
      <c r="E307" s="9" t="s">
        <v>99</v>
      </c>
      <c r="F307" s="8" t="s">
        <v>100</v>
      </c>
      <c r="G307" s="10">
        <v>17</v>
      </c>
      <c r="H307" s="14" t="s">
        <v>17</v>
      </c>
      <c r="I307" s="9" t="s">
        <v>39</v>
      </c>
      <c r="J307" s="10" t="s">
        <v>19</v>
      </c>
      <c r="K307" s="11" t="s">
        <v>472</v>
      </c>
      <c r="L307" s="10"/>
      <c r="M307" s="12">
        <v>45191</v>
      </c>
    </row>
    <row r="308" spans="1:13" ht="15.75" customHeight="1" x14ac:dyDescent="0.25">
      <c r="A308" s="41" t="str">
        <f t="shared" si="4"/>
        <v>PN2068_2_17_EXE_SHE_à définir_</v>
      </c>
      <c r="B308" s="6" t="s">
        <v>12</v>
      </c>
      <c r="C308" s="7" t="s">
        <v>13</v>
      </c>
      <c r="D308" s="13" t="s">
        <v>74</v>
      </c>
      <c r="E308" s="9" t="s">
        <v>99</v>
      </c>
      <c r="F308" s="8" t="s">
        <v>100</v>
      </c>
      <c r="G308" s="10">
        <v>17</v>
      </c>
      <c r="H308" s="14" t="s">
        <v>17</v>
      </c>
      <c r="I308" s="9" t="s">
        <v>39</v>
      </c>
      <c r="J308" s="10" t="s">
        <v>19</v>
      </c>
      <c r="K308" s="11" t="s">
        <v>473</v>
      </c>
      <c r="L308" s="10"/>
      <c r="M308" s="12">
        <v>45191</v>
      </c>
    </row>
    <row r="309" spans="1:13" ht="15.75" customHeight="1" x14ac:dyDescent="0.25">
      <c r="A309" s="41" t="str">
        <f t="shared" si="4"/>
        <v>PN2068_2_17_EXE_SHE_à définir_</v>
      </c>
      <c r="B309" s="6" t="s">
        <v>12</v>
      </c>
      <c r="C309" s="7" t="s">
        <v>13</v>
      </c>
      <c r="D309" s="13" t="s">
        <v>74</v>
      </c>
      <c r="E309" s="9" t="s">
        <v>99</v>
      </c>
      <c r="F309" s="8" t="s">
        <v>100</v>
      </c>
      <c r="G309" s="10">
        <v>17</v>
      </c>
      <c r="H309" s="14" t="s">
        <v>17</v>
      </c>
      <c r="I309" s="9" t="s">
        <v>39</v>
      </c>
      <c r="J309" s="10" t="s">
        <v>19</v>
      </c>
      <c r="K309" s="11" t="s">
        <v>474</v>
      </c>
      <c r="L309" s="10"/>
      <c r="M309" s="12">
        <v>45191</v>
      </c>
    </row>
    <row r="310" spans="1:13" ht="15.75" customHeight="1" x14ac:dyDescent="0.25">
      <c r="A310" s="41" t="str">
        <f t="shared" si="4"/>
        <v>PN2068_2_17_EXE_SHE_à définir_</v>
      </c>
      <c r="B310" s="6" t="s">
        <v>12</v>
      </c>
      <c r="C310" s="7" t="s">
        <v>13</v>
      </c>
      <c r="D310" s="13" t="s">
        <v>74</v>
      </c>
      <c r="E310" s="9" t="s">
        <v>99</v>
      </c>
      <c r="F310" s="8" t="s">
        <v>100</v>
      </c>
      <c r="G310" s="10">
        <v>17</v>
      </c>
      <c r="H310" s="14" t="s">
        <v>17</v>
      </c>
      <c r="I310" s="9" t="s">
        <v>39</v>
      </c>
      <c r="J310" s="10" t="s">
        <v>19</v>
      </c>
      <c r="K310" s="11" t="s">
        <v>475</v>
      </c>
      <c r="L310" s="10"/>
      <c r="M310" s="12">
        <v>45191</v>
      </c>
    </row>
    <row r="311" spans="1:13" ht="15.75" customHeight="1" x14ac:dyDescent="0.25">
      <c r="A311" s="41" t="str">
        <f t="shared" si="4"/>
        <v>PN2068_2_17_EXE_SHE_à définir_</v>
      </c>
      <c r="B311" s="6" t="s">
        <v>12</v>
      </c>
      <c r="C311" s="7" t="s">
        <v>13</v>
      </c>
      <c r="D311" s="13" t="s">
        <v>98</v>
      </c>
      <c r="E311" s="9" t="s">
        <v>99</v>
      </c>
      <c r="F311" s="8" t="s">
        <v>100</v>
      </c>
      <c r="G311" s="10">
        <v>17</v>
      </c>
      <c r="H311" s="14" t="s">
        <v>17</v>
      </c>
      <c r="I311" s="9" t="s">
        <v>39</v>
      </c>
      <c r="J311" s="10" t="s">
        <v>19</v>
      </c>
      <c r="K311" s="11" t="s">
        <v>476</v>
      </c>
      <c r="L311" s="10"/>
      <c r="M311" s="12">
        <v>45205</v>
      </c>
    </row>
    <row r="312" spans="1:13" ht="15.75" customHeight="1" x14ac:dyDescent="0.25">
      <c r="A312" s="41" t="str">
        <f t="shared" si="4"/>
        <v>PN2068_2_17_EXE_SHE_à définir_</v>
      </c>
      <c r="B312" s="6" t="s">
        <v>12</v>
      </c>
      <c r="C312" s="7" t="s">
        <v>13</v>
      </c>
      <c r="D312" s="8" t="s">
        <v>98</v>
      </c>
      <c r="E312" s="9" t="s">
        <v>99</v>
      </c>
      <c r="F312" s="8" t="s">
        <v>100</v>
      </c>
      <c r="G312" s="10">
        <v>17</v>
      </c>
      <c r="H312" s="8" t="s">
        <v>17</v>
      </c>
      <c r="I312" s="9" t="s">
        <v>39</v>
      </c>
      <c r="J312" s="10" t="s">
        <v>19</v>
      </c>
      <c r="K312" s="11" t="s">
        <v>477</v>
      </c>
      <c r="L312" s="10"/>
      <c r="M312" s="12">
        <v>45205</v>
      </c>
    </row>
    <row r="313" spans="1:13" ht="15.75" customHeight="1" x14ac:dyDescent="0.25">
      <c r="A313" s="41" t="str">
        <f t="shared" si="4"/>
        <v>PN2068_2_17_EXE_SHE_à définir_</v>
      </c>
      <c r="B313" s="6" t="s">
        <v>12</v>
      </c>
      <c r="C313" s="7" t="s">
        <v>13</v>
      </c>
      <c r="D313" s="13" t="s">
        <v>98</v>
      </c>
      <c r="E313" s="9" t="s">
        <v>99</v>
      </c>
      <c r="F313" s="8" t="s">
        <v>100</v>
      </c>
      <c r="G313" s="10">
        <v>17</v>
      </c>
      <c r="H313" s="14" t="s">
        <v>17</v>
      </c>
      <c r="I313" s="9" t="s">
        <v>39</v>
      </c>
      <c r="J313" s="10" t="s">
        <v>19</v>
      </c>
      <c r="K313" s="11" t="s">
        <v>478</v>
      </c>
      <c r="L313" s="10"/>
      <c r="M313" s="12">
        <v>45205</v>
      </c>
    </row>
    <row r="314" spans="1:13" ht="15.75" customHeight="1" x14ac:dyDescent="0.25">
      <c r="A314" s="41" t="str">
        <f t="shared" si="4"/>
        <v>PN2068_2_17_EXE_SHE_à définir_</v>
      </c>
      <c r="B314" s="6" t="s">
        <v>12</v>
      </c>
      <c r="C314" s="7" t="s">
        <v>13</v>
      </c>
      <c r="D314" s="13" t="s">
        <v>98</v>
      </c>
      <c r="E314" s="9" t="s">
        <v>99</v>
      </c>
      <c r="F314" s="8" t="s">
        <v>100</v>
      </c>
      <c r="G314" s="10">
        <v>17</v>
      </c>
      <c r="H314" s="14" t="s">
        <v>17</v>
      </c>
      <c r="I314" s="9" t="s">
        <v>39</v>
      </c>
      <c r="J314" s="10" t="s">
        <v>19</v>
      </c>
      <c r="K314" s="11" t="s">
        <v>479</v>
      </c>
      <c r="L314" s="10"/>
      <c r="M314" s="12">
        <v>45205</v>
      </c>
    </row>
    <row r="315" spans="1:13" ht="15.75" customHeight="1" x14ac:dyDescent="0.25">
      <c r="A315" s="41" t="str">
        <f t="shared" si="4"/>
        <v>PN2068_2_17_EXE_SHE_à définir_</v>
      </c>
      <c r="B315" s="6" t="s">
        <v>12</v>
      </c>
      <c r="C315" s="7" t="s">
        <v>13</v>
      </c>
      <c r="D315" s="13" t="s">
        <v>195</v>
      </c>
      <c r="E315" s="9" t="s">
        <v>99</v>
      </c>
      <c r="F315" s="8" t="s">
        <v>100</v>
      </c>
      <c r="G315" s="10">
        <v>17</v>
      </c>
      <c r="H315" s="14" t="s">
        <v>17</v>
      </c>
      <c r="I315" s="9" t="s">
        <v>39</v>
      </c>
      <c r="J315" s="10" t="s">
        <v>19</v>
      </c>
      <c r="K315" s="11" t="s">
        <v>480</v>
      </c>
      <c r="L315" s="10"/>
      <c r="M315" s="12">
        <v>45226</v>
      </c>
    </row>
    <row r="316" spans="1:13" ht="15.75" customHeight="1" x14ac:dyDescent="0.25">
      <c r="A316" s="41" t="str">
        <f t="shared" si="4"/>
        <v>PN2068_2_17_EXE_SHE_à définir_</v>
      </c>
      <c r="B316" s="6" t="s">
        <v>12</v>
      </c>
      <c r="C316" s="7" t="s">
        <v>13</v>
      </c>
      <c r="D316" s="8" t="s">
        <v>195</v>
      </c>
      <c r="E316" s="9" t="s">
        <v>99</v>
      </c>
      <c r="F316" s="8" t="s">
        <v>100</v>
      </c>
      <c r="G316" s="10">
        <v>17</v>
      </c>
      <c r="H316" s="8" t="s">
        <v>17</v>
      </c>
      <c r="I316" s="9" t="s">
        <v>39</v>
      </c>
      <c r="J316" s="10" t="s">
        <v>19</v>
      </c>
      <c r="K316" s="11" t="s">
        <v>481</v>
      </c>
      <c r="L316" s="10"/>
      <c r="M316" s="12">
        <v>45226</v>
      </c>
    </row>
    <row r="317" spans="1:13" ht="15.75" customHeight="1" x14ac:dyDescent="0.25">
      <c r="A317" s="41" t="str">
        <f t="shared" si="4"/>
        <v>PN2068_2_17_EXE_SHE_à définir_</v>
      </c>
      <c r="B317" s="6" t="s">
        <v>12</v>
      </c>
      <c r="C317" s="7" t="s">
        <v>13</v>
      </c>
      <c r="D317" s="10" t="s">
        <v>98</v>
      </c>
      <c r="E317" s="28" t="s">
        <v>99</v>
      </c>
      <c r="F317" s="8" t="s">
        <v>100</v>
      </c>
      <c r="G317" s="30">
        <v>17</v>
      </c>
      <c r="H317" s="9" t="s">
        <v>17</v>
      </c>
      <c r="I317" s="28" t="s">
        <v>39</v>
      </c>
      <c r="J317" s="10" t="s">
        <v>19</v>
      </c>
      <c r="K317" s="11" t="s">
        <v>482</v>
      </c>
      <c r="L317" s="10"/>
      <c r="M317" s="12">
        <v>45205</v>
      </c>
    </row>
    <row r="318" spans="1:13" ht="15.75" customHeight="1" x14ac:dyDescent="0.25">
      <c r="A318" s="41" t="str">
        <f t="shared" si="4"/>
        <v>PN2068_2_17_EXE_SHE_à définir_</v>
      </c>
      <c r="B318" s="6" t="s">
        <v>12</v>
      </c>
      <c r="C318" s="7" t="s">
        <v>13</v>
      </c>
      <c r="D318" s="10" t="s">
        <v>98</v>
      </c>
      <c r="E318" s="28" t="s">
        <v>99</v>
      </c>
      <c r="F318" s="8" t="s">
        <v>100</v>
      </c>
      <c r="G318" s="30">
        <v>17</v>
      </c>
      <c r="H318" s="9" t="s">
        <v>17</v>
      </c>
      <c r="I318" s="28" t="s">
        <v>39</v>
      </c>
      <c r="J318" s="10" t="s">
        <v>19</v>
      </c>
      <c r="K318" s="11" t="s">
        <v>483</v>
      </c>
      <c r="L318" s="10"/>
      <c r="M318" s="12">
        <v>45205</v>
      </c>
    </row>
    <row r="319" spans="1:13" ht="15.75" customHeight="1" x14ac:dyDescent="0.25">
      <c r="A319" s="41" t="str">
        <f t="shared" si="4"/>
        <v>PN2068_2_17_EXE_SHE_à définir_</v>
      </c>
      <c r="B319" s="6" t="s">
        <v>12</v>
      </c>
      <c r="C319" s="7" t="s">
        <v>13</v>
      </c>
      <c r="D319" s="10" t="s">
        <v>98</v>
      </c>
      <c r="E319" s="28" t="s">
        <v>99</v>
      </c>
      <c r="F319" s="8" t="s">
        <v>100</v>
      </c>
      <c r="G319" s="30">
        <v>17</v>
      </c>
      <c r="H319" s="9" t="s">
        <v>17</v>
      </c>
      <c r="I319" s="28" t="s">
        <v>39</v>
      </c>
      <c r="J319" s="10" t="s">
        <v>19</v>
      </c>
      <c r="K319" s="15" t="s">
        <v>484</v>
      </c>
      <c r="L319" s="10"/>
      <c r="M319" s="12">
        <v>45205</v>
      </c>
    </row>
    <row r="320" spans="1:13" ht="15.75" customHeight="1" x14ac:dyDescent="0.25">
      <c r="A320" s="41" t="str">
        <f t="shared" si="4"/>
        <v>PN2068_2_17_EXE_SHE_à définir_</v>
      </c>
      <c r="B320" s="6" t="s">
        <v>12</v>
      </c>
      <c r="C320" s="7" t="s">
        <v>13</v>
      </c>
      <c r="D320" s="10" t="s">
        <v>195</v>
      </c>
      <c r="E320" s="28" t="s">
        <v>99</v>
      </c>
      <c r="F320" s="8" t="s">
        <v>100</v>
      </c>
      <c r="G320" s="30">
        <v>17</v>
      </c>
      <c r="H320" s="9" t="s">
        <v>17</v>
      </c>
      <c r="I320" s="28" t="s">
        <v>39</v>
      </c>
      <c r="J320" s="10" t="s">
        <v>19</v>
      </c>
      <c r="K320" s="31" t="s">
        <v>485</v>
      </c>
      <c r="L320" s="10"/>
      <c r="M320" s="12">
        <v>45226</v>
      </c>
    </row>
    <row r="321" spans="1:13" ht="15.75" customHeight="1" x14ac:dyDescent="0.25">
      <c r="A321" s="41" t="str">
        <f t="shared" si="4"/>
        <v>PN2068_2_17_EXE_SHE_à définir_</v>
      </c>
      <c r="B321" s="6" t="s">
        <v>12</v>
      </c>
      <c r="C321" s="7" t="s">
        <v>13</v>
      </c>
      <c r="D321" s="10" t="s">
        <v>195</v>
      </c>
      <c r="E321" s="28" t="s">
        <v>99</v>
      </c>
      <c r="F321" s="8" t="s">
        <v>100</v>
      </c>
      <c r="G321" s="30">
        <v>17</v>
      </c>
      <c r="H321" s="9" t="s">
        <v>17</v>
      </c>
      <c r="I321" s="28" t="s">
        <v>39</v>
      </c>
      <c r="J321" s="10" t="s">
        <v>19</v>
      </c>
      <c r="K321" s="15" t="s">
        <v>486</v>
      </c>
      <c r="L321" s="10"/>
      <c r="M321" s="12">
        <v>45226</v>
      </c>
    </row>
    <row r="322" spans="1:13" ht="15.75" customHeight="1" x14ac:dyDescent="0.25">
      <c r="A322" s="41" t="str">
        <f t="shared" si="4"/>
        <v>PN2068_2_17_EXE_SHE_à définir_</v>
      </c>
      <c r="B322" s="6" t="s">
        <v>12</v>
      </c>
      <c r="C322" s="7" t="s">
        <v>13</v>
      </c>
      <c r="D322" s="10" t="s">
        <v>438</v>
      </c>
      <c r="E322" s="28" t="s">
        <v>99</v>
      </c>
      <c r="F322" s="8" t="s">
        <v>100</v>
      </c>
      <c r="G322" s="30">
        <v>17</v>
      </c>
      <c r="H322" s="9" t="s">
        <v>17</v>
      </c>
      <c r="I322" s="28" t="s">
        <v>39</v>
      </c>
      <c r="J322" s="10" t="s">
        <v>19</v>
      </c>
      <c r="K322" s="15" t="s">
        <v>487</v>
      </c>
      <c r="L322" s="10"/>
      <c r="M322" s="12">
        <v>45226</v>
      </c>
    </row>
    <row r="323" spans="1:13" ht="15.75" customHeight="1" x14ac:dyDescent="0.25">
      <c r="A323" s="41" t="str">
        <f t="shared" ref="A323:A386" si="5">CONCATENATE(F323,"_",G323,"_",H323,"_",I323,"_",TEXT(J323,"000000"),"_",L323)</f>
        <v>PN2068_2_17_EXE_SHE_à définir_</v>
      </c>
      <c r="B323" s="6" t="s">
        <v>12</v>
      </c>
      <c r="C323" s="7" t="s">
        <v>13</v>
      </c>
      <c r="D323" s="13" t="s">
        <v>438</v>
      </c>
      <c r="E323" s="9" t="s">
        <v>99</v>
      </c>
      <c r="F323" s="8" t="s">
        <v>100</v>
      </c>
      <c r="G323" s="10">
        <v>17</v>
      </c>
      <c r="H323" s="14" t="s">
        <v>17</v>
      </c>
      <c r="I323" s="9" t="s">
        <v>39</v>
      </c>
      <c r="J323" s="10" t="s">
        <v>19</v>
      </c>
      <c r="K323" s="11" t="s">
        <v>488</v>
      </c>
      <c r="L323" s="10"/>
      <c r="M323" s="12">
        <v>45226</v>
      </c>
    </row>
    <row r="324" spans="1:13" ht="15.75" customHeight="1" x14ac:dyDescent="0.25">
      <c r="A324" s="41" t="str">
        <f t="shared" si="5"/>
        <v>PN2068_2_17_EXE_SHE_à définir_</v>
      </c>
      <c r="B324" s="6" t="s">
        <v>12</v>
      </c>
      <c r="C324" s="7" t="s">
        <v>13</v>
      </c>
      <c r="D324" s="13" t="s">
        <v>193</v>
      </c>
      <c r="E324" s="9" t="s">
        <v>99</v>
      </c>
      <c r="F324" s="8" t="s">
        <v>100</v>
      </c>
      <c r="G324" s="10">
        <v>17</v>
      </c>
      <c r="H324" s="14" t="s">
        <v>17</v>
      </c>
      <c r="I324" s="9" t="s">
        <v>39</v>
      </c>
      <c r="J324" s="10" t="s">
        <v>19</v>
      </c>
      <c r="K324" s="11" t="s">
        <v>489</v>
      </c>
      <c r="L324" s="10"/>
      <c r="M324" s="12">
        <v>45233</v>
      </c>
    </row>
    <row r="325" spans="1:13" ht="15.75" customHeight="1" x14ac:dyDescent="0.25">
      <c r="A325" s="41" t="str">
        <f t="shared" si="5"/>
        <v>PN2068_2_17_EXE_SHE_à définir_</v>
      </c>
      <c r="B325" s="6" t="s">
        <v>12</v>
      </c>
      <c r="C325" s="7" t="s">
        <v>13</v>
      </c>
      <c r="D325" s="13" t="s">
        <v>438</v>
      </c>
      <c r="E325" s="9" t="s">
        <v>99</v>
      </c>
      <c r="F325" s="8" t="s">
        <v>100</v>
      </c>
      <c r="G325" s="10">
        <v>17</v>
      </c>
      <c r="H325" s="14" t="s">
        <v>17</v>
      </c>
      <c r="I325" s="9" t="s">
        <v>39</v>
      </c>
      <c r="J325" s="10" t="s">
        <v>19</v>
      </c>
      <c r="K325" s="11" t="s">
        <v>490</v>
      </c>
      <c r="L325" s="10"/>
      <c r="M325" s="12">
        <v>45226</v>
      </c>
    </row>
    <row r="326" spans="1:13" ht="15.75" customHeight="1" x14ac:dyDescent="0.25">
      <c r="A326" s="41" t="str">
        <f t="shared" si="5"/>
        <v>PN2068_2_17_EXE_SHE_à définir_</v>
      </c>
      <c r="B326" s="6" t="s">
        <v>12</v>
      </c>
      <c r="C326" s="7" t="s">
        <v>13</v>
      </c>
      <c r="D326" s="13" t="s">
        <v>438</v>
      </c>
      <c r="E326" s="9" t="s">
        <v>99</v>
      </c>
      <c r="F326" s="8" t="s">
        <v>100</v>
      </c>
      <c r="G326" s="10">
        <v>17</v>
      </c>
      <c r="H326" s="14" t="s">
        <v>17</v>
      </c>
      <c r="I326" s="9" t="s">
        <v>39</v>
      </c>
      <c r="J326" s="10" t="s">
        <v>19</v>
      </c>
      <c r="K326" s="11" t="s">
        <v>491</v>
      </c>
      <c r="L326" s="10"/>
      <c r="M326" s="12">
        <v>45226</v>
      </c>
    </row>
    <row r="327" spans="1:13" ht="15.75" customHeight="1" x14ac:dyDescent="0.25">
      <c r="A327" s="41" t="str">
        <f t="shared" si="5"/>
        <v>PN2068_2_17_EXE_SHE_à définir_</v>
      </c>
      <c r="B327" s="6" t="s">
        <v>12</v>
      </c>
      <c r="C327" s="7" t="s">
        <v>13</v>
      </c>
      <c r="D327" s="13" t="s">
        <v>98</v>
      </c>
      <c r="E327" s="9" t="s">
        <v>99</v>
      </c>
      <c r="F327" s="8" t="s">
        <v>100</v>
      </c>
      <c r="G327" s="10">
        <v>17</v>
      </c>
      <c r="H327" s="14" t="s">
        <v>17</v>
      </c>
      <c r="I327" s="9" t="s">
        <v>39</v>
      </c>
      <c r="J327" s="10" t="s">
        <v>19</v>
      </c>
      <c r="K327" s="11" t="s">
        <v>492</v>
      </c>
      <c r="L327" s="10"/>
      <c r="M327" s="12">
        <v>45205</v>
      </c>
    </row>
    <row r="328" spans="1:13" ht="15.75" customHeight="1" x14ac:dyDescent="0.25">
      <c r="A328" s="41" t="str">
        <f t="shared" si="5"/>
        <v>PN2068_2_17_EXE_SHE_à définir_</v>
      </c>
      <c r="B328" s="6" t="s">
        <v>12</v>
      </c>
      <c r="C328" s="7" t="s">
        <v>13</v>
      </c>
      <c r="D328" s="13" t="s">
        <v>98</v>
      </c>
      <c r="E328" s="9" t="s">
        <v>99</v>
      </c>
      <c r="F328" s="8" t="s">
        <v>100</v>
      </c>
      <c r="G328" s="10">
        <v>17</v>
      </c>
      <c r="H328" s="14" t="s">
        <v>17</v>
      </c>
      <c r="I328" s="9" t="s">
        <v>39</v>
      </c>
      <c r="J328" s="10" t="s">
        <v>19</v>
      </c>
      <c r="K328" s="11" t="s">
        <v>493</v>
      </c>
      <c r="L328" s="10"/>
      <c r="M328" s="12">
        <v>45205</v>
      </c>
    </row>
    <row r="329" spans="1:13" ht="15.75" customHeight="1" x14ac:dyDescent="0.25">
      <c r="A329" s="41" t="str">
        <f t="shared" si="5"/>
        <v>PN2068_2_17_EXE_SHE_à définir_</v>
      </c>
      <c r="B329" s="6" t="s">
        <v>12</v>
      </c>
      <c r="C329" s="7" t="s">
        <v>13</v>
      </c>
      <c r="D329" s="13" t="s">
        <v>98</v>
      </c>
      <c r="E329" s="9" t="s">
        <v>99</v>
      </c>
      <c r="F329" s="8" t="s">
        <v>100</v>
      </c>
      <c r="G329" s="10">
        <v>17</v>
      </c>
      <c r="H329" s="14" t="s">
        <v>17</v>
      </c>
      <c r="I329" s="9" t="s">
        <v>39</v>
      </c>
      <c r="J329" s="10" t="s">
        <v>19</v>
      </c>
      <c r="K329" s="11" t="s">
        <v>494</v>
      </c>
      <c r="L329" s="10"/>
      <c r="M329" s="12">
        <v>45205</v>
      </c>
    </row>
    <row r="330" spans="1:13" ht="15.75" customHeight="1" x14ac:dyDescent="0.25">
      <c r="A330" s="41" t="str">
        <f t="shared" si="5"/>
        <v>PN2068_2_17_EXE_SHE_à définir_</v>
      </c>
      <c r="B330" s="6" t="s">
        <v>12</v>
      </c>
      <c r="C330" s="7" t="s">
        <v>13</v>
      </c>
      <c r="D330" s="13" t="s">
        <v>195</v>
      </c>
      <c r="E330" s="9" t="s">
        <v>99</v>
      </c>
      <c r="F330" s="8" t="s">
        <v>100</v>
      </c>
      <c r="G330" s="10">
        <v>17</v>
      </c>
      <c r="H330" s="14" t="s">
        <v>17</v>
      </c>
      <c r="I330" s="9" t="s">
        <v>39</v>
      </c>
      <c r="J330" s="10" t="s">
        <v>19</v>
      </c>
      <c r="K330" s="11" t="s">
        <v>495</v>
      </c>
      <c r="L330" s="10"/>
      <c r="M330" s="12">
        <v>45226</v>
      </c>
    </row>
    <row r="331" spans="1:13" ht="15.75" customHeight="1" x14ac:dyDescent="0.25">
      <c r="A331" s="41" t="str">
        <f t="shared" si="5"/>
        <v>PN2068_2_17_EXE_SHE_à définir_</v>
      </c>
      <c r="B331" s="6" t="s">
        <v>12</v>
      </c>
      <c r="C331" s="7" t="s">
        <v>13</v>
      </c>
      <c r="D331" s="13" t="s">
        <v>195</v>
      </c>
      <c r="E331" s="9" t="s">
        <v>99</v>
      </c>
      <c r="F331" s="8" t="s">
        <v>100</v>
      </c>
      <c r="G331" s="10">
        <v>17</v>
      </c>
      <c r="H331" s="14" t="s">
        <v>17</v>
      </c>
      <c r="I331" s="9" t="s">
        <v>39</v>
      </c>
      <c r="J331" s="10" t="s">
        <v>19</v>
      </c>
      <c r="K331" s="11" t="s">
        <v>496</v>
      </c>
      <c r="L331" s="10"/>
      <c r="M331" s="12">
        <v>45226</v>
      </c>
    </row>
    <row r="332" spans="1:13" ht="15.75" customHeight="1" x14ac:dyDescent="0.25">
      <c r="A332" s="41" t="str">
        <f t="shared" si="5"/>
        <v>PN2068_2_17_EXE_SHE_à définir_</v>
      </c>
      <c r="B332" s="6" t="s">
        <v>12</v>
      </c>
      <c r="C332" s="7" t="s">
        <v>13</v>
      </c>
      <c r="D332" s="13" t="s">
        <v>74</v>
      </c>
      <c r="E332" s="9" t="s">
        <v>99</v>
      </c>
      <c r="F332" s="8" t="s">
        <v>100</v>
      </c>
      <c r="G332" s="10">
        <v>17</v>
      </c>
      <c r="H332" s="14" t="s">
        <v>17</v>
      </c>
      <c r="I332" s="9" t="s">
        <v>39</v>
      </c>
      <c r="J332" s="10" t="s">
        <v>19</v>
      </c>
      <c r="K332" s="11" t="s">
        <v>497</v>
      </c>
      <c r="L332" s="10"/>
      <c r="M332" s="12">
        <v>45226</v>
      </c>
    </row>
    <row r="333" spans="1:13" ht="15.75" customHeight="1" x14ac:dyDescent="0.25">
      <c r="A333" s="41" t="str">
        <f t="shared" si="5"/>
        <v>PN2068_2_17_EXE_SHE_à définir_</v>
      </c>
      <c r="B333" s="6" t="s">
        <v>12</v>
      </c>
      <c r="C333" s="7" t="s">
        <v>13</v>
      </c>
      <c r="D333" s="13" t="s">
        <v>98</v>
      </c>
      <c r="E333" s="9" t="s">
        <v>99</v>
      </c>
      <c r="F333" s="8" t="s">
        <v>100</v>
      </c>
      <c r="G333" s="10">
        <v>17</v>
      </c>
      <c r="H333" s="14" t="s">
        <v>17</v>
      </c>
      <c r="I333" s="9" t="s">
        <v>39</v>
      </c>
      <c r="J333" s="10" t="s">
        <v>19</v>
      </c>
      <c r="K333" s="11" t="s">
        <v>498</v>
      </c>
      <c r="L333" s="10"/>
      <c r="M333" s="12">
        <v>45205</v>
      </c>
    </row>
    <row r="334" spans="1:13" ht="15.75" customHeight="1" x14ac:dyDescent="0.25">
      <c r="A334" s="41" t="str">
        <f t="shared" si="5"/>
        <v>PN2068_2_17_EXE_SHE_à définir_</v>
      </c>
      <c r="B334" s="6" t="s">
        <v>12</v>
      </c>
      <c r="C334" s="7" t="s">
        <v>13</v>
      </c>
      <c r="D334" s="13" t="s">
        <v>98</v>
      </c>
      <c r="E334" s="9" t="s">
        <v>99</v>
      </c>
      <c r="F334" s="8" t="s">
        <v>100</v>
      </c>
      <c r="G334" s="10">
        <v>17</v>
      </c>
      <c r="H334" s="14" t="s">
        <v>17</v>
      </c>
      <c r="I334" s="9" t="s">
        <v>39</v>
      </c>
      <c r="J334" s="10" t="s">
        <v>19</v>
      </c>
      <c r="K334" s="11" t="s">
        <v>499</v>
      </c>
      <c r="L334" s="10"/>
      <c r="M334" s="12">
        <v>45205</v>
      </c>
    </row>
    <row r="335" spans="1:13" ht="15.75" customHeight="1" x14ac:dyDescent="0.25">
      <c r="A335" s="41" t="str">
        <f t="shared" si="5"/>
        <v>PN2068_2_17_EXE_SHE_à définir_</v>
      </c>
      <c r="B335" s="6" t="s">
        <v>12</v>
      </c>
      <c r="C335" s="7" t="s">
        <v>13</v>
      </c>
      <c r="D335" s="13" t="s">
        <v>98</v>
      </c>
      <c r="E335" s="9" t="s">
        <v>99</v>
      </c>
      <c r="F335" s="8" t="s">
        <v>100</v>
      </c>
      <c r="G335" s="10">
        <v>17</v>
      </c>
      <c r="H335" s="14" t="s">
        <v>17</v>
      </c>
      <c r="I335" s="9" t="s">
        <v>39</v>
      </c>
      <c r="J335" s="10" t="s">
        <v>19</v>
      </c>
      <c r="K335" s="11" t="s">
        <v>500</v>
      </c>
      <c r="L335" s="10"/>
      <c r="M335" s="12">
        <v>45205</v>
      </c>
    </row>
    <row r="336" spans="1:13" ht="15.75" customHeight="1" x14ac:dyDescent="0.25">
      <c r="A336" s="41" t="str">
        <f t="shared" si="5"/>
        <v>PN2068_2_17_EXE_SHE_à définir_</v>
      </c>
      <c r="B336" s="6" t="s">
        <v>12</v>
      </c>
      <c r="C336" s="7" t="s">
        <v>13</v>
      </c>
      <c r="D336" s="13" t="s">
        <v>98</v>
      </c>
      <c r="E336" s="9" t="s">
        <v>99</v>
      </c>
      <c r="F336" s="8" t="s">
        <v>100</v>
      </c>
      <c r="G336" s="10">
        <v>17</v>
      </c>
      <c r="H336" s="14" t="s">
        <v>17</v>
      </c>
      <c r="I336" s="9" t="s">
        <v>39</v>
      </c>
      <c r="J336" s="10" t="s">
        <v>19</v>
      </c>
      <c r="K336" s="11" t="s">
        <v>501</v>
      </c>
      <c r="L336" s="10"/>
      <c r="M336" s="12">
        <v>45205</v>
      </c>
    </row>
    <row r="337" spans="1:13" ht="15.75" customHeight="1" x14ac:dyDescent="0.25">
      <c r="A337" s="41" t="str">
        <f t="shared" si="5"/>
        <v>PN2068_2_17_EXE_SHE_à définir_</v>
      </c>
      <c r="B337" s="6" t="s">
        <v>12</v>
      </c>
      <c r="C337" s="7" t="s">
        <v>13</v>
      </c>
      <c r="D337" s="13" t="s">
        <v>193</v>
      </c>
      <c r="E337" s="9" t="s">
        <v>99</v>
      </c>
      <c r="F337" s="8" t="s">
        <v>100</v>
      </c>
      <c r="G337" s="10">
        <v>17</v>
      </c>
      <c r="H337" s="14" t="s">
        <v>17</v>
      </c>
      <c r="I337" s="9" t="s">
        <v>39</v>
      </c>
      <c r="J337" s="10" t="s">
        <v>19</v>
      </c>
      <c r="K337" s="11" t="s">
        <v>502</v>
      </c>
      <c r="L337" s="10"/>
      <c r="M337" s="12">
        <v>45233</v>
      </c>
    </row>
    <row r="338" spans="1:13" ht="15.75" customHeight="1" x14ac:dyDescent="0.25">
      <c r="A338" s="41" t="str">
        <f t="shared" si="5"/>
        <v>PN2068_2_17_EXE_SHE_à définir_</v>
      </c>
      <c r="B338" s="6" t="s">
        <v>12</v>
      </c>
      <c r="C338" s="7" t="s">
        <v>13</v>
      </c>
      <c r="D338" s="13" t="s">
        <v>98</v>
      </c>
      <c r="E338" s="9" t="s">
        <v>99</v>
      </c>
      <c r="F338" s="8" t="s">
        <v>100</v>
      </c>
      <c r="G338" s="10">
        <v>17</v>
      </c>
      <c r="H338" s="14" t="s">
        <v>17</v>
      </c>
      <c r="I338" s="9" t="s">
        <v>39</v>
      </c>
      <c r="J338" s="10" t="s">
        <v>19</v>
      </c>
      <c r="K338" s="11" t="s">
        <v>503</v>
      </c>
      <c r="L338" s="10"/>
      <c r="M338" s="12">
        <v>45205</v>
      </c>
    </row>
    <row r="339" spans="1:13" ht="15.75" customHeight="1" x14ac:dyDescent="0.25">
      <c r="A339" s="41" t="str">
        <f t="shared" si="5"/>
        <v>PN2068_2_17_EXE_SHE_à définir_</v>
      </c>
      <c r="B339" s="6" t="s">
        <v>12</v>
      </c>
      <c r="C339" s="7" t="s">
        <v>13</v>
      </c>
      <c r="D339" s="13" t="s">
        <v>98</v>
      </c>
      <c r="E339" s="9" t="s">
        <v>99</v>
      </c>
      <c r="F339" s="8" t="s">
        <v>100</v>
      </c>
      <c r="G339" s="10">
        <v>17</v>
      </c>
      <c r="H339" s="14" t="s">
        <v>17</v>
      </c>
      <c r="I339" s="9" t="s">
        <v>39</v>
      </c>
      <c r="J339" s="10" t="s">
        <v>19</v>
      </c>
      <c r="K339" s="11" t="s">
        <v>504</v>
      </c>
      <c r="L339" s="10"/>
      <c r="M339" s="12">
        <v>45205</v>
      </c>
    </row>
    <row r="340" spans="1:13" ht="15.75" customHeight="1" x14ac:dyDescent="0.25">
      <c r="A340" s="41" t="str">
        <f t="shared" si="5"/>
        <v>PN2068_2_17_EXE_SHE_à définir_</v>
      </c>
      <c r="B340" s="6" t="s">
        <v>12</v>
      </c>
      <c r="C340" s="7" t="s">
        <v>13</v>
      </c>
      <c r="D340" s="13" t="s">
        <v>98</v>
      </c>
      <c r="E340" s="9" t="s">
        <v>99</v>
      </c>
      <c r="F340" s="8" t="s">
        <v>100</v>
      </c>
      <c r="G340" s="10">
        <v>17</v>
      </c>
      <c r="H340" s="14" t="s">
        <v>17</v>
      </c>
      <c r="I340" s="9" t="s">
        <v>39</v>
      </c>
      <c r="J340" s="10" t="s">
        <v>19</v>
      </c>
      <c r="K340" s="11" t="s">
        <v>505</v>
      </c>
      <c r="L340" s="10"/>
      <c r="M340" s="12">
        <v>45205</v>
      </c>
    </row>
    <row r="341" spans="1:13" ht="15.75" customHeight="1" x14ac:dyDescent="0.25">
      <c r="A341" s="41" t="str">
        <f t="shared" si="5"/>
        <v>PN2068_2_17_EXE_SHE_à définir_</v>
      </c>
      <c r="B341" s="6" t="s">
        <v>12</v>
      </c>
      <c r="C341" s="7" t="s">
        <v>13</v>
      </c>
      <c r="D341" s="13" t="s">
        <v>98</v>
      </c>
      <c r="E341" s="9" t="s">
        <v>99</v>
      </c>
      <c r="F341" s="8" t="s">
        <v>100</v>
      </c>
      <c r="G341" s="10">
        <v>17</v>
      </c>
      <c r="H341" s="14" t="s">
        <v>17</v>
      </c>
      <c r="I341" s="9" t="s">
        <v>39</v>
      </c>
      <c r="J341" s="10" t="s">
        <v>19</v>
      </c>
      <c r="K341" s="11" t="s">
        <v>506</v>
      </c>
      <c r="L341" s="10"/>
      <c r="M341" s="12">
        <v>45205</v>
      </c>
    </row>
    <row r="342" spans="1:13" ht="15.75" customHeight="1" x14ac:dyDescent="0.25">
      <c r="A342" s="41" t="str">
        <f t="shared" si="5"/>
        <v>PN2068_2_17_EXE_SHE_à définir_</v>
      </c>
      <c r="B342" s="6" t="s">
        <v>12</v>
      </c>
      <c r="C342" s="7" t="s">
        <v>13</v>
      </c>
      <c r="D342" s="13" t="s">
        <v>193</v>
      </c>
      <c r="E342" s="9" t="s">
        <v>99</v>
      </c>
      <c r="F342" s="8" t="s">
        <v>100</v>
      </c>
      <c r="G342" s="10">
        <v>17</v>
      </c>
      <c r="H342" s="14" t="s">
        <v>17</v>
      </c>
      <c r="I342" s="9" t="s">
        <v>39</v>
      </c>
      <c r="J342" s="10" t="s">
        <v>19</v>
      </c>
      <c r="K342" s="11" t="s">
        <v>507</v>
      </c>
      <c r="L342" s="10"/>
      <c r="M342" s="12">
        <v>45233</v>
      </c>
    </row>
    <row r="343" spans="1:13" ht="15.75" customHeight="1" x14ac:dyDescent="0.25">
      <c r="A343" s="41" t="str">
        <f t="shared" si="5"/>
        <v>PN2068_2_17_EXE_SHE_à définir_</v>
      </c>
      <c r="B343" s="6" t="s">
        <v>12</v>
      </c>
      <c r="C343" s="7" t="s">
        <v>13</v>
      </c>
      <c r="D343" s="13" t="s">
        <v>193</v>
      </c>
      <c r="E343" s="9" t="s">
        <v>99</v>
      </c>
      <c r="F343" s="8" t="s">
        <v>100</v>
      </c>
      <c r="G343" s="10">
        <v>17</v>
      </c>
      <c r="H343" s="14" t="s">
        <v>17</v>
      </c>
      <c r="I343" s="9" t="s">
        <v>39</v>
      </c>
      <c r="J343" s="10" t="s">
        <v>19</v>
      </c>
      <c r="K343" s="11" t="s">
        <v>508</v>
      </c>
      <c r="L343" s="10"/>
      <c r="M343" s="12">
        <v>45233</v>
      </c>
    </row>
    <row r="344" spans="1:13" ht="15.75" customHeight="1" x14ac:dyDescent="0.25">
      <c r="A344" s="41" t="str">
        <f t="shared" si="5"/>
        <v>PN2068_2_17_EXE_SHE_à définir_</v>
      </c>
      <c r="B344" s="6" t="s">
        <v>12</v>
      </c>
      <c r="C344" s="7" t="s">
        <v>13</v>
      </c>
      <c r="D344" s="13" t="s">
        <v>74</v>
      </c>
      <c r="E344" s="9" t="s">
        <v>99</v>
      </c>
      <c r="F344" s="8" t="s">
        <v>100</v>
      </c>
      <c r="G344" s="10">
        <v>17</v>
      </c>
      <c r="H344" s="14" t="s">
        <v>17</v>
      </c>
      <c r="I344" s="9" t="s">
        <v>39</v>
      </c>
      <c r="J344" s="10" t="s">
        <v>19</v>
      </c>
      <c r="K344" s="11" t="s">
        <v>509</v>
      </c>
      <c r="L344" s="10"/>
      <c r="M344" s="12">
        <v>45191</v>
      </c>
    </row>
    <row r="345" spans="1:13" ht="15.75" customHeight="1" x14ac:dyDescent="0.25">
      <c r="A345" s="41" t="str">
        <f t="shared" si="5"/>
        <v>PN2068_2_17_EXE_SHE_à définir_</v>
      </c>
      <c r="B345" s="6" t="s">
        <v>12</v>
      </c>
      <c r="C345" s="7" t="s">
        <v>13</v>
      </c>
      <c r="D345" s="13" t="s">
        <v>74</v>
      </c>
      <c r="E345" s="9" t="s">
        <v>99</v>
      </c>
      <c r="F345" s="8" t="s">
        <v>100</v>
      </c>
      <c r="G345" s="10">
        <v>17</v>
      </c>
      <c r="H345" s="14" t="s">
        <v>17</v>
      </c>
      <c r="I345" s="9" t="s">
        <v>39</v>
      </c>
      <c r="J345" s="10" t="s">
        <v>19</v>
      </c>
      <c r="K345" s="11" t="s">
        <v>510</v>
      </c>
      <c r="L345" s="10"/>
      <c r="M345" s="12">
        <v>45191</v>
      </c>
    </row>
    <row r="346" spans="1:13" ht="15.75" customHeight="1" x14ac:dyDescent="0.25">
      <c r="A346" s="41" t="str">
        <f t="shared" si="5"/>
        <v>PN2068_2_17_EXE_SHE_à définir_</v>
      </c>
      <c r="B346" s="6" t="s">
        <v>12</v>
      </c>
      <c r="C346" s="7" t="s">
        <v>13</v>
      </c>
      <c r="D346" s="13" t="s">
        <v>74</v>
      </c>
      <c r="E346" s="9" t="s">
        <v>99</v>
      </c>
      <c r="F346" s="8" t="s">
        <v>100</v>
      </c>
      <c r="G346" s="10">
        <v>17</v>
      </c>
      <c r="H346" s="14" t="s">
        <v>17</v>
      </c>
      <c r="I346" s="9" t="s">
        <v>39</v>
      </c>
      <c r="J346" s="10" t="s">
        <v>19</v>
      </c>
      <c r="K346" s="11" t="s">
        <v>511</v>
      </c>
      <c r="L346" s="10"/>
      <c r="M346" s="12">
        <v>45191</v>
      </c>
    </row>
    <row r="347" spans="1:13" ht="15.75" customHeight="1" x14ac:dyDescent="0.25">
      <c r="A347" s="41" t="str">
        <f t="shared" si="5"/>
        <v>PN2068_2_17_EXE_SHE_à définir_</v>
      </c>
      <c r="B347" s="6" t="s">
        <v>12</v>
      </c>
      <c r="C347" s="7" t="s">
        <v>13</v>
      </c>
      <c r="D347" s="13" t="s">
        <v>74</v>
      </c>
      <c r="E347" s="9" t="s">
        <v>99</v>
      </c>
      <c r="F347" s="8" t="s">
        <v>100</v>
      </c>
      <c r="G347" s="10">
        <v>17</v>
      </c>
      <c r="H347" s="14" t="s">
        <v>17</v>
      </c>
      <c r="I347" s="9" t="s">
        <v>39</v>
      </c>
      <c r="J347" s="10" t="s">
        <v>19</v>
      </c>
      <c r="K347" s="11" t="s">
        <v>512</v>
      </c>
      <c r="L347" s="10"/>
      <c r="M347" s="12">
        <v>45191</v>
      </c>
    </row>
    <row r="348" spans="1:13" ht="15.75" customHeight="1" x14ac:dyDescent="0.25">
      <c r="A348" s="41" t="str">
        <f t="shared" si="5"/>
        <v>PN2068_2_17_EXE_SHE_à définir_</v>
      </c>
      <c r="B348" s="6" t="s">
        <v>12</v>
      </c>
      <c r="C348" s="7" t="s">
        <v>13</v>
      </c>
      <c r="D348" s="13" t="s">
        <v>74</v>
      </c>
      <c r="E348" s="9" t="s">
        <v>99</v>
      </c>
      <c r="F348" s="8" t="s">
        <v>100</v>
      </c>
      <c r="G348" s="10">
        <v>17</v>
      </c>
      <c r="H348" s="14" t="s">
        <v>17</v>
      </c>
      <c r="I348" s="9" t="s">
        <v>39</v>
      </c>
      <c r="J348" s="10" t="s">
        <v>19</v>
      </c>
      <c r="K348" s="11" t="s">
        <v>513</v>
      </c>
      <c r="L348" s="10"/>
      <c r="M348" s="12">
        <v>45191</v>
      </c>
    </row>
    <row r="349" spans="1:13" ht="15.75" customHeight="1" x14ac:dyDescent="0.25">
      <c r="A349" s="41" t="str">
        <f t="shared" si="5"/>
        <v>PN2068_2_17_EXE_SHE_à définir_</v>
      </c>
      <c r="B349" s="6" t="s">
        <v>12</v>
      </c>
      <c r="C349" s="7" t="s">
        <v>13</v>
      </c>
      <c r="D349" s="13" t="s">
        <v>74</v>
      </c>
      <c r="E349" s="9" t="s">
        <v>99</v>
      </c>
      <c r="F349" s="8" t="s">
        <v>100</v>
      </c>
      <c r="G349" s="10">
        <v>17</v>
      </c>
      <c r="H349" s="14" t="s">
        <v>17</v>
      </c>
      <c r="I349" s="9" t="s">
        <v>39</v>
      </c>
      <c r="J349" s="10" t="s">
        <v>19</v>
      </c>
      <c r="K349" s="11" t="s">
        <v>514</v>
      </c>
      <c r="L349" s="10"/>
      <c r="M349" s="12">
        <v>45191</v>
      </c>
    </row>
    <row r="350" spans="1:13" ht="15.75" customHeight="1" x14ac:dyDescent="0.25">
      <c r="A350" s="41" t="str">
        <f t="shared" si="5"/>
        <v>PN2068_2_17_EXE_SHE_à définir_</v>
      </c>
      <c r="B350" s="6" t="s">
        <v>12</v>
      </c>
      <c r="C350" s="7" t="s">
        <v>13</v>
      </c>
      <c r="D350" s="13" t="s">
        <v>98</v>
      </c>
      <c r="E350" s="9" t="s">
        <v>99</v>
      </c>
      <c r="F350" s="8" t="s">
        <v>100</v>
      </c>
      <c r="G350" s="10">
        <v>17</v>
      </c>
      <c r="H350" s="14" t="s">
        <v>17</v>
      </c>
      <c r="I350" s="9" t="s">
        <v>39</v>
      </c>
      <c r="J350" s="10" t="s">
        <v>19</v>
      </c>
      <c r="K350" s="11" t="s">
        <v>515</v>
      </c>
      <c r="L350" s="10"/>
      <c r="M350" s="12">
        <v>45205</v>
      </c>
    </row>
    <row r="351" spans="1:13" ht="15.75" customHeight="1" x14ac:dyDescent="0.25">
      <c r="A351" s="41" t="str">
        <f t="shared" si="5"/>
        <v>PN2068_2_17_EXE_SHE_à définir_</v>
      </c>
      <c r="B351" s="6" t="s">
        <v>12</v>
      </c>
      <c r="C351" s="7" t="s">
        <v>13</v>
      </c>
      <c r="D351" s="13" t="s">
        <v>98</v>
      </c>
      <c r="E351" s="9" t="s">
        <v>99</v>
      </c>
      <c r="F351" s="8" t="s">
        <v>100</v>
      </c>
      <c r="G351" s="10">
        <v>17</v>
      </c>
      <c r="H351" s="14" t="s">
        <v>17</v>
      </c>
      <c r="I351" s="9" t="s">
        <v>39</v>
      </c>
      <c r="J351" s="10" t="s">
        <v>19</v>
      </c>
      <c r="K351" s="11" t="s">
        <v>516</v>
      </c>
      <c r="L351" s="10"/>
      <c r="M351" s="12">
        <v>45205</v>
      </c>
    </row>
    <row r="352" spans="1:13" ht="15.75" customHeight="1" x14ac:dyDescent="0.25">
      <c r="A352" s="41" t="str">
        <f t="shared" si="5"/>
        <v>PN2068_2_17_EXE_SHE_à définir_</v>
      </c>
      <c r="B352" s="6" t="s">
        <v>12</v>
      </c>
      <c r="C352" s="7" t="s">
        <v>13</v>
      </c>
      <c r="D352" s="8" t="s">
        <v>98</v>
      </c>
      <c r="E352" s="9" t="s">
        <v>99</v>
      </c>
      <c r="F352" s="8" t="s">
        <v>100</v>
      </c>
      <c r="G352" s="10">
        <v>17</v>
      </c>
      <c r="H352" s="8" t="s">
        <v>17</v>
      </c>
      <c r="I352" s="9" t="s">
        <v>39</v>
      </c>
      <c r="J352" s="10" t="s">
        <v>19</v>
      </c>
      <c r="K352" s="11" t="s">
        <v>517</v>
      </c>
      <c r="L352" s="10"/>
      <c r="M352" s="12">
        <v>45205</v>
      </c>
    </row>
    <row r="353" spans="1:13" ht="15.75" customHeight="1" x14ac:dyDescent="0.25">
      <c r="A353" s="41" t="str">
        <f t="shared" si="5"/>
        <v>PN2068_2_17_EXE_SHE_à définir_</v>
      </c>
      <c r="B353" s="6" t="s">
        <v>12</v>
      </c>
      <c r="C353" s="7" t="s">
        <v>13</v>
      </c>
      <c r="D353" s="8" t="s">
        <v>193</v>
      </c>
      <c r="E353" s="9" t="s">
        <v>99</v>
      </c>
      <c r="F353" s="8" t="s">
        <v>100</v>
      </c>
      <c r="G353" s="10">
        <v>17</v>
      </c>
      <c r="H353" s="8" t="s">
        <v>17</v>
      </c>
      <c r="I353" s="9" t="s">
        <v>39</v>
      </c>
      <c r="J353" s="10" t="s">
        <v>19</v>
      </c>
      <c r="K353" s="11" t="s">
        <v>518</v>
      </c>
      <c r="L353" s="10"/>
      <c r="M353" s="12">
        <v>45226</v>
      </c>
    </row>
    <row r="354" spans="1:13" ht="15.75" customHeight="1" x14ac:dyDescent="0.25">
      <c r="A354" s="41" t="str">
        <f t="shared" si="5"/>
        <v>PN2068_2_17_EXE_SHE_à définir_</v>
      </c>
      <c r="B354" s="6" t="s">
        <v>12</v>
      </c>
      <c r="C354" s="7" t="s">
        <v>13</v>
      </c>
      <c r="D354" s="8" t="s">
        <v>195</v>
      </c>
      <c r="E354" s="9" t="s">
        <v>99</v>
      </c>
      <c r="F354" s="8" t="s">
        <v>100</v>
      </c>
      <c r="G354" s="10">
        <v>17</v>
      </c>
      <c r="H354" s="8" t="s">
        <v>17</v>
      </c>
      <c r="I354" s="9" t="s">
        <v>39</v>
      </c>
      <c r="J354" s="10" t="s">
        <v>19</v>
      </c>
      <c r="K354" s="11" t="s">
        <v>519</v>
      </c>
      <c r="L354" s="10"/>
      <c r="M354" s="12">
        <v>45226</v>
      </c>
    </row>
    <row r="355" spans="1:13" ht="15.75" customHeight="1" x14ac:dyDescent="0.25">
      <c r="A355" s="41" t="str">
        <f t="shared" si="5"/>
        <v>PN2068_2_17_EXE_SHE_à définir_</v>
      </c>
      <c r="B355" s="6" t="s">
        <v>12</v>
      </c>
      <c r="C355" s="7" t="s">
        <v>13</v>
      </c>
      <c r="D355" s="13" t="s">
        <v>195</v>
      </c>
      <c r="E355" s="9" t="s">
        <v>99</v>
      </c>
      <c r="F355" s="8" t="s">
        <v>100</v>
      </c>
      <c r="G355" s="10">
        <v>17</v>
      </c>
      <c r="H355" s="14" t="s">
        <v>17</v>
      </c>
      <c r="I355" s="9" t="s">
        <v>39</v>
      </c>
      <c r="J355" s="10" t="s">
        <v>19</v>
      </c>
      <c r="K355" s="11" t="s">
        <v>520</v>
      </c>
      <c r="L355" s="10"/>
      <c r="M355" s="12">
        <v>45226</v>
      </c>
    </row>
    <row r="356" spans="1:13" ht="15.75" customHeight="1" x14ac:dyDescent="0.25">
      <c r="A356" s="41" t="str">
        <f t="shared" si="5"/>
        <v>PN2068_2_17_EXE_SHE_à définir_</v>
      </c>
      <c r="B356" s="6" t="s">
        <v>12</v>
      </c>
      <c r="C356" s="7" t="s">
        <v>13</v>
      </c>
      <c r="D356" s="13" t="s">
        <v>438</v>
      </c>
      <c r="E356" s="9" t="s">
        <v>99</v>
      </c>
      <c r="F356" s="8" t="s">
        <v>100</v>
      </c>
      <c r="G356" s="10">
        <v>17</v>
      </c>
      <c r="H356" s="14" t="s">
        <v>17</v>
      </c>
      <c r="I356" s="9" t="s">
        <v>39</v>
      </c>
      <c r="J356" s="10" t="s">
        <v>19</v>
      </c>
      <c r="K356" s="11" t="s">
        <v>521</v>
      </c>
      <c r="L356" s="10"/>
      <c r="M356" s="12">
        <v>45226</v>
      </c>
    </row>
    <row r="357" spans="1:13" ht="15.75" customHeight="1" x14ac:dyDescent="0.25">
      <c r="A357" s="41" t="str">
        <f t="shared" si="5"/>
        <v>PN2068_2_17_EXE_SHE_à définir_</v>
      </c>
      <c r="B357" s="6" t="s">
        <v>12</v>
      </c>
      <c r="C357" s="7" t="s">
        <v>13</v>
      </c>
      <c r="D357" s="13" t="s">
        <v>438</v>
      </c>
      <c r="E357" s="9" t="s">
        <v>99</v>
      </c>
      <c r="F357" s="8" t="s">
        <v>100</v>
      </c>
      <c r="G357" s="10">
        <v>17</v>
      </c>
      <c r="H357" s="14" t="s">
        <v>17</v>
      </c>
      <c r="I357" s="9" t="s">
        <v>39</v>
      </c>
      <c r="J357" s="10" t="s">
        <v>19</v>
      </c>
      <c r="K357" s="11" t="s">
        <v>522</v>
      </c>
      <c r="L357" s="10"/>
      <c r="M357" s="12">
        <v>45226</v>
      </c>
    </row>
    <row r="358" spans="1:13" ht="15.75" customHeight="1" x14ac:dyDescent="0.25">
      <c r="A358" s="41" t="str">
        <f t="shared" si="5"/>
        <v>PN2068_2_17_EXE_SHE_à définir_</v>
      </c>
      <c r="B358" s="6" t="s">
        <v>12</v>
      </c>
      <c r="C358" s="7" t="s">
        <v>13</v>
      </c>
      <c r="D358" s="13" t="s">
        <v>193</v>
      </c>
      <c r="E358" s="9" t="s">
        <v>99</v>
      </c>
      <c r="F358" s="8" t="s">
        <v>100</v>
      </c>
      <c r="G358" s="10">
        <v>17</v>
      </c>
      <c r="H358" s="14" t="s">
        <v>17</v>
      </c>
      <c r="I358" s="9" t="s">
        <v>39</v>
      </c>
      <c r="J358" s="10" t="s">
        <v>19</v>
      </c>
      <c r="K358" s="11" t="s">
        <v>523</v>
      </c>
      <c r="L358" s="10"/>
      <c r="M358" s="12">
        <v>45233</v>
      </c>
    </row>
    <row r="359" spans="1:13" ht="15.75" customHeight="1" x14ac:dyDescent="0.25">
      <c r="A359" s="41" t="str">
        <f t="shared" si="5"/>
        <v>PN2068_2_17_EXE_SHE_à définir_</v>
      </c>
      <c r="B359" s="6" t="s">
        <v>12</v>
      </c>
      <c r="C359" s="7" t="s">
        <v>13</v>
      </c>
      <c r="D359" s="8" t="s">
        <v>195</v>
      </c>
      <c r="E359" s="9" t="s">
        <v>99</v>
      </c>
      <c r="F359" s="8" t="s">
        <v>100</v>
      </c>
      <c r="G359" s="10">
        <v>17</v>
      </c>
      <c r="H359" s="8" t="s">
        <v>17</v>
      </c>
      <c r="I359" s="9" t="s">
        <v>39</v>
      </c>
      <c r="J359" s="10" t="s">
        <v>19</v>
      </c>
      <c r="K359" s="15" t="s">
        <v>524</v>
      </c>
      <c r="L359" s="14"/>
      <c r="M359" s="12">
        <v>45226</v>
      </c>
    </row>
    <row r="360" spans="1:13" ht="15.75" customHeight="1" x14ac:dyDescent="0.25">
      <c r="A360" s="41" t="str">
        <f t="shared" si="5"/>
        <v>PN2068_2_17_EXE_SHE_à définir_</v>
      </c>
      <c r="B360" s="6" t="s">
        <v>12</v>
      </c>
      <c r="C360" s="7" t="s">
        <v>13</v>
      </c>
      <c r="D360" s="8" t="s">
        <v>195</v>
      </c>
      <c r="E360" s="9" t="s">
        <v>99</v>
      </c>
      <c r="F360" s="8" t="s">
        <v>100</v>
      </c>
      <c r="G360" s="10">
        <v>17</v>
      </c>
      <c r="H360" s="8" t="s">
        <v>17</v>
      </c>
      <c r="I360" s="9" t="s">
        <v>39</v>
      </c>
      <c r="J360" s="10" t="s">
        <v>19</v>
      </c>
      <c r="K360" s="11" t="s">
        <v>525</v>
      </c>
      <c r="L360" s="10"/>
      <c r="M360" s="12">
        <v>45226</v>
      </c>
    </row>
    <row r="361" spans="1:13" ht="15.75" customHeight="1" x14ac:dyDescent="0.25">
      <c r="A361" s="41" t="str">
        <f t="shared" si="5"/>
        <v>PN2068_2_17_EXE_SHE_à définir_</v>
      </c>
      <c r="B361" s="6" t="s">
        <v>12</v>
      </c>
      <c r="C361" s="7" t="s">
        <v>13</v>
      </c>
      <c r="D361" s="8" t="s">
        <v>74</v>
      </c>
      <c r="E361" s="9" t="s">
        <v>99</v>
      </c>
      <c r="F361" s="8" t="s">
        <v>100</v>
      </c>
      <c r="G361" s="10">
        <v>17</v>
      </c>
      <c r="H361" s="8" t="s">
        <v>17</v>
      </c>
      <c r="I361" s="9" t="s">
        <v>39</v>
      </c>
      <c r="J361" s="10" t="s">
        <v>19</v>
      </c>
      <c r="K361" s="11" t="s">
        <v>526</v>
      </c>
      <c r="L361" s="10"/>
      <c r="M361" s="12">
        <v>45191</v>
      </c>
    </row>
    <row r="362" spans="1:13" ht="15.75" customHeight="1" x14ac:dyDescent="0.25">
      <c r="A362" s="41" t="str">
        <f t="shared" si="5"/>
        <v>PN2068_2_17_EXE_SHE_à définir_</v>
      </c>
      <c r="B362" s="6" t="s">
        <v>12</v>
      </c>
      <c r="C362" s="7" t="s">
        <v>13</v>
      </c>
      <c r="D362" s="8" t="s">
        <v>74</v>
      </c>
      <c r="E362" s="9" t="s">
        <v>99</v>
      </c>
      <c r="F362" s="8" t="s">
        <v>100</v>
      </c>
      <c r="G362" s="10">
        <v>17</v>
      </c>
      <c r="H362" s="8" t="s">
        <v>17</v>
      </c>
      <c r="I362" s="9" t="s">
        <v>39</v>
      </c>
      <c r="J362" s="10" t="s">
        <v>19</v>
      </c>
      <c r="K362" s="15" t="s">
        <v>527</v>
      </c>
      <c r="L362" s="14"/>
      <c r="M362" s="12">
        <v>45191</v>
      </c>
    </row>
    <row r="363" spans="1:13" ht="15.75" customHeight="1" x14ac:dyDescent="0.25">
      <c r="A363" s="41" t="str">
        <f t="shared" si="5"/>
        <v>PN2068_2_17_EXE_SHE_à définir_</v>
      </c>
      <c r="B363" s="6" t="s">
        <v>12</v>
      </c>
      <c r="C363" s="7" t="s">
        <v>13</v>
      </c>
      <c r="D363" s="8" t="s">
        <v>74</v>
      </c>
      <c r="E363" s="9" t="s">
        <v>99</v>
      </c>
      <c r="F363" s="8" t="s">
        <v>100</v>
      </c>
      <c r="G363" s="10">
        <v>17</v>
      </c>
      <c r="H363" s="8" t="s">
        <v>17</v>
      </c>
      <c r="I363" s="9" t="s">
        <v>39</v>
      </c>
      <c r="J363" s="10" t="s">
        <v>19</v>
      </c>
      <c r="K363" s="11" t="s">
        <v>528</v>
      </c>
      <c r="L363" s="10"/>
      <c r="M363" s="12">
        <v>45191</v>
      </c>
    </row>
    <row r="364" spans="1:13" ht="15.75" customHeight="1" x14ac:dyDescent="0.25">
      <c r="A364" s="41" t="str">
        <f t="shared" si="5"/>
        <v>PN2068_2_17_EXE_SHE_à définir_</v>
      </c>
      <c r="B364" s="6" t="s">
        <v>12</v>
      </c>
      <c r="C364" s="7" t="s">
        <v>13</v>
      </c>
      <c r="D364" s="8" t="s">
        <v>74</v>
      </c>
      <c r="E364" s="9" t="s">
        <v>99</v>
      </c>
      <c r="F364" s="8" t="s">
        <v>100</v>
      </c>
      <c r="G364" s="10">
        <v>17</v>
      </c>
      <c r="H364" s="8" t="s">
        <v>17</v>
      </c>
      <c r="I364" s="9" t="s">
        <v>39</v>
      </c>
      <c r="J364" s="10" t="s">
        <v>19</v>
      </c>
      <c r="K364" s="11" t="s">
        <v>529</v>
      </c>
      <c r="L364" s="10"/>
      <c r="M364" s="12">
        <v>45191</v>
      </c>
    </row>
    <row r="365" spans="1:13" ht="15.75" customHeight="1" x14ac:dyDescent="0.25">
      <c r="A365" s="41" t="str">
        <f t="shared" si="5"/>
        <v>PN2068_2_17_EXE_SHE_à définir_</v>
      </c>
      <c r="B365" s="6" t="s">
        <v>12</v>
      </c>
      <c r="C365" s="7" t="s">
        <v>13</v>
      </c>
      <c r="D365" s="8" t="s">
        <v>98</v>
      </c>
      <c r="E365" s="9" t="s">
        <v>99</v>
      </c>
      <c r="F365" s="8" t="s">
        <v>100</v>
      </c>
      <c r="G365" s="10">
        <v>17</v>
      </c>
      <c r="H365" s="8" t="s">
        <v>17</v>
      </c>
      <c r="I365" s="9" t="s">
        <v>39</v>
      </c>
      <c r="J365" s="10" t="s">
        <v>19</v>
      </c>
      <c r="K365" s="11" t="s">
        <v>530</v>
      </c>
      <c r="L365" s="10"/>
      <c r="M365" s="12">
        <v>45205</v>
      </c>
    </row>
    <row r="366" spans="1:13" ht="15.75" customHeight="1" x14ac:dyDescent="0.25">
      <c r="A366" s="41" t="str">
        <f t="shared" si="5"/>
        <v>PN2068_2_17_EXE_SHE_à définir_</v>
      </c>
      <c r="B366" s="6" t="s">
        <v>12</v>
      </c>
      <c r="C366" s="7" t="s">
        <v>13</v>
      </c>
      <c r="D366" s="8" t="s">
        <v>98</v>
      </c>
      <c r="E366" s="9" t="s">
        <v>99</v>
      </c>
      <c r="F366" s="8" t="s">
        <v>100</v>
      </c>
      <c r="G366" s="10">
        <v>17</v>
      </c>
      <c r="H366" s="8" t="s">
        <v>17</v>
      </c>
      <c r="I366" s="9" t="s">
        <v>39</v>
      </c>
      <c r="J366" s="10" t="s">
        <v>19</v>
      </c>
      <c r="K366" s="15" t="s">
        <v>531</v>
      </c>
      <c r="L366" s="14"/>
      <c r="M366" s="12">
        <v>45205</v>
      </c>
    </row>
    <row r="367" spans="1:13" ht="15.75" customHeight="1" x14ac:dyDescent="0.25">
      <c r="A367" s="41" t="str">
        <f t="shared" si="5"/>
        <v>PN2068_2_17_EXE_SHE_à définir_</v>
      </c>
      <c r="B367" s="6" t="s">
        <v>12</v>
      </c>
      <c r="C367" s="7" t="s">
        <v>13</v>
      </c>
      <c r="D367" s="8" t="s">
        <v>438</v>
      </c>
      <c r="E367" s="9" t="s">
        <v>99</v>
      </c>
      <c r="F367" s="8" t="s">
        <v>100</v>
      </c>
      <c r="G367" s="10">
        <v>17</v>
      </c>
      <c r="H367" s="8" t="s">
        <v>17</v>
      </c>
      <c r="I367" s="9" t="s">
        <v>39</v>
      </c>
      <c r="J367" s="10" t="s">
        <v>19</v>
      </c>
      <c r="K367" s="11" t="s">
        <v>532</v>
      </c>
      <c r="L367" s="10"/>
      <c r="M367" s="12">
        <v>45226</v>
      </c>
    </row>
    <row r="368" spans="1:13" ht="15.75" customHeight="1" x14ac:dyDescent="0.25">
      <c r="A368" s="41" t="str">
        <f t="shared" si="5"/>
        <v>PN2068_2_17_EXE_SHE_à définir_</v>
      </c>
      <c r="B368" s="6" t="s">
        <v>12</v>
      </c>
      <c r="C368" s="7" t="s">
        <v>13</v>
      </c>
      <c r="D368" s="13" t="s">
        <v>438</v>
      </c>
      <c r="E368" s="9" t="s">
        <v>99</v>
      </c>
      <c r="F368" s="8" t="s">
        <v>100</v>
      </c>
      <c r="G368" s="10">
        <v>17</v>
      </c>
      <c r="H368" s="14" t="s">
        <v>17</v>
      </c>
      <c r="I368" s="9" t="s">
        <v>39</v>
      </c>
      <c r="J368" s="10" t="s">
        <v>19</v>
      </c>
      <c r="K368" s="11" t="s">
        <v>533</v>
      </c>
      <c r="L368" s="10"/>
      <c r="M368" s="12">
        <v>45226</v>
      </c>
    </row>
    <row r="369" spans="1:13" ht="15.75" customHeight="1" x14ac:dyDescent="0.25">
      <c r="A369" s="41" t="str">
        <f t="shared" si="5"/>
        <v>PN2068_2_17_EXE_SHE_à définir_</v>
      </c>
      <c r="B369" s="6" t="s">
        <v>12</v>
      </c>
      <c r="C369" s="7" t="s">
        <v>13</v>
      </c>
      <c r="D369" s="13" t="s">
        <v>98</v>
      </c>
      <c r="E369" s="9" t="s">
        <v>99</v>
      </c>
      <c r="F369" s="8" t="s">
        <v>100</v>
      </c>
      <c r="G369" s="10">
        <v>17</v>
      </c>
      <c r="H369" s="14" t="s">
        <v>17</v>
      </c>
      <c r="I369" s="9" t="s">
        <v>39</v>
      </c>
      <c r="J369" s="10" t="s">
        <v>19</v>
      </c>
      <c r="K369" s="11" t="s">
        <v>534</v>
      </c>
      <c r="L369" s="10"/>
      <c r="M369" s="12">
        <v>45205</v>
      </c>
    </row>
    <row r="370" spans="1:13" ht="15.75" customHeight="1" x14ac:dyDescent="0.25">
      <c r="A370" s="41" t="str">
        <f t="shared" si="5"/>
        <v>PN2068_2_17_EXE_SHE_à définir_</v>
      </c>
      <c r="B370" s="6" t="s">
        <v>12</v>
      </c>
      <c r="C370" s="7" t="s">
        <v>13</v>
      </c>
      <c r="D370" s="8" t="s">
        <v>98</v>
      </c>
      <c r="E370" s="9" t="s">
        <v>99</v>
      </c>
      <c r="F370" s="8" t="s">
        <v>100</v>
      </c>
      <c r="G370" s="10">
        <v>17</v>
      </c>
      <c r="H370" s="8" t="s">
        <v>17</v>
      </c>
      <c r="I370" s="9" t="s">
        <v>39</v>
      </c>
      <c r="J370" s="10" t="s">
        <v>19</v>
      </c>
      <c r="K370" s="15" t="s">
        <v>535</v>
      </c>
      <c r="L370" s="10"/>
      <c r="M370" s="12">
        <v>45205</v>
      </c>
    </row>
    <row r="371" spans="1:13" ht="15.75" customHeight="1" x14ac:dyDescent="0.25">
      <c r="A371" s="41" t="str">
        <f t="shared" si="5"/>
        <v>PN2068_2_17_EXE_SHE_à définir_</v>
      </c>
      <c r="B371" s="6" t="s">
        <v>12</v>
      </c>
      <c r="C371" s="7" t="s">
        <v>13</v>
      </c>
      <c r="D371" s="13" t="s">
        <v>98</v>
      </c>
      <c r="E371" s="9" t="s">
        <v>99</v>
      </c>
      <c r="F371" s="8" t="s">
        <v>100</v>
      </c>
      <c r="G371" s="10">
        <v>17</v>
      </c>
      <c r="H371" s="14" t="s">
        <v>17</v>
      </c>
      <c r="I371" s="9" t="s">
        <v>39</v>
      </c>
      <c r="J371" s="10" t="s">
        <v>19</v>
      </c>
      <c r="K371" s="11" t="s">
        <v>536</v>
      </c>
      <c r="L371" s="10"/>
      <c r="M371" s="12">
        <v>45205</v>
      </c>
    </row>
    <row r="372" spans="1:13" ht="15.75" customHeight="1" x14ac:dyDescent="0.25">
      <c r="A372" s="41" t="str">
        <f t="shared" si="5"/>
        <v>PN2068_2_17_EXE_SHE_à définir_</v>
      </c>
      <c r="B372" s="6" t="s">
        <v>12</v>
      </c>
      <c r="C372" s="7" t="s">
        <v>13</v>
      </c>
      <c r="D372" s="8" t="s">
        <v>98</v>
      </c>
      <c r="E372" s="9" t="s">
        <v>99</v>
      </c>
      <c r="F372" s="8" t="s">
        <v>100</v>
      </c>
      <c r="G372" s="10">
        <v>17</v>
      </c>
      <c r="H372" s="8" t="s">
        <v>17</v>
      </c>
      <c r="I372" s="9" t="s">
        <v>39</v>
      </c>
      <c r="J372" s="10" t="s">
        <v>19</v>
      </c>
      <c r="K372" s="15" t="s">
        <v>537</v>
      </c>
      <c r="L372" s="10"/>
      <c r="M372" s="12">
        <v>45205</v>
      </c>
    </row>
    <row r="373" spans="1:13" ht="15.75" customHeight="1" x14ac:dyDescent="0.25">
      <c r="A373" s="41" t="str">
        <f t="shared" si="5"/>
        <v>PN2068_2_17_EXE_SHE_à définir_</v>
      </c>
      <c r="B373" s="6" t="s">
        <v>12</v>
      </c>
      <c r="C373" s="7" t="s">
        <v>13</v>
      </c>
      <c r="D373" s="13" t="s">
        <v>438</v>
      </c>
      <c r="E373" s="9" t="s">
        <v>99</v>
      </c>
      <c r="F373" s="8" t="s">
        <v>100</v>
      </c>
      <c r="G373" s="10">
        <v>17</v>
      </c>
      <c r="H373" s="14" t="s">
        <v>17</v>
      </c>
      <c r="I373" s="9" t="s">
        <v>39</v>
      </c>
      <c r="J373" s="10" t="s">
        <v>19</v>
      </c>
      <c r="K373" s="11" t="s">
        <v>538</v>
      </c>
      <c r="L373" s="10"/>
      <c r="M373" s="12">
        <v>45226</v>
      </c>
    </row>
    <row r="374" spans="1:13" ht="15.75" customHeight="1" x14ac:dyDescent="0.25">
      <c r="A374" s="41" t="str">
        <f t="shared" si="5"/>
        <v>PN2068_2_17_EXE_SHE_à définir_</v>
      </c>
      <c r="B374" s="6" t="s">
        <v>12</v>
      </c>
      <c r="C374" s="7" t="s">
        <v>13</v>
      </c>
      <c r="D374" s="13" t="s">
        <v>438</v>
      </c>
      <c r="E374" s="9" t="s">
        <v>99</v>
      </c>
      <c r="F374" s="8" t="s">
        <v>100</v>
      </c>
      <c r="G374" s="10">
        <v>17</v>
      </c>
      <c r="H374" s="14" t="s">
        <v>17</v>
      </c>
      <c r="I374" s="9" t="s">
        <v>39</v>
      </c>
      <c r="J374" s="10" t="s">
        <v>19</v>
      </c>
      <c r="K374" s="11" t="s">
        <v>539</v>
      </c>
      <c r="L374" s="10"/>
      <c r="M374" s="12">
        <v>45226</v>
      </c>
    </row>
    <row r="375" spans="1:13" ht="15.75" customHeight="1" x14ac:dyDescent="0.25">
      <c r="A375" s="41" t="str">
        <f t="shared" si="5"/>
        <v>PN2068_2_17_EXE_SHE_à définir_</v>
      </c>
      <c r="B375" s="6" t="s">
        <v>12</v>
      </c>
      <c r="C375" s="7" t="s">
        <v>13</v>
      </c>
      <c r="D375" s="13" t="s">
        <v>195</v>
      </c>
      <c r="E375" s="9" t="s">
        <v>99</v>
      </c>
      <c r="F375" s="8" t="s">
        <v>100</v>
      </c>
      <c r="G375" s="10">
        <v>17</v>
      </c>
      <c r="H375" s="14" t="s">
        <v>17</v>
      </c>
      <c r="I375" s="9" t="s">
        <v>39</v>
      </c>
      <c r="J375" s="10" t="s">
        <v>19</v>
      </c>
      <c r="K375" s="11" t="s">
        <v>540</v>
      </c>
      <c r="L375" s="10"/>
      <c r="M375" s="12">
        <v>45226</v>
      </c>
    </row>
    <row r="376" spans="1:13" ht="15.75" customHeight="1" x14ac:dyDescent="0.25">
      <c r="A376" s="41" t="str">
        <f t="shared" si="5"/>
        <v>PN2068_2_17_EXE_SHE_à définir_</v>
      </c>
      <c r="B376" s="6" t="s">
        <v>12</v>
      </c>
      <c r="C376" s="7" t="s">
        <v>13</v>
      </c>
      <c r="D376" s="13" t="s">
        <v>193</v>
      </c>
      <c r="E376" s="9" t="s">
        <v>99</v>
      </c>
      <c r="F376" s="8" t="s">
        <v>100</v>
      </c>
      <c r="G376" s="10">
        <v>17</v>
      </c>
      <c r="H376" s="14" t="s">
        <v>17</v>
      </c>
      <c r="I376" s="9" t="s">
        <v>39</v>
      </c>
      <c r="J376" s="10" t="s">
        <v>19</v>
      </c>
      <c r="K376" s="11" t="s">
        <v>541</v>
      </c>
      <c r="L376" s="10"/>
      <c r="M376" s="12">
        <v>45233</v>
      </c>
    </row>
    <row r="377" spans="1:13" ht="15.75" customHeight="1" x14ac:dyDescent="0.25">
      <c r="A377" s="41" t="str">
        <f t="shared" si="5"/>
        <v>PN2068_2_17_EXE_SHE_à définir_</v>
      </c>
      <c r="B377" s="6" t="s">
        <v>12</v>
      </c>
      <c r="C377" s="7" t="s">
        <v>13</v>
      </c>
      <c r="D377" s="13" t="s">
        <v>193</v>
      </c>
      <c r="E377" s="9" t="s">
        <v>99</v>
      </c>
      <c r="F377" s="8" t="s">
        <v>100</v>
      </c>
      <c r="G377" s="10">
        <v>17</v>
      </c>
      <c r="H377" s="14" t="s">
        <v>17</v>
      </c>
      <c r="I377" s="9" t="s">
        <v>39</v>
      </c>
      <c r="J377" s="10" t="s">
        <v>19</v>
      </c>
      <c r="K377" s="11" t="s">
        <v>542</v>
      </c>
      <c r="L377" s="10"/>
      <c r="M377" s="12">
        <v>45226</v>
      </c>
    </row>
    <row r="378" spans="1:13" ht="15.75" customHeight="1" x14ac:dyDescent="0.25">
      <c r="A378" s="41" t="str">
        <f t="shared" si="5"/>
        <v>PN2068_2_17_EXE_SHE_à définir_</v>
      </c>
      <c r="B378" s="6" t="s">
        <v>12</v>
      </c>
      <c r="C378" s="7" t="s">
        <v>13</v>
      </c>
      <c r="D378" s="8" t="s">
        <v>98</v>
      </c>
      <c r="E378" s="9" t="s">
        <v>99</v>
      </c>
      <c r="F378" s="8" t="s">
        <v>100</v>
      </c>
      <c r="G378" s="10">
        <v>17</v>
      </c>
      <c r="H378" s="8" t="s">
        <v>17</v>
      </c>
      <c r="I378" s="9" t="s">
        <v>39</v>
      </c>
      <c r="J378" s="10" t="s">
        <v>19</v>
      </c>
      <c r="K378" s="15" t="s">
        <v>543</v>
      </c>
      <c r="L378" s="14"/>
      <c r="M378" s="12">
        <v>45226</v>
      </c>
    </row>
    <row r="379" spans="1:13" ht="15.75" customHeight="1" x14ac:dyDescent="0.25">
      <c r="A379" s="41" t="str">
        <f t="shared" si="5"/>
        <v>PN2068_2_17_EXE_SHE_à définir_</v>
      </c>
      <c r="B379" s="6" t="s">
        <v>12</v>
      </c>
      <c r="C379" s="7" t="s">
        <v>13</v>
      </c>
      <c r="D379" s="8" t="s">
        <v>98</v>
      </c>
      <c r="E379" s="9" t="s">
        <v>99</v>
      </c>
      <c r="F379" s="8" t="s">
        <v>100</v>
      </c>
      <c r="G379" s="10">
        <v>17</v>
      </c>
      <c r="H379" s="8" t="s">
        <v>17</v>
      </c>
      <c r="I379" s="9" t="s">
        <v>39</v>
      </c>
      <c r="J379" s="10" t="s">
        <v>19</v>
      </c>
      <c r="K379" s="11" t="s">
        <v>544</v>
      </c>
      <c r="L379" s="10"/>
      <c r="M379" s="12">
        <v>45226</v>
      </c>
    </row>
    <row r="380" spans="1:13" ht="15.75" customHeight="1" x14ac:dyDescent="0.25">
      <c r="A380" s="41" t="str">
        <f t="shared" si="5"/>
        <v>PN2068_2_17_EXE_SHE_à définir_</v>
      </c>
      <c r="B380" s="6" t="s">
        <v>12</v>
      </c>
      <c r="C380" s="7" t="s">
        <v>13</v>
      </c>
      <c r="D380" s="8" t="s">
        <v>98</v>
      </c>
      <c r="E380" s="9" t="s">
        <v>99</v>
      </c>
      <c r="F380" s="8" t="s">
        <v>100</v>
      </c>
      <c r="G380" s="10">
        <v>17</v>
      </c>
      <c r="H380" s="8" t="s">
        <v>17</v>
      </c>
      <c r="I380" s="9" t="s">
        <v>39</v>
      </c>
      <c r="J380" s="10" t="s">
        <v>19</v>
      </c>
      <c r="K380" s="11" t="s">
        <v>545</v>
      </c>
      <c r="L380" s="10"/>
      <c r="M380" s="12">
        <v>45226</v>
      </c>
    </row>
    <row r="381" spans="1:13" ht="15.75" customHeight="1" x14ac:dyDescent="0.25">
      <c r="A381" s="41" t="str">
        <f t="shared" si="5"/>
        <v>PN2068_2_17_EXE_SHE_à définir_</v>
      </c>
      <c r="B381" s="6" t="s">
        <v>12</v>
      </c>
      <c r="C381" s="7" t="s">
        <v>13</v>
      </c>
      <c r="D381" s="8" t="s">
        <v>98</v>
      </c>
      <c r="E381" s="9" t="s">
        <v>99</v>
      </c>
      <c r="F381" s="8" t="s">
        <v>100</v>
      </c>
      <c r="G381" s="10">
        <v>17</v>
      </c>
      <c r="H381" s="8" t="s">
        <v>17</v>
      </c>
      <c r="I381" s="9" t="s">
        <v>39</v>
      </c>
      <c r="J381" s="10" t="s">
        <v>19</v>
      </c>
      <c r="K381" s="11" t="s">
        <v>546</v>
      </c>
      <c r="L381" s="10"/>
      <c r="M381" s="12">
        <v>45226</v>
      </c>
    </row>
    <row r="382" spans="1:13" ht="15.75" customHeight="1" x14ac:dyDescent="0.25">
      <c r="A382" s="41" t="str">
        <f t="shared" si="5"/>
        <v>PN2068_2_17_EXE_SHE_à définir_</v>
      </c>
      <c r="B382" s="6" t="s">
        <v>12</v>
      </c>
      <c r="C382" s="7" t="s">
        <v>13</v>
      </c>
      <c r="D382" s="8" t="s">
        <v>98</v>
      </c>
      <c r="E382" s="9" t="s">
        <v>99</v>
      </c>
      <c r="F382" s="8" t="s">
        <v>100</v>
      </c>
      <c r="G382" s="10">
        <v>17</v>
      </c>
      <c r="H382" s="8" t="s">
        <v>17</v>
      </c>
      <c r="I382" s="9" t="s">
        <v>39</v>
      </c>
      <c r="J382" s="10" t="s">
        <v>19</v>
      </c>
      <c r="K382" s="15" t="s">
        <v>547</v>
      </c>
      <c r="L382" s="14"/>
      <c r="M382" s="12">
        <v>45226</v>
      </c>
    </row>
    <row r="383" spans="1:13" ht="15.75" customHeight="1" x14ac:dyDescent="0.25">
      <c r="A383" s="41" t="str">
        <f t="shared" si="5"/>
        <v>PN2068_2_17_EXE_SHE_à définir_</v>
      </c>
      <c r="B383" s="6" t="s">
        <v>12</v>
      </c>
      <c r="C383" s="7" t="s">
        <v>13</v>
      </c>
      <c r="D383" s="8" t="s">
        <v>98</v>
      </c>
      <c r="E383" s="9" t="s">
        <v>99</v>
      </c>
      <c r="F383" s="8" t="s">
        <v>100</v>
      </c>
      <c r="G383" s="10">
        <v>17</v>
      </c>
      <c r="H383" s="8" t="s">
        <v>17</v>
      </c>
      <c r="I383" s="9" t="s">
        <v>39</v>
      </c>
      <c r="J383" s="10" t="s">
        <v>19</v>
      </c>
      <c r="K383" s="11" t="s">
        <v>548</v>
      </c>
      <c r="L383" s="10"/>
      <c r="M383" s="12">
        <v>45226</v>
      </c>
    </row>
    <row r="384" spans="1:13" ht="15.75" customHeight="1" x14ac:dyDescent="0.25">
      <c r="A384" s="41" t="str">
        <f t="shared" si="5"/>
        <v>PN2068_2_17_EXE_SHE_à définir_</v>
      </c>
      <c r="B384" s="6" t="s">
        <v>12</v>
      </c>
      <c r="C384" s="7" t="s">
        <v>13</v>
      </c>
      <c r="D384" s="8" t="s">
        <v>193</v>
      </c>
      <c r="E384" s="9" t="s">
        <v>99</v>
      </c>
      <c r="F384" s="8" t="s">
        <v>100</v>
      </c>
      <c r="G384" s="10">
        <v>17</v>
      </c>
      <c r="H384" s="8" t="s">
        <v>17</v>
      </c>
      <c r="I384" s="9" t="s">
        <v>39</v>
      </c>
      <c r="J384" s="10" t="s">
        <v>19</v>
      </c>
      <c r="K384" s="15" t="s">
        <v>549</v>
      </c>
      <c r="L384" s="14"/>
      <c r="M384" s="12">
        <v>45226</v>
      </c>
    </row>
    <row r="385" spans="1:13" ht="15.75" customHeight="1" x14ac:dyDescent="0.25">
      <c r="A385" s="41" t="str">
        <f t="shared" si="5"/>
        <v>PN2068_2_17_EXE_SHE_à définir_</v>
      </c>
      <c r="B385" s="6" t="s">
        <v>12</v>
      </c>
      <c r="C385" s="7" t="s">
        <v>13</v>
      </c>
      <c r="D385" s="8" t="s">
        <v>193</v>
      </c>
      <c r="E385" s="9" t="s">
        <v>99</v>
      </c>
      <c r="F385" s="8" t="s">
        <v>100</v>
      </c>
      <c r="G385" s="10">
        <v>17</v>
      </c>
      <c r="H385" s="8" t="s">
        <v>17</v>
      </c>
      <c r="I385" s="9" t="s">
        <v>39</v>
      </c>
      <c r="J385" s="10" t="s">
        <v>19</v>
      </c>
      <c r="K385" s="11" t="s">
        <v>550</v>
      </c>
      <c r="L385" s="10"/>
      <c r="M385" s="12">
        <v>45226</v>
      </c>
    </row>
    <row r="386" spans="1:13" ht="15.75" customHeight="1" x14ac:dyDescent="0.25">
      <c r="A386" s="41" t="str">
        <f t="shared" si="5"/>
        <v>PN2068_2_17_EXE_SHE_à définir_</v>
      </c>
      <c r="B386" s="6" t="s">
        <v>12</v>
      </c>
      <c r="C386" s="7" t="s">
        <v>13</v>
      </c>
      <c r="D386" s="8" t="s">
        <v>193</v>
      </c>
      <c r="E386" s="9" t="s">
        <v>99</v>
      </c>
      <c r="F386" s="8" t="s">
        <v>100</v>
      </c>
      <c r="G386" s="10">
        <v>17</v>
      </c>
      <c r="H386" s="8" t="s">
        <v>17</v>
      </c>
      <c r="I386" s="9" t="s">
        <v>39</v>
      </c>
      <c r="J386" s="10" t="s">
        <v>19</v>
      </c>
      <c r="K386" s="11" t="s">
        <v>551</v>
      </c>
      <c r="L386" s="10"/>
      <c r="M386" s="12">
        <v>45226</v>
      </c>
    </row>
    <row r="387" spans="1:13" ht="15.75" customHeight="1" x14ac:dyDescent="0.25">
      <c r="A387" s="41" t="str">
        <f t="shared" ref="A387:A450" si="6">CONCATENATE(F387,"_",G387,"_",H387,"_",I387,"_",TEXT(J387,"000000"),"_",L387)</f>
        <v>PN2068_2_17_EXE_SHE_à définir_</v>
      </c>
      <c r="B387" s="6" t="s">
        <v>12</v>
      </c>
      <c r="C387" s="7" t="s">
        <v>13</v>
      </c>
      <c r="D387" s="13" t="s">
        <v>193</v>
      </c>
      <c r="E387" s="9" t="s">
        <v>99</v>
      </c>
      <c r="F387" s="8" t="s">
        <v>100</v>
      </c>
      <c r="G387" s="10">
        <v>17</v>
      </c>
      <c r="H387" s="14" t="s">
        <v>17</v>
      </c>
      <c r="I387" s="9" t="s">
        <v>39</v>
      </c>
      <c r="J387" s="10" t="s">
        <v>19</v>
      </c>
      <c r="K387" s="11" t="s">
        <v>552</v>
      </c>
      <c r="L387" s="10"/>
      <c r="M387" s="12">
        <v>45226</v>
      </c>
    </row>
    <row r="388" spans="1:13" ht="15.75" customHeight="1" x14ac:dyDescent="0.25">
      <c r="A388" s="41" t="str">
        <f t="shared" si="6"/>
        <v>PN2068_2_17_EXE_SHE_à définir_</v>
      </c>
      <c r="B388" s="6" t="s">
        <v>12</v>
      </c>
      <c r="C388" s="7" t="s">
        <v>13</v>
      </c>
      <c r="D388" s="13" t="s">
        <v>438</v>
      </c>
      <c r="E388" s="9" t="s">
        <v>99</v>
      </c>
      <c r="F388" s="8" t="s">
        <v>100</v>
      </c>
      <c r="G388" s="10">
        <v>17</v>
      </c>
      <c r="H388" s="14" t="s">
        <v>17</v>
      </c>
      <c r="I388" s="9" t="s">
        <v>39</v>
      </c>
      <c r="J388" s="10" t="s">
        <v>19</v>
      </c>
      <c r="K388" s="11" t="s">
        <v>553</v>
      </c>
      <c r="L388" s="10"/>
      <c r="M388" s="12">
        <v>45226</v>
      </c>
    </row>
    <row r="389" spans="1:13" ht="15.75" customHeight="1" x14ac:dyDescent="0.25">
      <c r="A389" s="41" t="str">
        <f t="shared" si="6"/>
        <v>PN2068_2_17_EXE_SHE_à définir_</v>
      </c>
      <c r="B389" s="6" t="s">
        <v>12</v>
      </c>
      <c r="C389" s="7" t="s">
        <v>13</v>
      </c>
      <c r="D389" s="13" t="s">
        <v>438</v>
      </c>
      <c r="E389" s="9" t="s">
        <v>99</v>
      </c>
      <c r="F389" s="8" t="s">
        <v>100</v>
      </c>
      <c r="G389" s="10">
        <v>17</v>
      </c>
      <c r="H389" s="14" t="s">
        <v>17</v>
      </c>
      <c r="I389" s="9" t="s">
        <v>39</v>
      </c>
      <c r="J389" s="10" t="s">
        <v>19</v>
      </c>
      <c r="K389" s="11" t="s">
        <v>554</v>
      </c>
      <c r="L389" s="10"/>
      <c r="M389" s="12">
        <v>45226</v>
      </c>
    </row>
    <row r="390" spans="1:13" ht="15.75" customHeight="1" x14ac:dyDescent="0.25">
      <c r="A390" s="41" t="str">
        <f t="shared" si="6"/>
        <v>PN2068_2_17_EXE_SHE_à définir_</v>
      </c>
      <c r="B390" s="6" t="s">
        <v>12</v>
      </c>
      <c r="C390" s="7" t="s">
        <v>13</v>
      </c>
      <c r="D390" s="13" t="s">
        <v>438</v>
      </c>
      <c r="E390" s="9" t="s">
        <v>99</v>
      </c>
      <c r="F390" s="8" t="s">
        <v>100</v>
      </c>
      <c r="G390" s="10">
        <v>17</v>
      </c>
      <c r="H390" s="14" t="s">
        <v>17</v>
      </c>
      <c r="I390" s="9" t="s">
        <v>39</v>
      </c>
      <c r="J390" s="10" t="s">
        <v>19</v>
      </c>
      <c r="K390" s="11" t="s">
        <v>555</v>
      </c>
      <c r="L390" s="10"/>
      <c r="M390" s="12">
        <v>45226</v>
      </c>
    </row>
    <row r="391" spans="1:13" ht="15.75" customHeight="1" x14ac:dyDescent="0.25">
      <c r="A391" s="41" t="str">
        <f t="shared" si="6"/>
        <v>PN2068_2_17_EXE_SHE_à définir_</v>
      </c>
      <c r="B391" s="6" t="s">
        <v>12</v>
      </c>
      <c r="C391" s="7" t="s">
        <v>13</v>
      </c>
      <c r="D391" s="13" t="s">
        <v>438</v>
      </c>
      <c r="E391" s="9" t="s">
        <v>99</v>
      </c>
      <c r="F391" s="8" t="s">
        <v>100</v>
      </c>
      <c r="G391" s="10">
        <v>17</v>
      </c>
      <c r="H391" s="14" t="s">
        <v>17</v>
      </c>
      <c r="I391" s="9" t="s">
        <v>39</v>
      </c>
      <c r="J391" s="10" t="s">
        <v>19</v>
      </c>
      <c r="K391" s="11" t="s">
        <v>556</v>
      </c>
      <c r="L391" s="10"/>
      <c r="M391" s="12">
        <v>45226</v>
      </c>
    </row>
    <row r="392" spans="1:13" ht="15.75" customHeight="1" x14ac:dyDescent="0.25">
      <c r="A392" s="41" t="str">
        <f t="shared" si="6"/>
        <v>PN2068_2_17_EXE_SHE_à définir_</v>
      </c>
      <c r="B392" s="6" t="s">
        <v>12</v>
      </c>
      <c r="C392" s="7" t="s">
        <v>13</v>
      </c>
      <c r="D392" s="13" t="s">
        <v>438</v>
      </c>
      <c r="E392" s="9" t="s">
        <v>99</v>
      </c>
      <c r="F392" s="8" t="s">
        <v>100</v>
      </c>
      <c r="G392" s="10">
        <v>17</v>
      </c>
      <c r="H392" s="14" t="s">
        <v>17</v>
      </c>
      <c r="I392" s="9" t="s">
        <v>39</v>
      </c>
      <c r="J392" s="10" t="s">
        <v>19</v>
      </c>
      <c r="K392" s="11" t="s">
        <v>557</v>
      </c>
      <c r="L392" s="10"/>
      <c r="M392" s="12">
        <v>45226</v>
      </c>
    </row>
    <row r="393" spans="1:13" ht="15.75" customHeight="1" x14ac:dyDescent="0.25">
      <c r="A393" s="41" t="str">
        <f t="shared" si="6"/>
        <v>PN2068_2_17_EXE_SHE_à définir_</v>
      </c>
      <c r="B393" s="6" t="s">
        <v>12</v>
      </c>
      <c r="C393" s="7" t="s">
        <v>13</v>
      </c>
      <c r="D393" s="8" t="s">
        <v>438</v>
      </c>
      <c r="E393" s="9" t="s">
        <v>99</v>
      </c>
      <c r="F393" s="8" t="s">
        <v>100</v>
      </c>
      <c r="G393" s="10">
        <v>17</v>
      </c>
      <c r="H393" s="8" t="s">
        <v>17</v>
      </c>
      <c r="I393" s="9" t="s">
        <v>39</v>
      </c>
      <c r="J393" s="10" t="s">
        <v>19</v>
      </c>
      <c r="K393" s="15" t="s">
        <v>558</v>
      </c>
      <c r="L393" s="8"/>
      <c r="M393" s="12">
        <v>45226</v>
      </c>
    </row>
    <row r="394" spans="1:13" ht="15.75" customHeight="1" x14ac:dyDescent="0.25">
      <c r="A394" s="41" t="str">
        <f t="shared" si="6"/>
        <v>PN2068_2_17_EXE_SHE_à définir_</v>
      </c>
      <c r="B394" s="6" t="s">
        <v>12</v>
      </c>
      <c r="C394" s="7" t="s">
        <v>13</v>
      </c>
      <c r="D394" s="8" t="s">
        <v>438</v>
      </c>
      <c r="E394" s="9" t="s">
        <v>99</v>
      </c>
      <c r="F394" s="8" t="s">
        <v>100</v>
      </c>
      <c r="G394" s="10">
        <v>17</v>
      </c>
      <c r="H394" s="8" t="s">
        <v>17</v>
      </c>
      <c r="I394" s="9" t="s">
        <v>39</v>
      </c>
      <c r="J394" s="10" t="s">
        <v>19</v>
      </c>
      <c r="K394" s="15" t="s">
        <v>559</v>
      </c>
      <c r="L394" s="8"/>
      <c r="M394" s="12">
        <v>45226</v>
      </c>
    </row>
    <row r="395" spans="1:13" ht="15.75" customHeight="1" x14ac:dyDescent="0.25">
      <c r="A395" s="41" t="str">
        <f t="shared" si="6"/>
        <v>PN2068_2_17_EXE_SHE_à définir_</v>
      </c>
      <c r="B395" s="6" t="s">
        <v>12</v>
      </c>
      <c r="C395" s="7" t="s">
        <v>13</v>
      </c>
      <c r="D395" s="8" t="s">
        <v>438</v>
      </c>
      <c r="E395" s="9" t="s">
        <v>99</v>
      </c>
      <c r="F395" s="8" t="s">
        <v>100</v>
      </c>
      <c r="G395" s="10">
        <v>17</v>
      </c>
      <c r="H395" s="8" t="s">
        <v>17</v>
      </c>
      <c r="I395" s="9" t="s">
        <v>39</v>
      </c>
      <c r="J395" s="10" t="s">
        <v>19</v>
      </c>
      <c r="K395" s="15" t="s">
        <v>560</v>
      </c>
      <c r="L395" s="14"/>
      <c r="M395" s="12">
        <v>45226</v>
      </c>
    </row>
    <row r="396" spans="1:13" ht="15.75" customHeight="1" x14ac:dyDescent="0.25">
      <c r="A396" s="41" t="str">
        <f t="shared" si="6"/>
        <v>PN2068_2_17_EXE_SHE_à définir_</v>
      </c>
      <c r="B396" s="6" t="s">
        <v>12</v>
      </c>
      <c r="C396" s="7" t="s">
        <v>13</v>
      </c>
      <c r="D396" s="8" t="s">
        <v>438</v>
      </c>
      <c r="E396" s="9" t="s">
        <v>99</v>
      </c>
      <c r="F396" s="8" t="s">
        <v>100</v>
      </c>
      <c r="G396" s="10">
        <v>17</v>
      </c>
      <c r="H396" s="8" t="s">
        <v>17</v>
      </c>
      <c r="I396" s="9" t="s">
        <v>39</v>
      </c>
      <c r="J396" s="10" t="s">
        <v>19</v>
      </c>
      <c r="K396" s="15" t="s">
        <v>561</v>
      </c>
      <c r="L396" s="14"/>
      <c r="M396" s="12">
        <v>45226</v>
      </c>
    </row>
    <row r="397" spans="1:13" ht="15.75" customHeight="1" x14ac:dyDescent="0.25">
      <c r="A397" s="41" t="str">
        <f t="shared" si="6"/>
        <v>PN2068_2_17_EXE_SHE_à définir_</v>
      </c>
      <c r="B397" s="6" t="s">
        <v>12</v>
      </c>
      <c r="C397" s="7" t="s">
        <v>13</v>
      </c>
      <c r="D397" s="8" t="s">
        <v>438</v>
      </c>
      <c r="E397" s="9" t="s">
        <v>99</v>
      </c>
      <c r="F397" s="8" t="s">
        <v>100</v>
      </c>
      <c r="G397" s="10">
        <v>17</v>
      </c>
      <c r="H397" s="8" t="s">
        <v>17</v>
      </c>
      <c r="I397" s="9" t="s">
        <v>39</v>
      </c>
      <c r="J397" s="10" t="s">
        <v>19</v>
      </c>
      <c r="K397" s="15" t="s">
        <v>562</v>
      </c>
      <c r="L397" s="8"/>
      <c r="M397" s="12">
        <v>45226</v>
      </c>
    </row>
    <row r="398" spans="1:13" ht="15.75" customHeight="1" x14ac:dyDescent="0.25">
      <c r="A398" s="41" t="str">
        <f t="shared" si="6"/>
        <v>PN2068_2_17_EXE_SHE_à définir_</v>
      </c>
      <c r="B398" s="6" t="s">
        <v>12</v>
      </c>
      <c r="C398" s="7" t="s">
        <v>13</v>
      </c>
      <c r="D398" s="8" t="s">
        <v>438</v>
      </c>
      <c r="E398" s="9" t="s">
        <v>99</v>
      </c>
      <c r="F398" s="8" t="s">
        <v>100</v>
      </c>
      <c r="G398" s="10">
        <v>17</v>
      </c>
      <c r="H398" s="8" t="s">
        <v>17</v>
      </c>
      <c r="I398" s="9" t="s">
        <v>39</v>
      </c>
      <c r="J398" s="10" t="s">
        <v>19</v>
      </c>
      <c r="K398" s="15" t="s">
        <v>563</v>
      </c>
      <c r="L398" s="8"/>
      <c r="M398" s="12">
        <v>45226</v>
      </c>
    </row>
    <row r="399" spans="1:13" ht="15.75" customHeight="1" x14ac:dyDescent="0.25">
      <c r="A399" s="41" t="str">
        <f t="shared" si="6"/>
        <v>PN2068_2_17_EXE_SHE_à définir_</v>
      </c>
      <c r="B399" s="6" t="s">
        <v>12</v>
      </c>
      <c r="C399" s="7" t="s">
        <v>13</v>
      </c>
      <c r="D399" s="8" t="s">
        <v>98</v>
      </c>
      <c r="E399" s="9" t="s">
        <v>99</v>
      </c>
      <c r="F399" s="8" t="s">
        <v>100</v>
      </c>
      <c r="G399" s="10">
        <v>17</v>
      </c>
      <c r="H399" s="8" t="s">
        <v>17</v>
      </c>
      <c r="I399" s="9" t="s">
        <v>39</v>
      </c>
      <c r="J399" s="10" t="s">
        <v>19</v>
      </c>
      <c r="K399" s="15" t="s">
        <v>564</v>
      </c>
      <c r="L399" s="8"/>
      <c r="M399" s="12">
        <v>45226</v>
      </c>
    </row>
    <row r="400" spans="1:13" ht="15.75" customHeight="1" x14ac:dyDescent="0.25">
      <c r="A400" s="41" t="str">
        <f t="shared" si="6"/>
        <v>PN2068_2_17_EXE_SHE_à définir_</v>
      </c>
      <c r="B400" s="6" t="s">
        <v>12</v>
      </c>
      <c r="C400" s="7" t="s">
        <v>13</v>
      </c>
      <c r="D400" s="8" t="s">
        <v>98</v>
      </c>
      <c r="E400" s="9" t="s">
        <v>99</v>
      </c>
      <c r="F400" s="8" t="s">
        <v>100</v>
      </c>
      <c r="G400" s="10">
        <v>17</v>
      </c>
      <c r="H400" s="8" t="s">
        <v>17</v>
      </c>
      <c r="I400" s="9" t="s">
        <v>39</v>
      </c>
      <c r="J400" s="10" t="s">
        <v>19</v>
      </c>
      <c r="K400" s="15" t="s">
        <v>565</v>
      </c>
      <c r="L400" s="14"/>
      <c r="M400" s="12">
        <v>45226</v>
      </c>
    </row>
    <row r="401" spans="1:13" ht="15.75" customHeight="1" x14ac:dyDescent="0.25">
      <c r="A401" s="41" t="str">
        <f t="shared" si="6"/>
        <v>PN2068_2_17_EXE_SHE_à définir_</v>
      </c>
      <c r="B401" s="6" t="s">
        <v>12</v>
      </c>
      <c r="C401" s="7" t="s">
        <v>13</v>
      </c>
      <c r="D401" s="13" t="s">
        <v>98</v>
      </c>
      <c r="E401" s="9" t="s">
        <v>99</v>
      </c>
      <c r="F401" s="8" t="s">
        <v>100</v>
      </c>
      <c r="G401" s="10">
        <v>17</v>
      </c>
      <c r="H401" s="14" t="s">
        <v>17</v>
      </c>
      <c r="I401" s="9" t="s">
        <v>39</v>
      </c>
      <c r="J401" s="10" t="s">
        <v>19</v>
      </c>
      <c r="K401" s="11" t="s">
        <v>566</v>
      </c>
      <c r="L401" s="10"/>
      <c r="M401" s="12">
        <v>45226</v>
      </c>
    </row>
    <row r="402" spans="1:13" ht="15.75" customHeight="1" x14ac:dyDescent="0.25">
      <c r="A402" s="41" t="str">
        <f t="shared" si="6"/>
        <v>PN2068_2_17_EXE_SHE_à définir_</v>
      </c>
      <c r="B402" s="6" t="s">
        <v>12</v>
      </c>
      <c r="C402" s="7" t="s">
        <v>13</v>
      </c>
      <c r="D402" s="13" t="s">
        <v>195</v>
      </c>
      <c r="E402" s="9" t="s">
        <v>99</v>
      </c>
      <c r="F402" s="8" t="s">
        <v>100</v>
      </c>
      <c r="G402" s="10">
        <v>17</v>
      </c>
      <c r="H402" s="14" t="s">
        <v>17</v>
      </c>
      <c r="I402" s="9" t="s">
        <v>39</v>
      </c>
      <c r="J402" s="10" t="s">
        <v>19</v>
      </c>
      <c r="K402" s="11" t="s">
        <v>567</v>
      </c>
      <c r="L402" s="10"/>
      <c r="M402" s="12">
        <v>45226</v>
      </c>
    </row>
    <row r="403" spans="1:13" ht="15.75" customHeight="1" x14ac:dyDescent="0.25">
      <c r="A403" s="41" t="str">
        <f t="shared" si="6"/>
        <v>PN2068_2_17_EXE_SHE_à définir_</v>
      </c>
      <c r="B403" s="6" t="s">
        <v>12</v>
      </c>
      <c r="C403" s="7" t="s">
        <v>13</v>
      </c>
      <c r="D403" s="13" t="s">
        <v>195</v>
      </c>
      <c r="E403" s="9" t="s">
        <v>99</v>
      </c>
      <c r="F403" s="8" t="s">
        <v>100</v>
      </c>
      <c r="G403" s="10">
        <v>17</v>
      </c>
      <c r="H403" s="14" t="s">
        <v>17</v>
      </c>
      <c r="I403" s="9" t="s">
        <v>39</v>
      </c>
      <c r="J403" s="10" t="s">
        <v>19</v>
      </c>
      <c r="K403" s="11" t="s">
        <v>568</v>
      </c>
      <c r="L403" s="10"/>
      <c r="M403" s="12">
        <v>45226</v>
      </c>
    </row>
    <row r="404" spans="1:13" ht="15.75" customHeight="1" x14ac:dyDescent="0.25">
      <c r="A404" s="41" t="str">
        <f t="shared" si="6"/>
        <v>PN2068_2_17_EXE_SHE_à définir_</v>
      </c>
      <c r="B404" s="6" t="s">
        <v>12</v>
      </c>
      <c r="C404" s="7" t="s">
        <v>13</v>
      </c>
      <c r="D404" s="10" t="s">
        <v>74</v>
      </c>
      <c r="E404" s="10" t="s">
        <v>99</v>
      </c>
      <c r="F404" s="8" t="s">
        <v>100</v>
      </c>
      <c r="G404" s="30">
        <v>17</v>
      </c>
      <c r="H404" s="9" t="s">
        <v>17</v>
      </c>
      <c r="I404" s="9" t="s">
        <v>39</v>
      </c>
      <c r="J404" s="10" t="s">
        <v>19</v>
      </c>
      <c r="K404" s="11" t="s">
        <v>569</v>
      </c>
      <c r="L404" s="10"/>
      <c r="M404" s="12">
        <v>45226</v>
      </c>
    </row>
    <row r="405" spans="1:13" ht="15.75" customHeight="1" x14ac:dyDescent="0.25">
      <c r="A405" s="41" t="str">
        <f t="shared" si="6"/>
        <v>PN2068_2_17_EXE_SHE_à définir_</v>
      </c>
      <c r="B405" s="6" t="s">
        <v>12</v>
      </c>
      <c r="C405" s="7" t="s">
        <v>13</v>
      </c>
      <c r="D405" s="10" t="s">
        <v>74</v>
      </c>
      <c r="E405" s="10" t="s">
        <v>99</v>
      </c>
      <c r="F405" s="8" t="s">
        <v>100</v>
      </c>
      <c r="G405" s="30">
        <v>17</v>
      </c>
      <c r="H405" s="9" t="s">
        <v>17</v>
      </c>
      <c r="I405" s="9" t="s">
        <v>39</v>
      </c>
      <c r="J405" s="10" t="s">
        <v>19</v>
      </c>
      <c r="K405" s="11" t="s">
        <v>570</v>
      </c>
      <c r="L405" s="10"/>
      <c r="M405" s="12">
        <v>45226</v>
      </c>
    </row>
    <row r="406" spans="1:13" ht="15.75" customHeight="1" x14ac:dyDescent="0.25">
      <c r="A406" s="41" t="str">
        <f t="shared" si="6"/>
        <v>PN2068_2_17_EXE_SHE_à définir_</v>
      </c>
      <c r="B406" s="6" t="s">
        <v>12</v>
      </c>
      <c r="C406" s="7" t="s">
        <v>13</v>
      </c>
      <c r="D406" s="10" t="s">
        <v>74</v>
      </c>
      <c r="E406" s="10" t="s">
        <v>99</v>
      </c>
      <c r="F406" s="8" t="s">
        <v>100</v>
      </c>
      <c r="G406" s="30">
        <v>17</v>
      </c>
      <c r="H406" s="9" t="s">
        <v>17</v>
      </c>
      <c r="I406" s="9" t="s">
        <v>39</v>
      </c>
      <c r="J406" s="10" t="s">
        <v>19</v>
      </c>
      <c r="K406" s="11" t="s">
        <v>571</v>
      </c>
      <c r="L406" s="10"/>
      <c r="M406" s="12">
        <v>45226</v>
      </c>
    </row>
    <row r="407" spans="1:13" ht="15.75" customHeight="1" x14ac:dyDescent="0.25">
      <c r="A407" s="41" t="str">
        <f t="shared" si="6"/>
        <v>PN2068_2_17_EXE_SHE_à définir_</v>
      </c>
      <c r="B407" s="6" t="s">
        <v>12</v>
      </c>
      <c r="C407" s="7" t="s">
        <v>13</v>
      </c>
      <c r="D407" s="10" t="s">
        <v>74</v>
      </c>
      <c r="E407" s="10" t="s">
        <v>99</v>
      </c>
      <c r="F407" s="8" t="s">
        <v>100</v>
      </c>
      <c r="G407" s="30">
        <v>17</v>
      </c>
      <c r="H407" s="9" t="s">
        <v>17</v>
      </c>
      <c r="I407" s="9" t="s">
        <v>39</v>
      </c>
      <c r="J407" s="10" t="s">
        <v>19</v>
      </c>
      <c r="K407" s="11" t="s">
        <v>572</v>
      </c>
      <c r="L407" s="10"/>
      <c r="M407" s="12">
        <v>45226</v>
      </c>
    </row>
    <row r="408" spans="1:13" ht="15.75" customHeight="1" x14ac:dyDescent="0.25">
      <c r="A408" s="41" t="str">
        <f t="shared" si="6"/>
        <v>PN2068_2_17_EXE_SHE_à définir_</v>
      </c>
      <c r="B408" s="6" t="s">
        <v>12</v>
      </c>
      <c r="C408" s="7" t="s">
        <v>13</v>
      </c>
      <c r="D408" s="13" t="s">
        <v>74</v>
      </c>
      <c r="E408" s="9" t="s">
        <v>99</v>
      </c>
      <c r="F408" s="8" t="s">
        <v>100</v>
      </c>
      <c r="G408" s="10">
        <v>17</v>
      </c>
      <c r="H408" s="14" t="s">
        <v>17</v>
      </c>
      <c r="I408" s="9" t="s">
        <v>39</v>
      </c>
      <c r="J408" s="10" t="s">
        <v>19</v>
      </c>
      <c r="K408" s="11" t="s">
        <v>573</v>
      </c>
      <c r="L408" s="10"/>
      <c r="M408" s="12">
        <v>45226</v>
      </c>
    </row>
    <row r="409" spans="1:13" ht="15.75" customHeight="1" x14ac:dyDescent="0.25">
      <c r="A409" s="41" t="str">
        <f t="shared" si="6"/>
        <v>PN2068_2_17_EXE_SHE_à définir_</v>
      </c>
      <c r="B409" s="6" t="s">
        <v>12</v>
      </c>
      <c r="C409" s="7" t="s">
        <v>13</v>
      </c>
      <c r="D409" s="13" t="s">
        <v>74</v>
      </c>
      <c r="E409" s="9" t="s">
        <v>99</v>
      </c>
      <c r="F409" s="8" t="s">
        <v>100</v>
      </c>
      <c r="G409" s="10">
        <v>17</v>
      </c>
      <c r="H409" s="14" t="s">
        <v>17</v>
      </c>
      <c r="I409" s="9" t="s">
        <v>39</v>
      </c>
      <c r="J409" s="10" t="s">
        <v>19</v>
      </c>
      <c r="K409" s="11" t="s">
        <v>574</v>
      </c>
      <c r="L409" s="10"/>
      <c r="M409" s="12">
        <v>45226</v>
      </c>
    </row>
    <row r="410" spans="1:13" ht="15.75" customHeight="1" x14ac:dyDescent="0.25">
      <c r="A410" s="41" t="str">
        <f t="shared" si="6"/>
        <v>PN2068_2_17_EXE_SHE_à définir_</v>
      </c>
      <c r="B410" s="6" t="s">
        <v>12</v>
      </c>
      <c r="C410" s="7" t="s">
        <v>13</v>
      </c>
      <c r="D410" s="8" t="s">
        <v>74</v>
      </c>
      <c r="E410" s="9" t="s">
        <v>99</v>
      </c>
      <c r="F410" s="8" t="s">
        <v>100</v>
      </c>
      <c r="G410" s="10">
        <v>17</v>
      </c>
      <c r="H410" s="8" t="s">
        <v>17</v>
      </c>
      <c r="I410" s="9" t="s">
        <v>39</v>
      </c>
      <c r="J410" s="10" t="s">
        <v>19</v>
      </c>
      <c r="K410" s="15" t="s">
        <v>575</v>
      </c>
      <c r="L410" s="10"/>
      <c r="M410" s="12">
        <v>45226</v>
      </c>
    </row>
    <row r="411" spans="1:13" ht="15.75" customHeight="1" x14ac:dyDescent="0.25">
      <c r="A411" s="41" t="str">
        <f t="shared" si="6"/>
        <v>PN2068_2_17_EXE_SHE_à définir_</v>
      </c>
      <c r="B411" s="6" t="s">
        <v>12</v>
      </c>
      <c r="C411" s="7" t="s">
        <v>13</v>
      </c>
      <c r="D411" s="13" t="s">
        <v>74</v>
      </c>
      <c r="E411" s="9" t="s">
        <v>99</v>
      </c>
      <c r="F411" s="8" t="s">
        <v>100</v>
      </c>
      <c r="G411" s="10">
        <v>17</v>
      </c>
      <c r="H411" s="14" t="s">
        <v>17</v>
      </c>
      <c r="I411" s="9" t="s">
        <v>39</v>
      </c>
      <c r="J411" s="10" t="s">
        <v>19</v>
      </c>
      <c r="K411" s="11" t="s">
        <v>576</v>
      </c>
      <c r="L411" s="10"/>
      <c r="M411" s="12">
        <v>45226</v>
      </c>
    </row>
    <row r="412" spans="1:13" ht="15.75" customHeight="1" x14ac:dyDescent="0.25">
      <c r="A412" s="41" t="str">
        <f t="shared" si="6"/>
        <v>PN2068_2_17_EXE_SHE_à définir_</v>
      </c>
      <c r="B412" s="6" t="s">
        <v>12</v>
      </c>
      <c r="C412" s="7" t="s">
        <v>13</v>
      </c>
      <c r="D412" s="13" t="s">
        <v>74</v>
      </c>
      <c r="E412" s="9" t="s">
        <v>99</v>
      </c>
      <c r="F412" s="8" t="s">
        <v>100</v>
      </c>
      <c r="G412" s="10">
        <v>17</v>
      </c>
      <c r="H412" s="14" t="s">
        <v>17</v>
      </c>
      <c r="I412" s="9" t="s">
        <v>39</v>
      </c>
      <c r="J412" s="10" t="s">
        <v>19</v>
      </c>
      <c r="K412" s="11" t="s">
        <v>577</v>
      </c>
      <c r="L412" s="10"/>
      <c r="M412" s="12">
        <v>45226</v>
      </c>
    </row>
    <row r="413" spans="1:13" ht="15.75" customHeight="1" x14ac:dyDescent="0.25">
      <c r="A413" s="41" t="str">
        <f t="shared" si="6"/>
        <v>PN2068_2_17_EXE_SHE_à définir_</v>
      </c>
      <c r="B413" s="6" t="s">
        <v>12</v>
      </c>
      <c r="C413" s="7" t="s">
        <v>13</v>
      </c>
      <c r="D413" s="13" t="s">
        <v>74</v>
      </c>
      <c r="E413" s="9" t="s">
        <v>99</v>
      </c>
      <c r="F413" s="8" t="s">
        <v>100</v>
      </c>
      <c r="G413" s="10">
        <v>17</v>
      </c>
      <c r="H413" s="14" t="s">
        <v>17</v>
      </c>
      <c r="I413" s="9" t="s">
        <v>39</v>
      </c>
      <c r="J413" s="10" t="s">
        <v>19</v>
      </c>
      <c r="K413" s="11" t="s">
        <v>578</v>
      </c>
      <c r="L413" s="10"/>
      <c r="M413" s="12">
        <v>45205</v>
      </c>
    </row>
    <row r="414" spans="1:13" ht="15.75" customHeight="1" x14ac:dyDescent="0.25">
      <c r="A414" s="41" t="str">
        <f t="shared" si="6"/>
        <v>PN2068_2_17_EXE_SHE_à définir_</v>
      </c>
      <c r="B414" s="6" t="s">
        <v>12</v>
      </c>
      <c r="C414" s="7" t="s">
        <v>13</v>
      </c>
      <c r="D414" s="13" t="s">
        <v>74</v>
      </c>
      <c r="E414" s="9" t="s">
        <v>99</v>
      </c>
      <c r="F414" s="8" t="s">
        <v>100</v>
      </c>
      <c r="G414" s="10">
        <v>17</v>
      </c>
      <c r="H414" s="14" t="s">
        <v>17</v>
      </c>
      <c r="I414" s="9" t="s">
        <v>39</v>
      </c>
      <c r="J414" s="10" t="s">
        <v>19</v>
      </c>
      <c r="K414" s="11" t="s">
        <v>579</v>
      </c>
      <c r="L414" s="10"/>
      <c r="M414" s="12">
        <v>45205</v>
      </c>
    </row>
    <row r="415" spans="1:13" ht="15.75" customHeight="1" x14ac:dyDescent="0.25">
      <c r="A415" s="41" t="str">
        <f t="shared" si="6"/>
        <v>PN2068_2_17_EXE_SHE_à définir_</v>
      </c>
      <c r="B415" s="6" t="s">
        <v>12</v>
      </c>
      <c r="C415" s="7" t="s">
        <v>13</v>
      </c>
      <c r="D415" s="10" t="s">
        <v>74</v>
      </c>
      <c r="E415" s="10" t="s">
        <v>99</v>
      </c>
      <c r="F415" s="8" t="s">
        <v>100</v>
      </c>
      <c r="G415" s="30">
        <v>17</v>
      </c>
      <c r="H415" s="9" t="s">
        <v>17</v>
      </c>
      <c r="I415" s="9" t="s">
        <v>39</v>
      </c>
      <c r="J415" s="10" t="s">
        <v>19</v>
      </c>
      <c r="K415" s="11" t="s">
        <v>580</v>
      </c>
      <c r="L415" s="10"/>
      <c r="M415" s="12">
        <v>45226</v>
      </c>
    </row>
    <row r="416" spans="1:13" ht="15.75" customHeight="1" x14ac:dyDescent="0.25">
      <c r="A416" s="41" t="str">
        <f t="shared" si="6"/>
        <v>PN2068_2_17_EXE_SHE_à définir_</v>
      </c>
      <c r="B416" s="6" t="s">
        <v>12</v>
      </c>
      <c r="C416" s="7" t="s">
        <v>13</v>
      </c>
      <c r="D416" s="13" t="s">
        <v>74</v>
      </c>
      <c r="E416" s="9" t="s">
        <v>99</v>
      </c>
      <c r="F416" s="8" t="s">
        <v>100</v>
      </c>
      <c r="G416" s="10">
        <v>17</v>
      </c>
      <c r="H416" s="14" t="s">
        <v>17</v>
      </c>
      <c r="I416" s="9" t="s">
        <v>39</v>
      </c>
      <c r="J416" s="10" t="s">
        <v>19</v>
      </c>
      <c r="K416" s="11" t="s">
        <v>581</v>
      </c>
      <c r="L416" s="10"/>
      <c r="M416" s="12">
        <v>45226</v>
      </c>
    </row>
    <row r="417" spans="1:13" ht="15.75" customHeight="1" x14ac:dyDescent="0.25">
      <c r="A417" s="41" t="str">
        <f t="shared" si="6"/>
        <v>PN2068_2_17_EXE_SHE_à définir_</v>
      </c>
      <c r="B417" s="6" t="s">
        <v>12</v>
      </c>
      <c r="C417" s="7" t="s">
        <v>13</v>
      </c>
      <c r="D417" s="8" t="s">
        <v>74</v>
      </c>
      <c r="E417" s="9" t="s">
        <v>99</v>
      </c>
      <c r="F417" s="8" t="s">
        <v>100</v>
      </c>
      <c r="G417" s="10">
        <v>17</v>
      </c>
      <c r="H417" s="8" t="s">
        <v>17</v>
      </c>
      <c r="I417" s="9" t="s">
        <v>39</v>
      </c>
      <c r="J417" s="10" t="s">
        <v>19</v>
      </c>
      <c r="K417" s="15" t="s">
        <v>582</v>
      </c>
      <c r="L417" s="14"/>
      <c r="M417" s="12">
        <v>45226</v>
      </c>
    </row>
    <row r="418" spans="1:13" ht="15.75" customHeight="1" x14ac:dyDescent="0.25">
      <c r="A418" s="41" t="str">
        <f t="shared" si="6"/>
        <v>PN2068_2_17_EXE_SHE_à définir_</v>
      </c>
      <c r="B418" s="6" t="s">
        <v>12</v>
      </c>
      <c r="C418" s="7" t="s">
        <v>13</v>
      </c>
      <c r="D418" s="8" t="s">
        <v>74</v>
      </c>
      <c r="E418" s="9" t="s">
        <v>99</v>
      </c>
      <c r="F418" s="8" t="s">
        <v>100</v>
      </c>
      <c r="G418" s="10">
        <v>17</v>
      </c>
      <c r="H418" s="8" t="s">
        <v>17</v>
      </c>
      <c r="I418" s="9" t="s">
        <v>39</v>
      </c>
      <c r="J418" s="10" t="s">
        <v>19</v>
      </c>
      <c r="K418" s="15" t="s">
        <v>583</v>
      </c>
      <c r="L418" s="10"/>
      <c r="M418" s="12">
        <v>45226</v>
      </c>
    </row>
    <row r="419" spans="1:13" ht="15.75" customHeight="1" x14ac:dyDescent="0.25">
      <c r="A419" s="41" t="str">
        <f t="shared" si="6"/>
        <v>PN2068_2_17_EXE_SHE_à définir_</v>
      </c>
      <c r="B419" s="6" t="s">
        <v>12</v>
      </c>
      <c r="C419" s="7" t="s">
        <v>13</v>
      </c>
      <c r="D419" s="8" t="s">
        <v>74</v>
      </c>
      <c r="E419" s="9" t="s">
        <v>99</v>
      </c>
      <c r="F419" s="8" t="s">
        <v>100</v>
      </c>
      <c r="G419" s="10">
        <v>17</v>
      </c>
      <c r="H419" s="8" t="s">
        <v>17</v>
      </c>
      <c r="I419" s="9" t="s">
        <v>39</v>
      </c>
      <c r="J419" s="10" t="s">
        <v>19</v>
      </c>
      <c r="K419" s="15" t="s">
        <v>584</v>
      </c>
      <c r="L419" s="10"/>
      <c r="M419" s="12">
        <v>45226</v>
      </c>
    </row>
    <row r="420" spans="1:13" ht="15.75" customHeight="1" x14ac:dyDescent="0.25">
      <c r="A420" s="41" t="str">
        <f t="shared" si="6"/>
        <v>PN2068_2_17_EXE_SHE_à définir_</v>
      </c>
      <c r="B420" s="6" t="s">
        <v>12</v>
      </c>
      <c r="C420" s="7" t="s">
        <v>13</v>
      </c>
      <c r="D420" s="8" t="s">
        <v>74</v>
      </c>
      <c r="E420" s="9" t="s">
        <v>99</v>
      </c>
      <c r="F420" s="8" t="s">
        <v>100</v>
      </c>
      <c r="G420" s="10">
        <v>17</v>
      </c>
      <c r="H420" s="8" t="s">
        <v>17</v>
      </c>
      <c r="I420" s="9" t="s">
        <v>39</v>
      </c>
      <c r="J420" s="10" t="s">
        <v>19</v>
      </c>
      <c r="K420" s="11" t="s">
        <v>585</v>
      </c>
      <c r="L420" s="10"/>
      <c r="M420" s="12">
        <v>45226</v>
      </c>
    </row>
    <row r="421" spans="1:13" ht="15.75" customHeight="1" x14ac:dyDescent="0.25">
      <c r="A421" s="41" t="str">
        <f t="shared" si="6"/>
        <v>PN2068_2_17_EXE_SHE_à définir_</v>
      </c>
      <c r="B421" s="6" t="s">
        <v>12</v>
      </c>
      <c r="C421" s="7" t="s">
        <v>13</v>
      </c>
      <c r="D421" s="8" t="s">
        <v>74</v>
      </c>
      <c r="E421" s="9" t="s">
        <v>99</v>
      </c>
      <c r="F421" s="8" t="s">
        <v>100</v>
      </c>
      <c r="G421" s="10">
        <v>17</v>
      </c>
      <c r="H421" s="8" t="s">
        <v>17</v>
      </c>
      <c r="I421" s="9" t="s">
        <v>39</v>
      </c>
      <c r="J421" s="10" t="s">
        <v>19</v>
      </c>
      <c r="K421" s="15" t="s">
        <v>586</v>
      </c>
      <c r="L421" s="10"/>
      <c r="M421" s="12">
        <v>45226</v>
      </c>
    </row>
    <row r="422" spans="1:13" ht="15.75" customHeight="1" x14ac:dyDescent="0.25">
      <c r="A422" s="41" t="str">
        <f t="shared" si="6"/>
        <v>PN2068_2_17_EXE_SHE_à définir_</v>
      </c>
      <c r="B422" s="6" t="s">
        <v>12</v>
      </c>
      <c r="C422" s="7" t="s">
        <v>13</v>
      </c>
      <c r="D422" s="8" t="s">
        <v>74</v>
      </c>
      <c r="E422" s="9" t="s">
        <v>99</v>
      </c>
      <c r="F422" s="8" t="s">
        <v>100</v>
      </c>
      <c r="G422" s="10">
        <v>17</v>
      </c>
      <c r="H422" s="8" t="s">
        <v>17</v>
      </c>
      <c r="I422" s="9" t="s">
        <v>39</v>
      </c>
      <c r="J422" s="10" t="s">
        <v>19</v>
      </c>
      <c r="K422" s="15" t="s">
        <v>587</v>
      </c>
      <c r="L422" s="10"/>
      <c r="M422" s="12">
        <v>45226</v>
      </c>
    </row>
    <row r="423" spans="1:13" ht="15.75" customHeight="1" x14ac:dyDescent="0.25">
      <c r="A423" s="41" t="str">
        <f t="shared" si="6"/>
        <v>PN2068_2_17_EXE_SHE_à définir_</v>
      </c>
      <c r="B423" s="6" t="s">
        <v>12</v>
      </c>
      <c r="C423" s="7" t="s">
        <v>13</v>
      </c>
      <c r="D423" s="8" t="s">
        <v>74</v>
      </c>
      <c r="E423" s="9" t="s">
        <v>99</v>
      </c>
      <c r="F423" s="8" t="s">
        <v>100</v>
      </c>
      <c r="G423" s="10">
        <v>17</v>
      </c>
      <c r="H423" s="8" t="s">
        <v>17</v>
      </c>
      <c r="I423" s="9" t="s">
        <v>39</v>
      </c>
      <c r="J423" s="10" t="s">
        <v>19</v>
      </c>
      <c r="K423" s="15" t="s">
        <v>588</v>
      </c>
      <c r="L423" s="10"/>
      <c r="M423" s="12">
        <v>45226</v>
      </c>
    </row>
    <row r="424" spans="1:13" ht="15.75" customHeight="1" x14ac:dyDescent="0.25">
      <c r="A424" s="41" t="str">
        <f t="shared" si="6"/>
        <v>PN2068_2_17_EXE_SHE_à définir_</v>
      </c>
      <c r="B424" s="6" t="s">
        <v>12</v>
      </c>
      <c r="C424" s="7" t="s">
        <v>13</v>
      </c>
      <c r="D424" s="8" t="s">
        <v>98</v>
      </c>
      <c r="E424" s="9" t="s">
        <v>99</v>
      </c>
      <c r="F424" s="8" t="s">
        <v>100</v>
      </c>
      <c r="G424" s="10">
        <v>17</v>
      </c>
      <c r="H424" s="8" t="s">
        <v>17</v>
      </c>
      <c r="I424" s="9" t="s">
        <v>39</v>
      </c>
      <c r="J424" s="10" t="s">
        <v>19</v>
      </c>
      <c r="K424" s="15" t="s">
        <v>589</v>
      </c>
      <c r="L424" s="10"/>
      <c r="M424" s="12">
        <v>45191</v>
      </c>
    </row>
    <row r="425" spans="1:13" ht="15.75" customHeight="1" x14ac:dyDescent="0.25">
      <c r="A425" s="41" t="str">
        <f t="shared" si="6"/>
        <v>PN2068_2_17_EXE_SHE_à définir_</v>
      </c>
      <c r="B425" s="6" t="s">
        <v>12</v>
      </c>
      <c r="C425" s="7" t="s">
        <v>13</v>
      </c>
      <c r="D425" s="8" t="s">
        <v>98</v>
      </c>
      <c r="E425" s="9" t="s">
        <v>99</v>
      </c>
      <c r="F425" s="8" t="s">
        <v>100</v>
      </c>
      <c r="G425" s="10">
        <v>17</v>
      </c>
      <c r="H425" s="8" t="s">
        <v>17</v>
      </c>
      <c r="I425" s="9" t="s">
        <v>39</v>
      </c>
      <c r="J425" s="10" t="s">
        <v>19</v>
      </c>
      <c r="K425" s="15" t="s">
        <v>590</v>
      </c>
      <c r="L425" s="10"/>
      <c r="M425" s="12">
        <v>45191</v>
      </c>
    </row>
    <row r="426" spans="1:13" ht="15.75" customHeight="1" x14ac:dyDescent="0.25">
      <c r="A426" s="41" t="str">
        <f t="shared" si="6"/>
        <v>PN2068_2_17_EXE_SHE_à définir_</v>
      </c>
      <c r="B426" s="6" t="s">
        <v>12</v>
      </c>
      <c r="C426" s="7" t="s">
        <v>13</v>
      </c>
      <c r="D426" s="8" t="s">
        <v>74</v>
      </c>
      <c r="E426" s="9" t="s">
        <v>99</v>
      </c>
      <c r="F426" s="8" t="s">
        <v>100</v>
      </c>
      <c r="G426" s="10">
        <v>17</v>
      </c>
      <c r="H426" s="8" t="s">
        <v>17</v>
      </c>
      <c r="I426" s="9" t="s">
        <v>39</v>
      </c>
      <c r="J426" s="10" t="s">
        <v>19</v>
      </c>
      <c r="K426" s="15" t="s">
        <v>591</v>
      </c>
      <c r="L426" s="10"/>
      <c r="M426" s="12">
        <v>45191</v>
      </c>
    </row>
    <row r="427" spans="1:13" ht="15.75" customHeight="1" x14ac:dyDescent="0.25">
      <c r="A427" s="41" t="str">
        <f t="shared" si="6"/>
        <v>PN2068_2_17_EXE_SHE_à définir_</v>
      </c>
      <c r="B427" s="6" t="s">
        <v>12</v>
      </c>
      <c r="C427" s="7" t="s">
        <v>13</v>
      </c>
      <c r="D427" s="8" t="s">
        <v>98</v>
      </c>
      <c r="E427" s="9" t="s">
        <v>99</v>
      </c>
      <c r="F427" s="8" t="s">
        <v>100</v>
      </c>
      <c r="G427" s="10">
        <v>17</v>
      </c>
      <c r="H427" s="8" t="s">
        <v>17</v>
      </c>
      <c r="I427" s="9" t="s">
        <v>39</v>
      </c>
      <c r="J427" s="10" t="s">
        <v>19</v>
      </c>
      <c r="K427" s="15" t="s">
        <v>592</v>
      </c>
      <c r="L427" s="10"/>
      <c r="M427" s="12">
        <v>45205</v>
      </c>
    </row>
    <row r="428" spans="1:13" ht="15.75" customHeight="1" x14ac:dyDescent="0.25">
      <c r="A428" s="41" t="str">
        <f t="shared" si="6"/>
        <v>PN2068_2_17_EXE_SHE_à définir_</v>
      </c>
      <c r="B428" s="6" t="s">
        <v>12</v>
      </c>
      <c r="C428" s="7" t="s">
        <v>13</v>
      </c>
      <c r="D428" s="13" t="s">
        <v>98</v>
      </c>
      <c r="E428" s="9" t="s">
        <v>99</v>
      </c>
      <c r="F428" s="8" t="s">
        <v>100</v>
      </c>
      <c r="G428" s="10">
        <v>17</v>
      </c>
      <c r="H428" s="14" t="s">
        <v>17</v>
      </c>
      <c r="I428" s="9" t="s">
        <v>39</v>
      </c>
      <c r="J428" s="10" t="s">
        <v>19</v>
      </c>
      <c r="K428" s="11" t="s">
        <v>593</v>
      </c>
      <c r="L428" s="10"/>
      <c r="M428" s="12">
        <v>45205</v>
      </c>
    </row>
    <row r="429" spans="1:13" ht="15.75" customHeight="1" x14ac:dyDescent="0.25">
      <c r="A429" s="41" t="str">
        <f t="shared" si="6"/>
        <v>PN2068_2_17_EXE_SHE_à définir_</v>
      </c>
      <c r="B429" s="6" t="s">
        <v>12</v>
      </c>
      <c r="C429" s="7" t="s">
        <v>13</v>
      </c>
      <c r="D429" s="13" t="s">
        <v>98</v>
      </c>
      <c r="E429" s="9" t="s">
        <v>99</v>
      </c>
      <c r="F429" s="8" t="s">
        <v>100</v>
      </c>
      <c r="G429" s="10">
        <v>17</v>
      </c>
      <c r="H429" s="14" t="s">
        <v>17</v>
      </c>
      <c r="I429" s="9" t="s">
        <v>39</v>
      </c>
      <c r="J429" s="10" t="s">
        <v>19</v>
      </c>
      <c r="K429" s="11" t="s">
        <v>594</v>
      </c>
      <c r="L429" s="10"/>
      <c r="M429" s="12">
        <v>45205</v>
      </c>
    </row>
    <row r="430" spans="1:13" ht="15.75" customHeight="1" x14ac:dyDescent="0.25">
      <c r="A430" s="41" t="str">
        <f t="shared" si="6"/>
        <v>PN2068_2_17_EXE_SHE_à définir_</v>
      </c>
      <c r="B430" s="6" t="s">
        <v>12</v>
      </c>
      <c r="C430" s="7" t="s">
        <v>13</v>
      </c>
      <c r="D430" s="8" t="s">
        <v>595</v>
      </c>
      <c r="E430" s="9" t="s">
        <v>99</v>
      </c>
      <c r="F430" s="8" t="s">
        <v>100</v>
      </c>
      <c r="G430" s="10">
        <v>17</v>
      </c>
      <c r="H430" s="8" t="s">
        <v>17</v>
      </c>
      <c r="I430" s="9" t="s">
        <v>39</v>
      </c>
      <c r="J430" s="10" t="s">
        <v>19</v>
      </c>
      <c r="K430" s="11" t="s">
        <v>596</v>
      </c>
      <c r="L430" s="10"/>
      <c r="M430" s="12">
        <v>45233</v>
      </c>
    </row>
    <row r="431" spans="1:13" ht="15.75" customHeight="1" x14ac:dyDescent="0.25">
      <c r="A431" s="41" t="str">
        <f t="shared" si="6"/>
        <v>PN2068_2_17_EXE_SHE_à définir_</v>
      </c>
      <c r="B431" s="6" t="s">
        <v>12</v>
      </c>
      <c r="C431" s="7" t="s">
        <v>13</v>
      </c>
      <c r="D431" s="8" t="s">
        <v>14</v>
      </c>
      <c r="E431" s="9" t="s">
        <v>99</v>
      </c>
      <c r="F431" s="8" t="s">
        <v>100</v>
      </c>
      <c r="G431" s="10">
        <v>17</v>
      </c>
      <c r="H431" s="8" t="s">
        <v>17</v>
      </c>
      <c r="I431" s="9" t="s">
        <v>39</v>
      </c>
      <c r="J431" s="10" t="s">
        <v>19</v>
      </c>
      <c r="K431" s="11" t="s">
        <v>597</v>
      </c>
      <c r="L431" s="10"/>
      <c r="M431" s="12">
        <v>45177</v>
      </c>
    </row>
    <row r="432" spans="1:13" ht="15.75" customHeight="1" x14ac:dyDescent="0.25">
      <c r="A432" s="41" t="str">
        <f t="shared" si="6"/>
        <v>PN2068_2_17_EXE_SHE_à définir_</v>
      </c>
      <c r="B432" s="6" t="s">
        <v>12</v>
      </c>
      <c r="C432" s="7" t="s">
        <v>13</v>
      </c>
      <c r="D432" s="8" t="s">
        <v>14</v>
      </c>
      <c r="E432" s="9" t="s">
        <v>99</v>
      </c>
      <c r="F432" s="8" t="s">
        <v>100</v>
      </c>
      <c r="G432" s="10">
        <v>17</v>
      </c>
      <c r="H432" s="8" t="s">
        <v>17</v>
      </c>
      <c r="I432" s="9" t="s">
        <v>39</v>
      </c>
      <c r="J432" s="10" t="s">
        <v>19</v>
      </c>
      <c r="K432" s="11" t="s">
        <v>598</v>
      </c>
      <c r="L432" s="10"/>
      <c r="M432" s="12">
        <v>45170</v>
      </c>
    </row>
    <row r="433" spans="1:13" ht="15.75" customHeight="1" x14ac:dyDescent="0.25">
      <c r="A433" s="41" t="str">
        <f t="shared" si="6"/>
        <v>PN2068_2_17_EXE_SHE_à définir_</v>
      </c>
      <c r="B433" s="6" t="s">
        <v>12</v>
      </c>
      <c r="C433" s="7" t="s">
        <v>13</v>
      </c>
      <c r="D433" s="8" t="s">
        <v>14</v>
      </c>
      <c r="E433" s="9" t="s">
        <v>99</v>
      </c>
      <c r="F433" s="8" t="s">
        <v>100</v>
      </c>
      <c r="G433" s="10">
        <v>17</v>
      </c>
      <c r="H433" s="8" t="s">
        <v>17</v>
      </c>
      <c r="I433" s="9" t="s">
        <v>39</v>
      </c>
      <c r="J433" s="10" t="s">
        <v>19</v>
      </c>
      <c r="K433" s="11" t="s">
        <v>599</v>
      </c>
      <c r="L433" s="10"/>
      <c r="M433" s="12">
        <v>45108</v>
      </c>
    </row>
    <row r="434" spans="1:13" ht="15.75" customHeight="1" x14ac:dyDescent="0.25">
      <c r="A434" s="41" t="str">
        <f t="shared" si="6"/>
        <v>PN2068_2_17_EXE_PDT_000002_3</v>
      </c>
      <c r="B434" s="6" t="s">
        <v>12</v>
      </c>
      <c r="C434" s="7" t="s">
        <v>13</v>
      </c>
      <c r="D434" s="8" t="s">
        <v>14</v>
      </c>
      <c r="E434" s="9" t="s">
        <v>99</v>
      </c>
      <c r="F434" s="8" t="s">
        <v>100</v>
      </c>
      <c r="G434" s="10">
        <v>17</v>
      </c>
      <c r="H434" s="8" t="s">
        <v>17</v>
      </c>
      <c r="I434" s="9" t="s">
        <v>357</v>
      </c>
      <c r="J434" s="10" t="s">
        <v>25</v>
      </c>
      <c r="K434" s="11" t="s">
        <v>600</v>
      </c>
      <c r="L434" s="10">
        <v>3</v>
      </c>
      <c r="M434" s="12">
        <v>44910</v>
      </c>
    </row>
    <row r="435" spans="1:13" ht="15.75" customHeight="1" x14ac:dyDescent="0.25">
      <c r="A435" s="41" t="str">
        <f t="shared" si="6"/>
        <v>PN2068_2_17_EXE_PIM_à définir_</v>
      </c>
      <c r="B435" s="6" t="s">
        <v>12</v>
      </c>
      <c r="C435" s="7" t="s">
        <v>13</v>
      </c>
      <c r="D435" s="8" t="s">
        <v>438</v>
      </c>
      <c r="E435" s="9" t="s">
        <v>99</v>
      </c>
      <c r="F435" s="8" t="s">
        <v>100</v>
      </c>
      <c r="G435" s="10">
        <v>17</v>
      </c>
      <c r="H435" s="8" t="s">
        <v>17</v>
      </c>
      <c r="I435" s="9" t="s">
        <v>262</v>
      </c>
      <c r="J435" s="10" t="s">
        <v>19</v>
      </c>
      <c r="K435" s="11" t="s">
        <v>601</v>
      </c>
      <c r="L435" s="10"/>
      <c r="M435" s="12">
        <v>45142</v>
      </c>
    </row>
    <row r="436" spans="1:13" ht="15.75" customHeight="1" x14ac:dyDescent="0.25">
      <c r="A436" s="41" t="str">
        <f t="shared" si="6"/>
        <v>PN2068_2_17_EXE_PIM_à définir_</v>
      </c>
      <c r="B436" s="6" t="s">
        <v>12</v>
      </c>
      <c r="C436" s="7" t="s">
        <v>13</v>
      </c>
      <c r="D436" s="8" t="s">
        <v>195</v>
      </c>
      <c r="E436" s="9" t="s">
        <v>99</v>
      </c>
      <c r="F436" s="8" t="s">
        <v>100</v>
      </c>
      <c r="G436" s="10">
        <v>17</v>
      </c>
      <c r="H436" s="8" t="s">
        <v>17</v>
      </c>
      <c r="I436" s="9" t="s">
        <v>262</v>
      </c>
      <c r="J436" s="10" t="s">
        <v>19</v>
      </c>
      <c r="K436" s="11" t="s">
        <v>602</v>
      </c>
      <c r="L436" s="10"/>
      <c r="M436" s="12">
        <v>45128</v>
      </c>
    </row>
    <row r="437" spans="1:13" ht="15.75" customHeight="1" x14ac:dyDescent="0.25">
      <c r="A437" s="41" t="str">
        <f t="shared" si="6"/>
        <v>PN2068_2_17_EXE_PIM_à définir_</v>
      </c>
      <c r="B437" s="6" t="s">
        <v>12</v>
      </c>
      <c r="C437" s="7" t="s">
        <v>13</v>
      </c>
      <c r="D437" s="8" t="s">
        <v>98</v>
      </c>
      <c r="E437" s="9" t="s">
        <v>99</v>
      </c>
      <c r="F437" s="8" t="s">
        <v>100</v>
      </c>
      <c r="G437" s="10">
        <v>17</v>
      </c>
      <c r="H437" s="8" t="s">
        <v>17</v>
      </c>
      <c r="I437" s="9" t="s">
        <v>262</v>
      </c>
      <c r="J437" s="10" t="s">
        <v>19</v>
      </c>
      <c r="K437" s="11" t="s">
        <v>603</v>
      </c>
      <c r="L437" s="10"/>
      <c r="M437" s="12">
        <v>45112</v>
      </c>
    </row>
    <row r="438" spans="1:13" ht="15.75" customHeight="1" x14ac:dyDescent="0.25">
      <c r="A438" s="41" t="str">
        <f t="shared" si="6"/>
        <v>PN2068_2_17_EXE_PIM_à définir_</v>
      </c>
      <c r="B438" s="6" t="s">
        <v>12</v>
      </c>
      <c r="C438" s="7" t="s">
        <v>13</v>
      </c>
      <c r="D438" s="8" t="s">
        <v>74</v>
      </c>
      <c r="E438" s="9" t="s">
        <v>99</v>
      </c>
      <c r="F438" s="8" t="s">
        <v>100</v>
      </c>
      <c r="G438" s="10">
        <v>17</v>
      </c>
      <c r="H438" s="8" t="s">
        <v>17</v>
      </c>
      <c r="I438" s="9" t="s">
        <v>262</v>
      </c>
      <c r="J438" s="10" t="s">
        <v>19</v>
      </c>
      <c r="K438" s="11" t="s">
        <v>604</v>
      </c>
      <c r="L438" s="10"/>
      <c r="M438" s="12">
        <v>45100</v>
      </c>
    </row>
    <row r="439" spans="1:13" ht="15.75" customHeight="1" x14ac:dyDescent="0.25">
      <c r="A439" s="41" t="str">
        <f t="shared" si="6"/>
        <v>PN2068_2_17_EXE_PIM_à définir_</v>
      </c>
      <c r="B439" s="6" t="s">
        <v>12</v>
      </c>
      <c r="C439" s="7" t="s">
        <v>13</v>
      </c>
      <c r="D439" s="8" t="s">
        <v>55</v>
      </c>
      <c r="E439" s="9" t="s">
        <v>99</v>
      </c>
      <c r="F439" s="8" t="s">
        <v>100</v>
      </c>
      <c r="G439" s="10">
        <v>17</v>
      </c>
      <c r="H439" s="8" t="s">
        <v>17</v>
      </c>
      <c r="I439" s="9" t="s">
        <v>262</v>
      </c>
      <c r="J439" s="10" t="s">
        <v>19</v>
      </c>
      <c r="K439" s="11" t="s">
        <v>605</v>
      </c>
      <c r="L439" s="10"/>
      <c r="M439" s="12">
        <v>45086</v>
      </c>
    </row>
    <row r="440" spans="1:13" ht="15.75" customHeight="1" x14ac:dyDescent="0.25">
      <c r="A440" s="41" t="str">
        <f t="shared" si="6"/>
        <v>PN2068_2_17_EXE_PIM_à définir_</v>
      </c>
      <c r="B440" s="6" t="s">
        <v>12</v>
      </c>
      <c r="C440" s="7" t="s">
        <v>13</v>
      </c>
      <c r="D440" s="8" t="s">
        <v>193</v>
      </c>
      <c r="E440" s="9" t="s">
        <v>99</v>
      </c>
      <c r="F440" s="8" t="s">
        <v>100</v>
      </c>
      <c r="G440" s="10">
        <v>17</v>
      </c>
      <c r="H440" s="8" t="s">
        <v>17</v>
      </c>
      <c r="I440" s="9" t="s">
        <v>262</v>
      </c>
      <c r="J440" s="10" t="s">
        <v>19</v>
      </c>
      <c r="K440" s="11" t="s">
        <v>606</v>
      </c>
      <c r="L440" s="10"/>
      <c r="M440" s="12">
        <v>45149</v>
      </c>
    </row>
    <row r="441" spans="1:13" ht="15.75" customHeight="1" x14ac:dyDescent="0.25">
      <c r="A441" s="41" t="str">
        <f t="shared" si="6"/>
        <v>PN2068_2_17_EXE_PIM_à définir_</v>
      </c>
      <c r="B441" s="6" t="s">
        <v>12</v>
      </c>
      <c r="C441" s="7" t="s">
        <v>13</v>
      </c>
      <c r="D441" s="8" t="s">
        <v>438</v>
      </c>
      <c r="E441" s="9" t="s">
        <v>99</v>
      </c>
      <c r="F441" s="8" t="s">
        <v>100</v>
      </c>
      <c r="G441" s="10">
        <v>17</v>
      </c>
      <c r="H441" s="8" t="s">
        <v>17</v>
      </c>
      <c r="I441" s="9" t="s">
        <v>262</v>
      </c>
      <c r="J441" s="10" t="s">
        <v>19</v>
      </c>
      <c r="K441" s="11" t="s">
        <v>607</v>
      </c>
      <c r="L441" s="10"/>
      <c r="M441" s="12">
        <v>45142</v>
      </c>
    </row>
    <row r="442" spans="1:13" ht="15.75" customHeight="1" x14ac:dyDescent="0.25">
      <c r="A442" s="41" t="str">
        <f t="shared" si="6"/>
        <v>PN2068_2_17_EXE_PIM_à définir_</v>
      </c>
      <c r="B442" s="6" t="s">
        <v>12</v>
      </c>
      <c r="C442" s="7" t="s">
        <v>13</v>
      </c>
      <c r="D442" s="8" t="s">
        <v>195</v>
      </c>
      <c r="E442" s="9" t="s">
        <v>99</v>
      </c>
      <c r="F442" s="8" t="s">
        <v>100</v>
      </c>
      <c r="G442" s="10">
        <v>17</v>
      </c>
      <c r="H442" s="8" t="s">
        <v>17</v>
      </c>
      <c r="I442" s="9" t="s">
        <v>262</v>
      </c>
      <c r="J442" s="10" t="s">
        <v>19</v>
      </c>
      <c r="K442" s="11" t="s">
        <v>608</v>
      </c>
      <c r="L442" s="10"/>
      <c r="M442" s="12">
        <v>45128</v>
      </c>
    </row>
    <row r="443" spans="1:13" ht="15.75" customHeight="1" x14ac:dyDescent="0.25">
      <c r="A443" s="41" t="str">
        <f t="shared" si="6"/>
        <v>PN2068_2_17_EXE_PIM_à définir_</v>
      </c>
      <c r="B443" s="6" t="s">
        <v>12</v>
      </c>
      <c r="C443" s="7" t="s">
        <v>13</v>
      </c>
      <c r="D443" s="8" t="s">
        <v>98</v>
      </c>
      <c r="E443" s="9" t="s">
        <v>99</v>
      </c>
      <c r="F443" s="8" t="s">
        <v>100</v>
      </c>
      <c r="G443" s="10">
        <v>17</v>
      </c>
      <c r="H443" s="8" t="s">
        <v>17</v>
      </c>
      <c r="I443" s="9" t="s">
        <v>262</v>
      </c>
      <c r="J443" s="10" t="s">
        <v>19</v>
      </c>
      <c r="K443" s="11" t="s">
        <v>609</v>
      </c>
      <c r="L443" s="10"/>
      <c r="M443" s="12">
        <v>45112</v>
      </c>
    </row>
    <row r="444" spans="1:13" ht="15.75" customHeight="1" x14ac:dyDescent="0.25">
      <c r="A444" s="41" t="str">
        <f t="shared" si="6"/>
        <v>PN2068_2_17_EXE_PIM_à définir_</v>
      </c>
      <c r="B444" s="6" t="s">
        <v>12</v>
      </c>
      <c r="C444" s="7" t="s">
        <v>13</v>
      </c>
      <c r="D444" s="8" t="s">
        <v>438</v>
      </c>
      <c r="E444" s="9" t="s">
        <v>99</v>
      </c>
      <c r="F444" s="8" t="s">
        <v>100</v>
      </c>
      <c r="G444" s="10">
        <v>17</v>
      </c>
      <c r="H444" s="8" t="s">
        <v>17</v>
      </c>
      <c r="I444" s="9" t="s">
        <v>262</v>
      </c>
      <c r="J444" s="10" t="s">
        <v>19</v>
      </c>
      <c r="K444" s="11" t="s">
        <v>610</v>
      </c>
      <c r="L444" s="10"/>
      <c r="M444" s="12">
        <v>45142</v>
      </c>
    </row>
    <row r="445" spans="1:13" ht="15.75" customHeight="1" x14ac:dyDescent="0.25">
      <c r="A445" s="41" t="str">
        <f t="shared" si="6"/>
        <v>PN2068_2_17_EXE_PIM_à définir_</v>
      </c>
      <c r="B445" s="6" t="s">
        <v>12</v>
      </c>
      <c r="C445" s="7" t="s">
        <v>13</v>
      </c>
      <c r="D445" s="10" t="s">
        <v>195</v>
      </c>
      <c r="E445" s="28" t="s">
        <v>99</v>
      </c>
      <c r="F445" s="8" t="s">
        <v>100</v>
      </c>
      <c r="G445" s="30">
        <v>17</v>
      </c>
      <c r="H445" s="9" t="s">
        <v>17</v>
      </c>
      <c r="I445" s="28" t="s">
        <v>262</v>
      </c>
      <c r="J445" s="10" t="s">
        <v>19</v>
      </c>
      <c r="K445" s="11" t="s">
        <v>611</v>
      </c>
      <c r="L445" s="10"/>
      <c r="M445" s="12">
        <v>45128</v>
      </c>
    </row>
    <row r="446" spans="1:13" ht="15.75" customHeight="1" x14ac:dyDescent="0.25">
      <c r="A446" s="41" t="str">
        <f t="shared" si="6"/>
        <v>PN2068_2_17_EXE_PIM_à définir_</v>
      </c>
      <c r="B446" s="6" t="s">
        <v>12</v>
      </c>
      <c r="C446" s="7" t="s">
        <v>13</v>
      </c>
      <c r="D446" s="13" t="s">
        <v>98</v>
      </c>
      <c r="E446" s="9" t="s">
        <v>99</v>
      </c>
      <c r="F446" s="8" t="s">
        <v>100</v>
      </c>
      <c r="G446" s="10">
        <v>17</v>
      </c>
      <c r="H446" s="14" t="s">
        <v>17</v>
      </c>
      <c r="I446" s="9" t="s">
        <v>262</v>
      </c>
      <c r="J446" s="10" t="s">
        <v>19</v>
      </c>
      <c r="K446" s="11" t="s">
        <v>612</v>
      </c>
      <c r="L446" s="10"/>
      <c r="M446" s="12">
        <v>45112</v>
      </c>
    </row>
    <row r="447" spans="1:13" ht="15.75" customHeight="1" x14ac:dyDescent="0.25">
      <c r="A447" s="41" t="str">
        <f t="shared" si="6"/>
        <v>PN2068_2_17_EXE_DAF_à définir_</v>
      </c>
      <c r="B447" s="6" t="s">
        <v>12</v>
      </c>
      <c r="C447" s="7" t="s">
        <v>13</v>
      </c>
      <c r="D447" s="10" t="s">
        <v>14</v>
      </c>
      <c r="E447" s="28" t="s">
        <v>99</v>
      </c>
      <c r="F447" s="8" t="s">
        <v>100</v>
      </c>
      <c r="G447" s="30">
        <v>17</v>
      </c>
      <c r="H447" s="9" t="s">
        <v>17</v>
      </c>
      <c r="I447" s="28" t="s">
        <v>49</v>
      </c>
      <c r="J447" s="10" t="s">
        <v>19</v>
      </c>
      <c r="K447" s="31" t="s">
        <v>613</v>
      </c>
      <c r="L447" s="10"/>
      <c r="M447" s="12">
        <v>45065</v>
      </c>
    </row>
    <row r="448" spans="1:13" ht="15.75" customHeight="1" x14ac:dyDescent="0.25">
      <c r="A448" s="41" t="str">
        <f t="shared" si="6"/>
        <v>PN2068_2_17_EXE_DAF_à définir_</v>
      </c>
      <c r="B448" s="6" t="s">
        <v>12</v>
      </c>
      <c r="C448" s="7" t="s">
        <v>13</v>
      </c>
      <c r="D448" s="13" t="s">
        <v>14</v>
      </c>
      <c r="E448" s="9" t="s">
        <v>99</v>
      </c>
      <c r="F448" s="8" t="s">
        <v>100</v>
      </c>
      <c r="G448" s="10">
        <v>17</v>
      </c>
      <c r="H448" s="14" t="s">
        <v>17</v>
      </c>
      <c r="I448" s="9" t="s">
        <v>49</v>
      </c>
      <c r="J448" s="10" t="s">
        <v>19</v>
      </c>
      <c r="K448" s="11" t="s">
        <v>614</v>
      </c>
      <c r="L448" s="10"/>
      <c r="M448" s="12">
        <v>45065</v>
      </c>
    </row>
    <row r="449" spans="1:13" ht="15.75" customHeight="1" x14ac:dyDescent="0.25">
      <c r="A449" s="41" t="str">
        <f t="shared" si="6"/>
        <v>PN2068_2_17_EXE_DAF_à définir_</v>
      </c>
      <c r="B449" s="6" t="s">
        <v>12</v>
      </c>
      <c r="C449" s="7" t="s">
        <v>13</v>
      </c>
      <c r="D449" s="13" t="s">
        <v>14</v>
      </c>
      <c r="E449" s="9" t="s">
        <v>99</v>
      </c>
      <c r="F449" s="8" t="s">
        <v>100</v>
      </c>
      <c r="G449" s="10">
        <v>17</v>
      </c>
      <c r="H449" s="14" t="s">
        <v>17</v>
      </c>
      <c r="I449" s="9" t="s">
        <v>49</v>
      </c>
      <c r="J449" s="10" t="s">
        <v>19</v>
      </c>
      <c r="K449" s="11" t="s">
        <v>615</v>
      </c>
      <c r="L449" s="10"/>
      <c r="M449" s="12">
        <v>45065</v>
      </c>
    </row>
    <row r="450" spans="1:13" ht="15.75" customHeight="1" x14ac:dyDescent="0.25">
      <c r="A450" s="41" t="str">
        <f t="shared" si="6"/>
        <v>PN2068_2_17_EXE_DAF_à définir_</v>
      </c>
      <c r="B450" s="6" t="s">
        <v>12</v>
      </c>
      <c r="C450" s="32" t="s">
        <v>13</v>
      </c>
      <c r="D450" s="33" t="s">
        <v>14</v>
      </c>
      <c r="E450" s="9" t="s">
        <v>99</v>
      </c>
      <c r="F450" s="8" t="s">
        <v>100</v>
      </c>
      <c r="G450" s="34">
        <v>17</v>
      </c>
      <c r="H450" s="35" t="s">
        <v>17</v>
      </c>
      <c r="I450" s="36" t="s">
        <v>49</v>
      </c>
      <c r="J450" s="34" t="s">
        <v>19</v>
      </c>
      <c r="K450" s="37" t="s">
        <v>616</v>
      </c>
      <c r="L450" s="34"/>
      <c r="M450" s="12">
        <v>45065</v>
      </c>
    </row>
    <row r="451" spans="1:13" ht="15.75" customHeight="1" x14ac:dyDescent="0.25">
      <c r="A451" s="41" t="str">
        <f t="shared" ref="A451:A514" si="7">CONCATENATE(F451,"_",G451,"_",H451,"_",I451,"_",TEXT(J451,"000000"),"_",L451)</f>
        <v>PN2068_2_17_EXE_DAF_000067_</v>
      </c>
      <c r="B451" s="6" t="s">
        <v>12</v>
      </c>
      <c r="C451" s="7" t="s">
        <v>13</v>
      </c>
      <c r="D451" s="13" t="s">
        <v>14</v>
      </c>
      <c r="E451" s="9" t="s">
        <v>99</v>
      </c>
      <c r="F451" s="8" t="s">
        <v>100</v>
      </c>
      <c r="G451" s="10">
        <v>17</v>
      </c>
      <c r="H451" s="14" t="s">
        <v>17</v>
      </c>
      <c r="I451" s="9" t="s">
        <v>49</v>
      </c>
      <c r="J451" s="34" t="s">
        <v>112</v>
      </c>
      <c r="K451" s="11" t="s">
        <v>617</v>
      </c>
      <c r="L451" s="10"/>
      <c r="M451" s="12">
        <v>45035</v>
      </c>
    </row>
    <row r="452" spans="1:13" ht="15.75" customHeight="1" x14ac:dyDescent="0.25">
      <c r="A452" s="41" t="str">
        <f t="shared" si="7"/>
        <v>PN2068_2_17_EXE_DAF_000068_</v>
      </c>
      <c r="B452" s="6" t="s">
        <v>12</v>
      </c>
      <c r="C452" s="7" t="s">
        <v>13</v>
      </c>
      <c r="D452" s="10" t="s">
        <v>14</v>
      </c>
      <c r="E452" s="28" t="s">
        <v>99</v>
      </c>
      <c r="F452" s="8" t="s">
        <v>100</v>
      </c>
      <c r="G452" s="30">
        <v>17</v>
      </c>
      <c r="H452" s="9" t="s">
        <v>17</v>
      </c>
      <c r="I452" s="28" t="s">
        <v>49</v>
      </c>
      <c r="J452" s="34" t="s">
        <v>114</v>
      </c>
      <c r="K452" s="11" t="s">
        <v>618</v>
      </c>
      <c r="L452" s="10"/>
      <c r="M452" s="12">
        <v>45035</v>
      </c>
    </row>
    <row r="453" spans="1:13" ht="15.75" customHeight="1" x14ac:dyDescent="0.25">
      <c r="A453" s="41" t="str">
        <f t="shared" si="7"/>
        <v>PN2068_2_17_EXE_DAF_000069_</v>
      </c>
      <c r="B453" s="6" t="s">
        <v>12</v>
      </c>
      <c r="C453" s="32" t="s">
        <v>13</v>
      </c>
      <c r="D453" s="33" t="s">
        <v>14</v>
      </c>
      <c r="E453" s="36" t="s">
        <v>99</v>
      </c>
      <c r="F453" s="38" t="s">
        <v>100</v>
      </c>
      <c r="G453" s="34">
        <v>17</v>
      </c>
      <c r="H453" s="35" t="s">
        <v>17</v>
      </c>
      <c r="I453" s="36" t="s">
        <v>49</v>
      </c>
      <c r="J453" s="34" t="s">
        <v>116</v>
      </c>
      <c r="K453" s="37" t="s">
        <v>619</v>
      </c>
      <c r="L453" s="34"/>
      <c r="M453" s="12">
        <v>45035</v>
      </c>
    </row>
    <row r="454" spans="1:13" ht="15.75" customHeight="1" x14ac:dyDescent="0.25">
      <c r="A454" s="41" t="str">
        <f t="shared" si="7"/>
        <v>PN2068_2_17_EXE_DAF_000070_</v>
      </c>
      <c r="B454" s="6" t="s">
        <v>12</v>
      </c>
      <c r="C454" s="7" t="s">
        <v>13</v>
      </c>
      <c r="D454" s="8" t="s">
        <v>14</v>
      </c>
      <c r="E454" s="9" t="s">
        <v>99</v>
      </c>
      <c r="F454" s="8" t="s">
        <v>100</v>
      </c>
      <c r="G454" s="10">
        <v>17</v>
      </c>
      <c r="H454" s="8" t="s">
        <v>17</v>
      </c>
      <c r="I454" s="9" t="s">
        <v>49</v>
      </c>
      <c r="J454" s="34" t="s">
        <v>368</v>
      </c>
      <c r="K454" s="15" t="s">
        <v>620</v>
      </c>
      <c r="L454" s="10"/>
      <c r="M454" s="12">
        <v>45035</v>
      </c>
    </row>
    <row r="455" spans="1:13" ht="15.75" customHeight="1" x14ac:dyDescent="0.25">
      <c r="A455" s="41" t="str">
        <f t="shared" si="7"/>
        <v>PN2068_2_17_EXE_DAF_000071_</v>
      </c>
      <c r="B455" s="6" t="s">
        <v>12</v>
      </c>
      <c r="C455" s="7" t="s">
        <v>13</v>
      </c>
      <c r="D455" s="8" t="s">
        <v>14</v>
      </c>
      <c r="E455" s="9" t="s">
        <v>99</v>
      </c>
      <c r="F455" s="8" t="s">
        <v>100</v>
      </c>
      <c r="G455" s="10">
        <v>17</v>
      </c>
      <c r="H455" s="8" t="s">
        <v>17</v>
      </c>
      <c r="I455" s="9" t="s">
        <v>49</v>
      </c>
      <c r="J455" s="34" t="s">
        <v>358</v>
      </c>
      <c r="K455" s="15" t="s">
        <v>621</v>
      </c>
      <c r="L455" s="10"/>
      <c r="M455" s="12">
        <v>45035</v>
      </c>
    </row>
    <row r="456" spans="1:13" ht="15.75" customHeight="1" x14ac:dyDescent="0.25">
      <c r="A456" s="41" t="str">
        <f t="shared" si="7"/>
        <v>PN2068_2_17_EXE_DAF_000072_</v>
      </c>
      <c r="B456" s="6" t="s">
        <v>12</v>
      </c>
      <c r="C456" s="7" t="s">
        <v>13</v>
      </c>
      <c r="D456" s="8" t="s">
        <v>14</v>
      </c>
      <c r="E456" s="9" t="s">
        <v>99</v>
      </c>
      <c r="F456" s="8" t="s">
        <v>100</v>
      </c>
      <c r="G456" s="10">
        <v>17</v>
      </c>
      <c r="H456" s="8" t="s">
        <v>17</v>
      </c>
      <c r="I456" s="9" t="s">
        <v>49</v>
      </c>
      <c r="J456" s="34" t="s">
        <v>371</v>
      </c>
      <c r="K456" s="11" t="s">
        <v>622</v>
      </c>
      <c r="L456" s="10"/>
      <c r="M456" s="12">
        <v>45035</v>
      </c>
    </row>
    <row r="457" spans="1:13" ht="15.75" customHeight="1" x14ac:dyDescent="0.25">
      <c r="A457" s="41" t="str">
        <f t="shared" si="7"/>
        <v>PN2068_2_17_EXE_DAF_000073_</v>
      </c>
      <c r="B457" s="6" t="s">
        <v>12</v>
      </c>
      <c r="C457" s="7" t="s">
        <v>13</v>
      </c>
      <c r="D457" s="8" t="s">
        <v>14</v>
      </c>
      <c r="E457" s="9" t="s">
        <v>99</v>
      </c>
      <c r="F457" s="8" t="s">
        <v>100</v>
      </c>
      <c r="G457" s="10">
        <v>17</v>
      </c>
      <c r="H457" s="8" t="s">
        <v>17</v>
      </c>
      <c r="I457" s="9" t="s">
        <v>49</v>
      </c>
      <c r="J457" s="34" t="s">
        <v>373</v>
      </c>
      <c r="K457" s="11" t="s">
        <v>623</v>
      </c>
      <c r="L457" s="10"/>
      <c r="M457" s="12">
        <v>45035</v>
      </c>
    </row>
    <row r="458" spans="1:13" ht="15.75" customHeight="1" x14ac:dyDescent="0.25">
      <c r="A458" s="41" t="str">
        <f t="shared" si="7"/>
        <v>PN2068_2_17_EXE_DAF_000074_</v>
      </c>
      <c r="B458" s="6" t="s">
        <v>12</v>
      </c>
      <c r="C458" s="7" t="s">
        <v>13</v>
      </c>
      <c r="D458" s="8" t="s">
        <v>14</v>
      </c>
      <c r="E458" s="9" t="s">
        <v>99</v>
      </c>
      <c r="F458" s="8" t="s">
        <v>100</v>
      </c>
      <c r="G458" s="10">
        <v>17</v>
      </c>
      <c r="H458" s="8" t="s">
        <v>17</v>
      </c>
      <c r="I458" s="9" t="s">
        <v>49</v>
      </c>
      <c r="J458" s="34" t="s">
        <v>360</v>
      </c>
      <c r="K458" s="11" t="s">
        <v>624</v>
      </c>
      <c r="L458" s="10"/>
      <c r="M458" s="12">
        <v>45035</v>
      </c>
    </row>
    <row r="459" spans="1:13" ht="15.75" customHeight="1" x14ac:dyDescent="0.25">
      <c r="A459" s="41" t="str">
        <f t="shared" si="7"/>
        <v>PN2068_2_17_EXE_DAF_000075_</v>
      </c>
      <c r="B459" s="6" t="s">
        <v>12</v>
      </c>
      <c r="C459" s="7" t="s">
        <v>13</v>
      </c>
      <c r="D459" s="8" t="s">
        <v>14</v>
      </c>
      <c r="E459" s="9" t="s">
        <v>99</v>
      </c>
      <c r="F459" s="8" t="s">
        <v>100</v>
      </c>
      <c r="G459" s="10">
        <v>17</v>
      </c>
      <c r="H459" s="8" t="s">
        <v>17</v>
      </c>
      <c r="I459" s="9" t="s">
        <v>49</v>
      </c>
      <c r="J459" s="34" t="s">
        <v>102</v>
      </c>
      <c r="K459" s="11" t="s">
        <v>625</v>
      </c>
      <c r="L459" s="10"/>
      <c r="M459" s="12">
        <v>45035</v>
      </c>
    </row>
    <row r="460" spans="1:13" ht="15.75" customHeight="1" x14ac:dyDescent="0.25">
      <c r="A460" s="41" t="str">
        <f t="shared" si="7"/>
        <v>PN2068_2_17_EXE_DAF_000076_</v>
      </c>
      <c r="B460" s="6" t="s">
        <v>12</v>
      </c>
      <c r="C460" s="7" t="s">
        <v>13</v>
      </c>
      <c r="D460" s="8" t="s">
        <v>14</v>
      </c>
      <c r="E460" s="9" t="s">
        <v>99</v>
      </c>
      <c r="F460" s="8" t="s">
        <v>100</v>
      </c>
      <c r="G460" s="10">
        <v>17</v>
      </c>
      <c r="H460" s="8" t="s">
        <v>17</v>
      </c>
      <c r="I460" s="9" t="s">
        <v>49</v>
      </c>
      <c r="J460" s="34" t="s">
        <v>104</v>
      </c>
      <c r="K460" s="11" t="s">
        <v>626</v>
      </c>
      <c r="L460" s="10"/>
      <c r="M460" s="12">
        <v>45035</v>
      </c>
    </row>
    <row r="461" spans="1:13" ht="15.75" customHeight="1" x14ac:dyDescent="0.25">
      <c r="A461" s="41" t="str">
        <f t="shared" si="7"/>
        <v>PN2068_2_17_EXE_DAF_000077_</v>
      </c>
      <c r="B461" s="6" t="s">
        <v>12</v>
      </c>
      <c r="C461" s="7" t="s">
        <v>13</v>
      </c>
      <c r="D461" s="8" t="s">
        <v>14</v>
      </c>
      <c r="E461" s="9" t="s">
        <v>99</v>
      </c>
      <c r="F461" s="8" t="s">
        <v>100</v>
      </c>
      <c r="G461" s="10">
        <v>17</v>
      </c>
      <c r="H461" s="8" t="s">
        <v>17</v>
      </c>
      <c r="I461" s="9" t="s">
        <v>49</v>
      </c>
      <c r="J461" s="34" t="s">
        <v>106</v>
      </c>
      <c r="K461" s="11" t="s">
        <v>627</v>
      </c>
      <c r="L461" s="10"/>
      <c r="M461" s="12">
        <v>45035</v>
      </c>
    </row>
    <row r="462" spans="1:13" ht="15.75" customHeight="1" x14ac:dyDescent="0.25">
      <c r="A462" s="41" t="str">
        <f t="shared" si="7"/>
        <v>PN2068_2_17_EXE_DAF_000078_</v>
      </c>
      <c r="B462" s="6" t="s">
        <v>12</v>
      </c>
      <c r="C462" s="7" t="s">
        <v>13</v>
      </c>
      <c r="D462" s="8" t="s">
        <v>14</v>
      </c>
      <c r="E462" s="9" t="s">
        <v>99</v>
      </c>
      <c r="F462" s="8" t="s">
        <v>100</v>
      </c>
      <c r="G462" s="10">
        <v>17</v>
      </c>
      <c r="H462" s="8" t="s">
        <v>17</v>
      </c>
      <c r="I462" s="9" t="s">
        <v>49</v>
      </c>
      <c r="J462" s="34" t="s">
        <v>628</v>
      </c>
      <c r="K462" s="11" t="s">
        <v>629</v>
      </c>
      <c r="L462" s="10"/>
      <c r="M462" s="12">
        <v>45035</v>
      </c>
    </row>
    <row r="463" spans="1:13" ht="15.75" customHeight="1" x14ac:dyDescent="0.25">
      <c r="A463" s="41" t="str">
        <f t="shared" si="7"/>
        <v>PN2068_2_17_EXE_DAF_000079_</v>
      </c>
      <c r="B463" s="6" t="s">
        <v>12</v>
      </c>
      <c r="C463" s="7" t="s">
        <v>13</v>
      </c>
      <c r="D463" s="8" t="s">
        <v>14</v>
      </c>
      <c r="E463" s="9" t="s">
        <v>99</v>
      </c>
      <c r="F463" s="8" t="s">
        <v>100</v>
      </c>
      <c r="G463" s="10">
        <v>17</v>
      </c>
      <c r="H463" s="8" t="s">
        <v>17</v>
      </c>
      <c r="I463" s="9" t="s">
        <v>49</v>
      </c>
      <c r="J463" s="34" t="s">
        <v>196</v>
      </c>
      <c r="K463" s="11" t="s">
        <v>630</v>
      </c>
      <c r="L463" s="10"/>
      <c r="M463" s="12">
        <v>45035</v>
      </c>
    </row>
    <row r="464" spans="1:13" ht="15.75" customHeight="1" x14ac:dyDescent="0.25">
      <c r="A464" s="41" t="str">
        <f t="shared" si="7"/>
        <v>PN2068_2_17_EXE_DAF_000080_</v>
      </c>
      <c r="B464" s="6" t="s">
        <v>12</v>
      </c>
      <c r="C464" s="7" t="s">
        <v>13</v>
      </c>
      <c r="D464" s="8" t="s">
        <v>14</v>
      </c>
      <c r="E464" s="9" t="s">
        <v>99</v>
      </c>
      <c r="F464" s="8" t="s">
        <v>100</v>
      </c>
      <c r="G464" s="10">
        <v>17</v>
      </c>
      <c r="H464" s="8" t="s">
        <v>17</v>
      </c>
      <c r="I464" s="9" t="s">
        <v>49</v>
      </c>
      <c r="J464" s="34" t="s">
        <v>447</v>
      </c>
      <c r="K464" s="11" t="s">
        <v>631</v>
      </c>
      <c r="L464" s="10"/>
      <c r="M464" s="12">
        <v>45035</v>
      </c>
    </row>
    <row r="465" spans="1:13" ht="15.75" customHeight="1" x14ac:dyDescent="0.25">
      <c r="A465" s="41" t="str">
        <f t="shared" si="7"/>
        <v>PN2068_2_17_EXE_DAF_000081_</v>
      </c>
      <c r="B465" s="6" t="s">
        <v>12</v>
      </c>
      <c r="C465" s="7" t="s">
        <v>13</v>
      </c>
      <c r="D465" s="8" t="s">
        <v>14</v>
      </c>
      <c r="E465" s="9" t="s">
        <v>99</v>
      </c>
      <c r="F465" s="8" t="s">
        <v>100</v>
      </c>
      <c r="G465" s="10">
        <v>17</v>
      </c>
      <c r="H465" s="8" t="s">
        <v>17</v>
      </c>
      <c r="I465" s="9" t="s">
        <v>49</v>
      </c>
      <c r="J465" s="34" t="s">
        <v>201</v>
      </c>
      <c r="K465" s="11" t="s">
        <v>632</v>
      </c>
      <c r="L465" s="10"/>
      <c r="M465" s="12">
        <v>45035</v>
      </c>
    </row>
    <row r="466" spans="1:13" ht="15.75" customHeight="1" x14ac:dyDescent="0.25">
      <c r="A466" s="41" t="str">
        <f t="shared" si="7"/>
        <v>PN2068_2_17_EXE_DAF_000082_</v>
      </c>
      <c r="B466" s="6" t="s">
        <v>12</v>
      </c>
      <c r="C466" s="7" t="s">
        <v>13</v>
      </c>
      <c r="D466" s="8" t="s">
        <v>14</v>
      </c>
      <c r="E466" s="9" t="s">
        <v>99</v>
      </c>
      <c r="F466" s="8" t="s">
        <v>100</v>
      </c>
      <c r="G466" s="10">
        <v>17</v>
      </c>
      <c r="H466" s="8" t="s">
        <v>17</v>
      </c>
      <c r="I466" s="9" t="s">
        <v>49</v>
      </c>
      <c r="J466" s="34" t="s">
        <v>150</v>
      </c>
      <c r="K466" s="11" t="s">
        <v>633</v>
      </c>
      <c r="L466" s="10"/>
      <c r="M466" s="12">
        <v>45035</v>
      </c>
    </row>
    <row r="467" spans="1:13" ht="15.75" customHeight="1" x14ac:dyDescent="0.25">
      <c r="A467" s="41" t="str">
        <f t="shared" si="7"/>
        <v>PN2068_2_17_EXE_DAF_000083_</v>
      </c>
      <c r="B467" s="6" t="s">
        <v>12</v>
      </c>
      <c r="C467" s="7" t="s">
        <v>13</v>
      </c>
      <c r="D467" s="8" t="s">
        <v>14</v>
      </c>
      <c r="E467" s="9" t="s">
        <v>99</v>
      </c>
      <c r="F467" s="8" t="s">
        <v>100</v>
      </c>
      <c r="G467" s="10">
        <v>17</v>
      </c>
      <c r="H467" s="8" t="s">
        <v>17</v>
      </c>
      <c r="I467" s="9" t="s">
        <v>49</v>
      </c>
      <c r="J467" s="10" t="s">
        <v>152</v>
      </c>
      <c r="K467" s="11" t="s">
        <v>634</v>
      </c>
      <c r="L467" s="10"/>
      <c r="M467" s="12">
        <v>45035</v>
      </c>
    </row>
    <row r="468" spans="1:13" ht="15.75" customHeight="1" x14ac:dyDescent="0.25">
      <c r="A468" s="41" t="str">
        <f t="shared" si="7"/>
        <v>PN2068_2_17_EXE_DAF_à définir_</v>
      </c>
      <c r="B468" s="6" t="s">
        <v>12</v>
      </c>
      <c r="C468" s="7" t="s">
        <v>13</v>
      </c>
      <c r="D468" s="8" t="s">
        <v>14</v>
      </c>
      <c r="E468" s="9" t="s">
        <v>99</v>
      </c>
      <c r="F468" s="8" t="s">
        <v>100</v>
      </c>
      <c r="G468" s="10">
        <v>17</v>
      </c>
      <c r="H468" s="8" t="s">
        <v>17</v>
      </c>
      <c r="I468" s="9" t="s">
        <v>49</v>
      </c>
      <c r="J468" s="10" t="s">
        <v>19</v>
      </c>
      <c r="K468" s="11" t="s">
        <v>635</v>
      </c>
      <c r="L468" s="10"/>
      <c r="M468" s="12">
        <v>45041</v>
      </c>
    </row>
    <row r="469" spans="1:13" ht="15.75" customHeight="1" x14ac:dyDescent="0.25">
      <c r="A469" s="41" t="str">
        <f t="shared" si="7"/>
        <v>PN2068_2_17_EXE_DAF_à définir_</v>
      </c>
      <c r="B469" s="6" t="s">
        <v>12</v>
      </c>
      <c r="C469" s="7" t="s">
        <v>13</v>
      </c>
      <c r="D469" s="8" t="s">
        <v>14</v>
      </c>
      <c r="E469" s="9" t="s">
        <v>99</v>
      </c>
      <c r="F469" s="8" t="s">
        <v>100</v>
      </c>
      <c r="G469" s="10">
        <v>17</v>
      </c>
      <c r="H469" s="8" t="s">
        <v>17</v>
      </c>
      <c r="I469" s="9" t="s">
        <v>49</v>
      </c>
      <c r="J469" s="10" t="s">
        <v>19</v>
      </c>
      <c r="K469" s="11" t="s">
        <v>636</v>
      </c>
      <c r="L469" s="10"/>
      <c r="M469" s="12">
        <v>45041</v>
      </c>
    </row>
    <row r="470" spans="1:13" ht="15.75" customHeight="1" x14ac:dyDescent="0.25">
      <c r="A470" s="41" t="str">
        <f t="shared" si="7"/>
        <v>PN2068_2_17_EXE_DAF_à définir_</v>
      </c>
      <c r="B470" s="6" t="s">
        <v>12</v>
      </c>
      <c r="C470" s="7" t="s">
        <v>13</v>
      </c>
      <c r="D470" s="8" t="s">
        <v>14</v>
      </c>
      <c r="E470" s="9" t="s">
        <v>99</v>
      </c>
      <c r="F470" s="8" t="s">
        <v>100</v>
      </c>
      <c r="G470" s="10">
        <v>17</v>
      </c>
      <c r="H470" s="8" t="s">
        <v>17</v>
      </c>
      <c r="I470" s="9" t="s">
        <v>49</v>
      </c>
      <c r="J470" s="10" t="s">
        <v>19</v>
      </c>
      <c r="K470" s="11" t="s">
        <v>637</v>
      </c>
      <c r="L470" s="10"/>
      <c r="M470" s="12">
        <v>45041</v>
      </c>
    </row>
    <row r="471" spans="1:13" ht="15.75" customHeight="1" x14ac:dyDescent="0.25">
      <c r="A471" s="41" t="str">
        <f t="shared" si="7"/>
        <v>PN2068_2_17_EXE_DAF_à définir_</v>
      </c>
      <c r="B471" s="6" t="s">
        <v>12</v>
      </c>
      <c r="C471" s="7" t="s">
        <v>13</v>
      </c>
      <c r="D471" s="8" t="s">
        <v>14</v>
      </c>
      <c r="E471" s="9" t="s">
        <v>99</v>
      </c>
      <c r="F471" s="8" t="s">
        <v>100</v>
      </c>
      <c r="G471" s="10">
        <v>17</v>
      </c>
      <c r="H471" s="8" t="s">
        <v>17</v>
      </c>
      <c r="I471" s="9" t="s">
        <v>49</v>
      </c>
      <c r="J471" s="10" t="s">
        <v>19</v>
      </c>
      <c r="K471" s="11" t="s">
        <v>638</v>
      </c>
      <c r="L471" s="10"/>
      <c r="M471" s="12">
        <v>45041</v>
      </c>
    </row>
    <row r="472" spans="1:13" ht="15.75" customHeight="1" x14ac:dyDescent="0.25">
      <c r="A472" s="41" t="str">
        <f t="shared" si="7"/>
        <v>PN2068_2_17_EXE_DAF_à définir_</v>
      </c>
      <c r="B472" s="6" t="s">
        <v>12</v>
      </c>
      <c r="C472" s="7" t="s">
        <v>13</v>
      </c>
      <c r="D472" s="8" t="s">
        <v>14</v>
      </c>
      <c r="E472" s="9" t="s">
        <v>99</v>
      </c>
      <c r="F472" s="8" t="s">
        <v>100</v>
      </c>
      <c r="G472" s="10">
        <v>17</v>
      </c>
      <c r="H472" s="8" t="s">
        <v>17</v>
      </c>
      <c r="I472" s="9" t="s">
        <v>49</v>
      </c>
      <c r="J472" s="10" t="s">
        <v>19</v>
      </c>
      <c r="K472" s="11" t="s">
        <v>639</v>
      </c>
      <c r="L472" s="10"/>
      <c r="M472" s="12">
        <v>45041</v>
      </c>
    </row>
    <row r="473" spans="1:13" ht="15.75" customHeight="1" x14ac:dyDescent="0.25">
      <c r="A473" s="41" t="str">
        <f t="shared" si="7"/>
        <v>PN2068_2_17_EXE_DAF_à définir_</v>
      </c>
      <c r="B473" s="6" t="s">
        <v>12</v>
      </c>
      <c r="C473" s="7" t="s">
        <v>13</v>
      </c>
      <c r="D473" s="8" t="s">
        <v>14</v>
      </c>
      <c r="E473" s="9" t="s">
        <v>99</v>
      </c>
      <c r="F473" s="8" t="s">
        <v>100</v>
      </c>
      <c r="G473" s="10">
        <v>17</v>
      </c>
      <c r="H473" s="8" t="s">
        <v>17</v>
      </c>
      <c r="I473" s="9" t="s">
        <v>49</v>
      </c>
      <c r="J473" s="10" t="s">
        <v>19</v>
      </c>
      <c r="K473" s="11" t="s">
        <v>640</v>
      </c>
      <c r="L473" s="10"/>
      <c r="M473" s="12">
        <v>45041</v>
      </c>
    </row>
    <row r="474" spans="1:13" ht="15.75" customHeight="1" x14ac:dyDescent="0.25">
      <c r="A474" s="41" t="str">
        <f t="shared" si="7"/>
        <v>PN2068_2_17_EXE_DAF_à définir_</v>
      </c>
      <c r="B474" s="6" t="s">
        <v>12</v>
      </c>
      <c r="C474" s="7" t="s">
        <v>13</v>
      </c>
      <c r="D474" s="8" t="s">
        <v>14</v>
      </c>
      <c r="E474" s="9" t="s">
        <v>99</v>
      </c>
      <c r="F474" s="8" t="s">
        <v>100</v>
      </c>
      <c r="G474" s="10">
        <v>17</v>
      </c>
      <c r="H474" s="8" t="s">
        <v>17</v>
      </c>
      <c r="I474" s="9" t="s">
        <v>49</v>
      </c>
      <c r="J474" s="10" t="s">
        <v>19</v>
      </c>
      <c r="K474" s="11" t="s">
        <v>641</v>
      </c>
      <c r="L474" s="10"/>
      <c r="M474" s="12">
        <v>45041</v>
      </c>
    </row>
    <row r="475" spans="1:13" ht="15.75" customHeight="1" x14ac:dyDescent="0.25">
      <c r="A475" s="41" t="str">
        <f t="shared" si="7"/>
        <v>PN2068_2_17_EXE_DAF_à définir_</v>
      </c>
      <c r="B475" s="6" t="s">
        <v>12</v>
      </c>
      <c r="C475" s="7" t="s">
        <v>13</v>
      </c>
      <c r="D475" s="8" t="s">
        <v>14</v>
      </c>
      <c r="E475" s="9" t="s">
        <v>99</v>
      </c>
      <c r="F475" s="8" t="s">
        <v>100</v>
      </c>
      <c r="G475" s="10">
        <v>17</v>
      </c>
      <c r="H475" s="8" t="s">
        <v>17</v>
      </c>
      <c r="I475" s="9" t="s">
        <v>49</v>
      </c>
      <c r="J475" s="10" t="s">
        <v>19</v>
      </c>
      <c r="K475" s="11" t="s">
        <v>642</v>
      </c>
      <c r="L475" s="10"/>
      <c r="M475" s="12">
        <v>45041</v>
      </c>
    </row>
    <row r="476" spans="1:13" ht="15.75" customHeight="1" x14ac:dyDescent="0.25">
      <c r="A476" s="41" t="str">
        <f t="shared" si="7"/>
        <v>PN2068_2_17_EXE_DAF_à définir_</v>
      </c>
      <c r="B476" s="6" t="s">
        <v>12</v>
      </c>
      <c r="C476" s="7" t="s">
        <v>13</v>
      </c>
      <c r="D476" s="8" t="s">
        <v>14</v>
      </c>
      <c r="E476" s="9" t="s">
        <v>99</v>
      </c>
      <c r="F476" s="8" t="s">
        <v>100</v>
      </c>
      <c r="G476" s="10">
        <v>17</v>
      </c>
      <c r="H476" s="8" t="s">
        <v>17</v>
      </c>
      <c r="I476" s="9" t="s">
        <v>49</v>
      </c>
      <c r="J476" s="10" t="s">
        <v>19</v>
      </c>
      <c r="K476" s="11" t="s">
        <v>643</v>
      </c>
      <c r="L476" s="10"/>
      <c r="M476" s="12">
        <v>45065</v>
      </c>
    </row>
    <row r="477" spans="1:13" ht="15.75" customHeight="1" x14ac:dyDescent="0.25">
      <c r="A477" s="41" t="str">
        <f t="shared" si="7"/>
        <v>PN2068_2_17_EXE_DAF_à définir_</v>
      </c>
      <c r="B477" s="6" t="s">
        <v>12</v>
      </c>
      <c r="C477" s="7" t="s">
        <v>13</v>
      </c>
      <c r="D477" s="8" t="s">
        <v>14</v>
      </c>
      <c r="E477" s="9" t="s">
        <v>99</v>
      </c>
      <c r="F477" s="8" t="s">
        <v>100</v>
      </c>
      <c r="G477" s="10">
        <v>17</v>
      </c>
      <c r="H477" s="8" t="s">
        <v>17</v>
      </c>
      <c r="I477" s="9" t="s">
        <v>49</v>
      </c>
      <c r="J477" s="10" t="s">
        <v>19</v>
      </c>
      <c r="K477" s="11" t="s">
        <v>644</v>
      </c>
      <c r="L477" s="10"/>
      <c r="M477" s="12">
        <v>45065</v>
      </c>
    </row>
    <row r="478" spans="1:13" ht="15.75" customHeight="1" x14ac:dyDescent="0.25">
      <c r="A478" s="41" t="str">
        <f t="shared" si="7"/>
        <v>PN2068_2_17_EXE_DAF_à définir_</v>
      </c>
      <c r="B478" s="6" t="s">
        <v>12</v>
      </c>
      <c r="C478" s="7" t="s">
        <v>13</v>
      </c>
      <c r="D478" s="8" t="s">
        <v>14</v>
      </c>
      <c r="E478" s="9" t="s">
        <v>99</v>
      </c>
      <c r="F478" s="8" t="s">
        <v>100</v>
      </c>
      <c r="G478" s="10">
        <v>17</v>
      </c>
      <c r="H478" s="8" t="s">
        <v>17</v>
      </c>
      <c r="I478" s="9" t="s">
        <v>49</v>
      </c>
      <c r="J478" s="10" t="s">
        <v>19</v>
      </c>
      <c r="K478" s="11" t="s">
        <v>645</v>
      </c>
      <c r="L478" s="10"/>
      <c r="M478" s="12">
        <v>45065</v>
      </c>
    </row>
    <row r="479" spans="1:13" ht="15.75" customHeight="1" x14ac:dyDescent="0.25">
      <c r="A479" s="41" t="str">
        <f t="shared" si="7"/>
        <v>PN2068_2_17_EXE_DAF_à définir_</v>
      </c>
      <c r="B479" s="6" t="s">
        <v>12</v>
      </c>
      <c r="C479" s="7" t="s">
        <v>13</v>
      </c>
      <c r="D479" s="13" t="s">
        <v>14</v>
      </c>
      <c r="E479" s="9" t="s">
        <v>99</v>
      </c>
      <c r="F479" s="8" t="s">
        <v>100</v>
      </c>
      <c r="G479" s="10">
        <v>17</v>
      </c>
      <c r="H479" s="14" t="s">
        <v>17</v>
      </c>
      <c r="I479" s="9" t="s">
        <v>49</v>
      </c>
      <c r="J479" s="10" t="s">
        <v>19</v>
      </c>
      <c r="K479" s="11" t="s">
        <v>646</v>
      </c>
      <c r="L479" s="10"/>
      <c r="M479" s="12">
        <v>45065</v>
      </c>
    </row>
    <row r="480" spans="1:13" ht="15.75" customHeight="1" x14ac:dyDescent="0.25">
      <c r="A480" s="41" t="str">
        <f t="shared" si="7"/>
        <v>PN2068_2_17_EXE_DAF_à définir_</v>
      </c>
      <c r="B480" s="6" t="s">
        <v>12</v>
      </c>
      <c r="C480" s="7" t="s">
        <v>13</v>
      </c>
      <c r="D480" s="8" t="s">
        <v>14</v>
      </c>
      <c r="E480" s="9" t="s">
        <v>99</v>
      </c>
      <c r="F480" s="8" t="s">
        <v>100</v>
      </c>
      <c r="G480" s="10">
        <v>17</v>
      </c>
      <c r="H480" s="8" t="s">
        <v>17</v>
      </c>
      <c r="I480" s="9" t="s">
        <v>49</v>
      </c>
      <c r="J480" s="10" t="s">
        <v>19</v>
      </c>
      <c r="K480" s="11" t="s">
        <v>647</v>
      </c>
      <c r="L480" s="10"/>
      <c r="M480" s="12">
        <v>45041</v>
      </c>
    </row>
    <row r="481" spans="1:13" ht="15.75" customHeight="1" x14ac:dyDescent="0.25">
      <c r="A481" s="41" t="str">
        <f t="shared" si="7"/>
        <v>PN2068_2_17_EXE_DAF_à définir_</v>
      </c>
      <c r="B481" s="6" t="s">
        <v>12</v>
      </c>
      <c r="C481" s="7" t="s">
        <v>13</v>
      </c>
      <c r="D481" s="8" t="s">
        <v>14</v>
      </c>
      <c r="E481" s="9" t="s">
        <v>99</v>
      </c>
      <c r="F481" s="8" t="s">
        <v>100</v>
      </c>
      <c r="G481" s="10">
        <v>17</v>
      </c>
      <c r="H481" s="8" t="s">
        <v>17</v>
      </c>
      <c r="I481" s="9" t="s">
        <v>49</v>
      </c>
      <c r="J481" s="10" t="s">
        <v>19</v>
      </c>
      <c r="K481" s="11" t="s">
        <v>648</v>
      </c>
      <c r="L481" s="10"/>
      <c r="M481" s="12">
        <v>45041</v>
      </c>
    </row>
    <row r="482" spans="1:13" ht="15.75" customHeight="1" x14ac:dyDescent="0.25">
      <c r="A482" s="41" t="str">
        <f t="shared" si="7"/>
        <v>PN2068_2_17_EXE_DAF_à définir_</v>
      </c>
      <c r="B482" s="6" t="s">
        <v>12</v>
      </c>
      <c r="C482" s="7" t="s">
        <v>13</v>
      </c>
      <c r="D482" s="8" t="s">
        <v>14</v>
      </c>
      <c r="E482" s="9" t="s">
        <v>99</v>
      </c>
      <c r="F482" s="8" t="s">
        <v>100</v>
      </c>
      <c r="G482" s="10">
        <v>17</v>
      </c>
      <c r="H482" s="8" t="s">
        <v>17</v>
      </c>
      <c r="I482" s="9" t="s">
        <v>49</v>
      </c>
      <c r="J482" s="10" t="s">
        <v>19</v>
      </c>
      <c r="K482" s="11" t="s">
        <v>649</v>
      </c>
      <c r="L482" s="10"/>
      <c r="M482" s="12">
        <v>45041</v>
      </c>
    </row>
    <row r="483" spans="1:13" ht="15.75" customHeight="1" x14ac:dyDescent="0.25">
      <c r="A483" s="41" t="str">
        <f t="shared" si="7"/>
        <v>PN2068_2_17_EXE_DAF_à définir_</v>
      </c>
      <c r="B483" s="6" t="s">
        <v>12</v>
      </c>
      <c r="C483" s="7" t="s">
        <v>13</v>
      </c>
      <c r="D483" s="8" t="s">
        <v>14</v>
      </c>
      <c r="E483" s="9" t="s">
        <v>99</v>
      </c>
      <c r="F483" s="8" t="s">
        <v>100</v>
      </c>
      <c r="G483" s="10">
        <v>17</v>
      </c>
      <c r="H483" s="8" t="s">
        <v>17</v>
      </c>
      <c r="I483" s="9" t="s">
        <v>49</v>
      </c>
      <c r="J483" s="10" t="s">
        <v>19</v>
      </c>
      <c r="K483" s="11" t="s">
        <v>650</v>
      </c>
      <c r="L483" s="10"/>
      <c r="M483" s="12">
        <v>45065</v>
      </c>
    </row>
    <row r="484" spans="1:13" ht="15.75" customHeight="1" x14ac:dyDescent="0.25">
      <c r="A484" s="41" t="str">
        <f t="shared" si="7"/>
        <v>PN2068_2_17_EXE_DAF_à définir_</v>
      </c>
      <c r="B484" s="6" t="s">
        <v>12</v>
      </c>
      <c r="C484" s="7" t="s">
        <v>13</v>
      </c>
      <c r="D484" s="8" t="s">
        <v>14</v>
      </c>
      <c r="E484" s="9" t="s">
        <v>99</v>
      </c>
      <c r="F484" s="8" t="s">
        <v>100</v>
      </c>
      <c r="G484" s="10">
        <v>17</v>
      </c>
      <c r="H484" s="8" t="s">
        <v>17</v>
      </c>
      <c r="I484" s="9" t="s">
        <v>49</v>
      </c>
      <c r="J484" s="10" t="s">
        <v>19</v>
      </c>
      <c r="K484" s="11" t="s">
        <v>651</v>
      </c>
      <c r="L484" s="10"/>
      <c r="M484" s="12">
        <v>45065</v>
      </c>
    </row>
    <row r="485" spans="1:13" ht="15.75" customHeight="1" x14ac:dyDescent="0.25">
      <c r="A485" s="41" t="str">
        <f t="shared" si="7"/>
        <v>____000000_</v>
      </c>
      <c r="B485" s="6"/>
      <c r="C485" s="7"/>
      <c r="D485" s="8"/>
      <c r="E485" s="9"/>
      <c r="F485" s="8"/>
      <c r="G485" s="10"/>
      <c r="H485" s="8"/>
      <c r="I485" s="9"/>
      <c r="J485" s="10"/>
      <c r="K485" s="11"/>
      <c r="L485" s="10"/>
      <c r="M485" s="12"/>
    </row>
    <row r="486" spans="1:13" ht="15.75" customHeight="1" x14ac:dyDescent="0.25">
      <c r="A486" s="41" t="str">
        <f t="shared" si="7"/>
        <v>PN2068_2_17_EXE_PIM_à définir_</v>
      </c>
      <c r="B486" s="6" t="s">
        <v>12</v>
      </c>
      <c r="C486" s="7" t="s">
        <v>13</v>
      </c>
      <c r="D486" s="8" t="s">
        <v>74</v>
      </c>
      <c r="E486" s="9" t="s">
        <v>652</v>
      </c>
      <c r="F486" s="8" t="s">
        <v>100</v>
      </c>
      <c r="G486" s="10">
        <v>17</v>
      </c>
      <c r="H486" s="8" t="s">
        <v>17</v>
      </c>
      <c r="I486" s="9" t="s">
        <v>262</v>
      </c>
      <c r="J486" s="10" t="s">
        <v>19</v>
      </c>
      <c r="K486" s="11" t="s">
        <v>653</v>
      </c>
      <c r="L486" s="10"/>
      <c r="M486" s="12">
        <v>45177</v>
      </c>
    </row>
    <row r="487" spans="1:13" ht="15.75" customHeight="1" x14ac:dyDescent="0.25">
      <c r="A487" s="41" t="str">
        <f t="shared" si="7"/>
        <v>PN2068_2_17_EXE_PIM_à définir_</v>
      </c>
      <c r="B487" s="6" t="s">
        <v>12</v>
      </c>
      <c r="C487" s="7" t="s">
        <v>13</v>
      </c>
      <c r="D487" s="8" t="s">
        <v>98</v>
      </c>
      <c r="E487" s="9" t="s">
        <v>652</v>
      </c>
      <c r="F487" s="8" t="s">
        <v>100</v>
      </c>
      <c r="G487" s="10">
        <v>17</v>
      </c>
      <c r="H487" s="8" t="s">
        <v>17</v>
      </c>
      <c r="I487" s="9" t="s">
        <v>262</v>
      </c>
      <c r="J487" s="10" t="s">
        <v>19</v>
      </c>
      <c r="K487" s="15" t="s">
        <v>654</v>
      </c>
      <c r="L487" s="10"/>
      <c r="M487" s="12">
        <v>45198</v>
      </c>
    </row>
    <row r="488" spans="1:13" ht="15.75" customHeight="1" x14ac:dyDescent="0.25">
      <c r="A488" s="41" t="str">
        <f t="shared" si="7"/>
        <v>PN2068_2_17_EXE_PIM_à définir_</v>
      </c>
      <c r="B488" s="6" t="s">
        <v>12</v>
      </c>
      <c r="C488" s="7" t="s">
        <v>13</v>
      </c>
      <c r="D488" s="13" t="s">
        <v>655</v>
      </c>
      <c r="E488" s="9" t="s">
        <v>652</v>
      </c>
      <c r="F488" s="8" t="s">
        <v>100</v>
      </c>
      <c r="G488" s="10">
        <v>17</v>
      </c>
      <c r="H488" s="14" t="s">
        <v>17</v>
      </c>
      <c r="I488" s="9" t="s">
        <v>262</v>
      </c>
      <c r="J488" s="10" t="s">
        <v>19</v>
      </c>
      <c r="K488" s="11" t="s">
        <v>656</v>
      </c>
      <c r="L488" s="10"/>
      <c r="M488" s="12">
        <v>45212</v>
      </c>
    </row>
    <row r="489" spans="1:13" ht="15.75" customHeight="1" x14ac:dyDescent="0.25">
      <c r="A489" s="41" t="str">
        <f t="shared" si="7"/>
        <v>PN2068_2_17_EXE_PIM_à définir_</v>
      </c>
      <c r="B489" s="6" t="s">
        <v>12</v>
      </c>
      <c r="C489" s="7" t="s">
        <v>13</v>
      </c>
      <c r="D489" s="8" t="s">
        <v>655</v>
      </c>
      <c r="E489" s="9" t="s">
        <v>652</v>
      </c>
      <c r="F489" s="8" t="s">
        <v>100</v>
      </c>
      <c r="G489" s="10">
        <v>17</v>
      </c>
      <c r="H489" s="8" t="s">
        <v>17</v>
      </c>
      <c r="I489" s="9" t="s">
        <v>262</v>
      </c>
      <c r="J489" s="10" t="s">
        <v>19</v>
      </c>
      <c r="K489" s="11" t="s">
        <v>657</v>
      </c>
      <c r="L489" s="10"/>
      <c r="M489" s="12">
        <v>45212</v>
      </c>
    </row>
    <row r="490" spans="1:13" ht="15.75" customHeight="1" x14ac:dyDescent="0.25">
      <c r="A490" s="41" t="str">
        <f t="shared" si="7"/>
        <v>PN2068_2_17_EXE_PIM_à définir_</v>
      </c>
      <c r="B490" s="6" t="s">
        <v>12</v>
      </c>
      <c r="C490" s="7" t="s">
        <v>13</v>
      </c>
      <c r="D490" s="8" t="s">
        <v>193</v>
      </c>
      <c r="E490" s="9" t="s">
        <v>652</v>
      </c>
      <c r="F490" s="8" t="s">
        <v>100</v>
      </c>
      <c r="G490" s="10">
        <v>17</v>
      </c>
      <c r="H490" s="8" t="s">
        <v>17</v>
      </c>
      <c r="I490" s="9" t="s">
        <v>262</v>
      </c>
      <c r="J490" s="10" t="s">
        <v>19</v>
      </c>
      <c r="K490" s="11" t="s">
        <v>658</v>
      </c>
      <c r="L490" s="10"/>
      <c r="M490" s="12">
        <v>45226</v>
      </c>
    </row>
    <row r="491" spans="1:13" ht="15.75" customHeight="1" x14ac:dyDescent="0.25">
      <c r="A491" s="41" t="str">
        <f t="shared" si="7"/>
        <v>PN2068_2_17_EXE_SHE_à définir_</v>
      </c>
      <c r="B491" s="6" t="s">
        <v>12</v>
      </c>
      <c r="C491" s="7" t="s">
        <v>13</v>
      </c>
      <c r="D491" s="8" t="s">
        <v>14</v>
      </c>
      <c r="E491" s="9" t="s">
        <v>652</v>
      </c>
      <c r="F491" s="8" t="s">
        <v>100</v>
      </c>
      <c r="G491" s="10">
        <v>17</v>
      </c>
      <c r="H491" s="8" t="s">
        <v>17</v>
      </c>
      <c r="I491" s="9" t="s">
        <v>39</v>
      </c>
      <c r="J491" s="10" t="s">
        <v>19</v>
      </c>
      <c r="K491" s="11" t="s">
        <v>659</v>
      </c>
      <c r="L491" s="10"/>
      <c r="M491" s="12">
        <v>45228</v>
      </c>
    </row>
    <row r="492" spans="1:13" ht="15.75" customHeight="1" x14ac:dyDescent="0.25">
      <c r="A492" s="41" t="str">
        <f t="shared" si="7"/>
        <v>PN2068_2_17_EXE_SHE_à définir_</v>
      </c>
      <c r="B492" s="6" t="s">
        <v>12</v>
      </c>
      <c r="C492" s="7" t="s">
        <v>13</v>
      </c>
      <c r="D492" s="8" t="s">
        <v>14</v>
      </c>
      <c r="E492" s="9" t="s">
        <v>652</v>
      </c>
      <c r="F492" s="8" t="s">
        <v>100</v>
      </c>
      <c r="G492" s="10">
        <v>17</v>
      </c>
      <c r="H492" s="8" t="s">
        <v>17</v>
      </c>
      <c r="I492" s="9" t="s">
        <v>39</v>
      </c>
      <c r="J492" s="10" t="s">
        <v>19</v>
      </c>
      <c r="K492" s="11" t="s">
        <v>660</v>
      </c>
      <c r="L492" s="10"/>
      <c r="M492" s="12">
        <v>45184</v>
      </c>
    </row>
    <row r="493" spans="1:13" ht="15.75" customHeight="1" x14ac:dyDescent="0.25">
      <c r="A493" s="41" t="str">
        <f t="shared" si="7"/>
        <v>PN2068_2_17_EXE_PIM_à définir_</v>
      </c>
      <c r="B493" s="6" t="s">
        <v>12</v>
      </c>
      <c r="C493" s="7" t="s">
        <v>13</v>
      </c>
      <c r="D493" s="8" t="s">
        <v>55</v>
      </c>
      <c r="E493" s="9" t="s">
        <v>652</v>
      </c>
      <c r="F493" s="8" t="s">
        <v>100</v>
      </c>
      <c r="G493" s="10">
        <v>17</v>
      </c>
      <c r="H493" s="8" t="s">
        <v>17</v>
      </c>
      <c r="I493" s="9" t="s">
        <v>262</v>
      </c>
      <c r="J493" s="10" t="s">
        <v>19</v>
      </c>
      <c r="K493" s="11" t="s">
        <v>661</v>
      </c>
      <c r="L493" s="10"/>
      <c r="M493" s="12">
        <v>45177</v>
      </c>
    </row>
    <row r="494" spans="1:13" ht="15.75" customHeight="1" x14ac:dyDescent="0.25">
      <c r="A494" s="41" t="str">
        <f t="shared" si="7"/>
        <v>PN2068_2_17_EXE_PIM_à définir_</v>
      </c>
      <c r="B494" s="6" t="s">
        <v>12</v>
      </c>
      <c r="C494" s="7" t="s">
        <v>13</v>
      </c>
      <c r="D494" s="8" t="s">
        <v>74</v>
      </c>
      <c r="E494" s="9" t="s">
        <v>652</v>
      </c>
      <c r="F494" s="8" t="s">
        <v>100</v>
      </c>
      <c r="G494" s="10">
        <v>17</v>
      </c>
      <c r="H494" s="8" t="s">
        <v>17</v>
      </c>
      <c r="I494" s="9" t="s">
        <v>262</v>
      </c>
      <c r="J494" s="10" t="s">
        <v>19</v>
      </c>
      <c r="K494" s="11" t="s">
        <v>662</v>
      </c>
      <c r="L494" s="10"/>
      <c r="M494" s="12">
        <v>45177</v>
      </c>
    </row>
    <row r="495" spans="1:13" ht="15.75" customHeight="1" x14ac:dyDescent="0.25">
      <c r="A495" s="41" t="str">
        <f t="shared" si="7"/>
        <v>PN2068_2_17_EXE_PIM_à définir_</v>
      </c>
      <c r="B495" s="6" t="s">
        <v>12</v>
      </c>
      <c r="C495" s="7" t="s">
        <v>13</v>
      </c>
      <c r="D495" s="8" t="s">
        <v>98</v>
      </c>
      <c r="E495" s="9" t="s">
        <v>652</v>
      </c>
      <c r="F495" s="8" t="s">
        <v>100</v>
      </c>
      <c r="G495" s="10">
        <v>17</v>
      </c>
      <c r="H495" s="8" t="s">
        <v>17</v>
      </c>
      <c r="I495" s="9" t="s">
        <v>262</v>
      </c>
      <c r="J495" s="10" t="s">
        <v>19</v>
      </c>
      <c r="K495" s="11" t="s">
        <v>663</v>
      </c>
      <c r="L495" s="10"/>
      <c r="M495" s="12">
        <v>45198</v>
      </c>
    </row>
    <row r="496" spans="1:13" ht="15.75" customHeight="1" x14ac:dyDescent="0.25">
      <c r="A496" s="41" t="str">
        <f t="shared" si="7"/>
        <v>PN2068_2_17_EXE_PIM_à définir_</v>
      </c>
      <c r="B496" s="6" t="s">
        <v>12</v>
      </c>
      <c r="C496" s="7" t="s">
        <v>13</v>
      </c>
      <c r="D496" s="8" t="s">
        <v>14</v>
      </c>
      <c r="E496" s="9" t="s">
        <v>652</v>
      </c>
      <c r="F496" s="8" t="s">
        <v>100</v>
      </c>
      <c r="G496" s="10">
        <v>17</v>
      </c>
      <c r="H496" s="8" t="s">
        <v>17</v>
      </c>
      <c r="I496" s="9" t="s">
        <v>262</v>
      </c>
      <c r="J496" s="10" t="s">
        <v>19</v>
      </c>
      <c r="K496" s="11" t="s">
        <v>664</v>
      </c>
      <c r="L496" s="10"/>
      <c r="M496" s="12">
        <v>45177</v>
      </c>
    </row>
    <row r="497" spans="1:13" ht="15.75" customHeight="1" x14ac:dyDescent="0.25">
      <c r="A497" s="41" t="str">
        <f t="shared" si="7"/>
        <v>PN2068_2_17_EXE_PIM_à définir_</v>
      </c>
      <c r="B497" s="6" t="s">
        <v>12</v>
      </c>
      <c r="C497" s="7" t="s">
        <v>13</v>
      </c>
      <c r="D497" s="8" t="s">
        <v>14</v>
      </c>
      <c r="E497" s="9" t="s">
        <v>652</v>
      </c>
      <c r="F497" s="8" t="s">
        <v>100</v>
      </c>
      <c r="G497" s="10">
        <v>17</v>
      </c>
      <c r="H497" s="8" t="s">
        <v>17</v>
      </c>
      <c r="I497" s="9" t="s">
        <v>262</v>
      </c>
      <c r="J497" s="10" t="s">
        <v>19</v>
      </c>
      <c r="K497" s="11" t="s">
        <v>665</v>
      </c>
      <c r="L497" s="10"/>
      <c r="M497" s="12">
        <v>45184</v>
      </c>
    </row>
    <row r="498" spans="1:13" ht="15.75" customHeight="1" x14ac:dyDescent="0.25">
      <c r="A498" s="41" t="str">
        <f t="shared" si="7"/>
        <v>PN2068_2_17_EXE_PIM_à définir_</v>
      </c>
      <c r="B498" s="6" t="s">
        <v>12</v>
      </c>
      <c r="C498" s="7" t="s">
        <v>13</v>
      </c>
      <c r="D498" s="8" t="s">
        <v>74</v>
      </c>
      <c r="E498" s="9" t="s">
        <v>652</v>
      </c>
      <c r="F498" s="8" t="s">
        <v>100</v>
      </c>
      <c r="G498" s="10">
        <v>17</v>
      </c>
      <c r="H498" s="8" t="s">
        <v>17</v>
      </c>
      <c r="I498" s="9" t="s">
        <v>262</v>
      </c>
      <c r="J498" s="10" t="s">
        <v>19</v>
      </c>
      <c r="K498" s="11" t="s">
        <v>666</v>
      </c>
      <c r="L498" s="10"/>
      <c r="M498" s="12">
        <v>45177</v>
      </c>
    </row>
    <row r="499" spans="1:13" ht="15.75" customHeight="1" x14ac:dyDescent="0.25">
      <c r="A499" s="41" t="str">
        <f t="shared" si="7"/>
        <v>PN2068_2_17_EXE_PIM_à définir_</v>
      </c>
      <c r="B499" s="6" t="s">
        <v>12</v>
      </c>
      <c r="C499" s="7" t="s">
        <v>13</v>
      </c>
      <c r="D499" s="13" t="s">
        <v>98</v>
      </c>
      <c r="E499" s="9" t="s">
        <v>652</v>
      </c>
      <c r="F499" s="8" t="s">
        <v>100</v>
      </c>
      <c r="G499" s="10">
        <v>17</v>
      </c>
      <c r="H499" s="14" t="s">
        <v>17</v>
      </c>
      <c r="I499" s="9" t="s">
        <v>262</v>
      </c>
      <c r="J499" s="10" t="s">
        <v>19</v>
      </c>
      <c r="K499" s="11" t="s">
        <v>667</v>
      </c>
      <c r="L499" s="10"/>
      <c r="M499" s="12">
        <v>45198</v>
      </c>
    </row>
    <row r="500" spans="1:13" ht="15.75" customHeight="1" x14ac:dyDescent="0.25">
      <c r="A500" s="41" t="str">
        <f t="shared" si="7"/>
        <v>PN2068_2_17_EXE_PIM_à définir_</v>
      </c>
      <c r="B500" s="6" t="s">
        <v>12</v>
      </c>
      <c r="C500" s="7" t="s">
        <v>13</v>
      </c>
      <c r="D500" s="13" t="s">
        <v>655</v>
      </c>
      <c r="E500" s="9" t="s">
        <v>652</v>
      </c>
      <c r="F500" s="8" t="s">
        <v>100</v>
      </c>
      <c r="G500" s="10">
        <v>17</v>
      </c>
      <c r="H500" s="14" t="s">
        <v>17</v>
      </c>
      <c r="I500" s="9" t="s">
        <v>262</v>
      </c>
      <c r="J500" s="10" t="s">
        <v>19</v>
      </c>
      <c r="K500" s="11" t="s">
        <v>668</v>
      </c>
      <c r="L500" s="10"/>
      <c r="M500" s="12">
        <v>45212</v>
      </c>
    </row>
    <row r="501" spans="1:13" ht="15.75" customHeight="1" x14ac:dyDescent="0.25">
      <c r="A501" s="41" t="str">
        <f t="shared" si="7"/>
        <v>PN2068_2_17_EXE_PIM_à définir_</v>
      </c>
      <c r="B501" s="6" t="s">
        <v>12</v>
      </c>
      <c r="C501" s="7" t="s">
        <v>13</v>
      </c>
      <c r="D501" s="13" t="s">
        <v>655</v>
      </c>
      <c r="E501" s="9" t="s">
        <v>652</v>
      </c>
      <c r="F501" s="8" t="s">
        <v>100</v>
      </c>
      <c r="G501" s="10">
        <v>17</v>
      </c>
      <c r="H501" s="14" t="s">
        <v>17</v>
      </c>
      <c r="I501" s="9" t="s">
        <v>262</v>
      </c>
      <c r="J501" s="10" t="s">
        <v>19</v>
      </c>
      <c r="K501" s="11" t="s">
        <v>669</v>
      </c>
      <c r="L501" s="10"/>
      <c r="M501" s="12">
        <v>45212</v>
      </c>
    </row>
    <row r="502" spans="1:13" ht="15.75" customHeight="1" x14ac:dyDescent="0.25">
      <c r="A502" s="41" t="str">
        <f t="shared" si="7"/>
        <v>PN2068_2_17_EXE_PIM_à définir_</v>
      </c>
      <c r="B502" s="6" t="s">
        <v>12</v>
      </c>
      <c r="C502" s="7" t="s">
        <v>13</v>
      </c>
      <c r="D502" s="13" t="s">
        <v>193</v>
      </c>
      <c r="E502" s="9" t="s">
        <v>652</v>
      </c>
      <c r="F502" s="8" t="s">
        <v>100</v>
      </c>
      <c r="G502" s="10">
        <v>17</v>
      </c>
      <c r="H502" s="14" t="s">
        <v>17</v>
      </c>
      <c r="I502" s="9" t="s">
        <v>262</v>
      </c>
      <c r="J502" s="10" t="s">
        <v>19</v>
      </c>
      <c r="K502" s="11" t="s">
        <v>670</v>
      </c>
      <c r="L502" s="10"/>
      <c r="M502" s="12">
        <v>45226</v>
      </c>
    </row>
    <row r="503" spans="1:13" ht="15.75" customHeight="1" x14ac:dyDescent="0.25">
      <c r="A503" s="41" t="str">
        <f t="shared" si="7"/>
        <v>PN2068_2_17_EXE_PIM_à définir_</v>
      </c>
      <c r="B503" s="6" t="s">
        <v>12</v>
      </c>
      <c r="C503" s="7" t="s">
        <v>13</v>
      </c>
      <c r="D503" s="13" t="s">
        <v>55</v>
      </c>
      <c r="E503" s="9" t="s">
        <v>652</v>
      </c>
      <c r="F503" s="8" t="s">
        <v>100</v>
      </c>
      <c r="G503" s="10">
        <v>17</v>
      </c>
      <c r="H503" s="14" t="s">
        <v>17</v>
      </c>
      <c r="I503" s="9" t="s">
        <v>262</v>
      </c>
      <c r="J503" s="10" t="s">
        <v>19</v>
      </c>
      <c r="K503" s="11" t="s">
        <v>671</v>
      </c>
      <c r="L503" s="10"/>
      <c r="M503" s="12">
        <v>45177</v>
      </c>
    </row>
    <row r="504" spans="1:13" ht="15.75" customHeight="1" x14ac:dyDescent="0.25">
      <c r="A504" s="41" t="str">
        <f t="shared" si="7"/>
        <v>PN2068_2_17_EXE_PIM_à définir_</v>
      </c>
      <c r="B504" s="6" t="s">
        <v>12</v>
      </c>
      <c r="C504" s="7" t="s">
        <v>13</v>
      </c>
      <c r="D504" s="13" t="s">
        <v>74</v>
      </c>
      <c r="E504" s="9" t="s">
        <v>652</v>
      </c>
      <c r="F504" s="8" t="s">
        <v>100</v>
      </c>
      <c r="G504" s="10">
        <v>17</v>
      </c>
      <c r="H504" s="14" t="s">
        <v>17</v>
      </c>
      <c r="I504" s="9" t="s">
        <v>262</v>
      </c>
      <c r="J504" s="10" t="s">
        <v>19</v>
      </c>
      <c r="K504" s="11" t="s">
        <v>672</v>
      </c>
      <c r="L504" s="10"/>
      <c r="M504" s="12">
        <v>45177</v>
      </c>
    </row>
    <row r="505" spans="1:13" ht="15.75" customHeight="1" x14ac:dyDescent="0.25">
      <c r="A505" s="41" t="str">
        <f t="shared" si="7"/>
        <v>PN2068_2_17_EXE_PIM_à définir_</v>
      </c>
      <c r="B505" s="6" t="s">
        <v>12</v>
      </c>
      <c r="C505" s="7" t="s">
        <v>13</v>
      </c>
      <c r="D505" s="13" t="s">
        <v>98</v>
      </c>
      <c r="E505" s="9" t="s">
        <v>652</v>
      </c>
      <c r="F505" s="8" t="s">
        <v>100</v>
      </c>
      <c r="G505" s="10">
        <v>17</v>
      </c>
      <c r="H505" s="14" t="s">
        <v>17</v>
      </c>
      <c r="I505" s="9" t="s">
        <v>262</v>
      </c>
      <c r="J505" s="10" t="s">
        <v>19</v>
      </c>
      <c r="K505" s="11" t="s">
        <v>673</v>
      </c>
      <c r="L505" s="10"/>
      <c r="M505" s="12">
        <v>45198</v>
      </c>
    </row>
    <row r="506" spans="1:13" ht="15.75" customHeight="1" x14ac:dyDescent="0.25">
      <c r="A506" s="41" t="str">
        <f t="shared" si="7"/>
        <v>PN2068_2_17_EXE_PIM_à définir_</v>
      </c>
      <c r="B506" s="6" t="s">
        <v>12</v>
      </c>
      <c r="C506" s="7" t="s">
        <v>13</v>
      </c>
      <c r="D506" s="13" t="s">
        <v>655</v>
      </c>
      <c r="E506" s="9" t="s">
        <v>652</v>
      </c>
      <c r="F506" s="8" t="s">
        <v>100</v>
      </c>
      <c r="G506" s="10">
        <v>17</v>
      </c>
      <c r="H506" s="14" t="s">
        <v>17</v>
      </c>
      <c r="I506" s="9" t="s">
        <v>262</v>
      </c>
      <c r="J506" s="10" t="s">
        <v>19</v>
      </c>
      <c r="K506" s="11" t="s">
        <v>674</v>
      </c>
      <c r="L506" s="10"/>
      <c r="M506" s="12">
        <v>45212</v>
      </c>
    </row>
    <row r="507" spans="1:13" ht="15.75" customHeight="1" x14ac:dyDescent="0.25">
      <c r="A507" s="41" t="str">
        <f t="shared" si="7"/>
        <v>PN2068_2_17_EXE_PIM_à définir_</v>
      </c>
      <c r="B507" s="6" t="s">
        <v>12</v>
      </c>
      <c r="C507" s="7" t="s">
        <v>13</v>
      </c>
      <c r="D507" s="13" t="s">
        <v>655</v>
      </c>
      <c r="E507" s="9" t="s">
        <v>652</v>
      </c>
      <c r="F507" s="8" t="s">
        <v>100</v>
      </c>
      <c r="G507" s="10">
        <v>17</v>
      </c>
      <c r="H507" s="14" t="s">
        <v>17</v>
      </c>
      <c r="I507" s="9" t="s">
        <v>262</v>
      </c>
      <c r="J507" s="10" t="s">
        <v>19</v>
      </c>
      <c r="K507" s="11" t="s">
        <v>675</v>
      </c>
      <c r="L507" s="10"/>
      <c r="M507" s="12">
        <v>45212</v>
      </c>
    </row>
    <row r="508" spans="1:13" ht="15.75" customHeight="1" x14ac:dyDescent="0.25">
      <c r="A508" s="41" t="str">
        <f t="shared" si="7"/>
        <v>PN2068_2_17_EXE_PIM_à définir_</v>
      </c>
      <c r="B508" s="6" t="s">
        <v>12</v>
      </c>
      <c r="C508" s="7" t="s">
        <v>13</v>
      </c>
      <c r="D508" s="13" t="s">
        <v>193</v>
      </c>
      <c r="E508" s="9" t="s">
        <v>652</v>
      </c>
      <c r="F508" s="8" t="s">
        <v>100</v>
      </c>
      <c r="G508" s="10">
        <v>17</v>
      </c>
      <c r="H508" s="14" t="s">
        <v>17</v>
      </c>
      <c r="I508" s="9" t="s">
        <v>262</v>
      </c>
      <c r="J508" s="10" t="s">
        <v>19</v>
      </c>
      <c r="K508" s="11" t="s">
        <v>676</v>
      </c>
      <c r="L508" s="10"/>
      <c r="M508" s="12">
        <v>45226</v>
      </c>
    </row>
    <row r="509" spans="1:13" ht="15.75" customHeight="1" x14ac:dyDescent="0.25">
      <c r="A509" s="41" t="str">
        <f t="shared" si="7"/>
        <v>PN2068_2_17_EXE_PLA_à définir_</v>
      </c>
      <c r="B509" s="6" t="s">
        <v>12</v>
      </c>
      <c r="C509" s="7" t="s">
        <v>13</v>
      </c>
      <c r="D509" s="13" t="s">
        <v>55</v>
      </c>
      <c r="E509" s="9" t="s">
        <v>652</v>
      </c>
      <c r="F509" s="8" t="s">
        <v>100</v>
      </c>
      <c r="G509" s="10">
        <v>17</v>
      </c>
      <c r="H509" s="14" t="s">
        <v>17</v>
      </c>
      <c r="I509" s="9" t="s">
        <v>56</v>
      </c>
      <c r="J509" s="10" t="s">
        <v>19</v>
      </c>
      <c r="K509" s="11" t="s">
        <v>677</v>
      </c>
      <c r="L509" s="10"/>
      <c r="M509" s="12">
        <v>45177</v>
      </c>
    </row>
    <row r="510" spans="1:13" ht="15.75" customHeight="1" x14ac:dyDescent="0.25">
      <c r="A510" s="41" t="str">
        <f t="shared" si="7"/>
        <v>PN2068_2_17_EXE_PLA_à définir_</v>
      </c>
      <c r="B510" s="6" t="s">
        <v>12</v>
      </c>
      <c r="C510" s="7" t="s">
        <v>13</v>
      </c>
      <c r="D510" s="13" t="s">
        <v>74</v>
      </c>
      <c r="E510" s="9" t="s">
        <v>652</v>
      </c>
      <c r="F510" s="8" t="s">
        <v>100</v>
      </c>
      <c r="G510" s="10">
        <v>17</v>
      </c>
      <c r="H510" s="14" t="s">
        <v>17</v>
      </c>
      <c r="I510" s="9" t="s">
        <v>56</v>
      </c>
      <c r="J510" s="10" t="s">
        <v>19</v>
      </c>
      <c r="K510" s="11" t="s">
        <v>678</v>
      </c>
      <c r="L510" s="10"/>
      <c r="M510" s="12">
        <v>45177</v>
      </c>
    </row>
    <row r="511" spans="1:13" ht="15.75" customHeight="1" x14ac:dyDescent="0.25">
      <c r="A511" s="41" t="str">
        <f t="shared" si="7"/>
        <v>PN2068_2_17_EXE_PLA_à définir_</v>
      </c>
      <c r="B511" s="6" t="s">
        <v>12</v>
      </c>
      <c r="C511" s="7" t="s">
        <v>13</v>
      </c>
      <c r="D511" s="13" t="s">
        <v>98</v>
      </c>
      <c r="E511" s="9" t="s">
        <v>652</v>
      </c>
      <c r="F511" s="8" t="s">
        <v>100</v>
      </c>
      <c r="G511" s="10">
        <v>17</v>
      </c>
      <c r="H511" s="14" t="s">
        <v>17</v>
      </c>
      <c r="I511" s="9" t="s">
        <v>56</v>
      </c>
      <c r="J511" s="10" t="s">
        <v>19</v>
      </c>
      <c r="K511" s="11" t="s">
        <v>679</v>
      </c>
      <c r="L511" s="10"/>
      <c r="M511" s="12">
        <v>45198</v>
      </c>
    </row>
    <row r="512" spans="1:13" ht="15.75" customHeight="1" x14ac:dyDescent="0.25">
      <c r="A512" s="41" t="str">
        <f t="shared" si="7"/>
        <v>PN2068_2_17_EXE_PLA_à définir_</v>
      </c>
      <c r="B512" s="6" t="s">
        <v>12</v>
      </c>
      <c r="C512" s="7" t="s">
        <v>13</v>
      </c>
      <c r="D512" s="13" t="s">
        <v>655</v>
      </c>
      <c r="E512" s="9" t="s">
        <v>652</v>
      </c>
      <c r="F512" s="8" t="s">
        <v>100</v>
      </c>
      <c r="G512" s="10">
        <v>17</v>
      </c>
      <c r="H512" s="14" t="s">
        <v>17</v>
      </c>
      <c r="I512" s="9" t="s">
        <v>56</v>
      </c>
      <c r="J512" s="10" t="s">
        <v>19</v>
      </c>
      <c r="K512" s="11" t="s">
        <v>680</v>
      </c>
      <c r="L512" s="10"/>
      <c r="M512" s="12">
        <v>45212</v>
      </c>
    </row>
    <row r="513" spans="1:13" ht="15.75" customHeight="1" x14ac:dyDescent="0.25">
      <c r="A513" s="41" t="str">
        <f t="shared" si="7"/>
        <v>PN2068_2_17_EXE_PLA_à définir_</v>
      </c>
      <c r="B513" s="6" t="s">
        <v>12</v>
      </c>
      <c r="C513" s="7" t="s">
        <v>13</v>
      </c>
      <c r="D513" s="13" t="s">
        <v>655</v>
      </c>
      <c r="E513" s="9" t="s">
        <v>652</v>
      </c>
      <c r="F513" s="8" t="s">
        <v>100</v>
      </c>
      <c r="G513" s="10">
        <v>17</v>
      </c>
      <c r="H513" s="14" t="s">
        <v>17</v>
      </c>
      <c r="I513" s="9" t="s">
        <v>56</v>
      </c>
      <c r="J513" s="10" t="s">
        <v>19</v>
      </c>
      <c r="K513" s="11" t="s">
        <v>681</v>
      </c>
      <c r="L513" s="10"/>
      <c r="M513" s="12">
        <v>45212</v>
      </c>
    </row>
    <row r="514" spans="1:13" ht="15.75" customHeight="1" x14ac:dyDescent="0.25">
      <c r="A514" s="41" t="str">
        <f t="shared" si="7"/>
        <v>PN2068_2_17_EXE_PLA_à définir_</v>
      </c>
      <c r="B514" s="6" t="s">
        <v>12</v>
      </c>
      <c r="C514" s="7" t="s">
        <v>13</v>
      </c>
      <c r="D514" s="13" t="s">
        <v>193</v>
      </c>
      <c r="E514" s="9" t="s">
        <v>652</v>
      </c>
      <c r="F514" s="8" t="s">
        <v>100</v>
      </c>
      <c r="G514" s="10">
        <v>17</v>
      </c>
      <c r="H514" s="14" t="s">
        <v>17</v>
      </c>
      <c r="I514" s="9" t="s">
        <v>56</v>
      </c>
      <c r="J514" s="10" t="s">
        <v>19</v>
      </c>
      <c r="K514" s="11" t="s">
        <v>682</v>
      </c>
      <c r="L514" s="10"/>
      <c r="M514" s="12">
        <v>45226</v>
      </c>
    </row>
    <row r="515" spans="1:13" ht="15.75" customHeight="1" x14ac:dyDescent="0.25">
      <c r="A515" s="41" t="str">
        <f t="shared" ref="A515:A535" si="8">CONCATENATE(F515,"_",G515,"_",H515,"_",I515,"_",TEXT(J515,"000000"),"_",L515)</f>
        <v>PN2068_2_17_EXE_SHE_à définir_</v>
      </c>
      <c r="B515" s="6" t="s">
        <v>12</v>
      </c>
      <c r="C515" s="7" t="s">
        <v>13</v>
      </c>
      <c r="D515" s="13" t="s">
        <v>14</v>
      </c>
      <c r="E515" s="9" t="s">
        <v>652</v>
      </c>
      <c r="F515" s="8" t="s">
        <v>100</v>
      </c>
      <c r="G515" s="10">
        <v>17</v>
      </c>
      <c r="H515" s="14" t="s">
        <v>17</v>
      </c>
      <c r="I515" s="9" t="s">
        <v>39</v>
      </c>
      <c r="J515" s="10" t="s">
        <v>19</v>
      </c>
      <c r="K515" s="11" t="s">
        <v>683</v>
      </c>
      <c r="L515" s="10"/>
      <c r="M515" s="12">
        <v>45198</v>
      </c>
    </row>
    <row r="516" spans="1:13" ht="15.75" customHeight="1" x14ac:dyDescent="0.25">
      <c r="A516" s="41" t="str">
        <f t="shared" si="8"/>
        <v>PN2068_2_17_EXE_SHE_à définir_</v>
      </c>
      <c r="B516" s="6" t="s">
        <v>12</v>
      </c>
      <c r="C516" s="7" t="s">
        <v>13</v>
      </c>
      <c r="D516" s="13" t="s">
        <v>14</v>
      </c>
      <c r="E516" s="9" t="s">
        <v>652</v>
      </c>
      <c r="F516" s="8" t="s">
        <v>100</v>
      </c>
      <c r="G516" s="10">
        <v>17</v>
      </c>
      <c r="H516" s="14" t="s">
        <v>17</v>
      </c>
      <c r="I516" s="9" t="s">
        <v>39</v>
      </c>
      <c r="J516" s="10" t="s">
        <v>19</v>
      </c>
      <c r="K516" s="11" t="s">
        <v>684</v>
      </c>
      <c r="L516" s="10"/>
      <c r="M516" s="12">
        <v>45198</v>
      </c>
    </row>
    <row r="517" spans="1:13" ht="15.75" customHeight="1" x14ac:dyDescent="0.25">
      <c r="A517" s="41" t="str">
        <f t="shared" si="8"/>
        <v>PN2068_2_17_EXE_SHE_à définir_</v>
      </c>
      <c r="B517" s="6" t="s">
        <v>12</v>
      </c>
      <c r="C517" s="7" t="s">
        <v>13</v>
      </c>
      <c r="D517" s="13" t="s">
        <v>14</v>
      </c>
      <c r="E517" s="9" t="s">
        <v>652</v>
      </c>
      <c r="F517" s="8" t="s">
        <v>100</v>
      </c>
      <c r="G517" s="10">
        <v>17</v>
      </c>
      <c r="H517" s="14" t="s">
        <v>17</v>
      </c>
      <c r="I517" s="9" t="s">
        <v>39</v>
      </c>
      <c r="J517" s="10" t="s">
        <v>19</v>
      </c>
      <c r="K517" s="11" t="s">
        <v>685</v>
      </c>
      <c r="L517" s="10"/>
      <c r="M517" s="12">
        <v>45198</v>
      </c>
    </row>
    <row r="518" spans="1:13" ht="15.75" customHeight="1" x14ac:dyDescent="0.25">
      <c r="A518" s="41" t="str">
        <f t="shared" si="8"/>
        <v>PN2068_2_17_EXE_SHE_à définir_</v>
      </c>
      <c r="B518" s="6" t="s">
        <v>12</v>
      </c>
      <c r="C518" s="7" t="s">
        <v>13</v>
      </c>
      <c r="D518" s="13" t="s">
        <v>14</v>
      </c>
      <c r="E518" s="9" t="s">
        <v>652</v>
      </c>
      <c r="F518" s="8" t="s">
        <v>100</v>
      </c>
      <c r="G518" s="10">
        <v>17</v>
      </c>
      <c r="H518" s="14" t="s">
        <v>17</v>
      </c>
      <c r="I518" s="9" t="s">
        <v>39</v>
      </c>
      <c r="J518" s="10" t="s">
        <v>19</v>
      </c>
      <c r="K518" s="11" t="s">
        <v>686</v>
      </c>
      <c r="L518" s="10"/>
      <c r="M518" s="12">
        <v>45212</v>
      </c>
    </row>
    <row r="519" spans="1:13" ht="15.75" customHeight="1" x14ac:dyDescent="0.25">
      <c r="A519" s="41" t="str">
        <f t="shared" si="8"/>
        <v>PN2068_2_17_EXE_SHE_à définir_</v>
      </c>
      <c r="B519" s="6" t="s">
        <v>12</v>
      </c>
      <c r="C519" s="7" t="s">
        <v>13</v>
      </c>
      <c r="D519" s="13" t="s">
        <v>14</v>
      </c>
      <c r="E519" s="9" t="s">
        <v>652</v>
      </c>
      <c r="F519" s="8" t="s">
        <v>100</v>
      </c>
      <c r="G519" s="10">
        <v>17</v>
      </c>
      <c r="H519" s="14" t="s">
        <v>17</v>
      </c>
      <c r="I519" s="9" t="s">
        <v>39</v>
      </c>
      <c r="J519" s="10" t="s">
        <v>19</v>
      </c>
      <c r="K519" s="11" t="s">
        <v>687</v>
      </c>
      <c r="L519" s="10"/>
      <c r="M519" s="12">
        <v>45212</v>
      </c>
    </row>
    <row r="520" spans="1:13" ht="15.75" customHeight="1" x14ac:dyDescent="0.25">
      <c r="A520" s="41" t="str">
        <f t="shared" si="8"/>
        <v>PN2068_2_17_EXE_SHE_à définir_</v>
      </c>
      <c r="B520" s="6" t="s">
        <v>12</v>
      </c>
      <c r="C520" s="7" t="s">
        <v>13</v>
      </c>
      <c r="D520" s="8" t="s">
        <v>14</v>
      </c>
      <c r="E520" s="9" t="s">
        <v>652</v>
      </c>
      <c r="F520" s="8" t="s">
        <v>100</v>
      </c>
      <c r="G520" s="10">
        <v>17</v>
      </c>
      <c r="H520" s="8" t="s">
        <v>17</v>
      </c>
      <c r="I520" s="9" t="s">
        <v>39</v>
      </c>
      <c r="J520" s="10" t="s">
        <v>19</v>
      </c>
      <c r="K520" s="15" t="s">
        <v>688</v>
      </c>
      <c r="L520" s="10"/>
      <c r="M520" s="12">
        <v>45212</v>
      </c>
    </row>
    <row r="521" spans="1:13" ht="15.75" customHeight="1" x14ac:dyDescent="0.25">
      <c r="A521" s="41" t="str">
        <f t="shared" si="8"/>
        <v>PN2068_2_17_EXE_SHE_à définir_</v>
      </c>
      <c r="B521" s="6" t="s">
        <v>12</v>
      </c>
      <c r="C521" s="7" t="s">
        <v>13</v>
      </c>
      <c r="D521" s="8" t="s">
        <v>14</v>
      </c>
      <c r="E521" s="9" t="s">
        <v>652</v>
      </c>
      <c r="F521" s="8" t="s">
        <v>100</v>
      </c>
      <c r="G521" s="10">
        <v>17</v>
      </c>
      <c r="H521" s="8" t="s">
        <v>17</v>
      </c>
      <c r="I521" s="9" t="s">
        <v>39</v>
      </c>
      <c r="J521" s="10" t="s">
        <v>19</v>
      </c>
      <c r="K521" s="15" t="s">
        <v>689</v>
      </c>
      <c r="L521" s="10"/>
      <c r="M521" s="12">
        <v>45212</v>
      </c>
    </row>
    <row r="522" spans="1:13" ht="15.75" customHeight="1" x14ac:dyDescent="0.25">
      <c r="A522" s="41" t="str">
        <f t="shared" si="8"/>
        <v>PN2068_2_17_EXE_SHE_à définir_</v>
      </c>
      <c r="B522" s="6" t="s">
        <v>12</v>
      </c>
      <c r="C522" s="7" t="s">
        <v>13</v>
      </c>
      <c r="D522" s="8" t="s">
        <v>14</v>
      </c>
      <c r="E522" s="9" t="s">
        <v>652</v>
      </c>
      <c r="F522" s="8" t="s">
        <v>100</v>
      </c>
      <c r="G522" s="10">
        <v>17</v>
      </c>
      <c r="H522" s="8" t="s">
        <v>17</v>
      </c>
      <c r="I522" s="9" t="s">
        <v>39</v>
      </c>
      <c r="J522" s="10" t="s">
        <v>19</v>
      </c>
      <c r="K522" s="15" t="s">
        <v>690</v>
      </c>
      <c r="L522" s="10"/>
      <c r="M522" s="12">
        <v>45212</v>
      </c>
    </row>
    <row r="523" spans="1:13" ht="15.75" customHeight="1" x14ac:dyDescent="0.25">
      <c r="A523" s="41" t="str">
        <f t="shared" si="8"/>
        <v>PN2068_2_17_EXE_SHE_à définir_</v>
      </c>
      <c r="B523" s="6" t="s">
        <v>12</v>
      </c>
      <c r="C523" s="7" t="s">
        <v>13</v>
      </c>
      <c r="D523" s="8" t="s">
        <v>14</v>
      </c>
      <c r="E523" s="9" t="s">
        <v>652</v>
      </c>
      <c r="F523" s="8" t="s">
        <v>100</v>
      </c>
      <c r="G523" s="10">
        <v>17</v>
      </c>
      <c r="H523" s="8" t="s">
        <v>17</v>
      </c>
      <c r="I523" s="9" t="s">
        <v>39</v>
      </c>
      <c r="J523" s="10" t="s">
        <v>19</v>
      </c>
      <c r="K523" s="15" t="s">
        <v>691</v>
      </c>
      <c r="L523" s="10"/>
      <c r="M523" s="12">
        <v>45212</v>
      </c>
    </row>
    <row r="524" spans="1:13" ht="15.75" customHeight="1" x14ac:dyDescent="0.25">
      <c r="A524" s="41" t="str">
        <f t="shared" si="8"/>
        <v>PN2068_2_17_EXE_DAF_à définir_</v>
      </c>
      <c r="B524" s="6" t="s">
        <v>12</v>
      </c>
      <c r="C524" s="7" t="s">
        <v>13</v>
      </c>
      <c r="D524" s="8" t="s">
        <v>14</v>
      </c>
      <c r="E524" s="9" t="s">
        <v>652</v>
      </c>
      <c r="F524" s="8" t="s">
        <v>100</v>
      </c>
      <c r="G524" s="10">
        <v>17</v>
      </c>
      <c r="H524" s="8" t="s">
        <v>17</v>
      </c>
      <c r="I524" s="9" t="s">
        <v>49</v>
      </c>
      <c r="J524" s="10" t="s">
        <v>19</v>
      </c>
      <c r="K524" s="15" t="s">
        <v>692</v>
      </c>
      <c r="L524" s="10"/>
      <c r="M524" s="12">
        <v>45198</v>
      </c>
    </row>
    <row r="525" spans="1:13" ht="15.75" customHeight="1" x14ac:dyDescent="0.25">
      <c r="A525" s="41" t="str">
        <f t="shared" si="8"/>
        <v>PN2068_2_17_EXE_DAF_à définir_</v>
      </c>
      <c r="B525" s="6" t="s">
        <v>12</v>
      </c>
      <c r="C525" s="7" t="s">
        <v>13</v>
      </c>
      <c r="D525" s="8" t="s">
        <v>14</v>
      </c>
      <c r="E525" s="9" t="s">
        <v>652</v>
      </c>
      <c r="F525" s="8" t="s">
        <v>100</v>
      </c>
      <c r="G525" s="10">
        <v>17</v>
      </c>
      <c r="H525" s="8" t="s">
        <v>17</v>
      </c>
      <c r="I525" s="9" t="s">
        <v>49</v>
      </c>
      <c r="J525" s="10" t="s">
        <v>19</v>
      </c>
      <c r="K525" s="15" t="s">
        <v>693</v>
      </c>
      <c r="L525" s="10"/>
      <c r="M525" s="12">
        <v>45198</v>
      </c>
    </row>
    <row r="526" spans="1:13" ht="15.75" customHeight="1" x14ac:dyDescent="0.25">
      <c r="A526" s="41" t="str">
        <f t="shared" si="8"/>
        <v>PN2068_2_17_EXE_DAF_à définir_</v>
      </c>
      <c r="B526" s="6" t="s">
        <v>12</v>
      </c>
      <c r="C526" s="7" t="s">
        <v>13</v>
      </c>
      <c r="D526" s="8" t="s">
        <v>14</v>
      </c>
      <c r="E526" s="9" t="s">
        <v>652</v>
      </c>
      <c r="F526" s="8" t="s">
        <v>100</v>
      </c>
      <c r="G526" s="10">
        <v>17</v>
      </c>
      <c r="H526" s="8" t="s">
        <v>17</v>
      </c>
      <c r="I526" s="9" t="s">
        <v>49</v>
      </c>
      <c r="J526" s="10" t="s">
        <v>19</v>
      </c>
      <c r="K526" s="15" t="s">
        <v>694</v>
      </c>
      <c r="L526" s="10"/>
      <c r="M526" s="12">
        <v>45198</v>
      </c>
    </row>
    <row r="527" spans="1:13" ht="15.75" customHeight="1" x14ac:dyDescent="0.25">
      <c r="A527" s="41" t="str">
        <f t="shared" si="8"/>
        <v>PN2068_2_17_EXE_DAF_à définir_</v>
      </c>
      <c r="B527" s="6" t="s">
        <v>12</v>
      </c>
      <c r="C527" s="7" t="s">
        <v>13</v>
      </c>
      <c r="D527" s="8" t="s">
        <v>14</v>
      </c>
      <c r="E527" s="9" t="s">
        <v>652</v>
      </c>
      <c r="F527" s="8" t="s">
        <v>100</v>
      </c>
      <c r="G527" s="10">
        <v>17</v>
      </c>
      <c r="H527" s="8" t="s">
        <v>17</v>
      </c>
      <c r="I527" s="9" t="s">
        <v>49</v>
      </c>
      <c r="J527" s="10" t="s">
        <v>19</v>
      </c>
      <c r="K527" s="15" t="s">
        <v>695</v>
      </c>
      <c r="L527" s="10"/>
      <c r="M527" s="12">
        <v>45198</v>
      </c>
    </row>
    <row r="528" spans="1:13" ht="15.75" customHeight="1" x14ac:dyDescent="0.25">
      <c r="A528" s="41" t="str">
        <f t="shared" si="8"/>
        <v>PN2068_2_17_EXE_DAF_à définir_</v>
      </c>
      <c r="B528" s="6" t="s">
        <v>12</v>
      </c>
      <c r="C528" s="7" t="s">
        <v>13</v>
      </c>
      <c r="D528" s="8" t="s">
        <v>14</v>
      </c>
      <c r="E528" s="9" t="s">
        <v>652</v>
      </c>
      <c r="F528" s="8" t="s">
        <v>100</v>
      </c>
      <c r="G528" s="10">
        <v>17</v>
      </c>
      <c r="H528" s="8" t="s">
        <v>17</v>
      </c>
      <c r="I528" s="9" t="s">
        <v>49</v>
      </c>
      <c r="J528" s="10" t="s">
        <v>19</v>
      </c>
      <c r="K528" s="15" t="s">
        <v>696</v>
      </c>
      <c r="L528" s="10"/>
      <c r="M528" s="12">
        <v>45198</v>
      </c>
    </row>
    <row r="529" spans="1:13" ht="15.75" customHeight="1" x14ac:dyDescent="0.25">
      <c r="A529" s="41" t="str">
        <f t="shared" si="8"/>
        <v>PN2068_2_17_EXE_DAF_à définir_</v>
      </c>
      <c r="B529" s="6" t="s">
        <v>12</v>
      </c>
      <c r="C529" s="7" t="s">
        <v>13</v>
      </c>
      <c r="D529" s="8" t="s">
        <v>14</v>
      </c>
      <c r="E529" s="9" t="s">
        <v>652</v>
      </c>
      <c r="F529" s="8" t="s">
        <v>100</v>
      </c>
      <c r="G529" s="10">
        <v>17</v>
      </c>
      <c r="H529" s="8" t="s">
        <v>17</v>
      </c>
      <c r="I529" s="9" t="s">
        <v>49</v>
      </c>
      <c r="J529" s="10" t="s">
        <v>19</v>
      </c>
      <c r="K529" s="15" t="s">
        <v>697</v>
      </c>
      <c r="L529" s="10"/>
      <c r="M529" s="12">
        <v>45198</v>
      </c>
    </row>
    <row r="530" spans="1:13" ht="15.75" customHeight="1" x14ac:dyDescent="0.25">
      <c r="A530" s="41" t="str">
        <f t="shared" si="8"/>
        <v>PN2068_2_17_EXE_DAF_à définir_</v>
      </c>
      <c r="B530" s="6" t="s">
        <v>12</v>
      </c>
      <c r="C530" s="7" t="s">
        <v>13</v>
      </c>
      <c r="D530" s="8" t="s">
        <v>14</v>
      </c>
      <c r="E530" s="9" t="s">
        <v>652</v>
      </c>
      <c r="F530" s="8" t="s">
        <v>100</v>
      </c>
      <c r="G530" s="10">
        <v>17</v>
      </c>
      <c r="H530" s="8" t="s">
        <v>17</v>
      </c>
      <c r="I530" s="9" t="s">
        <v>49</v>
      </c>
      <c r="J530" s="10" t="s">
        <v>19</v>
      </c>
      <c r="K530" s="15" t="s">
        <v>698</v>
      </c>
      <c r="L530" s="10"/>
      <c r="M530" s="12">
        <v>45198</v>
      </c>
    </row>
    <row r="531" spans="1:13" ht="15.75" customHeight="1" x14ac:dyDescent="0.25">
      <c r="A531" s="41" t="str">
        <f t="shared" si="8"/>
        <v>PN2068_2_17_EXE_DAF_à définir_</v>
      </c>
      <c r="B531" s="6" t="s">
        <v>12</v>
      </c>
      <c r="C531" s="7" t="s">
        <v>13</v>
      </c>
      <c r="D531" s="8" t="s">
        <v>14</v>
      </c>
      <c r="E531" s="9" t="s">
        <v>652</v>
      </c>
      <c r="F531" s="8" t="s">
        <v>100</v>
      </c>
      <c r="G531" s="10">
        <v>17</v>
      </c>
      <c r="H531" s="8" t="s">
        <v>17</v>
      </c>
      <c r="I531" s="9" t="s">
        <v>49</v>
      </c>
      <c r="J531" s="10" t="s">
        <v>19</v>
      </c>
      <c r="K531" s="15" t="s">
        <v>699</v>
      </c>
      <c r="L531" s="10"/>
      <c r="M531" s="12">
        <v>45198</v>
      </c>
    </row>
    <row r="532" spans="1:13" ht="15.75" customHeight="1" x14ac:dyDescent="0.25">
      <c r="A532" s="41" t="str">
        <f t="shared" si="8"/>
        <v>PN2068_2_17_EXE_DAF_à définir_</v>
      </c>
      <c r="B532" s="6" t="s">
        <v>12</v>
      </c>
      <c r="C532" s="7" t="s">
        <v>13</v>
      </c>
      <c r="D532" s="8" t="s">
        <v>14</v>
      </c>
      <c r="E532" s="9" t="s">
        <v>652</v>
      </c>
      <c r="F532" s="8" t="s">
        <v>100</v>
      </c>
      <c r="G532" s="10">
        <v>17</v>
      </c>
      <c r="H532" s="8" t="s">
        <v>17</v>
      </c>
      <c r="I532" s="9" t="s">
        <v>49</v>
      </c>
      <c r="J532" s="10" t="s">
        <v>19</v>
      </c>
      <c r="K532" s="11" t="s">
        <v>700</v>
      </c>
      <c r="L532" s="10"/>
      <c r="M532" s="12">
        <v>45198</v>
      </c>
    </row>
    <row r="533" spans="1:13" ht="15.75" customHeight="1" x14ac:dyDescent="0.25">
      <c r="A533" s="41" t="str">
        <f t="shared" si="8"/>
        <v>PN2068_2_17_EXE_DAF_à définir_</v>
      </c>
      <c r="B533" s="6" t="s">
        <v>12</v>
      </c>
      <c r="C533" s="7" t="s">
        <v>13</v>
      </c>
      <c r="D533" s="8" t="s">
        <v>14</v>
      </c>
      <c r="E533" s="9" t="s">
        <v>652</v>
      </c>
      <c r="F533" s="8" t="s">
        <v>100</v>
      </c>
      <c r="G533" s="10">
        <v>17</v>
      </c>
      <c r="H533" s="8" t="s">
        <v>17</v>
      </c>
      <c r="I533" s="9" t="s">
        <v>49</v>
      </c>
      <c r="J533" s="10" t="s">
        <v>19</v>
      </c>
      <c r="K533" s="15" t="s">
        <v>701</v>
      </c>
      <c r="L533" s="10"/>
      <c r="M533" s="12">
        <v>45198</v>
      </c>
    </row>
    <row r="534" spans="1:13" ht="15.75" customHeight="1" x14ac:dyDescent="0.25">
      <c r="A534" s="41" t="str">
        <f t="shared" si="8"/>
        <v>PN2068_2_17_EXE_DAF_à définir_</v>
      </c>
      <c r="B534" s="6" t="s">
        <v>12</v>
      </c>
      <c r="C534" s="7" t="s">
        <v>13</v>
      </c>
      <c r="D534" s="8" t="s">
        <v>14</v>
      </c>
      <c r="E534" s="9" t="s">
        <v>652</v>
      </c>
      <c r="F534" s="8" t="s">
        <v>100</v>
      </c>
      <c r="G534" s="10">
        <v>17</v>
      </c>
      <c r="H534" s="8" t="s">
        <v>17</v>
      </c>
      <c r="I534" s="9" t="s">
        <v>49</v>
      </c>
      <c r="J534" s="10" t="s">
        <v>19</v>
      </c>
      <c r="K534" s="15" t="s">
        <v>702</v>
      </c>
      <c r="L534" s="10"/>
      <c r="M534" s="12">
        <v>45198</v>
      </c>
    </row>
    <row r="535" spans="1:13" ht="15.75" customHeight="1" x14ac:dyDescent="0.25">
      <c r="A535" s="41" t="str">
        <f t="shared" si="8"/>
        <v>PN2068_2_17_EXE_DAF_à définir_</v>
      </c>
      <c r="B535" s="6" t="s">
        <v>12</v>
      </c>
      <c r="C535" s="7" t="s">
        <v>13</v>
      </c>
      <c r="D535" s="8" t="s">
        <v>14</v>
      </c>
      <c r="E535" s="9" t="s">
        <v>652</v>
      </c>
      <c r="F535" s="8" t="s">
        <v>100</v>
      </c>
      <c r="G535" s="10">
        <v>17</v>
      </c>
      <c r="H535" s="8" t="s">
        <v>17</v>
      </c>
      <c r="I535" s="9" t="s">
        <v>49</v>
      </c>
      <c r="J535" s="10" t="s">
        <v>19</v>
      </c>
      <c r="K535" s="11" t="s">
        <v>703</v>
      </c>
      <c r="L535" s="10"/>
      <c r="M535" s="12">
        <v>45198</v>
      </c>
    </row>
  </sheetData>
  <autoFilter ref="B1:M535" xr:uid="{AC7EE8A4-6BA8-4A4C-86E7-03F7654863C8}">
    <sortState xmlns:xlrd2="http://schemas.microsoft.com/office/spreadsheetml/2017/richdata2" ref="B2:M295">
      <sortCondition ref="M1:M535"/>
    </sortState>
  </autoFilter>
  <conditionalFormatting sqref="M115:M116 M512:M535 M458:M475 M157:M158 M147:M151 M103 M79:M80 M6:M7 M199:M214 M216:M243 M160:M167 M57:M61 M142:M143 M86:M87 M23:M24 M13:M17 M99 M131 M39:M55 M169:M189 M105:M106 M83:M84 M2">
    <cfRule type="expression" dxfId="350" priority="580">
      <formula>IF(M2&gt;#REF!,IF(M2&lt;#REF!,IF(#REF!="",TRUE,FALSE),FALSE),FALSE)</formula>
    </cfRule>
    <cfRule type="expression" dxfId="349" priority="581">
      <formula>IF(#REF!&lt;M2,IF(M2&lt;#REF!,IF(#REF!="",TRUE,FALSE),FALSE),FALSE)</formula>
    </cfRule>
    <cfRule type="expression" dxfId="348" priority="582">
      <formula>IF(M2&lt;#REF!,IF(#REF!="",TRUE,FALSE),FALSE)</formula>
    </cfRule>
  </conditionalFormatting>
  <conditionalFormatting sqref="G209:I227 K209:K227 D209:D227">
    <cfRule type="expression" dxfId="347" priority="558">
      <formula>#REF!="Non"</formula>
    </cfRule>
  </conditionalFormatting>
  <conditionalFormatting sqref="E355">
    <cfRule type="expression" dxfId="346" priority="482">
      <formula>#REF!="Non"</formula>
    </cfRule>
  </conditionalFormatting>
  <conditionalFormatting sqref="E356">
    <cfRule type="expression" dxfId="345" priority="481">
      <formula>#REF!="Non"</formula>
    </cfRule>
  </conditionalFormatting>
  <conditionalFormatting sqref="E449">
    <cfRule type="expression" dxfId="344" priority="480">
      <formula>#REF!="Non"</formula>
    </cfRule>
  </conditionalFormatting>
  <conditionalFormatting sqref="E450">
    <cfRule type="expression" dxfId="343" priority="479">
      <formula>#REF!="Non"</formula>
    </cfRule>
  </conditionalFormatting>
  <conditionalFormatting sqref="M4">
    <cfRule type="expression" dxfId="342" priority="316">
      <formula>IF(M4&gt;#REF!,IF(M4&lt;#REF!,IF(#REF!="",TRUE,FALSE),FALSE),FALSE)</formula>
    </cfRule>
    <cfRule type="expression" dxfId="341" priority="317">
      <formula>IF(#REF!&lt;M4,IF(M4&lt;#REF!,IF(#REF!="",TRUE,FALSE),FALSE),FALSE)</formula>
    </cfRule>
    <cfRule type="expression" dxfId="340" priority="318">
      <formula>IF(M4&lt;#REF!,IF(#REF!="",TRUE,FALSE),FALSE)</formula>
    </cfRule>
  </conditionalFormatting>
  <conditionalFormatting sqref="M5">
    <cfRule type="expression" dxfId="339" priority="313">
      <formula>IF(M5&gt;#REF!,IF(M5&lt;#REF!,IF(#REF!="",TRUE,FALSE),FALSE),FALSE)</formula>
    </cfRule>
    <cfRule type="expression" dxfId="338" priority="314">
      <formula>IF(#REF!&lt;M5,IF(M5&lt;#REF!,IF(#REF!="",TRUE,FALSE),FALSE),FALSE)</formula>
    </cfRule>
    <cfRule type="expression" dxfId="337" priority="315">
      <formula>IF(M5&lt;#REF!,IF(#REF!="",TRUE,FALSE),FALSE)</formula>
    </cfRule>
  </conditionalFormatting>
  <conditionalFormatting sqref="M21">
    <cfRule type="expression" dxfId="336" priority="310">
      <formula>IF(M21&gt;#REF!,IF(M21&lt;#REF!,IF(#REF!="",TRUE,FALSE),FALSE),FALSE)</formula>
    </cfRule>
    <cfRule type="expression" dxfId="335" priority="311">
      <formula>IF(#REF!&lt;M21,IF(M21&lt;#REF!,IF(#REF!="",TRUE,FALSE),FALSE),FALSE)</formula>
    </cfRule>
    <cfRule type="expression" dxfId="334" priority="312">
      <formula>IF(M21&lt;#REF!,IF(#REF!="",TRUE,FALSE),FALSE)</formula>
    </cfRule>
  </conditionalFormatting>
  <conditionalFormatting sqref="M31">
    <cfRule type="expression" dxfId="333" priority="307">
      <formula>IF(M31&gt;#REF!,IF(M31&lt;#REF!,IF(#REF!="",TRUE,FALSE),FALSE),FALSE)</formula>
    </cfRule>
    <cfRule type="expression" dxfId="332" priority="308">
      <formula>IF(#REF!&lt;M31,IF(M31&lt;#REF!,IF(#REF!="",TRUE,FALSE),FALSE),FALSE)</formula>
    </cfRule>
    <cfRule type="expression" dxfId="331" priority="309">
      <formula>IF(M31&lt;#REF!,IF(#REF!="",TRUE,FALSE),FALSE)</formula>
    </cfRule>
  </conditionalFormatting>
  <conditionalFormatting sqref="M32">
    <cfRule type="expression" dxfId="330" priority="304">
      <formula>IF(M32&gt;#REF!,IF(M32&lt;#REF!,IF(#REF!="",TRUE,FALSE),FALSE),FALSE)</formula>
    </cfRule>
    <cfRule type="expression" dxfId="329" priority="305">
      <formula>IF(#REF!&lt;M32,IF(M32&lt;#REF!,IF(#REF!="",TRUE,FALSE),FALSE),FALSE)</formula>
    </cfRule>
    <cfRule type="expression" dxfId="328" priority="306">
      <formula>IF(M32&lt;#REF!,IF(#REF!="",TRUE,FALSE),FALSE)</formula>
    </cfRule>
  </conditionalFormatting>
  <conditionalFormatting sqref="M33">
    <cfRule type="expression" dxfId="327" priority="301">
      <formula>IF(M33&gt;#REF!,IF(M33&lt;#REF!,IF(#REF!="",TRUE,FALSE),FALSE),FALSE)</formula>
    </cfRule>
    <cfRule type="expression" dxfId="326" priority="302">
      <formula>IF(#REF!&lt;M33,IF(M33&lt;#REF!,IF(#REF!="",TRUE,FALSE),FALSE),FALSE)</formula>
    </cfRule>
    <cfRule type="expression" dxfId="325" priority="303">
      <formula>IF(M33&lt;#REF!,IF(#REF!="",TRUE,FALSE),FALSE)</formula>
    </cfRule>
  </conditionalFormatting>
  <conditionalFormatting sqref="M34">
    <cfRule type="expression" dxfId="324" priority="298">
      <formula>IF(M34&gt;#REF!,IF(M34&lt;#REF!,IF(#REF!="",TRUE,FALSE),FALSE),FALSE)</formula>
    </cfRule>
    <cfRule type="expression" dxfId="323" priority="299">
      <formula>IF(#REF!&lt;M34,IF(M34&lt;#REF!,IF(#REF!="",TRUE,FALSE),FALSE),FALSE)</formula>
    </cfRule>
    <cfRule type="expression" dxfId="322" priority="300">
      <formula>IF(M34&lt;#REF!,IF(#REF!="",TRUE,FALSE),FALSE)</formula>
    </cfRule>
  </conditionalFormatting>
  <conditionalFormatting sqref="M35">
    <cfRule type="expression" dxfId="321" priority="295">
      <formula>IF(M35&gt;#REF!,IF(M35&lt;#REF!,IF(#REF!="",TRUE,FALSE),FALSE),FALSE)</formula>
    </cfRule>
    <cfRule type="expression" dxfId="320" priority="296">
      <formula>IF(#REF!&lt;M35,IF(M35&lt;#REF!,IF(#REF!="",TRUE,FALSE),FALSE),FALSE)</formula>
    </cfRule>
    <cfRule type="expression" dxfId="319" priority="297">
      <formula>IF(M35&lt;#REF!,IF(#REF!="",TRUE,FALSE),FALSE)</formula>
    </cfRule>
  </conditionalFormatting>
  <conditionalFormatting sqref="M56">
    <cfRule type="expression" dxfId="318" priority="292">
      <formula>IF(M56&gt;#REF!,IF(M56&lt;#REF!,IF(#REF!="",TRUE,FALSE),FALSE),FALSE)</formula>
    </cfRule>
    <cfRule type="expression" dxfId="317" priority="293">
      <formula>IF(#REF!&lt;M56,IF(M56&lt;#REF!,IF(#REF!="",TRUE,FALSE),FALSE),FALSE)</formula>
    </cfRule>
    <cfRule type="expression" dxfId="316" priority="294">
      <formula>IF(M56&lt;#REF!,IF(#REF!="",TRUE,FALSE),FALSE)</formula>
    </cfRule>
  </conditionalFormatting>
  <conditionalFormatting sqref="M64">
    <cfRule type="expression" dxfId="315" priority="289">
      <formula>IF(M64&gt;#REF!,IF(M64&lt;#REF!,IF(#REF!="",TRUE,FALSE),FALSE),FALSE)</formula>
    </cfRule>
    <cfRule type="expression" dxfId="314" priority="290">
      <formula>IF(#REF!&lt;M64,IF(M64&lt;#REF!,IF(#REF!="",TRUE,FALSE),FALSE),FALSE)</formula>
    </cfRule>
    <cfRule type="expression" dxfId="313" priority="291">
      <formula>IF(M64&lt;#REF!,IF(#REF!="",TRUE,FALSE),FALSE)</formula>
    </cfRule>
  </conditionalFormatting>
  <conditionalFormatting sqref="M68">
    <cfRule type="expression" dxfId="312" priority="286">
      <formula>IF(M68&gt;#REF!,IF(M68&lt;#REF!,IF(#REF!="",TRUE,FALSE),FALSE),FALSE)</formula>
    </cfRule>
    <cfRule type="expression" dxfId="311" priority="287">
      <formula>IF(#REF!&lt;M68,IF(M68&lt;#REF!,IF(#REF!="",TRUE,FALSE),FALSE),FALSE)</formula>
    </cfRule>
    <cfRule type="expression" dxfId="310" priority="288">
      <formula>IF(M68&lt;#REF!,IF(#REF!="",TRUE,FALSE),FALSE)</formula>
    </cfRule>
  </conditionalFormatting>
  <conditionalFormatting sqref="M8">
    <cfRule type="expression" dxfId="309" priority="283">
      <formula>IF(M8&gt;#REF!,IF(M8&lt;#REF!,IF(#REF!="",TRUE,FALSE),FALSE),FALSE)</formula>
    </cfRule>
    <cfRule type="expression" dxfId="308" priority="284">
      <formula>IF(#REF!&lt;M8,IF(M8&lt;#REF!,IF(#REF!="",TRUE,FALSE),FALSE),FALSE)</formula>
    </cfRule>
    <cfRule type="expression" dxfId="307" priority="285">
      <formula>IF(M8&lt;#REF!,IF(#REF!="",TRUE,FALSE),FALSE)</formula>
    </cfRule>
  </conditionalFormatting>
  <conditionalFormatting sqref="M138">
    <cfRule type="expression" dxfId="306" priority="280">
      <formula>IF(M138&gt;#REF!,IF(M138&lt;#REF!,IF(#REF!="",TRUE,FALSE),FALSE),FALSE)</formula>
    </cfRule>
    <cfRule type="expression" dxfId="305" priority="281">
      <formula>IF(#REF!&lt;M138,IF(M138&lt;#REF!,IF(#REF!="",TRUE,FALSE),FALSE),FALSE)</formula>
    </cfRule>
    <cfRule type="expression" dxfId="304" priority="282">
      <formula>IF(M138&lt;#REF!,IF(#REF!="",TRUE,FALSE),FALSE)</formula>
    </cfRule>
  </conditionalFormatting>
  <conditionalFormatting sqref="M139">
    <cfRule type="expression" dxfId="303" priority="277">
      <formula>IF(M139&gt;#REF!,IF(M139&lt;#REF!,IF(#REF!="",TRUE,FALSE),FALSE),FALSE)</formula>
    </cfRule>
    <cfRule type="expression" dxfId="302" priority="278">
      <formula>IF(#REF!&lt;M139,IF(M139&lt;#REF!,IF(#REF!="",TRUE,FALSE),FALSE),FALSE)</formula>
    </cfRule>
    <cfRule type="expression" dxfId="301" priority="279">
      <formula>IF(M139&lt;#REF!,IF(#REF!="",TRUE,FALSE),FALSE)</formula>
    </cfRule>
  </conditionalFormatting>
  <conditionalFormatting sqref="M140">
    <cfRule type="expression" dxfId="300" priority="274">
      <formula>IF(M140&gt;#REF!,IF(M140&lt;#REF!,IF(#REF!="",TRUE,FALSE),FALSE),FALSE)</formula>
    </cfRule>
    <cfRule type="expression" dxfId="299" priority="275">
      <formula>IF(#REF!&lt;M140,IF(M140&lt;#REF!,IF(#REF!="",TRUE,FALSE),FALSE),FALSE)</formula>
    </cfRule>
    <cfRule type="expression" dxfId="298" priority="276">
      <formula>IF(M140&lt;#REF!,IF(#REF!="",TRUE,FALSE),FALSE)</formula>
    </cfRule>
  </conditionalFormatting>
  <conditionalFormatting sqref="M141">
    <cfRule type="expression" dxfId="297" priority="271">
      <formula>IF(M141&gt;#REF!,IF(M141&lt;#REF!,IF(#REF!="",TRUE,FALSE),FALSE),FALSE)</formula>
    </cfRule>
    <cfRule type="expression" dxfId="296" priority="272">
      <formula>IF(#REF!&lt;M141,IF(M141&lt;#REF!,IF(#REF!="",TRUE,FALSE),FALSE),FALSE)</formula>
    </cfRule>
    <cfRule type="expression" dxfId="295" priority="273">
      <formula>IF(M141&lt;#REF!,IF(#REF!="",TRUE,FALSE),FALSE)</formula>
    </cfRule>
  </conditionalFormatting>
  <conditionalFormatting sqref="M410">
    <cfRule type="expression" dxfId="294" priority="268">
      <formula>IF(M410&gt;#REF!,IF(M410&lt;#REF!,IF(#REF!="",TRUE,FALSE),FALSE),FALSE)</formula>
    </cfRule>
    <cfRule type="expression" dxfId="293" priority="269">
      <formula>IF(#REF!&lt;M410,IF(M410&lt;#REF!,IF(#REF!="",TRUE,FALSE),FALSE),FALSE)</formula>
    </cfRule>
    <cfRule type="expression" dxfId="292" priority="270">
      <formula>IF(M410&lt;#REF!,IF(#REF!="",TRUE,FALSE),FALSE)</formula>
    </cfRule>
  </conditionalFormatting>
  <conditionalFormatting sqref="M144">
    <cfRule type="expression" dxfId="291" priority="265">
      <formula>IF(M144&gt;#REF!,IF(M144&lt;#REF!,IF(#REF!="",TRUE,FALSE),FALSE),FALSE)</formula>
    </cfRule>
    <cfRule type="expression" dxfId="290" priority="266">
      <formula>IF(#REF!&lt;M144,IF(M144&lt;#REF!,IF(#REF!="",TRUE,FALSE),FALSE),FALSE)</formula>
    </cfRule>
    <cfRule type="expression" dxfId="289" priority="267">
      <formula>IF(M144&lt;#REF!,IF(#REF!="",TRUE,FALSE),FALSE)</formula>
    </cfRule>
  </conditionalFormatting>
  <conditionalFormatting sqref="M145">
    <cfRule type="expression" dxfId="288" priority="262">
      <formula>IF(M145&gt;#REF!,IF(M145&lt;#REF!,IF(#REF!="",TRUE,FALSE),FALSE),FALSE)</formula>
    </cfRule>
    <cfRule type="expression" dxfId="287" priority="263">
      <formula>IF(#REF!&lt;M145,IF(M145&lt;#REF!,IF(#REF!="",TRUE,FALSE),FALSE),FALSE)</formula>
    </cfRule>
    <cfRule type="expression" dxfId="286" priority="264">
      <formula>IF(M145&lt;#REF!,IF(#REF!="",TRUE,FALSE),FALSE)</formula>
    </cfRule>
  </conditionalFormatting>
  <conditionalFormatting sqref="M146">
    <cfRule type="expression" dxfId="285" priority="259">
      <formula>IF(M146&gt;#REF!,IF(M146&lt;#REF!,IF(#REF!="",TRUE,FALSE),FALSE),FALSE)</formula>
    </cfRule>
    <cfRule type="expression" dxfId="284" priority="260">
      <formula>IF(#REF!&lt;M146,IF(M146&lt;#REF!,IF(#REF!="",TRUE,FALSE),FALSE),FALSE)</formula>
    </cfRule>
    <cfRule type="expression" dxfId="283" priority="261">
      <formula>IF(M146&lt;#REF!,IF(#REF!="",TRUE,FALSE),FALSE)</formula>
    </cfRule>
  </conditionalFormatting>
  <conditionalFormatting sqref="M130">
    <cfRule type="expression" dxfId="282" priority="256">
      <formula>IF(M130&gt;#REF!,IF(M130&lt;#REF!,IF(#REF!="",TRUE,FALSE),FALSE),FALSE)</formula>
    </cfRule>
    <cfRule type="expression" dxfId="281" priority="257">
      <formula>IF(#REF!&lt;M130,IF(M130&lt;#REF!,IF(#REF!="",TRUE,FALSE),FALSE),FALSE)</formula>
    </cfRule>
    <cfRule type="expression" dxfId="280" priority="258">
      <formula>IF(M130&lt;#REF!,IF(#REF!="",TRUE,FALSE),FALSE)</formula>
    </cfRule>
  </conditionalFormatting>
  <conditionalFormatting sqref="M154">
    <cfRule type="expression" dxfId="279" priority="253">
      <formula>IF(M154&gt;#REF!,IF(M154&lt;#REF!,IF(#REF!="",TRUE,FALSE),FALSE),FALSE)</formula>
    </cfRule>
    <cfRule type="expression" dxfId="278" priority="254">
      <formula>IF(#REF!&lt;M154,IF(M154&lt;#REF!,IF(#REF!="",TRUE,FALSE),FALSE),FALSE)</formula>
    </cfRule>
    <cfRule type="expression" dxfId="277" priority="255">
      <formula>IF(M154&lt;#REF!,IF(#REF!="",TRUE,FALSE),FALSE)</formula>
    </cfRule>
  </conditionalFormatting>
  <conditionalFormatting sqref="M154">
    <cfRule type="expression" dxfId="276" priority="250">
      <formula>IF(M154&gt;#REF!,IF(M154&lt;#REF!,IF(#REF!="",TRUE,FALSE),FALSE),FALSE)</formula>
    </cfRule>
    <cfRule type="expression" dxfId="275" priority="251">
      <formula>IF(#REF!&lt;M154,IF(M154&lt;#REF!,IF(#REF!="",TRUE,FALSE),FALSE),FALSE)</formula>
    </cfRule>
    <cfRule type="expression" dxfId="274" priority="252">
      <formula>IF(M154&lt;#REF!,IF(#REF!="",TRUE,FALSE),FALSE)</formula>
    </cfRule>
  </conditionalFormatting>
  <conditionalFormatting sqref="M152">
    <cfRule type="expression" dxfId="273" priority="247">
      <formula>IF(M152&gt;#REF!,IF(M152&lt;#REF!,IF(#REF!="",TRUE,FALSE),FALSE),FALSE)</formula>
    </cfRule>
    <cfRule type="expression" dxfId="272" priority="248">
      <formula>IF(#REF!&lt;M152,IF(M152&lt;#REF!,IF(#REF!="",TRUE,FALSE),FALSE),FALSE)</formula>
    </cfRule>
    <cfRule type="expression" dxfId="271" priority="249">
      <formula>IF(M152&lt;#REF!,IF(#REF!="",TRUE,FALSE),FALSE)</formula>
    </cfRule>
  </conditionalFormatting>
  <conditionalFormatting sqref="M153 M155:M156">
    <cfRule type="expression" dxfId="270" priority="244">
      <formula>IF(M153&gt;#REF!,IF(M153&lt;#REF!,IF(#REF!="",TRUE,FALSE),FALSE),FALSE)</formula>
    </cfRule>
    <cfRule type="expression" dxfId="269" priority="245">
      <formula>IF(#REF!&lt;M153,IF(M153&lt;#REF!,IF(#REF!="",TRUE,FALSE),FALSE),FALSE)</formula>
    </cfRule>
    <cfRule type="expression" dxfId="268" priority="246">
      <formula>IF(M153&lt;#REF!,IF(#REF!="",TRUE,FALSE),FALSE)</formula>
    </cfRule>
  </conditionalFormatting>
  <conditionalFormatting sqref="M159">
    <cfRule type="expression" dxfId="267" priority="241">
      <formula>IF(M159&gt;#REF!,IF(M159&lt;#REF!,IF(#REF!="",TRUE,FALSE),FALSE),FALSE)</formula>
    </cfRule>
    <cfRule type="expression" dxfId="266" priority="242">
      <formula>IF(#REF!&lt;M159,IF(M159&lt;#REF!,IF(#REF!="",TRUE,FALSE),FALSE),FALSE)</formula>
    </cfRule>
    <cfRule type="expression" dxfId="265" priority="243">
      <formula>IF(M159&lt;#REF!,IF(#REF!="",TRUE,FALSE),FALSE)</formula>
    </cfRule>
  </conditionalFormatting>
  <conditionalFormatting sqref="M96 M98 M101">
    <cfRule type="expression" dxfId="264" priority="238">
      <formula>IF(M96&gt;#REF!,IF(M96&lt;#REF!,IF(#REF!="",TRUE,FALSE),FALSE),FALSE)</formula>
    </cfRule>
    <cfRule type="expression" dxfId="263" priority="239">
      <formula>IF(#REF!&lt;M96,IF(M96&lt;#REF!,IF(#REF!="",TRUE,FALSE),FALSE),FALSE)</formula>
    </cfRule>
    <cfRule type="expression" dxfId="262" priority="240">
      <formula>IF(M96&lt;#REF!,IF(#REF!="",TRUE,FALSE),FALSE)</formula>
    </cfRule>
  </conditionalFormatting>
  <conditionalFormatting sqref="M9:M12">
    <cfRule type="expression" dxfId="261" priority="235">
      <formula>IF(M9&gt;#REF!,IF(M9&lt;#REF!,IF(#REF!="",TRUE,FALSE),FALSE),FALSE)</formula>
    </cfRule>
    <cfRule type="expression" dxfId="260" priority="236">
      <formula>IF(#REF!&lt;M9,IF(M9&lt;#REF!,IF(#REF!="",TRUE,FALSE),FALSE),FALSE)</formula>
    </cfRule>
    <cfRule type="expression" dxfId="259" priority="237">
      <formula>IF(M9&lt;#REF!,IF(#REF!="",TRUE,FALSE),FALSE)</formula>
    </cfRule>
  </conditionalFormatting>
  <conditionalFormatting sqref="M20">
    <cfRule type="expression" dxfId="258" priority="232">
      <formula>IF(M20&gt;#REF!,IF(M20&lt;#REF!,IF(#REF!="",TRUE,FALSE),FALSE),FALSE)</formula>
    </cfRule>
    <cfRule type="expression" dxfId="257" priority="233">
      <formula>IF(#REF!&lt;M20,IF(M20&lt;#REF!,IF(#REF!="",TRUE,FALSE),FALSE),FALSE)</formula>
    </cfRule>
    <cfRule type="expression" dxfId="256" priority="234">
      <formula>IF(M20&lt;#REF!,IF(#REF!="",TRUE,FALSE),FALSE)</formula>
    </cfRule>
  </conditionalFormatting>
  <conditionalFormatting sqref="M22">
    <cfRule type="expression" dxfId="255" priority="229">
      <formula>IF(M22&gt;#REF!,IF(M22&lt;#REF!,IF(#REF!="",TRUE,FALSE),FALSE),FALSE)</formula>
    </cfRule>
    <cfRule type="expression" dxfId="254" priority="230">
      <formula>IF(#REF!&lt;M22,IF(M22&lt;#REF!,IF(#REF!="",TRUE,FALSE),FALSE),FALSE)</formula>
    </cfRule>
    <cfRule type="expression" dxfId="253" priority="231">
      <formula>IF(M22&lt;#REF!,IF(#REF!="",TRUE,FALSE),FALSE)</formula>
    </cfRule>
  </conditionalFormatting>
  <conditionalFormatting sqref="M25">
    <cfRule type="expression" dxfId="252" priority="226">
      <formula>IF(M25&gt;#REF!,IF(M25&lt;#REF!,IF(#REF!="",TRUE,FALSE),FALSE),FALSE)</formula>
    </cfRule>
    <cfRule type="expression" dxfId="251" priority="227">
      <formula>IF(#REF!&lt;M25,IF(M25&lt;#REF!,IF(#REF!="",TRUE,FALSE),FALSE),FALSE)</formula>
    </cfRule>
    <cfRule type="expression" dxfId="250" priority="228">
      <formula>IF(M25&lt;#REF!,IF(#REF!="",TRUE,FALSE),FALSE)</formula>
    </cfRule>
  </conditionalFormatting>
  <conditionalFormatting sqref="M37">
    <cfRule type="expression" dxfId="249" priority="223">
      <formula>IF(M37&gt;#REF!,IF(M37&lt;#REF!,IF(#REF!="",TRUE,FALSE),FALSE),FALSE)</formula>
    </cfRule>
    <cfRule type="expression" dxfId="248" priority="224">
      <formula>IF(#REF!&lt;M37,IF(M37&lt;#REF!,IF(#REF!="",TRUE,FALSE),FALSE),FALSE)</formula>
    </cfRule>
    <cfRule type="expression" dxfId="247" priority="225">
      <formula>IF(M37&lt;#REF!,IF(#REF!="",TRUE,FALSE),FALSE)</formula>
    </cfRule>
  </conditionalFormatting>
  <conditionalFormatting sqref="M38">
    <cfRule type="expression" dxfId="246" priority="220">
      <formula>IF(M38&gt;#REF!,IF(M38&lt;#REF!,IF(#REF!="",TRUE,FALSE),FALSE),FALSE)</formula>
    </cfRule>
    <cfRule type="expression" dxfId="245" priority="221">
      <formula>IF(#REF!&lt;M38,IF(M38&lt;#REF!,IF(#REF!="",TRUE,FALSE),FALSE),FALSE)</formula>
    </cfRule>
    <cfRule type="expression" dxfId="244" priority="222">
      <formula>IF(M38&lt;#REF!,IF(#REF!="",TRUE,FALSE),FALSE)</formula>
    </cfRule>
  </conditionalFormatting>
  <conditionalFormatting sqref="M77">
    <cfRule type="expression" dxfId="243" priority="217">
      <formula>IF(M77&gt;#REF!,IF(M77&lt;#REF!,IF(#REF!="",TRUE,FALSE),FALSE),FALSE)</formula>
    </cfRule>
    <cfRule type="expression" dxfId="242" priority="218">
      <formula>IF(#REF!&lt;M77,IF(M77&lt;#REF!,IF(#REF!="",TRUE,FALSE),FALSE),FALSE)</formula>
    </cfRule>
    <cfRule type="expression" dxfId="241" priority="219">
      <formula>IF(M77&lt;#REF!,IF(#REF!="",TRUE,FALSE),FALSE)</formula>
    </cfRule>
  </conditionalFormatting>
  <conditionalFormatting sqref="M36">
    <cfRule type="expression" dxfId="240" priority="214">
      <formula>IF(M36&gt;#REF!,IF(M36&lt;#REF!,IF(#REF!="",TRUE,FALSE),FALSE),FALSE)</formula>
    </cfRule>
    <cfRule type="expression" dxfId="239" priority="215">
      <formula>IF(#REF!&lt;M36,IF(M36&lt;#REF!,IF(#REF!="",TRUE,FALSE),FALSE),FALSE)</formula>
    </cfRule>
    <cfRule type="expression" dxfId="238" priority="216">
      <formula>IF(M36&lt;#REF!,IF(#REF!="",TRUE,FALSE),FALSE)</formula>
    </cfRule>
  </conditionalFormatting>
  <conditionalFormatting sqref="M65">
    <cfRule type="expression" dxfId="237" priority="211">
      <formula>IF(M65&gt;#REF!,IF(M65&lt;#REF!,IF(#REF!="",TRUE,FALSE),FALSE),FALSE)</formula>
    </cfRule>
    <cfRule type="expression" dxfId="236" priority="212">
      <formula>IF(#REF!&lt;M65,IF(M65&lt;#REF!,IF(#REF!="",TRUE,FALSE),FALSE),FALSE)</formula>
    </cfRule>
    <cfRule type="expression" dxfId="235" priority="213">
      <formula>IF(M65&lt;#REF!,IF(#REF!="",TRUE,FALSE),FALSE)</formula>
    </cfRule>
  </conditionalFormatting>
  <conditionalFormatting sqref="M66">
    <cfRule type="expression" dxfId="234" priority="208">
      <formula>IF(M66&gt;#REF!,IF(M66&lt;#REF!,IF(#REF!="",TRUE,FALSE),FALSE),FALSE)</formula>
    </cfRule>
    <cfRule type="expression" dxfId="233" priority="209">
      <formula>IF(#REF!&lt;M66,IF(M66&lt;#REF!,IF(#REF!="",TRUE,FALSE),FALSE),FALSE)</formula>
    </cfRule>
    <cfRule type="expression" dxfId="232" priority="210">
      <formula>IF(M66&lt;#REF!,IF(#REF!="",TRUE,FALSE),FALSE)</formula>
    </cfRule>
  </conditionalFormatting>
  <conditionalFormatting sqref="M91 M93 M95">
    <cfRule type="expression" dxfId="231" priority="205">
      <formula>IF(M91&gt;#REF!,IF(M91&lt;#REF!,IF(#REF!="",TRUE,FALSE),FALSE),FALSE)</formula>
    </cfRule>
    <cfRule type="expression" dxfId="230" priority="206">
      <formula>IF(#REF!&lt;M91,IF(M91&lt;#REF!,IF(#REF!="",TRUE,FALSE),FALSE),FALSE)</formula>
    </cfRule>
    <cfRule type="expression" dxfId="229" priority="207">
      <formula>IF(M91&lt;#REF!,IF(#REF!="",TRUE,FALSE),FALSE)</formula>
    </cfRule>
  </conditionalFormatting>
  <conditionalFormatting sqref="M92">
    <cfRule type="expression" dxfId="228" priority="202">
      <formula>IF(M92&gt;#REF!,IF(M92&lt;#REF!,IF(#REF!="",TRUE,FALSE),FALSE),FALSE)</formula>
    </cfRule>
    <cfRule type="expression" dxfId="227" priority="203">
      <formula>IF(#REF!&lt;M92,IF(M92&lt;#REF!,IF(#REF!="",TRUE,FALSE),FALSE),FALSE)</formula>
    </cfRule>
    <cfRule type="expression" dxfId="226" priority="204">
      <formula>IF(M92&lt;#REF!,IF(#REF!="",TRUE,FALSE),FALSE)</formula>
    </cfRule>
  </conditionalFormatting>
  <conditionalFormatting sqref="M420 M426:M429 M437:M442 M457 M276 M284 M418 M286 M341:M347 M349:M351 M355:M358 M368:M372 M376:M377 M387:M392 M403:M409 M411:M416 M451:M453 M447 M280:M282 M295:M339">
    <cfRule type="expression" dxfId="225" priority="199">
      <formula>IF(M276&gt;#REF!,IF(M276&lt;#REF!,IF(#REF!="",TRUE,FALSE),FALSE),FALSE)</formula>
    </cfRule>
    <cfRule type="expression" dxfId="224" priority="200">
      <formula>IF(#REF!&lt;M276,IF(M276&lt;#REF!,IF(#REF!="",TRUE,FALSE),FALSE),FALSE)</formula>
    </cfRule>
    <cfRule type="expression" dxfId="223" priority="201">
      <formula>IF(M276&lt;#REF!,IF(#REF!="",TRUE,FALSE),FALSE)</formula>
    </cfRule>
  </conditionalFormatting>
  <conditionalFormatting sqref="M344 M420 M426:M429 M437:M442 M457 M418 M349:M351 M355:M358 M368:M372 M376:M377 M387:M392 M404:M409 M411:M416 M451:M453 M447">
    <cfRule type="expression" dxfId="222" priority="196">
      <formula>IF(M344&gt;#REF!,IF(M344&lt;#REF!,IF(#REF!="",TRUE,FALSE),FALSE),FALSE)</formula>
    </cfRule>
    <cfRule type="expression" dxfId="221" priority="197">
      <formula>IF(#REF!&lt;M344,IF(M344&lt;#REF!,IF(#REF!="",TRUE,FALSE),FALSE),FALSE)</formula>
    </cfRule>
    <cfRule type="expression" dxfId="220" priority="198">
      <formula>IF(M344&lt;#REF!,IF(#REF!="",TRUE,FALSE),FALSE)</formula>
    </cfRule>
  </conditionalFormatting>
  <conditionalFormatting sqref="M261">
    <cfRule type="expression" dxfId="219" priority="193">
      <formula>IF(M261&gt;#REF!,IF(M261&lt;#REF!,IF(#REF!="",TRUE,FALSE),FALSE),FALSE)</formula>
    </cfRule>
    <cfRule type="expression" dxfId="218" priority="194">
      <formula>IF(#REF!&lt;M261,IF(M261&lt;#REF!,IF(#REF!="",TRUE,FALSE),FALSE),FALSE)</formula>
    </cfRule>
    <cfRule type="expression" dxfId="217" priority="195">
      <formula>IF(M261&lt;#REF!,IF(#REF!="",TRUE,FALSE),FALSE)</formula>
    </cfRule>
  </conditionalFormatting>
  <conditionalFormatting sqref="M259:M260">
    <cfRule type="expression" dxfId="216" priority="190">
      <formula>IF(M259&gt;#REF!,IF(M259&lt;#REF!,IF(#REF!="",TRUE,FALSE),FALSE),FALSE)</formula>
    </cfRule>
    <cfRule type="expression" dxfId="215" priority="191">
      <formula>IF(#REF!&lt;M259,IF(M259&lt;#REF!,IF(#REF!="",TRUE,FALSE),FALSE),FALSE)</formula>
    </cfRule>
    <cfRule type="expression" dxfId="214" priority="192">
      <formula>IF(M259&lt;#REF!,IF(#REF!="",TRUE,FALSE),FALSE)</formula>
    </cfRule>
  </conditionalFormatting>
  <conditionalFormatting sqref="M262">
    <cfRule type="expression" dxfId="213" priority="187">
      <formula>IF(M262&gt;#REF!,IF(M262&lt;#REF!,IF(#REF!="",TRUE,FALSE),FALSE),FALSE)</formula>
    </cfRule>
    <cfRule type="expression" dxfId="212" priority="188">
      <formula>IF(#REF!&lt;M262,IF(M262&lt;#REF!,IF(#REF!="",TRUE,FALSE),FALSE),FALSE)</formula>
    </cfRule>
    <cfRule type="expression" dxfId="211" priority="189">
      <formula>IF(M262&lt;#REF!,IF(#REF!="",TRUE,FALSE),FALSE)</formula>
    </cfRule>
  </conditionalFormatting>
  <conditionalFormatting sqref="M263:M264 M266 M268">
    <cfRule type="expression" dxfId="210" priority="184">
      <formula>IF(M263&gt;#REF!,IF(M263&lt;#REF!,IF(#REF!="",TRUE,FALSE),FALSE),FALSE)</formula>
    </cfRule>
    <cfRule type="expression" dxfId="209" priority="185">
      <formula>IF(#REF!&lt;M263,IF(M263&lt;#REF!,IF(#REF!="",TRUE,FALSE),FALSE),FALSE)</formula>
    </cfRule>
    <cfRule type="expression" dxfId="208" priority="186">
      <formula>IF(M263&lt;#REF!,IF(#REF!="",TRUE,FALSE),FALSE)</formula>
    </cfRule>
  </conditionalFormatting>
  <conditionalFormatting sqref="M265">
    <cfRule type="expression" dxfId="207" priority="181">
      <formula>IF(M265&gt;#REF!,IF(M265&lt;#REF!,IF(#REF!="",TRUE,FALSE),FALSE),FALSE)</formula>
    </cfRule>
    <cfRule type="expression" dxfId="206" priority="182">
      <formula>IF(#REF!&lt;M265,IF(M265&lt;#REF!,IF(#REF!="",TRUE,FALSE),FALSE),FALSE)</formula>
    </cfRule>
    <cfRule type="expression" dxfId="205" priority="183">
      <formula>IF(M265&lt;#REF!,IF(#REF!="",TRUE,FALSE),FALSE)</formula>
    </cfRule>
  </conditionalFormatting>
  <conditionalFormatting sqref="M267">
    <cfRule type="expression" dxfId="204" priority="178">
      <formula>IF(M267&gt;#REF!,IF(M267&lt;#REF!,IF(#REF!="",TRUE,FALSE),FALSE),FALSE)</formula>
    </cfRule>
    <cfRule type="expression" dxfId="203" priority="179">
      <formula>IF(#REF!&lt;M267,IF(M267&lt;#REF!,IF(#REF!="",TRUE,FALSE),FALSE),FALSE)</formula>
    </cfRule>
    <cfRule type="expression" dxfId="202" priority="180">
      <formula>IF(M267&lt;#REF!,IF(#REF!="",TRUE,FALSE),FALSE)</formula>
    </cfRule>
  </conditionalFormatting>
  <conditionalFormatting sqref="M269">
    <cfRule type="expression" dxfId="201" priority="175">
      <formula>IF(M269&gt;#REF!,IF(M269&lt;#REF!,IF(#REF!="",TRUE,FALSE),FALSE),FALSE)</formula>
    </cfRule>
    <cfRule type="expression" dxfId="200" priority="176">
      <formula>IF(#REF!&lt;M269,IF(M269&lt;#REF!,IF(#REF!="",TRUE,FALSE),FALSE),FALSE)</formula>
    </cfRule>
    <cfRule type="expression" dxfId="199" priority="177">
      <formula>IF(M269&lt;#REF!,IF(#REF!="",TRUE,FALSE),FALSE)</formula>
    </cfRule>
  </conditionalFormatting>
  <conditionalFormatting sqref="M270 M272">
    <cfRule type="expression" dxfId="198" priority="172">
      <formula>IF(M270&gt;#REF!,IF(M270&lt;#REF!,IF(#REF!="",TRUE,FALSE),FALSE),FALSE)</formula>
    </cfRule>
    <cfRule type="expression" dxfId="197" priority="173">
      <formula>IF(#REF!&lt;M270,IF(M270&lt;#REF!,IF(#REF!="",TRUE,FALSE),FALSE),FALSE)</formula>
    </cfRule>
    <cfRule type="expression" dxfId="196" priority="174">
      <formula>IF(M270&lt;#REF!,IF(#REF!="",TRUE,FALSE),FALSE)</formula>
    </cfRule>
  </conditionalFormatting>
  <conditionalFormatting sqref="M274">
    <cfRule type="expression" dxfId="195" priority="169">
      <formula>IF(M274&gt;#REF!,IF(M274&lt;#REF!,IF(#REF!="",TRUE,FALSE),FALSE),FALSE)</formula>
    </cfRule>
    <cfRule type="expression" dxfId="194" priority="170">
      <formula>IF(#REF!&lt;M274,IF(M274&lt;#REF!,IF(#REF!="",TRUE,FALSE),FALSE),FALSE)</formula>
    </cfRule>
    <cfRule type="expression" dxfId="193" priority="171">
      <formula>IF(M274&lt;#REF!,IF(#REF!="",TRUE,FALSE),FALSE)</formula>
    </cfRule>
  </conditionalFormatting>
  <conditionalFormatting sqref="M275">
    <cfRule type="expression" dxfId="192" priority="166">
      <formula>IF(M275&gt;#REF!,IF(M275&lt;#REF!,IF(#REF!="",TRUE,FALSE),FALSE),FALSE)</formula>
    </cfRule>
    <cfRule type="expression" dxfId="191" priority="167">
      <formula>IF(#REF!&lt;M275,IF(M275&lt;#REF!,IF(#REF!="",TRUE,FALSE),FALSE),FALSE)</formula>
    </cfRule>
    <cfRule type="expression" dxfId="190" priority="168">
      <formula>IF(M275&lt;#REF!,IF(#REF!="",TRUE,FALSE),FALSE)</formula>
    </cfRule>
  </conditionalFormatting>
  <conditionalFormatting sqref="M63">
    <cfRule type="expression" dxfId="189" priority="163">
      <formula>IF(M63&gt;#REF!,IF(M63&lt;#REF!,IF(#REF!="",TRUE,FALSE),FALSE),FALSE)</formula>
    </cfRule>
    <cfRule type="expression" dxfId="188" priority="164">
      <formula>IF(#REF!&lt;M63,IF(M63&lt;#REF!,IF(#REF!="",TRUE,FALSE),FALSE),FALSE)</formula>
    </cfRule>
    <cfRule type="expression" dxfId="187" priority="165">
      <formula>IF(M63&lt;#REF!,IF(#REF!="",TRUE,FALSE),FALSE)</formula>
    </cfRule>
  </conditionalFormatting>
  <conditionalFormatting sqref="M496 M431 M450 M499:M510">
    <cfRule type="expression" dxfId="186" priority="160">
      <formula>IF(M431&gt;#REF!,IF(M431&lt;#REF!,IF(#REF!="",TRUE,FALSE),FALSE),FALSE)</formula>
    </cfRule>
    <cfRule type="expression" dxfId="185" priority="161">
      <formula>IF(#REF!&lt;M431,IF(M431&lt;#REF!,IF(#REF!="",TRUE,FALSE),FALSE),FALSE)</formula>
    </cfRule>
    <cfRule type="expression" dxfId="184" priority="162">
      <formula>IF(M431&lt;#REF!,IF(#REF!="",TRUE,FALSE),FALSE)</formula>
    </cfRule>
  </conditionalFormatting>
  <conditionalFormatting sqref="M18">
    <cfRule type="expression" dxfId="183" priority="157">
      <formula>IF(M18&gt;#REF!,IF(M18&lt;#REF!,IF(#REF!="",TRUE,FALSE),FALSE),FALSE)</formula>
    </cfRule>
    <cfRule type="expression" dxfId="182" priority="158">
      <formula>IF(#REF!&lt;M18,IF(M18&lt;#REF!,IF(#REF!="",TRUE,FALSE),FALSE),FALSE)</formula>
    </cfRule>
    <cfRule type="expression" dxfId="181" priority="159">
      <formula>IF(M18&lt;#REF!,IF(#REF!="",TRUE,FALSE),FALSE)</formula>
    </cfRule>
  </conditionalFormatting>
  <conditionalFormatting sqref="M19">
    <cfRule type="expression" dxfId="180" priority="154">
      <formula>IF(M19&gt;#REF!,IF(M19&lt;#REF!,IF(#REF!="",TRUE,FALSE),FALSE),FALSE)</formula>
    </cfRule>
    <cfRule type="expression" dxfId="179" priority="155">
      <formula>IF(#REF!&lt;M19,IF(M19&lt;#REF!,IF(#REF!="",TRUE,FALSE),FALSE),FALSE)</formula>
    </cfRule>
    <cfRule type="expression" dxfId="178" priority="156">
      <formula>IF(M19&lt;#REF!,IF(#REF!="",TRUE,FALSE),FALSE)</formula>
    </cfRule>
  </conditionalFormatting>
  <conditionalFormatting sqref="M410 M421:M425 M446 M432:M436">
    <cfRule type="expression" dxfId="177" priority="151">
      <formula>IF(M410&gt;#REF!,IF(M410&lt;#REF!,IF(#REF!="",TRUE,FALSE),FALSE),FALSE)</formula>
    </cfRule>
    <cfRule type="expression" dxfId="176" priority="152">
      <formula>IF(#REF!&lt;M410,IF(M410&lt;#REF!,IF(#REF!="",TRUE,FALSE),FALSE),FALSE)</formula>
    </cfRule>
    <cfRule type="expression" dxfId="175" priority="153">
      <formula>IF(M410&lt;#REF!,IF(#REF!="",TRUE,FALSE),FALSE)</formula>
    </cfRule>
  </conditionalFormatting>
  <conditionalFormatting sqref="M511">
    <cfRule type="expression" dxfId="174" priority="148">
      <formula>IF(M511&gt;#REF!,IF(M511&lt;#REF!,IF(#REF!="",TRUE,FALSE),FALSE),FALSE)</formula>
    </cfRule>
    <cfRule type="expression" dxfId="173" priority="149">
      <formula>IF(#REF!&lt;M511,IF(M511&lt;#REF!,IF(#REF!="",TRUE,FALSE),FALSE),FALSE)</formula>
    </cfRule>
    <cfRule type="expression" dxfId="172" priority="150">
      <formula>IF(M511&lt;#REF!,IF(#REF!="",TRUE,FALSE),FALSE)</formula>
    </cfRule>
  </conditionalFormatting>
  <conditionalFormatting sqref="M476:M477">
    <cfRule type="expression" dxfId="171" priority="145">
      <formula>IF(M476&gt;#REF!,IF(M476&lt;#REF!,IF(#REF!="",TRUE,FALSE),FALSE),FALSE)</formula>
    </cfRule>
    <cfRule type="expression" dxfId="170" priority="146">
      <formula>IF(#REF!&lt;M476,IF(M476&lt;#REF!,IF(#REF!="",TRUE,FALSE),FALSE),FALSE)</formula>
    </cfRule>
    <cfRule type="expression" dxfId="169" priority="147">
      <formula>IF(M476&lt;#REF!,IF(#REF!="",TRUE,FALSE),FALSE)</formula>
    </cfRule>
  </conditionalFormatting>
  <conditionalFormatting sqref="M27">
    <cfRule type="expression" dxfId="168" priority="142">
      <formula>IF(M27&gt;#REF!,IF(M27&lt;#REF!,IF(#REF!="",TRUE,FALSE),FALSE),FALSE)</formula>
    </cfRule>
    <cfRule type="expression" dxfId="167" priority="143">
      <formula>IF(#REF!&lt;M27,IF(M27&lt;#REF!,IF(#REF!="",TRUE,FALSE),FALSE),FALSE)</formula>
    </cfRule>
    <cfRule type="expression" dxfId="166" priority="144">
      <formula>IF(M27&lt;#REF!,IF(#REF!="",TRUE,FALSE),FALSE)</formula>
    </cfRule>
  </conditionalFormatting>
  <conditionalFormatting sqref="M28">
    <cfRule type="expression" dxfId="165" priority="139">
      <formula>IF(M28&gt;#REF!,IF(M28&lt;#REF!,IF(#REF!="",TRUE,FALSE),FALSE),FALSE)</formula>
    </cfRule>
    <cfRule type="expression" dxfId="164" priority="140">
      <formula>IF(#REF!&lt;M28,IF(M28&lt;#REF!,IF(#REF!="",TRUE,FALSE),FALSE),FALSE)</formula>
    </cfRule>
    <cfRule type="expression" dxfId="163" priority="141">
      <formula>IF(M28&lt;#REF!,IF(#REF!="",TRUE,FALSE),FALSE)</formula>
    </cfRule>
  </conditionalFormatting>
  <conditionalFormatting sqref="M29">
    <cfRule type="expression" dxfId="162" priority="136">
      <formula>IF(M29&gt;#REF!,IF(M29&lt;#REF!,IF(#REF!="",TRUE,FALSE),FALSE),FALSE)</formula>
    </cfRule>
    <cfRule type="expression" dxfId="161" priority="137">
      <formula>IF(#REF!&lt;M29,IF(M29&lt;#REF!,IF(#REF!="",TRUE,FALSE),FALSE),FALSE)</formula>
    </cfRule>
    <cfRule type="expression" dxfId="160" priority="138">
      <formula>IF(M29&lt;#REF!,IF(#REF!="",TRUE,FALSE),FALSE)</formula>
    </cfRule>
  </conditionalFormatting>
  <conditionalFormatting sqref="M26">
    <cfRule type="expression" dxfId="159" priority="133">
      <formula>IF(M26&gt;#REF!,IF(M26&lt;#REF!,IF(#REF!="",TRUE,FALSE),FALSE),FALSE)</formula>
    </cfRule>
    <cfRule type="expression" dxfId="158" priority="134">
      <formula>IF(#REF!&lt;M26,IF(M26&lt;#REF!,IF(#REF!="",TRUE,FALSE),FALSE),FALSE)</formula>
    </cfRule>
    <cfRule type="expression" dxfId="157" priority="135">
      <formula>IF(M26&lt;#REF!,IF(#REF!="",TRUE,FALSE),FALSE)</formula>
    </cfRule>
  </conditionalFormatting>
  <conditionalFormatting sqref="M3">
    <cfRule type="expression" dxfId="156" priority="130">
      <formula>IF(M3&gt;#REF!,IF(M3&lt;#REF!,IF(#REF!="",TRUE,FALSE),FALSE),FALSE)</formula>
    </cfRule>
    <cfRule type="expression" dxfId="155" priority="131">
      <formula>IF(#REF!&lt;M3,IF(M3&lt;#REF!,IF(#REF!="",TRUE,FALSE),FALSE),FALSE)</formula>
    </cfRule>
    <cfRule type="expression" dxfId="154" priority="132">
      <formula>IF(M3&lt;#REF!,IF(#REF!="",TRUE,FALSE),FALSE)</formula>
    </cfRule>
  </conditionalFormatting>
  <conditionalFormatting sqref="M62">
    <cfRule type="expression" dxfId="153" priority="127">
      <formula>IF(M62&gt;#REF!,IF(M62&lt;#REF!,IF(#REF!="",TRUE,FALSE),FALSE),FALSE)</formula>
    </cfRule>
    <cfRule type="expression" dxfId="152" priority="128">
      <formula>IF(#REF!&lt;M62,IF(M62&lt;#REF!,IF(#REF!="",TRUE,FALSE),FALSE),FALSE)</formula>
    </cfRule>
    <cfRule type="expression" dxfId="151" priority="129">
      <formula>IF(M62&lt;#REF!,IF(#REF!="",TRUE,FALSE),FALSE)</formula>
    </cfRule>
  </conditionalFormatting>
  <conditionalFormatting sqref="M244:M248 M250">
    <cfRule type="expression" dxfId="150" priority="124">
      <formula>IF(M244&gt;#REF!,IF(M244&lt;#REF!,IF(#REF!="",TRUE,FALSE),FALSE),FALSE)</formula>
    </cfRule>
    <cfRule type="expression" dxfId="149" priority="125">
      <formula>IF(#REF!&lt;M244,IF(M244&lt;#REF!,IF(#REF!="",TRUE,FALSE),FALSE),FALSE)</formula>
    </cfRule>
    <cfRule type="expression" dxfId="148" priority="126">
      <formula>IF(M244&lt;#REF!,IF(#REF!="",TRUE,FALSE),FALSE)</formula>
    </cfRule>
  </conditionalFormatting>
  <conditionalFormatting sqref="M348 M352:M354 M373:M375 M378:M386 M401:M402 M417 M443:M444 M340 M359:M367">
    <cfRule type="expression" dxfId="147" priority="121">
      <formula>IF(M340&gt;#REF!,IF(M340&lt;#REF!,IF(#REF!="",TRUE,FALSE),FALSE),FALSE)</formula>
    </cfRule>
    <cfRule type="expression" dxfId="146" priority="122">
      <formula>IF(#REF!&lt;M340,IF(M340&lt;#REF!,IF(#REF!="",TRUE,FALSE),FALSE),FALSE)</formula>
    </cfRule>
    <cfRule type="expression" dxfId="145" priority="123">
      <formula>IF(M340&lt;#REF!,IF(#REF!="",TRUE,FALSE),FALSE)</formula>
    </cfRule>
  </conditionalFormatting>
  <conditionalFormatting sqref="M348 M352:M354 M373:M375 M378:M386 M401:M402 M417 M443:M444 M340 M359:M367">
    <cfRule type="expression" dxfId="144" priority="118">
      <formula>IF(M340&gt;#REF!,IF(M340&lt;#REF!,IF(#REF!="",TRUE,FALSE),FALSE),FALSE)</formula>
    </cfRule>
    <cfRule type="expression" dxfId="143" priority="119">
      <formula>IF(#REF!&lt;M340,IF(M340&lt;#REF!,IF(#REF!="",TRUE,FALSE),FALSE),FALSE)</formula>
    </cfRule>
    <cfRule type="expression" dxfId="142" priority="120">
      <formula>IF(M340&lt;#REF!,IF(#REF!="",TRUE,FALSE),FALSE)</formula>
    </cfRule>
  </conditionalFormatting>
  <conditionalFormatting sqref="M419 M430 M445">
    <cfRule type="expression" dxfId="141" priority="115">
      <formula>IF(M419&gt;#REF!,IF(M419&lt;#REF!,IF(#REF!="",TRUE,FALSE),FALSE),FALSE)</formula>
    </cfRule>
    <cfRule type="expression" dxfId="140" priority="116">
      <formula>IF(#REF!&lt;M419,IF(M419&lt;#REF!,IF(#REF!="",TRUE,FALSE),FALSE),FALSE)</formula>
    </cfRule>
    <cfRule type="expression" dxfId="139" priority="117">
      <formula>IF(M419&lt;#REF!,IF(#REF!="",TRUE,FALSE),FALSE)</formula>
    </cfRule>
  </conditionalFormatting>
  <conditionalFormatting sqref="M419 M430 M445">
    <cfRule type="expression" dxfId="138" priority="112">
      <formula>IF(M419&gt;#REF!,IF(M419&lt;#REF!,IF(#REF!="",TRUE,FALSE),FALSE),FALSE)</formula>
    </cfRule>
    <cfRule type="expression" dxfId="137" priority="113">
      <formula>IF(#REF!&lt;M419,IF(M419&lt;#REF!,IF(#REF!="",TRUE,FALSE),FALSE),FALSE)</formula>
    </cfRule>
    <cfRule type="expression" dxfId="136" priority="114">
      <formula>IF(M419&lt;#REF!,IF(#REF!="",TRUE,FALSE),FALSE)</formula>
    </cfRule>
  </conditionalFormatting>
  <conditionalFormatting sqref="M449">
    <cfRule type="expression" dxfId="135" priority="109">
      <formula>IF(M449&gt;#REF!,IF(M449&lt;#REF!,IF(#REF!="",TRUE,FALSE),FALSE),FALSE)</formula>
    </cfRule>
    <cfRule type="expression" dxfId="134" priority="110">
      <formula>IF(#REF!&lt;M449,IF(M449&lt;#REF!,IF(#REF!="",TRUE,FALSE),FALSE),FALSE)</formula>
    </cfRule>
    <cfRule type="expression" dxfId="133" priority="111">
      <formula>IF(M449&lt;#REF!,IF(#REF!="",TRUE,FALSE),FALSE)</formula>
    </cfRule>
  </conditionalFormatting>
  <conditionalFormatting sqref="M456">
    <cfRule type="expression" dxfId="132" priority="106">
      <formula>IF(M456&gt;#REF!,IF(M456&lt;#REF!,IF(#REF!="",TRUE,FALSE),FALSE),FALSE)</formula>
    </cfRule>
    <cfRule type="expression" dxfId="131" priority="107">
      <formula>IF(#REF!&lt;M456,IF(M456&lt;#REF!,IF(#REF!="",TRUE,FALSE),FALSE),FALSE)</formula>
    </cfRule>
    <cfRule type="expression" dxfId="130" priority="108">
      <formula>IF(M456&lt;#REF!,IF(#REF!="",TRUE,FALSE),FALSE)</formula>
    </cfRule>
  </conditionalFormatting>
  <conditionalFormatting sqref="M478:M484 M486:M488 M491:M495">
    <cfRule type="expression" dxfId="129" priority="103">
      <formula>IF(M478&gt;#REF!,IF(M478&lt;#REF!,IF(#REF!="",TRUE,FALSE),FALSE),FALSE)</formula>
    </cfRule>
    <cfRule type="expression" dxfId="128" priority="104">
      <formula>IF(#REF!&lt;M478,IF(M478&lt;#REF!,IF(#REF!="",TRUE,FALSE),FALSE),FALSE)</formula>
    </cfRule>
    <cfRule type="expression" dxfId="127" priority="105">
      <formula>IF(M478&lt;#REF!,IF(#REF!="",TRUE,FALSE),FALSE)</formula>
    </cfRule>
  </conditionalFormatting>
  <conditionalFormatting sqref="M485">
    <cfRule type="expression" dxfId="126" priority="100">
      <formula>IF(M485&gt;#REF!,IF(M485&lt;#REF!,IF(#REF!="",TRUE,FALSE),FALSE),FALSE)</formula>
    </cfRule>
    <cfRule type="expression" dxfId="125" priority="101">
      <formula>IF(#REF!&lt;M485,IF(M485&lt;#REF!,IF(#REF!="",TRUE,FALSE),FALSE),FALSE)</formula>
    </cfRule>
    <cfRule type="expression" dxfId="124" priority="102">
      <formula>IF(M485&lt;#REF!,IF(#REF!="",TRUE,FALSE),FALSE)</formula>
    </cfRule>
  </conditionalFormatting>
  <conditionalFormatting sqref="M485">
    <cfRule type="expression" dxfId="123" priority="97">
      <formula>IF(M485&gt;#REF!,IF(M485&lt;#REF!,IF(#REF!="",TRUE,FALSE),FALSE),FALSE)</formula>
    </cfRule>
    <cfRule type="expression" dxfId="122" priority="98">
      <formula>IF(#REF!&lt;M485,IF(M485&lt;#REF!,IF(#REF!="",TRUE,FALSE),FALSE),FALSE)</formula>
    </cfRule>
    <cfRule type="expression" dxfId="121" priority="99">
      <formula>IF(M485&lt;#REF!,IF(#REF!="",TRUE,FALSE),FALSE)</formula>
    </cfRule>
  </conditionalFormatting>
  <conditionalFormatting sqref="M102">
    <cfRule type="expression" dxfId="120" priority="94">
      <formula>IF(M102&gt;#REF!,IF(M102&lt;#REF!,IF(#REF!="",TRUE,FALSE),FALSE),FALSE)</formula>
    </cfRule>
    <cfRule type="expression" dxfId="119" priority="95">
      <formula>IF(#REF!&lt;M102,IF(M102&lt;#REF!,IF(#REF!="",TRUE,FALSE),FALSE),FALSE)</formula>
    </cfRule>
    <cfRule type="expression" dxfId="118" priority="96">
      <formula>IF(M102&lt;#REF!,IF(#REF!="",TRUE,FALSE),FALSE)</formula>
    </cfRule>
  </conditionalFormatting>
  <conditionalFormatting sqref="M271">
    <cfRule type="expression" dxfId="117" priority="91">
      <formula>IF(M271&gt;#REF!,IF(M271&lt;#REF!,IF(#REF!="",TRUE,FALSE),FALSE),FALSE)</formula>
    </cfRule>
    <cfRule type="expression" dxfId="116" priority="92">
      <formula>IF(#REF!&lt;M271,IF(M271&lt;#REF!,IF(#REF!="",TRUE,FALSE),FALSE),FALSE)</formula>
    </cfRule>
    <cfRule type="expression" dxfId="115" priority="93">
      <formula>IF(M271&lt;#REF!,IF(#REF!="",TRUE,FALSE),FALSE)</formula>
    </cfRule>
  </conditionalFormatting>
  <conditionalFormatting sqref="M448">
    <cfRule type="expression" dxfId="114" priority="88">
      <formula>IF(M448&gt;#REF!,IF(M448&lt;#REF!,IF(#REF!="",TRUE,FALSE),FALSE),FALSE)</formula>
    </cfRule>
    <cfRule type="expression" dxfId="113" priority="89">
      <formula>IF(#REF!&lt;M448,IF(M448&lt;#REF!,IF(#REF!="",TRUE,FALSE),FALSE),FALSE)</formula>
    </cfRule>
    <cfRule type="expression" dxfId="112" priority="90">
      <formula>IF(M448&lt;#REF!,IF(#REF!="",TRUE,FALSE),FALSE)</formula>
    </cfRule>
  </conditionalFormatting>
  <conditionalFormatting sqref="M134">
    <cfRule type="expression" dxfId="111" priority="85">
      <formula>IF(M134&gt;#REF!,IF(M134&lt;#REF!,IF(#REF!="",TRUE,FALSE),FALSE),FALSE)</formula>
    </cfRule>
    <cfRule type="expression" dxfId="110" priority="86">
      <formula>IF(#REF!&lt;M134,IF(M134&lt;#REF!,IF(#REF!="",TRUE,FALSE),FALSE),FALSE)</formula>
    </cfRule>
    <cfRule type="expression" dxfId="109" priority="87">
      <formula>IF(M134&lt;#REF!,IF(#REF!="",TRUE,FALSE),FALSE)</formula>
    </cfRule>
  </conditionalFormatting>
  <conditionalFormatting sqref="M137">
    <cfRule type="expression" dxfId="108" priority="82">
      <formula>IF(M137&gt;#REF!,IF(M137&lt;#REF!,IF(#REF!="",TRUE,FALSE),FALSE),FALSE)</formula>
    </cfRule>
    <cfRule type="expression" dxfId="107" priority="83">
      <formula>IF(#REF!&lt;M137,IF(M137&lt;#REF!,IF(#REF!="",TRUE,FALSE),FALSE),FALSE)</formula>
    </cfRule>
    <cfRule type="expression" dxfId="106" priority="84">
      <formula>IF(M137&lt;#REF!,IF(#REF!="",TRUE,FALSE),FALSE)</formula>
    </cfRule>
  </conditionalFormatting>
  <conditionalFormatting sqref="M136">
    <cfRule type="expression" dxfId="105" priority="79">
      <formula>IF(M136&gt;#REF!,IF(M136&lt;#REF!,IF(#REF!="",TRUE,FALSE),FALSE),FALSE)</formula>
    </cfRule>
    <cfRule type="expression" dxfId="104" priority="80">
      <formula>IF(#REF!&lt;M136,IF(M136&lt;#REF!,IF(#REF!="",TRUE,FALSE),FALSE),FALSE)</formula>
    </cfRule>
    <cfRule type="expression" dxfId="103" priority="81">
      <formula>IF(M136&lt;#REF!,IF(#REF!="",TRUE,FALSE),FALSE)</formula>
    </cfRule>
  </conditionalFormatting>
  <conditionalFormatting sqref="M30">
    <cfRule type="expression" dxfId="102" priority="76">
      <formula>IF(M30&gt;#REF!,IF(M30&lt;#REF!,IF(#REF!="",TRUE,FALSE),FALSE),FALSE)</formula>
    </cfRule>
    <cfRule type="expression" dxfId="101" priority="77">
      <formula>IF(#REF!&lt;M30,IF(M30&lt;#REF!,IF(#REF!="",TRUE,FALSE),FALSE),FALSE)</formula>
    </cfRule>
    <cfRule type="expression" dxfId="100" priority="78">
      <formula>IF(M30&lt;#REF!,IF(#REF!="",TRUE,FALSE),FALSE)</formula>
    </cfRule>
  </conditionalFormatting>
  <conditionalFormatting sqref="M67">
    <cfRule type="expression" dxfId="99" priority="73">
      <formula>IF(M67&gt;#REF!,IF(M67&lt;#REF!,IF(#REF!="",TRUE,FALSE),FALSE),FALSE)</formula>
    </cfRule>
    <cfRule type="expression" dxfId="98" priority="74">
      <formula>IF(#REF!&lt;M67,IF(M67&lt;#REF!,IF(#REF!="",TRUE,FALSE),FALSE),FALSE)</formula>
    </cfRule>
    <cfRule type="expression" dxfId="97" priority="75">
      <formula>IF(M67&lt;#REF!,IF(#REF!="",TRUE,FALSE),FALSE)</formula>
    </cfRule>
  </conditionalFormatting>
  <conditionalFormatting sqref="M69:M76">
    <cfRule type="expression" dxfId="96" priority="70">
      <formula>IF(M69&gt;#REF!,IF(M69&lt;#REF!,IF(#REF!="",TRUE,FALSE),FALSE),FALSE)</formula>
    </cfRule>
    <cfRule type="expression" dxfId="95" priority="71">
      <formula>IF(#REF!&lt;M69,IF(M69&lt;#REF!,IF(#REF!="",TRUE,FALSE),FALSE),FALSE)</formula>
    </cfRule>
    <cfRule type="expression" dxfId="94" priority="72">
      <formula>IF(M69&lt;#REF!,IF(#REF!="",TRUE,FALSE),FALSE)</formula>
    </cfRule>
  </conditionalFormatting>
  <conditionalFormatting sqref="M78">
    <cfRule type="expression" dxfId="93" priority="67">
      <formula>IF(M78&gt;#REF!,IF(M78&lt;#REF!,IF(#REF!="",TRUE,FALSE),FALSE),FALSE)</formula>
    </cfRule>
    <cfRule type="expression" dxfId="92" priority="68">
      <formula>IF(#REF!&lt;M78,IF(M78&lt;#REF!,IF(#REF!="",TRUE,FALSE),FALSE),FALSE)</formula>
    </cfRule>
    <cfRule type="expression" dxfId="91" priority="69">
      <formula>IF(M78&lt;#REF!,IF(#REF!="",TRUE,FALSE),FALSE)</formula>
    </cfRule>
  </conditionalFormatting>
  <conditionalFormatting sqref="M117:M126">
    <cfRule type="expression" dxfId="90" priority="64">
      <formula>IF(M117&gt;#REF!,IF(M117&lt;#REF!,IF(#REF!="",TRUE,FALSE),FALSE),FALSE)</formula>
    </cfRule>
    <cfRule type="expression" dxfId="89" priority="65">
      <formula>IF(#REF!&lt;M117,IF(M117&lt;#REF!,IF(#REF!="",TRUE,FALSE),FALSE),FALSE)</formula>
    </cfRule>
    <cfRule type="expression" dxfId="88" priority="66">
      <formula>IF(M117&lt;#REF!,IF(#REF!="",TRUE,FALSE),FALSE)</formula>
    </cfRule>
  </conditionalFormatting>
  <conditionalFormatting sqref="M94">
    <cfRule type="expression" dxfId="87" priority="61">
      <formula>IF(M94&gt;#REF!,IF(M94&lt;#REF!,IF(#REF!="",TRUE,FALSE),FALSE),FALSE)</formula>
    </cfRule>
    <cfRule type="expression" dxfId="86" priority="62">
      <formula>IF(#REF!&lt;M94,IF(M94&lt;#REF!,IF(#REF!="",TRUE,FALSE),FALSE),FALSE)</formula>
    </cfRule>
    <cfRule type="expression" dxfId="85" priority="63">
      <formula>IF(M94&lt;#REF!,IF(#REF!="",TRUE,FALSE),FALSE)</formula>
    </cfRule>
  </conditionalFormatting>
  <conditionalFormatting sqref="M283">
    <cfRule type="expression" dxfId="84" priority="58">
      <formula>IF(M283&gt;#REF!,IF(M283&lt;#REF!,IF(#REF!="",TRUE,FALSE),FALSE),FALSE)</formula>
    </cfRule>
    <cfRule type="expression" dxfId="83" priority="59">
      <formula>IF(#REF!&lt;M283,IF(M283&lt;#REF!,IF(#REF!="",TRUE,FALSE),FALSE),FALSE)</formula>
    </cfRule>
    <cfRule type="expression" dxfId="82" priority="60">
      <formula>IF(M283&lt;#REF!,IF(#REF!="",TRUE,FALSE),FALSE)</formula>
    </cfRule>
  </conditionalFormatting>
  <conditionalFormatting sqref="M100">
    <cfRule type="expression" dxfId="81" priority="55">
      <formula>IF(M100&gt;#REF!,IF(M100&lt;#REF!,IF(#REF!="",TRUE,FALSE),FALSE),FALSE)</formula>
    </cfRule>
    <cfRule type="expression" dxfId="80" priority="56">
      <formula>IF(#REF!&lt;M100,IF(M100&lt;#REF!,IF(#REF!="",TRUE,FALSE),FALSE),FALSE)</formula>
    </cfRule>
    <cfRule type="expression" dxfId="79" priority="57">
      <formula>IF(M100&lt;#REF!,IF(#REF!="",TRUE,FALSE),FALSE)</formula>
    </cfRule>
  </conditionalFormatting>
  <conditionalFormatting sqref="M287:M291 M293:M294">
    <cfRule type="expression" dxfId="78" priority="52">
      <formula>IF(M287&gt;#REF!,IF(M287&lt;#REF!,IF(#REF!="",TRUE,FALSE),FALSE),FALSE)</formula>
    </cfRule>
    <cfRule type="expression" dxfId="77" priority="53">
      <formula>IF(#REF!&lt;M287,IF(M287&lt;#REF!,IF(#REF!="",TRUE,FALSE),FALSE),FALSE)</formula>
    </cfRule>
    <cfRule type="expression" dxfId="76" priority="54">
      <formula>IF(M287&lt;#REF!,IF(#REF!="",TRUE,FALSE),FALSE)</formula>
    </cfRule>
  </conditionalFormatting>
  <conditionalFormatting sqref="M168">
    <cfRule type="expression" dxfId="75" priority="49">
      <formula>IF(M168&gt;#REF!,IF(M168&lt;#REF!,IF(#REF!="",TRUE,FALSE),FALSE),FALSE)</formula>
    </cfRule>
    <cfRule type="expression" dxfId="74" priority="50">
      <formula>IF(#REF!&lt;M168,IF(M168&lt;#REF!,IF(#REF!="",TRUE,FALSE),FALSE),FALSE)</formula>
    </cfRule>
    <cfRule type="expression" dxfId="73" priority="51">
      <formula>IF(M168&lt;#REF!,IF(#REF!="",TRUE,FALSE),FALSE)</formula>
    </cfRule>
  </conditionalFormatting>
  <conditionalFormatting sqref="M190:M198">
    <cfRule type="expression" dxfId="72" priority="46">
      <formula>IF(M190&gt;#REF!,IF(M190&lt;#REF!,IF(#REF!="",TRUE,FALSE),FALSE),FALSE)</formula>
    </cfRule>
    <cfRule type="expression" dxfId="71" priority="47">
      <formula>IF(#REF!&lt;M190,IF(M190&lt;#REF!,IF(#REF!="",TRUE,FALSE),FALSE),FALSE)</formula>
    </cfRule>
    <cfRule type="expression" dxfId="70" priority="48">
      <formula>IF(M190&lt;#REF!,IF(#REF!="",TRUE,FALSE),FALSE)</formula>
    </cfRule>
  </conditionalFormatting>
  <conditionalFormatting sqref="M215">
    <cfRule type="expression" dxfId="69" priority="43">
      <formula>IF(M215&gt;#REF!,IF(M215&lt;#REF!,IF(#REF!="",TRUE,FALSE),FALSE),FALSE)</formula>
    </cfRule>
    <cfRule type="expression" dxfId="68" priority="44">
      <formula>IF(#REF!&lt;M215,IF(M215&lt;#REF!,IF(#REF!="",TRUE,FALSE),FALSE),FALSE)</formula>
    </cfRule>
    <cfRule type="expression" dxfId="67" priority="45">
      <formula>IF(M215&lt;#REF!,IF(#REF!="",TRUE,FALSE),FALSE)</formula>
    </cfRule>
  </conditionalFormatting>
  <conditionalFormatting sqref="M249 M251:M258">
    <cfRule type="expression" dxfId="66" priority="40">
      <formula>IF(M249&gt;#REF!,IF(M249&lt;#REF!,IF(#REF!="",TRUE,FALSE),FALSE),FALSE)</formula>
    </cfRule>
    <cfRule type="expression" dxfId="65" priority="41">
      <formula>IF(#REF!&lt;M249,IF(M249&lt;#REF!,IF(#REF!="",TRUE,FALSE),FALSE),FALSE)</formula>
    </cfRule>
    <cfRule type="expression" dxfId="64" priority="42">
      <formula>IF(M249&lt;#REF!,IF(#REF!="",TRUE,FALSE),FALSE)</formula>
    </cfRule>
  </conditionalFormatting>
  <conditionalFormatting sqref="M273">
    <cfRule type="expression" dxfId="63" priority="37">
      <formula>IF(M273&gt;#REF!,IF(M273&lt;#REF!,IF(#REF!="",TRUE,FALSE),FALSE),FALSE)</formula>
    </cfRule>
    <cfRule type="expression" dxfId="62" priority="38">
      <formula>IF(#REF!&lt;M273,IF(M273&lt;#REF!,IF(#REF!="",TRUE,FALSE),FALSE),FALSE)</formula>
    </cfRule>
    <cfRule type="expression" dxfId="61" priority="39">
      <formula>IF(M273&lt;#REF!,IF(#REF!="",TRUE,FALSE),FALSE)</formula>
    </cfRule>
  </conditionalFormatting>
  <conditionalFormatting sqref="M285">
    <cfRule type="expression" dxfId="60" priority="34">
      <formula>IF(M285&gt;#REF!,IF(M285&lt;#REF!,IF(#REF!="",TRUE,FALSE),FALSE),FALSE)</formula>
    </cfRule>
    <cfRule type="expression" dxfId="59" priority="35">
      <formula>IF(#REF!&lt;M285,IF(M285&lt;#REF!,IF(#REF!="",TRUE,FALSE),FALSE),FALSE)</formula>
    </cfRule>
    <cfRule type="expression" dxfId="58" priority="36">
      <formula>IF(M285&lt;#REF!,IF(#REF!="",TRUE,FALSE),FALSE)</formula>
    </cfRule>
  </conditionalFormatting>
  <conditionalFormatting sqref="M277">
    <cfRule type="expression" dxfId="57" priority="31">
      <formula>IF(M277&gt;#REF!,IF(M277&lt;#REF!,IF(#REF!="",TRUE,FALSE),FALSE),FALSE)</formula>
    </cfRule>
    <cfRule type="expression" dxfId="56" priority="32">
      <formula>IF(#REF!&lt;M277,IF(M277&lt;#REF!,IF(#REF!="",TRUE,FALSE),FALSE),FALSE)</formula>
    </cfRule>
    <cfRule type="expression" dxfId="55" priority="33">
      <formula>IF(M277&lt;#REF!,IF(#REF!="",TRUE,FALSE),FALSE)</formula>
    </cfRule>
  </conditionalFormatting>
  <conditionalFormatting sqref="M399 M397 M395 M393">
    <cfRule type="expression" dxfId="54" priority="28">
      <formula>IF(M393&gt;#REF!,IF(M393&lt;#REF!,IF(#REF!="",TRUE,FALSE),FALSE),FALSE)</formula>
    </cfRule>
    <cfRule type="expression" dxfId="53" priority="29">
      <formula>IF(#REF!&lt;M393,IF(M393&lt;#REF!,IF(#REF!="",TRUE,FALSE),FALSE),FALSE)</formula>
    </cfRule>
    <cfRule type="expression" dxfId="52" priority="30">
      <formula>IF(M393&lt;#REF!,IF(#REF!="",TRUE,FALSE),FALSE)</formula>
    </cfRule>
  </conditionalFormatting>
  <conditionalFormatting sqref="M400 M398 M396 M394">
    <cfRule type="expression" dxfId="51" priority="25">
      <formula>IF(M394&gt;#REF!,IF(M394&lt;#REF!,IF(#REF!="",TRUE,FALSE),FALSE),FALSE)</formula>
    </cfRule>
    <cfRule type="expression" dxfId="50" priority="26">
      <formula>IF(#REF!&lt;M394,IF(M394&lt;#REF!,IF(#REF!="",TRUE,FALSE),FALSE),FALSE)</formula>
    </cfRule>
    <cfRule type="expression" dxfId="49" priority="27">
      <formula>IF(M394&lt;#REF!,IF(#REF!="",TRUE,FALSE),FALSE)</formula>
    </cfRule>
  </conditionalFormatting>
  <conditionalFormatting sqref="M454">
    <cfRule type="expression" dxfId="48" priority="22">
      <formula>IF(M454&gt;#REF!,IF(M454&lt;#REF!,IF(#REF!="",TRUE,FALSE),FALSE),FALSE)</formula>
    </cfRule>
    <cfRule type="expression" dxfId="47" priority="23">
      <formula>IF(#REF!&lt;M454,IF(M454&lt;#REF!,IF(#REF!="",TRUE,FALSE),FALSE),FALSE)</formula>
    </cfRule>
    <cfRule type="expression" dxfId="46" priority="24">
      <formula>IF(M454&lt;#REF!,IF(#REF!="",TRUE,FALSE),FALSE)</formula>
    </cfRule>
  </conditionalFormatting>
  <conditionalFormatting sqref="M455">
    <cfRule type="expression" dxfId="45" priority="19">
      <formula>IF(M455&gt;#REF!,IF(M455&lt;#REF!,IF(#REF!="",TRUE,FALSE),FALSE),FALSE)</formula>
    </cfRule>
    <cfRule type="expression" dxfId="44" priority="20">
      <formula>IF(#REF!&lt;M455,IF(M455&lt;#REF!,IF(#REF!="",TRUE,FALSE),FALSE),FALSE)</formula>
    </cfRule>
    <cfRule type="expression" dxfId="43" priority="21">
      <formula>IF(M455&lt;#REF!,IF(#REF!="",TRUE,FALSE),FALSE)</formula>
    </cfRule>
  </conditionalFormatting>
  <conditionalFormatting sqref="M489">
    <cfRule type="expression" dxfId="42" priority="16">
      <formula>IF(M489&gt;#REF!,IF(M489&lt;#REF!,IF(#REF!="",TRUE,FALSE),FALSE),FALSE)</formula>
    </cfRule>
    <cfRule type="expression" dxfId="41" priority="17">
      <formula>IF(#REF!&lt;M489,IF(M489&lt;#REF!,IF(#REF!="",TRUE,FALSE),FALSE),FALSE)</formula>
    </cfRule>
    <cfRule type="expression" dxfId="40" priority="18">
      <formula>IF(M489&lt;#REF!,IF(#REF!="",TRUE,FALSE),FALSE)</formula>
    </cfRule>
  </conditionalFormatting>
  <conditionalFormatting sqref="M490">
    <cfRule type="expression" dxfId="39" priority="13">
      <formula>IF(M490&gt;#REF!,IF(M490&lt;#REF!,IF(#REF!="",TRUE,FALSE),FALSE),FALSE)</formula>
    </cfRule>
    <cfRule type="expression" dxfId="38" priority="14">
      <formula>IF(#REF!&lt;M490,IF(M490&lt;#REF!,IF(#REF!="",TRUE,FALSE),FALSE),FALSE)</formula>
    </cfRule>
    <cfRule type="expression" dxfId="37" priority="15">
      <formula>IF(M490&lt;#REF!,IF(#REF!="",TRUE,FALSE),FALSE)</formula>
    </cfRule>
  </conditionalFormatting>
  <conditionalFormatting sqref="M497">
    <cfRule type="expression" dxfId="36" priority="10">
      <formula>IF(M497&gt;#REF!,IF(M497&lt;#REF!,IF(#REF!="",TRUE,FALSE),FALSE),FALSE)</formula>
    </cfRule>
    <cfRule type="expression" dxfId="35" priority="11">
      <formula>IF(#REF!&lt;M497,IF(M497&lt;#REF!,IF(#REF!="",TRUE,FALSE),FALSE),FALSE)</formula>
    </cfRule>
    <cfRule type="expression" dxfId="34" priority="12">
      <formula>IF(M497&lt;#REF!,IF(#REF!="",TRUE,FALSE),FALSE)</formula>
    </cfRule>
  </conditionalFormatting>
  <conditionalFormatting sqref="M498">
    <cfRule type="expression" dxfId="33" priority="7">
      <formula>IF(M498&gt;#REF!,IF(M498&lt;#REF!,IF(#REF!="",TRUE,FALSE),FALSE),FALSE)</formula>
    </cfRule>
    <cfRule type="expression" dxfId="32" priority="8">
      <formula>IF(#REF!&lt;M498,IF(M498&lt;#REF!,IF(#REF!="",TRUE,FALSE),FALSE),FALSE)</formula>
    </cfRule>
    <cfRule type="expression" dxfId="31" priority="9">
      <formula>IF(M498&lt;#REF!,IF(#REF!="",TRUE,FALSE),FALSE)</formula>
    </cfRule>
  </conditionalFormatting>
  <conditionalFormatting sqref="M292">
    <cfRule type="expression" dxfId="30" priority="4">
      <formula>IF(M292&gt;#REF!,IF(M292&lt;#REF!,IF(#REF!="",TRUE,FALSE),FALSE),FALSE)</formula>
    </cfRule>
    <cfRule type="expression" dxfId="29" priority="5">
      <formula>IF(#REF!&lt;M292,IF(M292&lt;#REF!,IF(#REF!="",TRUE,FALSE),FALSE),FALSE)</formula>
    </cfRule>
    <cfRule type="expression" dxfId="28" priority="6">
      <formula>IF(M292&lt;#REF!,IF(#REF!="",TRUE,FALSE),FALSE)</formula>
    </cfRule>
  </conditionalFormatting>
  <conditionalFormatting sqref="M278:M279">
    <cfRule type="expression" dxfId="27" priority="1">
      <formula>IF(M278&gt;#REF!,IF(M278&lt;#REF!,IF(#REF!="",TRUE,FALSE),FALSE),FALSE)</formula>
    </cfRule>
    <cfRule type="expression" dxfId="26" priority="2">
      <formula>IF(#REF!&lt;M278,IF(M278&lt;#REF!,IF(#REF!="",TRUE,FALSE),FALSE),FALSE)</formula>
    </cfRule>
    <cfRule type="expression" dxfId="25" priority="3">
      <formula>IF(M278&lt;#REF!,IF(#REF!="",TRUE,FALSE),FALSE)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2F5493-EE5C-4B65-8023-32B274D13C3B}">
  <sheetPr codeName="Feuil11" filterMode="1">
    <tabColor theme="9" tint="0.59999389629810485"/>
  </sheetPr>
  <dimension ref="A1:N53"/>
  <sheetViews>
    <sheetView zoomScale="85" zoomScaleNormal="85" workbookViewId="0">
      <selection activeCell="O1" sqref="O1:O1048576"/>
    </sheetView>
  </sheetViews>
  <sheetFormatPr baseColWidth="10" defaultColWidth="10.5703125" defaultRowHeight="15" x14ac:dyDescent="0.25"/>
  <cols>
    <col min="1" max="1" width="29" bestFit="1" customWidth="1"/>
    <col min="4" max="4" width="45.5703125" customWidth="1"/>
    <col min="5" max="5" width="22" customWidth="1"/>
    <col min="9" max="9" width="14.5703125" bestFit="1" customWidth="1"/>
    <col min="11" max="11" width="18" customWidth="1"/>
    <col min="14" max="14" width="12.7109375" bestFit="1" customWidth="1"/>
  </cols>
  <sheetData>
    <row r="1" spans="1:14" ht="36.75" customHeight="1" thickBot="1" x14ac:dyDescent="0.3">
      <c r="B1" s="39" t="s">
        <v>0</v>
      </c>
      <c r="C1" s="39" t="s">
        <v>1</v>
      </c>
      <c r="D1" s="39" t="s">
        <v>2</v>
      </c>
      <c r="E1" s="39" t="s">
        <v>3</v>
      </c>
      <c r="F1" s="39" t="s">
        <v>4</v>
      </c>
      <c r="G1" s="39" t="s">
        <v>5</v>
      </c>
      <c r="H1" s="39" t="s">
        <v>6</v>
      </c>
      <c r="I1" s="1" t="s">
        <v>7</v>
      </c>
      <c r="J1" s="40" t="s">
        <v>8</v>
      </c>
      <c r="K1" s="40"/>
      <c r="L1" s="39" t="s">
        <v>9</v>
      </c>
      <c r="M1" s="3" t="s">
        <v>10</v>
      </c>
      <c r="N1" s="4" t="s">
        <v>11</v>
      </c>
    </row>
    <row r="2" spans="1:14" x14ac:dyDescent="0.25">
      <c r="A2" s="41" t="str">
        <f>CONCATENATE(F2,"_",G2,"_",H2,"_",I2,"_",TEXT(J2,"000000"),"_",M2)</f>
        <v>PN2122_17_EXE_PIC_000002_1</v>
      </c>
      <c r="B2" s="42" t="s">
        <v>12</v>
      </c>
      <c r="C2" s="42" t="s">
        <v>13</v>
      </c>
      <c r="D2" s="42" t="s">
        <v>193</v>
      </c>
      <c r="E2" s="42" t="s">
        <v>704</v>
      </c>
      <c r="F2" s="42" t="s">
        <v>705</v>
      </c>
      <c r="G2" s="43">
        <v>17</v>
      </c>
      <c r="H2" s="43" t="s">
        <v>17</v>
      </c>
      <c r="I2" s="42" t="s">
        <v>706</v>
      </c>
      <c r="J2" s="44">
        <v>2</v>
      </c>
      <c r="K2" s="45" t="s">
        <v>707</v>
      </c>
      <c r="L2" s="45" t="str">
        <f t="shared" ref="L2:L49" si="0">_xlfn.CONCAT(E2,"-",D2,"-EMR-",K2)</f>
        <v>FAC-N00-EMR-PIC prototype</v>
      </c>
      <c r="M2" s="46">
        <v>1</v>
      </c>
      <c r="N2" s="47">
        <v>44998</v>
      </c>
    </row>
    <row r="3" spans="1:14" x14ac:dyDescent="0.25">
      <c r="A3" s="41" t="str">
        <f t="shared" ref="A3:A53" si="1">CONCATENATE(F3,"_",G3,"_",H3,"_",I3,"_",TEXT(J3,"000000"),"_",M3)</f>
        <v>PN2122_17_EXE_PIC_000003_1</v>
      </c>
      <c r="B3" s="48" t="s">
        <v>12</v>
      </c>
      <c r="C3" s="48" t="s">
        <v>13</v>
      </c>
      <c r="D3" s="48" t="s">
        <v>193</v>
      </c>
      <c r="E3" s="48" t="s">
        <v>704</v>
      </c>
      <c r="F3" s="48" t="s">
        <v>705</v>
      </c>
      <c r="G3" s="49">
        <v>17</v>
      </c>
      <c r="H3" s="49" t="s">
        <v>17</v>
      </c>
      <c r="I3" s="48" t="s">
        <v>706</v>
      </c>
      <c r="J3" s="50">
        <v>3</v>
      </c>
      <c r="K3" s="51" t="s">
        <v>706</v>
      </c>
      <c r="L3" s="51" t="str">
        <f t="shared" si="0"/>
        <v>FAC-N00-EMR-PIC</v>
      </c>
      <c r="M3" s="52">
        <v>1</v>
      </c>
      <c r="N3" s="53">
        <v>44916</v>
      </c>
    </row>
    <row r="4" spans="1:14" x14ac:dyDescent="0.25">
      <c r="A4" s="41" t="str">
        <f t="shared" si="1"/>
        <v>PN2122_17_EXE_PDT_000004_1</v>
      </c>
      <c r="B4" s="48" t="s">
        <v>12</v>
      </c>
      <c r="C4" s="48" t="s">
        <v>13</v>
      </c>
      <c r="D4" s="48" t="s">
        <v>14</v>
      </c>
      <c r="E4" s="48" t="s">
        <v>704</v>
      </c>
      <c r="F4" s="48" t="s">
        <v>705</v>
      </c>
      <c r="G4" s="48">
        <v>17</v>
      </c>
      <c r="H4" s="48" t="s">
        <v>17</v>
      </c>
      <c r="I4" s="48" t="s">
        <v>357</v>
      </c>
      <c r="J4" s="50">
        <v>4</v>
      </c>
      <c r="K4" s="54" t="s">
        <v>708</v>
      </c>
      <c r="L4" s="51" t="str">
        <f t="shared" si="0"/>
        <v>FAC-TTT-EMR-Façade Emergence - Prototype</v>
      </c>
      <c r="M4" s="52">
        <v>1</v>
      </c>
      <c r="N4" s="53">
        <v>44916</v>
      </c>
    </row>
    <row r="5" spans="1:14" x14ac:dyDescent="0.25">
      <c r="A5" s="41" t="str">
        <f t="shared" si="1"/>
        <v>PN2122_17_EXE_PDT_000005_1</v>
      </c>
      <c r="B5" s="48" t="s">
        <v>12</v>
      </c>
      <c r="C5" s="48" t="s">
        <v>13</v>
      </c>
      <c r="D5" s="48" t="s">
        <v>193</v>
      </c>
      <c r="E5" s="48" t="s">
        <v>704</v>
      </c>
      <c r="F5" s="48" t="s">
        <v>705</v>
      </c>
      <c r="G5" s="48">
        <v>17</v>
      </c>
      <c r="H5" s="48" t="s">
        <v>17</v>
      </c>
      <c r="I5" s="48" t="s">
        <v>357</v>
      </c>
      <c r="J5" s="50">
        <v>5</v>
      </c>
      <c r="K5" s="51" t="s">
        <v>709</v>
      </c>
      <c r="L5" s="51" t="str">
        <f t="shared" si="0"/>
        <v>FAC-N00-EMR-Plans façades Emergence</v>
      </c>
      <c r="M5" s="52">
        <v>1</v>
      </c>
      <c r="N5" s="53">
        <v>45079</v>
      </c>
    </row>
    <row r="6" spans="1:14" x14ac:dyDescent="0.25">
      <c r="A6" s="41" t="str">
        <f t="shared" si="1"/>
        <v>PN2122_17_EXE_PLG_000014_1</v>
      </c>
      <c r="B6" s="48" t="s">
        <v>12</v>
      </c>
      <c r="C6" s="48" t="s">
        <v>13</v>
      </c>
      <c r="D6" s="48" t="s">
        <v>14</v>
      </c>
      <c r="E6" s="48" t="s">
        <v>704</v>
      </c>
      <c r="F6" s="48" t="s">
        <v>705</v>
      </c>
      <c r="G6" s="49">
        <v>17</v>
      </c>
      <c r="H6" s="49" t="s">
        <v>17</v>
      </c>
      <c r="I6" s="48" t="s">
        <v>62</v>
      </c>
      <c r="J6" s="50">
        <v>14</v>
      </c>
      <c r="K6" s="51" t="s">
        <v>710</v>
      </c>
      <c r="L6" s="51" t="str">
        <f t="shared" si="0"/>
        <v>FAC-TTT-EMR-CPRD</v>
      </c>
      <c r="M6" s="52">
        <v>1</v>
      </c>
      <c r="N6" s="53">
        <v>44916</v>
      </c>
    </row>
    <row r="7" spans="1:14" x14ac:dyDescent="0.25">
      <c r="A7" s="41" t="str">
        <f t="shared" si="1"/>
        <v>PN2122_17_EXE_PLG_000015_1</v>
      </c>
      <c r="B7" s="48" t="s">
        <v>12</v>
      </c>
      <c r="C7" s="48" t="s">
        <v>13</v>
      </c>
      <c r="D7" s="48" t="s">
        <v>14</v>
      </c>
      <c r="E7" s="48" t="s">
        <v>704</v>
      </c>
      <c r="F7" s="48" t="s">
        <v>705</v>
      </c>
      <c r="G7" s="49">
        <v>17</v>
      </c>
      <c r="H7" s="49" t="s">
        <v>17</v>
      </c>
      <c r="I7" s="48" t="s">
        <v>62</v>
      </c>
      <c r="J7" s="50">
        <v>15</v>
      </c>
      <c r="K7" s="51" t="s">
        <v>711</v>
      </c>
      <c r="L7" s="51" t="str">
        <f t="shared" si="0"/>
        <v>FAC-TTT-EMR-Planning prévisionnel de travaux</v>
      </c>
      <c r="M7" s="52">
        <v>1</v>
      </c>
      <c r="N7" s="53">
        <v>44916</v>
      </c>
    </row>
    <row r="8" spans="1:14" x14ac:dyDescent="0.25">
      <c r="A8" s="41" t="str">
        <f t="shared" si="1"/>
        <v>PN2122_17_EXE_RAP_000017_1</v>
      </c>
      <c r="B8" s="48" t="s">
        <v>12</v>
      </c>
      <c r="C8" s="48" t="s">
        <v>13</v>
      </c>
      <c r="D8" s="48" t="s">
        <v>14</v>
      </c>
      <c r="E8" s="48" t="s">
        <v>704</v>
      </c>
      <c r="F8" s="48" t="s">
        <v>705</v>
      </c>
      <c r="G8" s="49">
        <v>17</v>
      </c>
      <c r="H8" s="49" t="s">
        <v>17</v>
      </c>
      <c r="I8" s="48" t="s">
        <v>712</v>
      </c>
      <c r="J8" s="50">
        <v>17</v>
      </c>
      <c r="K8" s="51" t="s">
        <v>713</v>
      </c>
      <c r="L8" s="51" t="str">
        <f t="shared" si="0"/>
        <v>FAC-TTT-EMR-Gestion des interfaces</v>
      </c>
      <c r="M8" s="52">
        <v>1</v>
      </c>
      <c r="N8" s="53">
        <v>44916</v>
      </c>
    </row>
    <row r="9" spans="1:14" x14ac:dyDescent="0.25">
      <c r="A9" s="41" t="str">
        <f t="shared" si="1"/>
        <v>PN2122_17_EXE_ADM_000018_1</v>
      </c>
      <c r="B9" s="48" t="s">
        <v>12</v>
      </c>
      <c r="C9" s="48" t="s">
        <v>13</v>
      </c>
      <c r="D9" s="48" t="s">
        <v>14</v>
      </c>
      <c r="E9" s="48" t="s">
        <v>704</v>
      </c>
      <c r="F9" s="48" t="s">
        <v>705</v>
      </c>
      <c r="G9" s="48">
        <v>17</v>
      </c>
      <c r="H9" s="48" t="s">
        <v>17</v>
      </c>
      <c r="I9" s="48" t="s">
        <v>714</v>
      </c>
      <c r="J9" s="50">
        <v>18</v>
      </c>
      <c r="K9" s="51" t="s">
        <v>715</v>
      </c>
      <c r="L9" s="51" t="str">
        <f t="shared" si="0"/>
        <v>FAC-TTT-EMR-Sous-détail des prix unitaires</v>
      </c>
      <c r="M9" s="52">
        <v>1</v>
      </c>
      <c r="N9" s="53">
        <v>44916</v>
      </c>
    </row>
    <row r="10" spans="1:14" x14ac:dyDescent="0.25">
      <c r="A10" s="41" t="str">
        <f t="shared" si="1"/>
        <v>PN2122_17_EXE_ADM_000016_1</v>
      </c>
      <c r="B10" s="48" t="s">
        <v>12</v>
      </c>
      <c r="C10" s="48" t="s">
        <v>13</v>
      </c>
      <c r="D10" s="48" t="s">
        <v>14</v>
      </c>
      <c r="E10" s="48" t="s">
        <v>704</v>
      </c>
      <c r="F10" s="48" t="s">
        <v>705</v>
      </c>
      <c r="G10" s="49">
        <v>17</v>
      </c>
      <c r="H10" s="49" t="s">
        <v>17</v>
      </c>
      <c r="I10" s="48" t="s">
        <v>714</v>
      </c>
      <c r="J10" s="50">
        <v>16</v>
      </c>
      <c r="K10" s="51" t="s">
        <v>716</v>
      </c>
      <c r="L10" s="51" t="str">
        <f t="shared" si="0"/>
        <v>FAC-TTT-EMR-Programme  financier</v>
      </c>
      <c r="M10" s="52">
        <v>1</v>
      </c>
      <c r="N10" s="53">
        <v>44947</v>
      </c>
    </row>
    <row r="11" spans="1:14" x14ac:dyDescent="0.25">
      <c r="A11" s="41" t="str">
        <f t="shared" si="1"/>
        <v>PN2122_17_EXE_ADM_000019_2</v>
      </c>
      <c r="B11" s="48" t="s">
        <v>12</v>
      </c>
      <c r="C11" s="48" t="s">
        <v>13</v>
      </c>
      <c r="D11" s="48" t="s">
        <v>14</v>
      </c>
      <c r="E11" s="48" t="s">
        <v>704</v>
      </c>
      <c r="F11" s="48" t="s">
        <v>705</v>
      </c>
      <c r="G11" s="49">
        <v>17</v>
      </c>
      <c r="H11" s="49" t="s">
        <v>17</v>
      </c>
      <c r="I11" s="48" t="s">
        <v>714</v>
      </c>
      <c r="J11" s="50">
        <v>19</v>
      </c>
      <c r="K11" s="51" t="s">
        <v>717</v>
      </c>
      <c r="L11" s="51" t="str">
        <f t="shared" si="0"/>
        <v>FAC-TTT-EMR-MAJ Programme  financier</v>
      </c>
      <c r="M11" s="52">
        <v>2</v>
      </c>
      <c r="N11" s="53">
        <v>45078</v>
      </c>
    </row>
    <row r="12" spans="1:14" x14ac:dyDescent="0.25">
      <c r="A12" s="41" t="str">
        <f t="shared" si="1"/>
        <v>PN2122_17_EXE_NOT_000020_1</v>
      </c>
      <c r="B12" s="48" t="s">
        <v>12</v>
      </c>
      <c r="C12" s="48" t="s">
        <v>13</v>
      </c>
      <c r="D12" s="48" t="s">
        <v>193</v>
      </c>
      <c r="E12" s="48" t="s">
        <v>704</v>
      </c>
      <c r="F12" s="48" t="s">
        <v>705</v>
      </c>
      <c r="G12" s="48">
        <v>17</v>
      </c>
      <c r="H12" s="48" t="s">
        <v>17</v>
      </c>
      <c r="I12" s="48" t="s">
        <v>22</v>
      </c>
      <c r="J12" s="50">
        <v>20</v>
      </c>
      <c r="K12" s="51" t="s">
        <v>718</v>
      </c>
      <c r="L12" s="51" t="str">
        <f t="shared" si="0"/>
        <v xml:space="preserve">FAC-N00-EMR-Note d'hypothèses </v>
      </c>
      <c r="M12" s="52">
        <v>1</v>
      </c>
      <c r="N12" s="53">
        <v>45016</v>
      </c>
    </row>
    <row r="13" spans="1:14" x14ac:dyDescent="0.25">
      <c r="A13" s="41" t="str">
        <f t="shared" si="1"/>
        <v>PN2122_17_EXE_RAP_000024_1</v>
      </c>
      <c r="B13" s="48" t="s">
        <v>12</v>
      </c>
      <c r="C13" s="48" t="s">
        <v>13</v>
      </c>
      <c r="D13" s="48" t="s">
        <v>14</v>
      </c>
      <c r="E13" s="48" t="s">
        <v>704</v>
      </c>
      <c r="F13" s="48" t="s">
        <v>705</v>
      </c>
      <c r="G13" s="48">
        <v>17</v>
      </c>
      <c r="H13" s="48" t="s">
        <v>17</v>
      </c>
      <c r="I13" s="48" t="s">
        <v>712</v>
      </c>
      <c r="J13" s="50">
        <v>24</v>
      </c>
      <c r="K13" s="51" t="s">
        <v>719</v>
      </c>
      <c r="L13" s="51" t="str">
        <f t="shared" si="0"/>
        <v>FAC-TTT-EMR-Etudes acoustiques</v>
      </c>
      <c r="M13" s="52">
        <v>1</v>
      </c>
      <c r="N13" s="53">
        <v>45100</v>
      </c>
    </row>
    <row r="14" spans="1:14" x14ac:dyDescent="0.25">
      <c r="A14" s="41" t="str">
        <f t="shared" si="1"/>
        <v>PN2122_17_EXE_DAF_000022_1</v>
      </c>
      <c r="B14" s="48" t="s">
        <v>12</v>
      </c>
      <c r="C14" s="48" t="s">
        <v>13</v>
      </c>
      <c r="D14" s="48" t="s">
        <v>14</v>
      </c>
      <c r="E14" s="48" t="s">
        <v>704</v>
      </c>
      <c r="F14" s="48" t="s">
        <v>705</v>
      </c>
      <c r="G14" s="48">
        <v>17</v>
      </c>
      <c r="H14" s="48" t="s">
        <v>17</v>
      </c>
      <c r="I14" s="48" t="s">
        <v>49</v>
      </c>
      <c r="J14" s="55">
        <v>22</v>
      </c>
      <c r="K14" s="51" t="s">
        <v>720</v>
      </c>
      <c r="L14" s="51" t="str">
        <f t="shared" si="0"/>
        <v>FAC-TTT-EMR-Origine approvisionnement des matériaux et fiches techniques</v>
      </c>
      <c r="M14" s="52">
        <v>1</v>
      </c>
      <c r="N14" s="53">
        <v>45092</v>
      </c>
    </row>
    <row r="15" spans="1:14" x14ac:dyDescent="0.25">
      <c r="A15" s="41" t="str">
        <f t="shared" si="1"/>
        <v>PN2122_17_EXE_NOT_000021_1</v>
      </c>
      <c r="B15" s="48" t="s">
        <v>12</v>
      </c>
      <c r="C15" s="48" t="s">
        <v>13</v>
      </c>
      <c r="D15" s="48" t="s">
        <v>193</v>
      </c>
      <c r="E15" s="48" t="s">
        <v>704</v>
      </c>
      <c r="F15" s="48" t="s">
        <v>705</v>
      </c>
      <c r="G15" s="48">
        <v>17</v>
      </c>
      <c r="H15" s="48" t="s">
        <v>17</v>
      </c>
      <c r="I15" s="48" t="s">
        <v>22</v>
      </c>
      <c r="J15" s="50">
        <v>21</v>
      </c>
      <c r="K15" s="51" t="s">
        <v>721</v>
      </c>
      <c r="L15" s="51" t="str">
        <f t="shared" si="0"/>
        <v>FAC-N00-EMR-Note de calculs façades</v>
      </c>
      <c r="M15" s="52">
        <v>1</v>
      </c>
      <c r="N15" s="53">
        <v>45037</v>
      </c>
    </row>
    <row r="16" spans="1:14" x14ac:dyDescent="0.25">
      <c r="A16" s="41" t="str">
        <f t="shared" si="1"/>
        <v>____000000_1</v>
      </c>
      <c r="B16" s="48"/>
      <c r="C16" s="48"/>
      <c r="D16" s="48"/>
      <c r="E16" s="48"/>
      <c r="F16" s="48"/>
      <c r="G16" s="49"/>
      <c r="H16" s="49"/>
      <c r="I16" s="48"/>
      <c r="J16" s="56"/>
      <c r="K16" s="51" t="s">
        <v>722</v>
      </c>
      <c r="L16" s="51" t="str">
        <f>K16</f>
        <v>Mise a jour programme des études d'exécution</v>
      </c>
      <c r="M16" s="52">
        <v>1</v>
      </c>
      <c r="N16" s="53">
        <v>45012</v>
      </c>
    </row>
    <row r="17" spans="1:14" x14ac:dyDescent="0.25">
      <c r="A17" s="41" t="str">
        <f t="shared" si="1"/>
        <v>PN2122_17_EXE_NOT_000026_1</v>
      </c>
      <c r="B17" s="48" t="s">
        <v>12</v>
      </c>
      <c r="C17" s="48" t="s">
        <v>13</v>
      </c>
      <c r="D17" s="48" t="s">
        <v>14</v>
      </c>
      <c r="E17" s="48" t="s">
        <v>704</v>
      </c>
      <c r="F17" s="48" t="s">
        <v>705</v>
      </c>
      <c r="G17" s="48">
        <v>17</v>
      </c>
      <c r="H17" s="48" t="s">
        <v>17</v>
      </c>
      <c r="I17" s="48" t="s">
        <v>22</v>
      </c>
      <c r="J17" s="50">
        <v>26</v>
      </c>
      <c r="K17" s="51" t="s">
        <v>723</v>
      </c>
      <c r="L17" s="51" t="str">
        <f t="shared" si="0"/>
        <v>FAC-TTT-EMR-Note de calculs Lames vitrées</v>
      </c>
      <c r="M17" s="52">
        <v>1</v>
      </c>
      <c r="N17" s="53">
        <v>45079</v>
      </c>
    </row>
    <row r="18" spans="1:14" x14ac:dyDescent="0.25">
      <c r="A18" s="41" t="str">
        <f t="shared" si="1"/>
        <v>PN2122_17_EXE_NOT_000027_1</v>
      </c>
      <c r="B18" s="48" t="s">
        <v>12</v>
      </c>
      <c r="C18" s="48" t="s">
        <v>13</v>
      </c>
      <c r="D18" s="48" t="s">
        <v>14</v>
      </c>
      <c r="E18" s="48" t="s">
        <v>704</v>
      </c>
      <c r="F18" s="48" t="s">
        <v>705</v>
      </c>
      <c r="G18" s="48">
        <v>17</v>
      </c>
      <c r="H18" s="48" t="s">
        <v>17</v>
      </c>
      <c r="I18" s="48" t="s">
        <v>22</v>
      </c>
      <c r="J18" s="50">
        <v>27</v>
      </c>
      <c r="K18" s="51" t="s">
        <v>724</v>
      </c>
      <c r="L18" s="51" t="str">
        <f t="shared" si="0"/>
        <v>FAC-TTT-EMR-Plans d'essais et d'integration</v>
      </c>
      <c r="M18" s="52">
        <v>1</v>
      </c>
      <c r="N18" s="53"/>
    </row>
    <row r="19" spans="1:14" x14ac:dyDescent="0.25">
      <c r="A19" s="41" t="str">
        <f t="shared" si="1"/>
        <v>PN2122_17_EXE_DAF_000028_1</v>
      </c>
      <c r="B19" s="48" t="s">
        <v>12</v>
      </c>
      <c r="C19" s="48" t="s">
        <v>13</v>
      </c>
      <c r="D19" s="48" t="s">
        <v>193</v>
      </c>
      <c r="E19" s="48" t="s">
        <v>704</v>
      </c>
      <c r="F19" s="48" t="s">
        <v>705</v>
      </c>
      <c r="G19" s="48">
        <v>17</v>
      </c>
      <c r="H19" s="48" t="s">
        <v>17</v>
      </c>
      <c r="I19" s="48" t="s">
        <v>49</v>
      </c>
      <c r="J19" s="50">
        <v>28</v>
      </c>
      <c r="K19" s="51" t="s">
        <v>725</v>
      </c>
      <c r="L19" s="51" t="str">
        <f t="shared" si="0"/>
        <v>FAC-N00-EMR-Fiche technique Bandeau imposte</v>
      </c>
      <c r="M19" s="52">
        <v>1</v>
      </c>
      <c r="N19" s="52"/>
    </row>
    <row r="20" spans="1:14" x14ac:dyDescent="0.25">
      <c r="A20" s="41" t="str">
        <f t="shared" si="1"/>
        <v>PN2122_17_EXE_DAF_000029_1</v>
      </c>
      <c r="B20" s="48" t="s">
        <v>12</v>
      </c>
      <c r="C20" s="48" t="s">
        <v>13</v>
      </c>
      <c r="D20" s="48" t="s">
        <v>193</v>
      </c>
      <c r="E20" s="48" t="s">
        <v>704</v>
      </c>
      <c r="F20" s="48" t="s">
        <v>705</v>
      </c>
      <c r="G20" s="48">
        <v>17</v>
      </c>
      <c r="H20" s="48" t="s">
        <v>17</v>
      </c>
      <c r="I20" s="48" t="s">
        <v>49</v>
      </c>
      <c r="J20" s="50">
        <v>29</v>
      </c>
      <c r="K20" s="51" t="s">
        <v>726</v>
      </c>
      <c r="L20" s="51" t="str">
        <f t="shared" si="0"/>
        <v>FAC-N00-EMR-Fiche technique BFUP</v>
      </c>
      <c r="M20" s="52">
        <v>1</v>
      </c>
      <c r="N20" s="52"/>
    </row>
    <row r="21" spans="1:14" x14ac:dyDescent="0.25">
      <c r="A21" s="41" t="str">
        <f t="shared" si="1"/>
        <v>PN2122_17_EXE_DAF_000030_1</v>
      </c>
      <c r="B21" s="48" t="s">
        <v>12</v>
      </c>
      <c r="C21" s="48" t="s">
        <v>13</v>
      </c>
      <c r="D21" s="48" t="s">
        <v>193</v>
      </c>
      <c r="E21" s="48" t="s">
        <v>704</v>
      </c>
      <c r="F21" s="48" t="s">
        <v>705</v>
      </c>
      <c r="G21" s="48">
        <v>17</v>
      </c>
      <c r="H21" s="48" t="s">
        <v>17</v>
      </c>
      <c r="I21" s="48" t="s">
        <v>49</v>
      </c>
      <c r="J21" s="50">
        <v>30</v>
      </c>
      <c r="K21" s="51" t="s">
        <v>727</v>
      </c>
      <c r="L21" s="51" t="str">
        <f t="shared" si="0"/>
        <v>FAC-N00-EMR-Fiche technique porte auto</v>
      </c>
      <c r="M21" s="52">
        <v>1</v>
      </c>
      <c r="N21" s="52"/>
    </row>
    <row r="22" spans="1:14" x14ac:dyDescent="0.25">
      <c r="A22" s="41" t="str">
        <f t="shared" si="1"/>
        <v>PN2122_17_EXE_DAF_000031_1</v>
      </c>
      <c r="B22" s="48" t="s">
        <v>12</v>
      </c>
      <c r="C22" s="48" t="s">
        <v>13</v>
      </c>
      <c r="D22" s="48" t="s">
        <v>193</v>
      </c>
      <c r="E22" s="48" t="s">
        <v>704</v>
      </c>
      <c r="F22" s="48" t="s">
        <v>705</v>
      </c>
      <c r="G22" s="48">
        <v>17</v>
      </c>
      <c r="H22" s="48" t="s">
        <v>17</v>
      </c>
      <c r="I22" s="48" t="s">
        <v>49</v>
      </c>
      <c r="J22" s="50">
        <v>31</v>
      </c>
      <c r="K22" s="51" t="s">
        <v>728</v>
      </c>
      <c r="L22" s="51" t="str">
        <f t="shared" si="0"/>
        <v>FAC-N00-EMR-Fiche technique rideau métallique</v>
      </c>
      <c r="M22" s="52">
        <v>1</v>
      </c>
      <c r="N22" s="52"/>
    </row>
    <row r="23" spans="1:14" x14ac:dyDescent="0.25">
      <c r="A23" s="41" t="str">
        <f t="shared" si="1"/>
        <v>PN2122_17_EXE_DAF_000032_1</v>
      </c>
      <c r="B23" s="48" t="s">
        <v>12</v>
      </c>
      <c r="C23" s="48" t="s">
        <v>13</v>
      </c>
      <c r="D23" s="48" t="s">
        <v>193</v>
      </c>
      <c r="E23" s="48" t="s">
        <v>704</v>
      </c>
      <c r="F23" s="48" t="s">
        <v>705</v>
      </c>
      <c r="G23" s="48">
        <v>17</v>
      </c>
      <c r="H23" s="48" t="s">
        <v>17</v>
      </c>
      <c r="I23" s="48" t="s">
        <v>49</v>
      </c>
      <c r="J23" s="50">
        <v>32</v>
      </c>
      <c r="K23" s="51" t="s">
        <v>729</v>
      </c>
      <c r="L23" s="51" t="str">
        <f t="shared" si="0"/>
        <v>FAC-N00-EMR-Fiche technique caillebotis</v>
      </c>
      <c r="M23" s="52">
        <v>1</v>
      </c>
      <c r="N23" s="52"/>
    </row>
    <row r="24" spans="1:14" x14ac:dyDescent="0.25">
      <c r="A24" s="41" t="str">
        <f t="shared" si="1"/>
        <v>PN2122_17_EXE_DAF_000033_1</v>
      </c>
      <c r="B24" s="48" t="s">
        <v>12</v>
      </c>
      <c r="C24" s="48" t="s">
        <v>13</v>
      </c>
      <c r="D24" s="48" t="s">
        <v>193</v>
      </c>
      <c r="E24" s="48" t="s">
        <v>704</v>
      </c>
      <c r="F24" s="48" t="s">
        <v>705</v>
      </c>
      <c r="G24" s="48">
        <v>17</v>
      </c>
      <c r="H24" s="48" t="s">
        <v>17</v>
      </c>
      <c r="I24" s="48" t="s">
        <v>49</v>
      </c>
      <c r="J24" s="50">
        <v>33</v>
      </c>
      <c r="K24" s="51" t="s">
        <v>730</v>
      </c>
      <c r="L24" s="51" t="str">
        <f t="shared" si="0"/>
        <v>FAC-N00-EMR-Fiche technique bardage nid d'abeille</v>
      </c>
      <c r="M24" s="52">
        <v>1</v>
      </c>
      <c r="N24" s="52"/>
    </row>
    <row r="25" spans="1:14" x14ac:dyDescent="0.25">
      <c r="A25" s="41" t="str">
        <f t="shared" si="1"/>
        <v>PN2122_17_EXE_DAF_000034_1</v>
      </c>
      <c r="B25" s="48" t="s">
        <v>12</v>
      </c>
      <c r="C25" s="48" t="s">
        <v>13</v>
      </c>
      <c r="D25" s="48" t="s">
        <v>193</v>
      </c>
      <c r="E25" s="48" t="s">
        <v>704</v>
      </c>
      <c r="F25" s="48" t="s">
        <v>705</v>
      </c>
      <c r="G25" s="48">
        <v>17</v>
      </c>
      <c r="H25" s="48" t="s">
        <v>17</v>
      </c>
      <c r="I25" s="48" t="s">
        <v>49</v>
      </c>
      <c r="J25" s="50">
        <v>34</v>
      </c>
      <c r="K25" s="51" t="s">
        <v>731</v>
      </c>
      <c r="L25" s="51" t="str">
        <f t="shared" si="0"/>
        <v>FAC-N00-EMR-Fiche technique Enseigne</v>
      </c>
      <c r="M25" s="52">
        <v>1</v>
      </c>
      <c r="N25" s="52"/>
    </row>
    <row r="26" spans="1:14" x14ac:dyDescent="0.25">
      <c r="A26" s="41" t="str">
        <f t="shared" si="1"/>
        <v>PN2122_17_EXE_DAF_000035_1</v>
      </c>
      <c r="B26" s="48" t="s">
        <v>12</v>
      </c>
      <c r="C26" s="48" t="s">
        <v>13</v>
      </c>
      <c r="D26" s="48" t="s">
        <v>14</v>
      </c>
      <c r="E26" s="48" t="s">
        <v>704</v>
      </c>
      <c r="F26" s="48" t="s">
        <v>705</v>
      </c>
      <c r="G26" s="48">
        <v>17</v>
      </c>
      <c r="H26" s="48" t="s">
        <v>17</v>
      </c>
      <c r="I26" s="48" t="s">
        <v>49</v>
      </c>
      <c r="J26" s="50">
        <v>35</v>
      </c>
      <c r="K26" s="51" t="s">
        <v>732</v>
      </c>
      <c r="L26" s="51" t="str">
        <f t="shared" si="0"/>
        <v>FAC-TTT-EMR-Fiche technique panneau acoustiques</v>
      </c>
      <c r="M26" s="52">
        <v>1</v>
      </c>
      <c r="N26" s="52"/>
    </row>
    <row r="27" spans="1:14" x14ac:dyDescent="0.25">
      <c r="A27" s="41" t="str">
        <f t="shared" si="1"/>
        <v>PN2122_17_EXE_DAF_000036_1</v>
      </c>
      <c r="B27" s="48" t="s">
        <v>12</v>
      </c>
      <c r="C27" s="48" t="s">
        <v>13</v>
      </c>
      <c r="D27" s="48" t="s">
        <v>14</v>
      </c>
      <c r="E27" s="48" t="s">
        <v>704</v>
      </c>
      <c r="F27" s="48" t="s">
        <v>705</v>
      </c>
      <c r="G27" s="48">
        <v>17</v>
      </c>
      <c r="H27" s="48" t="s">
        <v>17</v>
      </c>
      <c r="I27" s="48" t="s">
        <v>49</v>
      </c>
      <c r="J27" s="50">
        <v>36</v>
      </c>
      <c r="K27" s="51" t="s">
        <v>733</v>
      </c>
      <c r="L27" s="51" t="str">
        <f t="shared" si="0"/>
        <v>FAC-TTT-EMR-Fiche technique bandeaux led</v>
      </c>
      <c r="M27" s="52">
        <v>1</v>
      </c>
      <c r="N27" s="52"/>
    </row>
    <row r="28" spans="1:14" x14ac:dyDescent="0.25">
      <c r="A28" s="41" t="str">
        <f t="shared" si="1"/>
        <v>PN2122_17_EXE_DAF_000037_1</v>
      </c>
      <c r="B28" s="48" t="s">
        <v>12</v>
      </c>
      <c r="C28" s="48" t="s">
        <v>13</v>
      </c>
      <c r="D28" s="48" t="s">
        <v>14</v>
      </c>
      <c r="E28" s="48" t="s">
        <v>704</v>
      </c>
      <c r="F28" s="48" t="s">
        <v>705</v>
      </c>
      <c r="G28" s="48">
        <v>17</v>
      </c>
      <c r="H28" s="48" t="s">
        <v>17</v>
      </c>
      <c r="I28" s="48" t="s">
        <v>49</v>
      </c>
      <c r="J28" s="50">
        <v>37</v>
      </c>
      <c r="K28" s="51" t="s">
        <v>734</v>
      </c>
      <c r="L28" s="51" t="str">
        <f t="shared" si="0"/>
        <v>FAC-TTT-EMR-Fiche technique nacelle d'entretiens</v>
      </c>
      <c r="M28" s="52">
        <v>1</v>
      </c>
      <c r="N28" s="52"/>
    </row>
    <row r="29" spans="1:14" x14ac:dyDescent="0.25">
      <c r="A29" s="41" t="str">
        <f t="shared" si="1"/>
        <v>PN2122_17_EXE_DAF_000038_1</v>
      </c>
      <c r="B29" s="48" t="s">
        <v>12</v>
      </c>
      <c r="C29" s="48" t="s">
        <v>13</v>
      </c>
      <c r="D29" s="48" t="s">
        <v>14</v>
      </c>
      <c r="E29" s="48" t="s">
        <v>704</v>
      </c>
      <c r="F29" s="48" t="s">
        <v>705</v>
      </c>
      <c r="G29" s="48">
        <v>17</v>
      </c>
      <c r="H29" s="48" t="s">
        <v>17</v>
      </c>
      <c r="I29" s="48" t="s">
        <v>49</v>
      </c>
      <c r="J29" s="57">
        <v>38</v>
      </c>
      <c r="K29" s="51" t="s">
        <v>735</v>
      </c>
      <c r="L29" s="51" t="str">
        <f t="shared" si="0"/>
        <v>FAC-TTT-EMR-Fiche technique treuil</v>
      </c>
      <c r="M29" s="52">
        <v>1</v>
      </c>
      <c r="N29" s="52"/>
    </row>
    <row r="30" spans="1:14" x14ac:dyDescent="0.25">
      <c r="A30" s="41" t="str">
        <f t="shared" si="1"/>
        <v>PN2122_17_EXE_FIC_000039_1</v>
      </c>
      <c r="B30" s="48" t="s">
        <v>12</v>
      </c>
      <c r="C30" s="48" t="s">
        <v>13</v>
      </c>
      <c r="D30" s="48" t="s">
        <v>14</v>
      </c>
      <c r="E30" s="48" t="s">
        <v>704</v>
      </c>
      <c r="F30" s="48" t="s">
        <v>705</v>
      </c>
      <c r="G30" s="48">
        <v>17</v>
      </c>
      <c r="H30" s="48" t="s">
        <v>17</v>
      </c>
      <c r="I30" s="48" t="s">
        <v>736</v>
      </c>
      <c r="J30" s="50">
        <v>39</v>
      </c>
      <c r="K30" s="51" t="s">
        <v>737</v>
      </c>
      <c r="L30" s="51" t="str">
        <f t="shared" si="0"/>
        <v>FAC-TTT-EMR-Sommaire DOE</v>
      </c>
      <c r="M30" s="52">
        <v>1</v>
      </c>
      <c r="N30" s="53">
        <v>45392</v>
      </c>
    </row>
    <row r="31" spans="1:14" x14ac:dyDescent="0.25">
      <c r="A31" s="41" t="str">
        <f t="shared" si="1"/>
        <v>PN2122_17_EXE_ADM_000040_1</v>
      </c>
      <c r="B31" s="48" t="s">
        <v>12</v>
      </c>
      <c r="C31" s="48" t="s">
        <v>13</v>
      </c>
      <c r="D31" s="48" t="s">
        <v>14</v>
      </c>
      <c r="E31" s="48" t="s">
        <v>704</v>
      </c>
      <c r="F31" s="48" t="s">
        <v>705</v>
      </c>
      <c r="G31" s="48">
        <v>17</v>
      </c>
      <c r="H31" s="48" t="s">
        <v>17</v>
      </c>
      <c r="I31" s="48" t="s">
        <v>714</v>
      </c>
      <c r="J31" s="50">
        <v>40</v>
      </c>
      <c r="K31" s="51" t="s">
        <v>738</v>
      </c>
      <c r="L31" s="51" t="str">
        <f t="shared" si="0"/>
        <v>FAC-TTT-EMR-DUO</v>
      </c>
      <c r="M31" s="52">
        <v>1</v>
      </c>
      <c r="N31" s="53">
        <v>45900</v>
      </c>
    </row>
    <row r="32" spans="1:14" x14ac:dyDescent="0.25">
      <c r="A32" s="41" t="str">
        <f t="shared" si="1"/>
        <v>PN2122_17_EXE_ADM_000041_1</v>
      </c>
      <c r="B32" s="48" t="s">
        <v>12</v>
      </c>
      <c r="C32" s="48" t="s">
        <v>13</v>
      </c>
      <c r="D32" s="48" t="s">
        <v>14</v>
      </c>
      <c r="E32" s="48" t="s">
        <v>704</v>
      </c>
      <c r="F32" s="48" t="s">
        <v>705</v>
      </c>
      <c r="G32" s="48">
        <v>17</v>
      </c>
      <c r="H32" s="48" t="s">
        <v>17</v>
      </c>
      <c r="I32" s="48" t="s">
        <v>714</v>
      </c>
      <c r="J32" s="50">
        <v>41</v>
      </c>
      <c r="K32" s="51" t="s">
        <v>739</v>
      </c>
      <c r="L32" s="51" t="str">
        <f t="shared" si="0"/>
        <v>FAC-TTT-EMR-DOE</v>
      </c>
      <c r="M32" s="52">
        <v>1</v>
      </c>
      <c r="N32" s="53">
        <v>45900</v>
      </c>
    </row>
    <row r="33" spans="1:14" x14ac:dyDescent="0.25">
      <c r="A33" s="41" t="str">
        <f t="shared" si="1"/>
        <v>PN2122_17_EXE_SPS_000003_1</v>
      </c>
      <c r="B33" s="48" t="s">
        <v>12</v>
      </c>
      <c r="C33" s="48" t="s">
        <v>13</v>
      </c>
      <c r="D33" s="48" t="s">
        <v>14</v>
      </c>
      <c r="E33" s="48" t="s">
        <v>704</v>
      </c>
      <c r="F33" s="48" t="s">
        <v>705</v>
      </c>
      <c r="G33" s="48">
        <v>17</v>
      </c>
      <c r="H33" s="48" t="s">
        <v>17</v>
      </c>
      <c r="I33" s="48" t="s">
        <v>31</v>
      </c>
      <c r="J33" s="48" t="str">
        <f>"000003"</f>
        <v>000003</v>
      </c>
      <c r="K33" s="51" t="s">
        <v>432</v>
      </c>
      <c r="L33" s="51" t="str">
        <f t="shared" si="0"/>
        <v>FAC-TTT-EMR-PPSPS</v>
      </c>
      <c r="M33" s="52">
        <v>1</v>
      </c>
      <c r="N33" s="53">
        <v>44916</v>
      </c>
    </row>
    <row r="34" spans="1:14" x14ac:dyDescent="0.25">
      <c r="A34" s="41" t="str">
        <f t="shared" si="1"/>
        <v>PN2122_17_EXE_PGR_000004_1</v>
      </c>
      <c r="B34" s="48" t="s">
        <v>12</v>
      </c>
      <c r="C34" s="48" t="s">
        <v>13</v>
      </c>
      <c r="D34" s="48" t="s">
        <v>14</v>
      </c>
      <c r="E34" s="48" t="s">
        <v>704</v>
      </c>
      <c r="F34" s="48" t="s">
        <v>705</v>
      </c>
      <c r="G34" s="49">
        <v>17</v>
      </c>
      <c r="H34" s="49" t="s">
        <v>17</v>
      </c>
      <c r="I34" s="48" t="s">
        <v>740</v>
      </c>
      <c r="J34" s="58" t="str">
        <f>"000004"</f>
        <v>000004</v>
      </c>
      <c r="K34" s="51" t="s">
        <v>433</v>
      </c>
      <c r="L34" s="51" t="str">
        <f t="shared" si="0"/>
        <v>FAC-TTT-EMR-PAQSE</v>
      </c>
      <c r="M34" s="52">
        <v>1</v>
      </c>
      <c r="N34" s="53">
        <v>44916</v>
      </c>
    </row>
    <row r="35" spans="1:14" x14ac:dyDescent="0.25">
      <c r="A35" s="41" t="str">
        <f t="shared" si="1"/>
        <v>PN2122_17_EXE_PGR_000004_6</v>
      </c>
      <c r="B35" s="48" t="s">
        <v>12</v>
      </c>
      <c r="C35" s="48" t="s">
        <v>13</v>
      </c>
      <c r="D35" s="48" t="s">
        <v>14</v>
      </c>
      <c r="E35" s="48" t="s">
        <v>704</v>
      </c>
      <c r="F35" s="48" t="s">
        <v>705</v>
      </c>
      <c r="G35" s="49">
        <v>17</v>
      </c>
      <c r="H35" s="49" t="s">
        <v>17</v>
      </c>
      <c r="I35" s="48" t="s">
        <v>740</v>
      </c>
      <c r="J35" s="48" t="str">
        <f>"000004"</f>
        <v>000004</v>
      </c>
      <c r="K35" s="51" t="s">
        <v>741</v>
      </c>
      <c r="L35" s="51" t="str">
        <f t="shared" si="0"/>
        <v>FAC-TTT-EMR-Evolution PAQSE</v>
      </c>
      <c r="M35" s="52">
        <v>6</v>
      </c>
      <c r="N35" s="53">
        <v>45026</v>
      </c>
    </row>
    <row r="36" spans="1:14" x14ac:dyDescent="0.25">
      <c r="A36" s="41" t="str">
        <f t="shared" si="1"/>
        <v>PN2122_17_EXE_NOT_000005_1</v>
      </c>
      <c r="B36" s="48" t="s">
        <v>12</v>
      </c>
      <c r="C36" s="48" t="s">
        <v>13</v>
      </c>
      <c r="D36" s="48" t="s">
        <v>14</v>
      </c>
      <c r="E36" s="48" t="s">
        <v>704</v>
      </c>
      <c r="F36" s="48" t="s">
        <v>705</v>
      </c>
      <c r="G36" s="49">
        <v>17</v>
      </c>
      <c r="H36" s="49" t="s">
        <v>17</v>
      </c>
      <c r="I36" s="48" t="s">
        <v>22</v>
      </c>
      <c r="J36" s="48" t="str">
        <f>"000005"</f>
        <v>000005</v>
      </c>
      <c r="K36" s="51" t="s">
        <v>742</v>
      </c>
      <c r="L36" s="51" t="str">
        <f t="shared" si="0"/>
        <v>FAC-TTT-EMR-Note d'analyse BIM</v>
      </c>
      <c r="M36" s="52">
        <v>1</v>
      </c>
      <c r="N36" s="53">
        <v>44916</v>
      </c>
    </row>
    <row r="37" spans="1:14" x14ac:dyDescent="0.25">
      <c r="A37" s="41" t="str">
        <f t="shared" si="1"/>
        <v>PN2122_17_EXE_NOT_000006_1</v>
      </c>
      <c r="B37" s="48" t="s">
        <v>12</v>
      </c>
      <c r="C37" s="48" t="s">
        <v>13</v>
      </c>
      <c r="D37" s="48" t="s">
        <v>14</v>
      </c>
      <c r="E37" s="48" t="s">
        <v>704</v>
      </c>
      <c r="F37" s="48" t="s">
        <v>705</v>
      </c>
      <c r="G37" s="48">
        <v>17</v>
      </c>
      <c r="H37" s="48" t="s">
        <v>17</v>
      </c>
      <c r="I37" s="48" t="s">
        <v>22</v>
      </c>
      <c r="J37" s="48" t="str">
        <f>"000006"</f>
        <v>000006</v>
      </c>
      <c r="K37" s="51" t="s">
        <v>743</v>
      </c>
      <c r="L37" s="51" t="str">
        <f t="shared" si="0"/>
        <v>FAC-TTT-EMR-Dossier bruit de chantier</v>
      </c>
      <c r="M37" s="52">
        <v>1</v>
      </c>
      <c r="N37" s="53">
        <v>44978</v>
      </c>
    </row>
    <row r="38" spans="1:14" x14ac:dyDescent="0.25">
      <c r="A38" s="41" t="str">
        <f t="shared" si="1"/>
        <v>PN2122_17_EXE_NOT_000007_1</v>
      </c>
      <c r="B38" s="48" t="s">
        <v>12</v>
      </c>
      <c r="C38" s="48" t="s">
        <v>13</v>
      </c>
      <c r="D38" s="48" t="s">
        <v>14</v>
      </c>
      <c r="E38" s="48" t="s">
        <v>704</v>
      </c>
      <c r="F38" s="48" t="s">
        <v>705</v>
      </c>
      <c r="G38" s="48">
        <v>17</v>
      </c>
      <c r="H38" s="48" t="s">
        <v>17</v>
      </c>
      <c r="I38" s="48" t="s">
        <v>22</v>
      </c>
      <c r="J38" s="48" t="str">
        <f>"000007"</f>
        <v>000007</v>
      </c>
      <c r="K38" s="51" t="s">
        <v>744</v>
      </c>
      <c r="L38" s="51" t="str">
        <f t="shared" si="0"/>
        <v>FAC-TTT-EMR-SOPRE</v>
      </c>
      <c r="M38" s="52">
        <v>1</v>
      </c>
      <c r="N38" s="53">
        <v>44978</v>
      </c>
    </row>
    <row r="39" spans="1:14" x14ac:dyDescent="0.25">
      <c r="A39" s="41" t="str">
        <f t="shared" si="1"/>
        <v>PN2122_17_EXE_RAP_000007_1</v>
      </c>
      <c r="B39" s="48" t="s">
        <v>12</v>
      </c>
      <c r="C39" s="48" t="s">
        <v>13</v>
      </c>
      <c r="D39" s="48" t="s">
        <v>14</v>
      </c>
      <c r="E39" s="48" t="s">
        <v>704</v>
      </c>
      <c r="F39" s="48" t="s">
        <v>705</v>
      </c>
      <c r="G39" s="48">
        <v>17</v>
      </c>
      <c r="H39" s="48" t="s">
        <v>17</v>
      </c>
      <c r="I39" s="48" t="s">
        <v>712</v>
      </c>
      <c r="J39" s="48" t="str">
        <f>"000007"</f>
        <v>000007</v>
      </c>
      <c r="K39" s="51" t="s">
        <v>745</v>
      </c>
      <c r="L39" s="51" t="str">
        <f t="shared" si="0"/>
        <v>FAC-TTT-EMR-Evolution Plan respect environnement</v>
      </c>
      <c r="M39" s="52">
        <v>1</v>
      </c>
      <c r="N39" s="53">
        <v>45026</v>
      </c>
    </row>
    <row r="40" spans="1:14" x14ac:dyDescent="0.25">
      <c r="A40" s="41" t="str">
        <f t="shared" si="1"/>
        <v>PN2122_17_EXE_NOT_000008_1</v>
      </c>
      <c r="B40" s="48" t="s">
        <v>12</v>
      </c>
      <c r="C40" s="48" t="s">
        <v>13</v>
      </c>
      <c r="D40" s="48" t="s">
        <v>14</v>
      </c>
      <c r="E40" s="48" t="s">
        <v>704</v>
      </c>
      <c r="F40" s="48" t="s">
        <v>705</v>
      </c>
      <c r="G40" s="48">
        <v>17</v>
      </c>
      <c r="H40" s="48" t="s">
        <v>17</v>
      </c>
      <c r="I40" s="48" t="s">
        <v>22</v>
      </c>
      <c r="J40" s="48" t="str">
        <f>"000008"</f>
        <v>000008</v>
      </c>
      <c r="K40" s="51" t="s">
        <v>746</v>
      </c>
      <c r="L40" s="51" t="str">
        <f t="shared" si="0"/>
        <v>FAC-TTT-EMR-SOGED</v>
      </c>
      <c r="M40" s="52">
        <v>1</v>
      </c>
      <c r="N40" s="53">
        <v>44978</v>
      </c>
    </row>
    <row r="41" spans="1:14" x14ac:dyDescent="0.25">
      <c r="A41" s="41" t="str">
        <f t="shared" si="1"/>
        <v>PN2122_17_EXE_RAP_000008_1</v>
      </c>
      <c r="B41" s="48" t="s">
        <v>12</v>
      </c>
      <c r="C41" s="48" t="s">
        <v>13</v>
      </c>
      <c r="D41" s="48" t="s">
        <v>14</v>
      </c>
      <c r="E41" s="48" t="s">
        <v>704</v>
      </c>
      <c r="F41" s="48" t="s">
        <v>705</v>
      </c>
      <c r="G41" s="48">
        <v>17</v>
      </c>
      <c r="H41" s="48" t="s">
        <v>17</v>
      </c>
      <c r="I41" s="48" t="s">
        <v>712</v>
      </c>
      <c r="J41" s="48" t="str">
        <f>"000008"</f>
        <v>000008</v>
      </c>
      <c r="K41" s="51" t="s">
        <v>747</v>
      </c>
      <c r="L41" s="51" t="str">
        <f t="shared" si="0"/>
        <v>FAC-TTT-EMR-Evolution Schéma élimination des déchets</v>
      </c>
      <c r="M41" s="52">
        <v>1</v>
      </c>
      <c r="N41" s="53">
        <v>45026</v>
      </c>
    </row>
    <row r="42" spans="1:14" x14ac:dyDescent="0.25">
      <c r="A42" s="41" t="str">
        <f t="shared" si="1"/>
        <v>PN2122_17_EXE_FIC_000009_1</v>
      </c>
      <c r="B42" s="48" t="s">
        <v>12</v>
      </c>
      <c r="C42" s="48" t="s">
        <v>13</v>
      </c>
      <c r="D42" s="48" t="s">
        <v>14</v>
      </c>
      <c r="E42" s="48" t="s">
        <v>704</v>
      </c>
      <c r="F42" s="48" t="s">
        <v>705</v>
      </c>
      <c r="G42" s="48">
        <v>17</v>
      </c>
      <c r="H42" s="48" t="s">
        <v>17</v>
      </c>
      <c r="I42" s="48" t="s">
        <v>736</v>
      </c>
      <c r="J42" s="48" t="str">
        <f>"000009"</f>
        <v>000009</v>
      </c>
      <c r="K42" s="51" t="s">
        <v>748</v>
      </c>
      <c r="L42" s="51" t="str">
        <f t="shared" si="0"/>
        <v>FAC-TTT-EMR-POI</v>
      </c>
      <c r="M42" s="52">
        <v>1</v>
      </c>
      <c r="N42" s="53">
        <v>44978</v>
      </c>
    </row>
    <row r="43" spans="1:14" x14ac:dyDescent="0.25">
      <c r="A43" s="41" t="str">
        <f t="shared" si="1"/>
        <v>PN2122_17_EXE_NOT_000010_1</v>
      </c>
      <c r="B43" s="48" t="s">
        <v>12</v>
      </c>
      <c r="C43" s="48" t="s">
        <v>13</v>
      </c>
      <c r="D43" s="48" t="s">
        <v>14</v>
      </c>
      <c r="E43" s="48" t="s">
        <v>704</v>
      </c>
      <c r="F43" s="48" t="s">
        <v>705</v>
      </c>
      <c r="G43" s="48">
        <v>17</v>
      </c>
      <c r="H43" s="48" t="s">
        <v>17</v>
      </c>
      <c r="I43" s="48" t="s">
        <v>22</v>
      </c>
      <c r="J43" s="48" t="str">
        <f>"000010"</f>
        <v>000010</v>
      </c>
      <c r="K43" s="51" t="s">
        <v>749</v>
      </c>
      <c r="L43" s="51" t="str">
        <f t="shared" si="0"/>
        <v>FAC-TTT-EMR-Phasage d'execution</v>
      </c>
      <c r="M43" s="52">
        <v>1</v>
      </c>
      <c r="N43" s="53">
        <v>44978</v>
      </c>
    </row>
    <row r="44" spans="1:14" x14ac:dyDescent="0.25">
      <c r="A44" s="41" t="str">
        <f t="shared" si="1"/>
        <v>PN2122_17_EXE_RAP_000011_1</v>
      </c>
      <c r="B44" s="48" t="s">
        <v>12</v>
      </c>
      <c r="C44" s="48" t="s">
        <v>13</v>
      </c>
      <c r="D44" s="48" t="s">
        <v>14</v>
      </c>
      <c r="E44" s="48" t="s">
        <v>704</v>
      </c>
      <c r="F44" s="48" t="s">
        <v>705</v>
      </c>
      <c r="G44" s="48">
        <v>17</v>
      </c>
      <c r="H44" s="48" t="s">
        <v>17</v>
      </c>
      <c r="I44" s="48" t="s">
        <v>712</v>
      </c>
      <c r="J44" s="48" t="str">
        <f>"000011"</f>
        <v>000011</v>
      </c>
      <c r="K44" s="51" t="s">
        <v>750</v>
      </c>
      <c r="L44" s="51" t="str">
        <f t="shared" si="0"/>
        <v>FAC-TTT-EMR-Plan d'execution BIM</v>
      </c>
      <c r="M44" s="52">
        <v>1</v>
      </c>
      <c r="N44" s="53">
        <v>44978</v>
      </c>
    </row>
    <row r="45" spans="1:14" x14ac:dyDescent="0.25">
      <c r="A45" s="41" t="str">
        <f t="shared" si="1"/>
        <v>PN2122_17_EXE_FIC_000013_1</v>
      </c>
      <c r="B45" s="48" t="s">
        <v>12</v>
      </c>
      <c r="C45" s="48" t="s">
        <v>13</v>
      </c>
      <c r="D45" s="48" t="s">
        <v>14</v>
      </c>
      <c r="E45" s="48" t="s">
        <v>704</v>
      </c>
      <c r="F45" s="48" t="s">
        <v>705</v>
      </c>
      <c r="G45" s="48">
        <v>17</v>
      </c>
      <c r="H45" s="48" t="s">
        <v>17</v>
      </c>
      <c r="I45" s="48" t="s">
        <v>736</v>
      </c>
      <c r="J45" s="48" t="str">
        <f>"000013"</f>
        <v>000013</v>
      </c>
      <c r="K45" s="51" t="s">
        <v>751</v>
      </c>
      <c r="L45" s="51" t="str">
        <f t="shared" si="0"/>
        <v>FAC-TTT-EMR-Echantillons et prototypes</v>
      </c>
      <c r="M45" s="52">
        <v>1</v>
      </c>
      <c r="N45" s="53">
        <v>45002</v>
      </c>
    </row>
    <row r="46" spans="1:14" x14ac:dyDescent="0.25">
      <c r="A46" s="41" t="str">
        <f t="shared" si="1"/>
        <v>PN2122_17_EXE__XXXXXX_1</v>
      </c>
      <c r="B46" s="48" t="s">
        <v>12</v>
      </c>
      <c r="C46" s="48" t="s">
        <v>13</v>
      </c>
      <c r="D46" s="48" t="s">
        <v>14</v>
      </c>
      <c r="E46" s="48" t="s">
        <v>704</v>
      </c>
      <c r="F46" s="48" t="s">
        <v>705</v>
      </c>
      <c r="G46" s="48">
        <v>17</v>
      </c>
      <c r="H46" s="48" t="s">
        <v>17</v>
      </c>
      <c r="I46" s="48"/>
      <c r="J46" s="48" t="s">
        <v>752</v>
      </c>
      <c r="K46" s="51" t="s">
        <v>753</v>
      </c>
      <c r="L46" s="51" t="str">
        <f t="shared" si="0"/>
        <v>FAC-TTT-EMR-Dossier d'ATEx</v>
      </c>
      <c r="M46" s="52">
        <v>1</v>
      </c>
      <c r="N46" s="52"/>
    </row>
    <row r="47" spans="1:14" x14ac:dyDescent="0.25">
      <c r="A47" s="41" t="str">
        <f t="shared" si="1"/>
        <v>PN2122_17_EXE_BIM_000000_1</v>
      </c>
      <c r="B47" s="48" t="s">
        <v>12</v>
      </c>
      <c r="C47" s="48" t="s">
        <v>13</v>
      </c>
      <c r="D47" s="48" t="s">
        <v>14</v>
      </c>
      <c r="E47" s="48" t="s">
        <v>704</v>
      </c>
      <c r="F47" s="48" t="s">
        <v>705</v>
      </c>
      <c r="G47" s="48">
        <v>17</v>
      </c>
      <c r="H47" s="48" t="s">
        <v>17</v>
      </c>
      <c r="I47" s="48" t="s">
        <v>754</v>
      </c>
      <c r="J47" s="48"/>
      <c r="K47" s="51" t="s">
        <v>755</v>
      </c>
      <c r="L47" s="51" t="str">
        <f t="shared" si="0"/>
        <v>FAC-TTT-EMR-Maquette EXE</v>
      </c>
      <c r="M47" s="52">
        <v>1</v>
      </c>
      <c r="N47" s="53">
        <v>44953</v>
      </c>
    </row>
    <row r="48" spans="1:14" x14ac:dyDescent="0.25">
      <c r="A48" s="41" t="str">
        <f t="shared" si="1"/>
        <v>PN2122_17_EXE_RAP_000000_1</v>
      </c>
      <c r="B48" s="48" t="s">
        <v>12</v>
      </c>
      <c r="C48" s="48" t="s">
        <v>13</v>
      </c>
      <c r="D48" s="48" t="s">
        <v>14</v>
      </c>
      <c r="E48" s="48" t="s">
        <v>704</v>
      </c>
      <c r="F48" s="48" t="s">
        <v>705</v>
      </c>
      <c r="G48" s="48">
        <v>17</v>
      </c>
      <c r="H48" s="48" t="s">
        <v>17</v>
      </c>
      <c r="I48" s="48" t="s">
        <v>712</v>
      </c>
      <c r="J48" s="50"/>
      <c r="K48" s="51" t="s">
        <v>756</v>
      </c>
      <c r="L48" s="51" t="str">
        <f t="shared" si="0"/>
        <v>FAC-TTT-EMR-Reporting environnemental</v>
      </c>
      <c r="M48" s="52">
        <v>1</v>
      </c>
      <c r="N48" s="53">
        <v>45116</v>
      </c>
    </row>
    <row r="49" spans="1:14" x14ac:dyDescent="0.25">
      <c r="A49" s="41" t="str">
        <f t="shared" si="1"/>
        <v>PN2122_17_EXE_PLN_000000_1</v>
      </c>
      <c r="B49" s="48" t="s">
        <v>12</v>
      </c>
      <c r="C49" s="48" t="s">
        <v>13</v>
      </c>
      <c r="D49" s="48" t="s">
        <v>14</v>
      </c>
      <c r="E49" s="48" t="s">
        <v>704</v>
      </c>
      <c r="F49" s="48" t="s">
        <v>705</v>
      </c>
      <c r="G49" s="48">
        <v>17</v>
      </c>
      <c r="H49" s="48" t="s">
        <v>17</v>
      </c>
      <c r="I49" s="48" t="s">
        <v>757</v>
      </c>
      <c r="J49" s="48"/>
      <c r="K49" s="51" t="s">
        <v>758</v>
      </c>
      <c r="L49" s="51" t="str">
        <f t="shared" si="0"/>
        <v>FAC-TTT-EMR-Plans Lames vitrées</v>
      </c>
      <c r="M49" s="52">
        <v>1</v>
      </c>
      <c r="N49" s="53">
        <v>45214</v>
      </c>
    </row>
    <row r="50" spans="1:14" x14ac:dyDescent="0.25">
      <c r="A50" s="41" t="str">
        <f t="shared" si="1"/>
        <v>____000000_1</v>
      </c>
      <c r="B50" s="48"/>
      <c r="C50" s="48"/>
      <c r="D50" s="48"/>
      <c r="E50" s="48"/>
      <c r="F50" s="48"/>
      <c r="G50" s="48"/>
      <c r="H50" s="48"/>
      <c r="I50" s="48"/>
      <c r="J50" s="50"/>
      <c r="K50" s="51" t="s">
        <v>759</v>
      </c>
      <c r="L50" s="51" t="s">
        <v>759</v>
      </c>
      <c r="M50" s="52">
        <v>1</v>
      </c>
      <c r="N50" s="53">
        <v>45281</v>
      </c>
    </row>
    <row r="51" spans="1:14" x14ac:dyDescent="0.25">
      <c r="A51" s="41" t="str">
        <f t="shared" si="1"/>
        <v>PN2122_17_EXE__000000_1</v>
      </c>
      <c r="B51" s="48" t="s">
        <v>12</v>
      </c>
      <c r="C51" s="48" t="s">
        <v>13</v>
      </c>
      <c r="D51" s="48" t="s">
        <v>14</v>
      </c>
      <c r="E51" s="48" t="s">
        <v>704</v>
      </c>
      <c r="F51" s="48" t="s">
        <v>705</v>
      </c>
      <c r="G51" s="48">
        <v>17</v>
      </c>
      <c r="H51" s="48" t="s">
        <v>17</v>
      </c>
      <c r="I51" s="48"/>
      <c r="J51" s="50"/>
      <c r="K51" s="51" t="s">
        <v>760</v>
      </c>
      <c r="L51" s="51" t="str">
        <f>_xlfn.CONCAT(E51,"-",D51,"-EMR-",K51)</f>
        <v>FAC-TTT-EMR-Certificat de conformité des engins de chantier</v>
      </c>
      <c r="M51" s="52">
        <v>1</v>
      </c>
      <c r="N51" s="52"/>
    </row>
    <row r="52" spans="1:14" x14ac:dyDescent="0.25">
      <c r="A52" s="41" t="str">
        <f t="shared" si="1"/>
        <v>PN2122_17_EXE__000000_1</v>
      </c>
      <c r="B52" s="48" t="s">
        <v>12</v>
      </c>
      <c r="C52" s="48" t="s">
        <v>13</v>
      </c>
      <c r="D52" s="48" t="s">
        <v>14</v>
      </c>
      <c r="E52" s="48" t="s">
        <v>704</v>
      </c>
      <c r="F52" s="48" t="s">
        <v>705</v>
      </c>
      <c r="G52" s="48">
        <v>17</v>
      </c>
      <c r="H52" s="48" t="s">
        <v>17</v>
      </c>
      <c r="I52" s="48"/>
      <c r="J52" s="50"/>
      <c r="K52" s="51" t="s">
        <v>761</v>
      </c>
      <c r="L52" s="51" t="str">
        <f>_xlfn.CONCAT(E52,"-",D52,"-EMR-",K52)</f>
        <v>FAC-TTT-EMR-habilitation des conducteurs d'engins</v>
      </c>
      <c r="M52" s="52">
        <v>1</v>
      </c>
      <c r="N52" s="52"/>
    </row>
    <row r="53" spans="1:14" ht="15.75" thickBot="1" x14ac:dyDescent="0.3">
      <c r="A53" s="41" t="str">
        <f t="shared" si="1"/>
        <v>PN2122_17_EXE__000000_1</v>
      </c>
      <c r="B53" s="59" t="s">
        <v>12</v>
      </c>
      <c r="C53" s="59" t="s">
        <v>13</v>
      </c>
      <c r="D53" s="59" t="s">
        <v>14</v>
      </c>
      <c r="E53" s="59" t="s">
        <v>704</v>
      </c>
      <c r="F53" s="59" t="s">
        <v>705</v>
      </c>
      <c r="G53" s="59">
        <v>17</v>
      </c>
      <c r="H53" s="59" t="s">
        <v>17</v>
      </c>
      <c r="I53" s="59"/>
      <c r="J53" s="60"/>
      <c r="K53" s="61" t="s">
        <v>762</v>
      </c>
      <c r="L53" s="61" t="str">
        <f>_xlfn.CONCAT(E53,"-",D53,"-EMR-",K53)</f>
        <v xml:space="preserve">FAC-TTT-EMR-Registre du chantier </v>
      </c>
      <c r="M53" s="62">
        <v>1</v>
      </c>
      <c r="N53" s="62"/>
    </row>
  </sheetData>
  <autoFilter ref="B1:N53" xr:uid="{35053CCE-C1A3-4D9F-8233-F0690E6331B9}">
    <filterColumn colId="11">
      <filters>
        <filter val="1"/>
      </filters>
    </filterColumn>
    <filterColumn colId="12">
      <filters blank="1">
        <dateGroupItem year="2023" month="1" dateTimeGrouping="month"/>
        <dateGroupItem year="2023" month="2" dateTimeGrouping="month"/>
        <dateGroupItem year="2023" month="3" dateTimeGrouping="month"/>
        <dateGroupItem year="2023" month="4" dateTimeGrouping="month"/>
        <dateGroupItem year="2022" dateTimeGrouping="year"/>
      </filters>
    </filterColumn>
  </autoFilter>
  <conditionalFormatting sqref="L5">
    <cfRule type="expression" dxfId="24" priority="25">
      <formula>IF(L5&gt;#REF!,IF(L5&lt;#REF!,IF(#REF!="",TRUE,FALSE),FALSE),FALSE)</formula>
    </cfRule>
    <cfRule type="expression" dxfId="23" priority="26">
      <formula>IF(#REF!&lt;L5,IF(L5&lt;#REF!,IF(#REF!="",TRUE,FALSE),FALSE),FALSE)</formula>
    </cfRule>
    <cfRule type="expression" dxfId="22" priority="27">
      <formula>IF(L5&lt;#REF!,IF(#REF!="",TRUE,FALSE),FALSE)</formula>
    </cfRule>
  </conditionalFormatting>
  <conditionalFormatting sqref="K2:K3 K8:K9 L2:L4 L6:L15 K11:K15">
    <cfRule type="expression" dxfId="21" priority="22">
      <formula>IF(K2&gt;#REF!,IF(K2&lt;#REF!,IF(#REF!="",TRUE,FALSE),FALSE),FALSE)</formula>
    </cfRule>
    <cfRule type="expression" dxfId="20" priority="23">
      <formula>IF(#REF!&lt;K2,IF(K2&lt;#REF!,IF(#REF!="",TRUE,FALSE),FALSE),FALSE)</formula>
    </cfRule>
    <cfRule type="expression" dxfId="19" priority="24">
      <formula>IF(K2&lt;#REF!,IF(#REF!="",TRUE,FALSE),FALSE)</formula>
    </cfRule>
  </conditionalFormatting>
  <conditionalFormatting sqref="K5">
    <cfRule type="expression" dxfId="18" priority="19">
      <formula>IF(K5&gt;#REF!,IF(K5&lt;#REF!,IF(#REF!="",TRUE,FALSE),FALSE),FALSE)</formula>
    </cfRule>
    <cfRule type="expression" dxfId="17" priority="20">
      <formula>IF(#REF!&lt;K5,IF(K5&lt;#REF!,IF(#REF!="",TRUE,FALSE),FALSE),FALSE)</formula>
    </cfRule>
    <cfRule type="expression" dxfId="16" priority="21">
      <formula>IF(K5&lt;#REF!,IF(#REF!="",TRUE,FALSE),FALSE)</formula>
    </cfRule>
  </conditionalFormatting>
  <conditionalFormatting sqref="K6:K7">
    <cfRule type="expression" dxfId="15" priority="16">
      <formula>IF(K6&gt;#REF!,IF(K6&lt;#REF!,IF(#REF!="",TRUE,FALSE),FALSE),FALSE)</formula>
    </cfRule>
    <cfRule type="expression" dxfId="14" priority="17">
      <formula>IF(#REF!&lt;K6,IF(K6&lt;#REF!,IF(#REF!="",TRUE,FALSE),FALSE),FALSE)</formula>
    </cfRule>
    <cfRule type="expression" dxfId="13" priority="18">
      <formula>IF(K6&lt;#REF!,IF(#REF!="",TRUE,FALSE),FALSE)</formula>
    </cfRule>
  </conditionalFormatting>
  <conditionalFormatting sqref="K10">
    <cfRule type="expression" dxfId="12" priority="13">
      <formula>IF(K10&gt;#REF!,IF(K10&lt;#REF!,IF(#REF!="",TRUE,FALSE),FALSE),FALSE)</formula>
    </cfRule>
    <cfRule type="expression" dxfId="11" priority="14">
      <formula>IF(#REF!&lt;K10,IF(K10&lt;#REF!,IF(#REF!="",TRUE,FALSE),FALSE),FALSE)</formula>
    </cfRule>
    <cfRule type="expression" dxfId="10" priority="15">
      <formula>IF(K10&lt;#REF!,IF(#REF!="",TRUE,FALSE),FALSE)</formula>
    </cfRule>
  </conditionalFormatting>
  <conditionalFormatting sqref="K4">
    <cfRule type="expression" dxfId="9" priority="10">
      <formula>IF(K4&gt;#REF!,IF(K4&lt;#REF!,IF(#REF!="",TRUE,FALSE),FALSE),FALSE)</formula>
    </cfRule>
    <cfRule type="expression" dxfId="8" priority="11">
      <formula>IF(#REF!&lt;K4,IF(K4&lt;#REF!,IF(#REF!="",TRUE,FALSE),FALSE),FALSE)</formula>
    </cfRule>
    <cfRule type="expression" dxfId="7" priority="12">
      <formula>IF(K4&lt;#REF!,IF(#REF!="",TRUE,FALSE),FALSE)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40698C-1039-4A20-985B-BA95DD6CEE6D}">
  <sheetPr codeName="Feuil10">
    <tabColor rgb="FF7030A0"/>
    <pageSetUpPr fitToPage="1"/>
  </sheetPr>
  <dimension ref="E2:T506"/>
  <sheetViews>
    <sheetView tabSelected="1" view="pageBreakPreview" zoomScale="85" zoomScaleNormal="80" zoomScaleSheetLayoutView="85" workbookViewId="0">
      <pane xSplit="4" ySplit="11" topLeftCell="E12" activePane="bottomRight" state="frozen"/>
      <selection pane="topRight" activeCell="E1" sqref="E1"/>
      <selection pane="bottomLeft" activeCell="A12" sqref="A12"/>
      <selection pane="bottomRight" activeCell="P81" sqref="P81:P101"/>
    </sheetView>
  </sheetViews>
  <sheetFormatPr baseColWidth="10" defaultColWidth="11.42578125" defaultRowHeight="15" outlineLevelCol="1" x14ac:dyDescent="0.25"/>
  <cols>
    <col min="1" max="1" width="11.42578125" style="63"/>
    <col min="2" max="3" width="11.42578125" style="63" customWidth="1"/>
    <col min="4" max="4" width="11.140625" style="63" customWidth="1"/>
    <col min="5" max="5" width="33.28515625" style="63" customWidth="1"/>
    <col min="6" max="6" width="8.42578125" style="63" customWidth="1"/>
    <col min="7" max="7" width="10" style="63" customWidth="1"/>
    <col min="8" max="8" width="9.5703125" style="63" customWidth="1"/>
    <col min="9" max="9" width="11.140625" style="63" customWidth="1"/>
    <col min="10" max="11" width="8.7109375" style="63" customWidth="1"/>
    <col min="12" max="12" width="9.7109375" style="63" customWidth="1"/>
    <col min="13" max="13" width="9.42578125" style="63" customWidth="1"/>
    <col min="14" max="14" width="7.5703125" style="63" customWidth="1"/>
    <col min="15" max="15" width="8" style="63" customWidth="1"/>
    <col min="16" max="16" width="12.7109375" style="63" customWidth="1"/>
    <col min="17" max="17" width="12.7109375" style="63" customWidth="1" outlineLevel="1"/>
    <col min="18" max="18" width="9.140625" style="63" customWidth="1" outlineLevel="1"/>
    <col min="19" max="19" width="9.85546875" style="63" customWidth="1" outlineLevel="1"/>
    <col min="20" max="20" width="11.7109375" style="63" customWidth="1"/>
    <col min="21" max="16384" width="11.42578125" style="63"/>
  </cols>
  <sheetData>
    <row r="2" spans="5:20" x14ac:dyDescent="0.25">
      <c r="P2" s="64" t="s">
        <v>763</v>
      </c>
      <c r="Q2" s="64"/>
      <c r="R2" s="64"/>
      <c r="S2" s="64"/>
    </row>
    <row r="3" spans="5:20" x14ac:dyDescent="0.25">
      <c r="P3" s="65">
        <v>45070</v>
      </c>
      <c r="Q3" s="66"/>
      <c r="R3" s="66"/>
      <c r="S3" s="66"/>
    </row>
    <row r="5" spans="5:20" x14ac:dyDescent="0.25">
      <c r="P5" s="64" t="s">
        <v>764</v>
      </c>
      <c r="R5" s="64"/>
      <c r="S5" s="64"/>
    </row>
    <row r="6" spans="5:20" x14ac:dyDescent="0.25">
      <c r="P6" s="65">
        <v>45041</v>
      </c>
      <c r="R6" s="64"/>
      <c r="S6" s="64"/>
    </row>
    <row r="9" spans="5:20" ht="15" customHeight="1" x14ac:dyDescent="0.25">
      <c r="E9" s="77" t="s">
        <v>765</v>
      </c>
      <c r="F9" s="78"/>
      <c r="G9" s="78"/>
      <c r="H9" s="78"/>
      <c r="I9" s="78"/>
      <c r="J9" s="78"/>
      <c r="K9" s="78"/>
      <c r="L9" s="78"/>
      <c r="M9" s="78"/>
      <c r="N9" s="78"/>
      <c r="O9" s="78"/>
      <c r="P9" s="67"/>
      <c r="Q9" s="67"/>
      <c r="R9" s="67"/>
      <c r="S9" s="67"/>
      <c r="T9" s="81" t="s">
        <v>766</v>
      </c>
    </row>
    <row r="10" spans="5:20" ht="12" customHeight="1" x14ac:dyDescent="0.25">
      <c r="E10" s="79"/>
      <c r="F10" s="80"/>
      <c r="G10" s="80"/>
      <c r="H10" s="80"/>
      <c r="I10" s="80"/>
      <c r="J10" s="80"/>
      <c r="K10" s="80"/>
      <c r="L10" s="80"/>
      <c r="M10" s="80"/>
      <c r="N10" s="80"/>
      <c r="O10" s="80"/>
      <c r="P10" s="69" t="s">
        <v>767</v>
      </c>
      <c r="Q10" s="69" t="s">
        <v>767</v>
      </c>
      <c r="R10" s="69" t="s">
        <v>768</v>
      </c>
      <c r="S10" s="69" t="s">
        <v>769</v>
      </c>
      <c r="T10" s="82"/>
    </row>
    <row r="11" spans="5:20" ht="20.25" customHeight="1" x14ac:dyDescent="0.25">
      <c r="E11" s="70" t="s">
        <v>770</v>
      </c>
      <c r="F11" s="70" t="s">
        <v>771</v>
      </c>
      <c r="G11" s="70" t="s">
        <v>772</v>
      </c>
      <c r="H11" s="70" t="s">
        <v>773</v>
      </c>
      <c r="I11" s="70" t="s">
        <v>774</v>
      </c>
      <c r="J11" s="70" t="s">
        <v>775</v>
      </c>
      <c r="K11" s="70" t="s">
        <v>776</v>
      </c>
      <c r="L11" s="70" t="s">
        <v>777</v>
      </c>
      <c r="M11" s="70" t="s">
        <v>778</v>
      </c>
      <c r="N11" s="70" t="s">
        <v>10</v>
      </c>
      <c r="O11" s="70" t="s">
        <v>779</v>
      </c>
      <c r="P11" s="71" t="s">
        <v>780</v>
      </c>
      <c r="Q11" s="71" t="s">
        <v>781</v>
      </c>
      <c r="R11" s="71" t="s">
        <v>782</v>
      </c>
      <c r="S11" s="71"/>
      <c r="T11" s="68" t="s">
        <v>783</v>
      </c>
    </row>
    <row r="12" spans="5:20" x14ac:dyDescent="0.25">
      <c r="E12" s="72" t="s">
        <v>880</v>
      </c>
      <c r="F12" s="73" t="str">
        <f>INDEX('[1]Export Lascom'!B:B,MATCH(E12,'[1]Export Lascom'!O:O,0))</f>
        <v>22ISS</v>
      </c>
      <c r="G12" s="73">
        <f>INDEX('[1]Export Lascom'!G:G,MATCH(E12,'[1]Export Lascom'!O:O,0))</f>
        <v>17</v>
      </c>
      <c r="H12" s="73" t="str">
        <f>INDEX('[1]Export Lascom'!D:D,MATCH(E12,'[1]Export Lascom'!O:O,0))</f>
        <v>G71</v>
      </c>
      <c r="I12" s="73" t="str">
        <f>INDEX('[1]Export Lascom'!E:E,MATCH(E12,'[1]Export Lascom'!O:O,0))</f>
        <v>PN2068-2</v>
      </c>
      <c r="J12" s="73" t="str">
        <f>IF(MID(INDEX('[1]Export Lascom'!P:P,MATCH(E12,'[1]Export Lascom'!O:O,0)),4,1)="-",MID(INDEX('[1]Export Lascom'!P:P,MATCH(E12,'[1]Export Lascom'!O:O,0)),5,3),"Titre à mettre à jour")</f>
        <v>Titre à mettre à jour</v>
      </c>
      <c r="K12" s="73" t="str">
        <f>IF(MID(INDEX('[1]Export Lascom'!P:P,MATCH(E12,'[1]Export Lascom'!O:O,0)),4,1)="-",MID(INDEX('[1]Export Lascom'!P:P,MATCH(E12,'[1]Export Lascom'!O:O,0)),9,3),"Titre à mettre à jour")</f>
        <v>Titre à mettre à jour</v>
      </c>
      <c r="L12" s="73" t="str">
        <f>INDEX('[1]Export Lascom'!I:I,MATCH(E12,'[1]Export Lascom'!O:O,0))</f>
        <v>BIM</v>
      </c>
      <c r="M12" s="73" t="str">
        <f>MID(E12,SEARCH("_",E12)-1+13,6)</f>
        <v>000004</v>
      </c>
      <c r="N12" s="74">
        <f>VALUE(MID(E12,SEARCH("_",E12)-1+20,2))</f>
        <v>1</v>
      </c>
      <c r="O12" s="73" t="s">
        <v>785</v>
      </c>
      <c r="P12" s="83" t="str">
        <f>IF(ISERROR(INDEX('Export CPRD PN2068-2'!M:M,MATCH(E12,'Export CPRD PN2068-2'!A:A,0))),"",INDEX('Export CPRD PN2068-2'!M:M,MATCH(E12,'Export CPRD PN2068-2'!A:A,0)))</f>
        <v/>
      </c>
      <c r="Q12" s="75"/>
      <c r="R12" s="76" t="str">
        <f>IF(AND(T12&lt;&gt;"",P12&lt;&gt;""),P12-T12,IF(AND(T12&lt;&gt;"",Q12&lt;&gt;""),Q12-T12,""))</f>
        <v/>
      </c>
      <c r="S12" s="76" t="str">
        <f>IF(ISERROR(INDEX('[1]Export Agora'!F:F,MATCH(INDEX('[1]Présence Agora'!#REF!,MATCH(E12,'[1]Présence Agora'!B:B,0)),'[1]Export Agora'!A:A,0))),"",IF(INDEX('[1]Export Agora'!F:F,MATCH(INDEX('[1]Présence Agora'!#REF!,MATCH(E12,'[1]Présence Agora'!B:B,0)),'[1]Export Agora'!A:A,0))="","",INDEX('[1]Export Agora'!F:F,MATCH(INDEX('[1]Présence Agora'!#REF!,MATCH(E12,'[1]Présence Agora'!B:B,0)),'[1]Export Agora'!A:A,0))))</f>
        <v/>
      </c>
      <c r="T12" s="65">
        <f>IF(INDEX('[1]Export Lascom'!U:U,MATCH(E12,'[1]Export Lascom'!O:O,0))="","",INDEX('[1]Export Lascom'!U:U,MATCH(E12,'[1]Export Lascom'!O:O,0)))</f>
        <v>44974</v>
      </c>
    </row>
    <row r="13" spans="5:20" x14ac:dyDescent="0.25">
      <c r="E13" s="72" t="s">
        <v>885</v>
      </c>
      <c r="F13" s="73" t="str">
        <f>INDEX('[1]Export Lascom'!B:B,MATCH(E13,'[1]Export Lascom'!O:O,0))</f>
        <v>22ISS</v>
      </c>
      <c r="G13" s="73">
        <f>INDEX('[1]Export Lascom'!G:G,MATCH(E13,'[1]Export Lascom'!O:O,0))</f>
        <v>17</v>
      </c>
      <c r="H13" s="73" t="str">
        <f>INDEX('[1]Export Lascom'!D:D,MATCH(E13,'[1]Export Lascom'!O:O,0))</f>
        <v>GEN</v>
      </c>
      <c r="I13" s="73" t="str">
        <f>INDEX('[1]Export Lascom'!E:E,MATCH(E13,'[1]Export Lascom'!O:O,0))</f>
        <v>PN2068-2</v>
      </c>
      <c r="J13" s="73" t="str">
        <f>IF(MID(INDEX('[1]Export Lascom'!P:P,MATCH(E13,'[1]Export Lascom'!O:O,0)),4,1)="-",MID(INDEX('[1]Export Lascom'!P:P,MATCH(E13,'[1]Export Lascom'!O:O,0)),5,3),"Titre à mettre à jour")</f>
        <v>Titre à mettre à jour</v>
      </c>
      <c r="K13" s="73" t="str">
        <f>IF(MID(INDEX('[1]Export Lascom'!P:P,MATCH(E13,'[1]Export Lascom'!O:O,0)),4,1)="-",MID(INDEX('[1]Export Lascom'!P:P,MATCH(E13,'[1]Export Lascom'!O:O,0)),9,3),"Titre à mettre à jour")</f>
        <v>Titre à mettre à jour</v>
      </c>
      <c r="L13" s="73" t="str">
        <f>INDEX('[1]Export Lascom'!I:I,MATCH(E13,'[1]Export Lascom'!O:O,0))</f>
        <v>BIM</v>
      </c>
      <c r="M13" s="73" t="str">
        <f>MID(E13,SEARCH("_",E13)-1+13,6)</f>
        <v>000005</v>
      </c>
      <c r="N13" s="74">
        <f>VALUE(MID(E13,SEARCH("_",E13)-1+20,2))</f>
        <v>1</v>
      </c>
      <c r="O13" s="73" t="s">
        <v>785</v>
      </c>
      <c r="P13" s="83" t="str">
        <f>IF(ISERROR(INDEX('Export CPRD PN2068-2'!M:M,MATCH(E13,'Export CPRD PN2068-2'!A:A,0))),"",INDEX('Export CPRD PN2068-2'!M:M,MATCH(E13,'Export CPRD PN2068-2'!A:A,0)))</f>
        <v/>
      </c>
      <c r="Q13" s="75"/>
      <c r="R13" s="76" t="str">
        <f>IF(AND(T13&lt;&gt;"",P13&lt;&gt;""),P13-T13,IF(AND(T13&lt;&gt;"",Q13&lt;&gt;""),Q13-T13,""))</f>
        <v/>
      </c>
      <c r="S13" s="76" t="str">
        <f>IF(ISERROR(INDEX('[1]Export Agora'!F:F,MATCH(INDEX('[1]Présence Agora'!#REF!,MATCH(E13,'[1]Présence Agora'!B:B,0)),'[1]Export Agora'!A:A,0))),"",IF(INDEX('[1]Export Agora'!F:F,MATCH(INDEX('[1]Présence Agora'!#REF!,MATCH(E13,'[1]Présence Agora'!B:B,0)),'[1]Export Agora'!A:A,0))="","",INDEX('[1]Export Agora'!F:F,MATCH(INDEX('[1]Présence Agora'!#REF!,MATCH(E13,'[1]Présence Agora'!B:B,0)),'[1]Export Agora'!A:A,0))))</f>
        <v/>
      </c>
      <c r="T13" s="65">
        <f>IF(INDEX('[1]Export Lascom'!U:U,MATCH(E13,'[1]Export Lascom'!O:O,0))="","",INDEX('[1]Export Lascom'!U:U,MATCH(E13,'[1]Export Lascom'!O:O,0)))</f>
        <v>44974</v>
      </c>
    </row>
    <row r="14" spans="5:20" x14ac:dyDescent="0.25">
      <c r="E14" s="72" t="s">
        <v>866</v>
      </c>
      <c r="F14" s="73" t="str">
        <f>INDEX('[1]Export Lascom'!B:B,MATCH(E14,'[1]Export Lascom'!O:O,0))</f>
        <v>22ISS</v>
      </c>
      <c r="G14" s="73">
        <f>INDEX('[1]Export Lascom'!G:G,MATCH(E14,'[1]Export Lascom'!O:O,0))</f>
        <v>17</v>
      </c>
      <c r="H14" s="73" t="str">
        <f>INDEX('[1]Export Lascom'!D:D,MATCH(E14,'[1]Export Lascom'!O:O,0))</f>
        <v>G72</v>
      </c>
      <c r="I14" s="73" t="str">
        <f>INDEX('[1]Export Lascom'!E:E,MATCH(E14,'[1]Export Lascom'!O:O,0))</f>
        <v>PN2068-2</v>
      </c>
      <c r="J14" s="73" t="str">
        <f>IF(MID(INDEX('[1]Export Lascom'!P:P,MATCH(E14,'[1]Export Lascom'!O:O,0)),4,1)="-",MID(INDEX('[1]Export Lascom'!P:P,MATCH(E14,'[1]Export Lascom'!O:O,0)),5,3),"Titre à mettre à jour")</f>
        <v>Titre à mettre à jour</v>
      </c>
      <c r="K14" s="73" t="str">
        <f>IF(MID(INDEX('[1]Export Lascom'!P:P,MATCH(E14,'[1]Export Lascom'!O:O,0)),4,1)="-",MID(INDEX('[1]Export Lascom'!P:P,MATCH(E14,'[1]Export Lascom'!O:O,0)),9,3),"Titre à mettre à jour")</f>
        <v>Titre à mettre à jour</v>
      </c>
      <c r="L14" s="73" t="str">
        <f>INDEX('[1]Export Lascom'!I:I,MATCH(E14,'[1]Export Lascom'!O:O,0))</f>
        <v>BIM</v>
      </c>
      <c r="M14" s="73" t="str">
        <f>MID(E14,SEARCH("_",E14)-1+13,6)</f>
        <v>000019</v>
      </c>
      <c r="N14" s="74">
        <f>VALUE(MID(E14,SEARCH("_",E14)-1+20,2))</f>
        <v>1</v>
      </c>
      <c r="O14" s="73" t="s">
        <v>785</v>
      </c>
      <c r="P14" s="83" t="str">
        <f>IF(ISERROR(INDEX('Export CPRD PN2068-2'!M:M,MATCH(E14,'Export CPRD PN2068-2'!A:A,0))),"",INDEX('Export CPRD PN2068-2'!M:M,MATCH(E14,'Export CPRD PN2068-2'!A:A,0)))</f>
        <v/>
      </c>
      <c r="Q14" s="75"/>
      <c r="R14" s="76" t="str">
        <f>IF(AND(T14&lt;&gt;"",P14&lt;&gt;""),P14-T14,IF(AND(T14&lt;&gt;"",Q14&lt;&gt;""),Q14-T14,""))</f>
        <v/>
      </c>
      <c r="S14" s="76" t="str">
        <f>IF(ISERROR(INDEX('[1]Export Agora'!F:F,MATCH(INDEX('[1]Présence Agora'!#REF!,MATCH(E14,'[1]Présence Agora'!B:B,0)),'[1]Export Agora'!A:A,0))),"",IF(INDEX('[1]Export Agora'!F:F,MATCH(INDEX('[1]Présence Agora'!#REF!,MATCH(E14,'[1]Présence Agora'!B:B,0)),'[1]Export Agora'!A:A,0))="","",INDEX('[1]Export Agora'!F:F,MATCH(INDEX('[1]Présence Agora'!#REF!,MATCH(E14,'[1]Présence Agora'!B:B,0)),'[1]Export Agora'!A:A,0))))</f>
        <v/>
      </c>
      <c r="T14" s="65">
        <f>IF(INDEX('[1]Export Lascom'!U:U,MATCH(E14,'[1]Export Lascom'!O:O,0))="","",INDEX('[1]Export Lascom'!U:U,MATCH(E14,'[1]Export Lascom'!O:O,0)))</f>
        <v>44967</v>
      </c>
    </row>
    <row r="15" spans="5:20" x14ac:dyDescent="0.25">
      <c r="E15" s="72" t="s">
        <v>863</v>
      </c>
      <c r="F15" s="73" t="str">
        <f>INDEX('[1]Export Lascom'!B:B,MATCH(E15,'[1]Export Lascom'!O:O,0))</f>
        <v>22ISS</v>
      </c>
      <c r="G15" s="73">
        <f>INDEX('[1]Export Lascom'!G:G,MATCH(E15,'[1]Export Lascom'!O:O,0))</f>
        <v>17</v>
      </c>
      <c r="H15" s="73" t="str">
        <f>INDEX('[1]Export Lascom'!D:D,MATCH(E15,'[1]Export Lascom'!O:O,0))</f>
        <v>G12</v>
      </c>
      <c r="I15" s="73" t="str">
        <f>INDEX('[1]Export Lascom'!E:E,MATCH(E15,'[1]Export Lascom'!O:O,0))</f>
        <v>PN2068-2</v>
      </c>
      <c r="J15" s="73" t="str">
        <f>IF(MID(INDEX('[1]Export Lascom'!P:P,MATCH(E15,'[1]Export Lascom'!O:O,0)),4,1)="-",MID(INDEX('[1]Export Lascom'!P:P,MATCH(E15,'[1]Export Lascom'!O:O,0)),5,3),"Titre à mettre à jour")</f>
        <v>Titre à mettre à jour</v>
      </c>
      <c r="K15" s="73" t="str">
        <f>IF(MID(INDEX('[1]Export Lascom'!P:P,MATCH(E15,'[1]Export Lascom'!O:O,0)),4,1)="-",MID(INDEX('[1]Export Lascom'!P:P,MATCH(E15,'[1]Export Lascom'!O:O,0)),9,3),"Titre à mettre à jour")</f>
        <v>Titre à mettre à jour</v>
      </c>
      <c r="L15" s="73" t="str">
        <f>INDEX('[1]Export Lascom'!I:I,MATCH(E15,'[1]Export Lascom'!O:O,0))</f>
        <v>BIM</v>
      </c>
      <c r="M15" s="73" t="str">
        <f>MID(E15,SEARCH("_",E15)-1+13,6)</f>
        <v>000054</v>
      </c>
      <c r="N15" s="74">
        <f>VALUE(MID(E15,SEARCH("_",E15)-1+20,2))</f>
        <v>1</v>
      </c>
      <c r="O15" s="73" t="s">
        <v>787</v>
      </c>
      <c r="P15" s="83" t="str">
        <f>IF(ISERROR(INDEX('Export CPRD PN2068-2'!M:M,MATCH(E15,'Export CPRD PN2068-2'!A:A,0))),"",INDEX('Export CPRD PN2068-2'!M:M,MATCH(E15,'Export CPRD PN2068-2'!A:A,0)))</f>
        <v/>
      </c>
      <c r="Q15" s="75"/>
      <c r="R15" s="76" t="str">
        <f>IF(AND(T15&lt;&gt;"",P15&lt;&gt;""),P15-T15,IF(AND(T15&lt;&gt;"",Q15&lt;&gt;""),Q15-T15,""))</f>
        <v/>
      </c>
      <c r="S15" s="76" t="str">
        <f>IF(ISERROR(INDEX('[1]Export Agora'!F:F,MATCH(INDEX('[1]Présence Agora'!#REF!,MATCH(E15,'[1]Présence Agora'!B:B,0)),'[1]Export Agora'!A:A,0))),"",IF(INDEX('[1]Export Agora'!F:F,MATCH(INDEX('[1]Présence Agora'!#REF!,MATCH(E15,'[1]Présence Agora'!B:B,0)),'[1]Export Agora'!A:A,0))="","",INDEX('[1]Export Agora'!F:F,MATCH(INDEX('[1]Présence Agora'!#REF!,MATCH(E15,'[1]Présence Agora'!B:B,0)),'[1]Export Agora'!A:A,0))))</f>
        <v/>
      </c>
      <c r="T15" s="65">
        <f>IF(INDEX('[1]Export Lascom'!U:U,MATCH(E15,'[1]Export Lascom'!O:O,0))="","",INDEX('[1]Export Lascom'!U:U,MATCH(E15,'[1]Export Lascom'!O:O,0)))</f>
        <v>44967</v>
      </c>
    </row>
    <row r="16" spans="5:20" x14ac:dyDescent="0.25">
      <c r="E16" s="72" t="s">
        <v>1085</v>
      </c>
      <c r="F16" s="73" t="str">
        <f>INDEX('[1]Export Lascom'!B:B,MATCH(E16,'[1]Export Lascom'!O:O,0))</f>
        <v>22ISS</v>
      </c>
      <c r="G16" s="73">
        <f>INDEX('[1]Export Lascom'!G:G,MATCH(E16,'[1]Export Lascom'!O:O,0))</f>
        <v>17</v>
      </c>
      <c r="H16" s="73" t="str">
        <f>INDEX('[1]Export Lascom'!D:D,MATCH(E16,'[1]Export Lascom'!O:O,0))</f>
        <v>G12</v>
      </c>
      <c r="I16" s="73" t="str">
        <f>INDEX('[1]Export Lascom'!E:E,MATCH(E16,'[1]Export Lascom'!O:O,0))</f>
        <v>PN2068-2</v>
      </c>
      <c r="J16" s="73" t="str">
        <f>IF(MID(INDEX('[1]Export Lascom'!P:P,MATCH(E16,'[1]Export Lascom'!O:O,0)),4,1)="-",MID(INDEX('[1]Export Lascom'!P:P,MATCH(E16,'[1]Export Lascom'!O:O,0)),5,3),"Titre à mettre à jour")</f>
        <v>Titre à mettre à jour</v>
      </c>
      <c r="K16" s="73" t="str">
        <f>IF(MID(INDEX('[1]Export Lascom'!P:P,MATCH(E16,'[1]Export Lascom'!O:O,0)),4,1)="-",MID(INDEX('[1]Export Lascom'!P:P,MATCH(E16,'[1]Export Lascom'!O:O,0)),9,3),"Titre à mettre à jour")</f>
        <v>Titre à mettre à jour</v>
      </c>
      <c r="L16" s="73" t="str">
        <f>INDEX('[1]Export Lascom'!I:I,MATCH(E16,'[1]Export Lascom'!O:O,0))</f>
        <v>BIM</v>
      </c>
      <c r="M16" s="73" t="str">
        <f>MID(E16,SEARCH("_",E16)-1+13,6)</f>
        <v>000054</v>
      </c>
      <c r="N16" s="74">
        <f>VALUE(MID(E16,SEARCH("_",E16)-1+20,2))</f>
        <v>2</v>
      </c>
      <c r="O16" s="73" t="s">
        <v>785</v>
      </c>
      <c r="P16" s="83" t="str">
        <f>IF(ISERROR(INDEX('Export CPRD PN2068-2'!M:M,MATCH(E16,'Export CPRD PN2068-2'!A:A,0))),"",INDEX('Export CPRD PN2068-2'!M:M,MATCH(E16,'Export CPRD PN2068-2'!A:A,0)))</f>
        <v/>
      </c>
      <c r="Q16" s="75"/>
      <c r="R16" s="76" t="str">
        <f>IF(AND(T16&lt;&gt;"",P16&lt;&gt;""),P16-T16,IF(AND(T16&lt;&gt;"",Q16&lt;&gt;""),Q16-T16,""))</f>
        <v/>
      </c>
      <c r="S16" s="76" t="str">
        <f>IF(ISERROR(INDEX('[1]Export Agora'!F:F,MATCH(INDEX('[1]Présence Agora'!#REF!,MATCH(E16,'[1]Présence Agora'!B:B,0)),'[1]Export Agora'!A:A,0))),"",IF(INDEX('[1]Export Agora'!F:F,MATCH(INDEX('[1]Présence Agora'!#REF!,MATCH(E16,'[1]Présence Agora'!B:B,0)),'[1]Export Agora'!A:A,0))="","",INDEX('[1]Export Agora'!F:F,MATCH(INDEX('[1]Présence Agora'!#REF!,MATCH(E16,'[1]Présence Agora'!B:B,0)),'[1]Export Agora'!A:A,0))))</f>
        <v/>
      </c>
      <c r="T16" s="65">
        <f>IF(INDEX('[1]Export Lascom'!U:U,MATCH(E16,'[1]Export Lascom'!O:O,0))="","",INDEX('[1]Export Lascom'!U:U,MATCH(E16,'[1]Export Lascom'!O:O,0)))</f>
        <v>45044</v>
      </c>
    </row>
    <row r="17" spans="5:20" x14ac:dyDescent="0.25">
      <c r="E17" s="72" t="s">
        <v>802</v>
      </c>
      <c r="F17" s="73" t="str">
        <f>INDEX('[1]Export Lascom'!B:B,MATCH(E17,'[1]Export Lascom'!O:O,0))</f>
        <v>22ISS</v>
      </c>
      <c r="G17" s="73">
        <f>INDEX('[1]Export Lascom'!G:G,MATCH(E17,'[1]Export Lascom'!O:O,0))</f>
        <v>17</v>
      </c>
      <c r="H17" s="73" t="str">
        <f>INDEX('[1]Export Lascom'!D:D,MATCH(E17,'[1]Export Lascom'!O:O,0))</f>
        <v>G71</v>
      </c>
      <c r="I17" s="73" t="str">
        <f>INDEX('[1]Export Lascom'!E:E,MATCH(E17,'[1]Export Lascom'!O:O,0))</f>
        <v>PN2068-2</v>
      </c>
      <c r="J17" s="73" t="str">
        <f>IF(MID(INDEX('[1]Export Lascom'!P:P,MATCH(E17,'[1]Export Lascom'!O:O,0)),4,1)="-",MID(INDEX('[1]Export Lascom'!P:P,MATCH(E17,'[1]Export Lascom'!O:O,0)),5,3),"Titre à mettre à jour")</f>
        <v>Titre à mettre à jour</v>
      </c>
      <c r="K17" s="73" t="str">
        <f>IF(MID(INDEX('[1]Export Lascom'!P:P,MATCH(E17,'[1]Export Lascom'!O:O,0)),4,1)="-",MID(INDEX('[1]Export Lascom'!P:P,MATCH(E17,'[1]Export Lascom'!O:O,0)),9,3),"Titre à mettre à jour")</f>
        <v>Titre à mettre à jour</v>
      </c>
      <c r="L17" s="73" t="str">
        <f>INDEX('[1]Export Lascom'!I:I,MATCH(E17,'[1]Export Lascom'!O:O,0))</f>
        <v>DAF</v>
      </c>
      <c r="M17" s="73" t="str">
        <f>MID(E17,SEARCH("_",E17)-1+13,6)</f>
        <v>000010</v>
      </c>
      <c r="N17" s="74">
        <f>VALUE(MID(E17,SEARCH("_",E17)-1+20,2))</f>
        <v>1</v>
      </c>
      <c r="O17" s="73" t="s">
        <v>787</v>
      </c>
      <c r="P17" s="83" t="str">
        <f>IF(ISERROR(INDEX('Export CPRD PN2068-2'!M:M,MATCH(E17,'Export CPRD PN2068-2'!A:A,0))),"",INDEX('Export CPRD PN2068-2'!M:M,MATCH(E17,'Export CPRD PN2068-2'!A:A,0)))</f>
        <v/>
      </c>
      <c r="Q17" s="75"/>
      <c r="R17" s="76" t="str">
        <f>IF(AND(T17&lt;&gt;"",P17&lt;&gt;""),P17-T17,IF(AND(T17&lt;&gt;"",Q17&lt;&gt;""),Q17-T17,""))</f>
        <v/>
      </c>
      <c r="S17" s="76" t="str">
        <f>IF(ISERROR(INDEX('[1]Export Agora'!F:F,MATCH(INDEX('[1]Présence Agora'!#REF!,MATCH(E17,'[1]Présence Agora'!B:B,0)),'[1]Export Agora'!A:A,0))),"",IF(INDEX('[1]Export Agora'!F:F,MATCH(INDEX('[1]Présence Agora'!#REF!,MATCH(E17,'[1]Présence Agora'!B:B,0)),'[1]Export Agora'!A:A,0))="","",INDEX('[1]Export Agora'!F:F,MATCH(INDEX('[1]Présence Agora'!#REF!,MATCH(E17,'[1]Présence Agora'!B:B,0)),'[1]Export Agora'!A:A,0))))</f>
        <v/>
      </c>
      <c r="T17" s="65">
        <f>IF(INDEX('[1]Export Lascom'!U:U,MATCH(E17,'[1]Export Lascom'!O:O,0))="","",INDEX('[1]Export Lascom'!U:U,MATCH(E17,'[1]Export Lascom'!O:O,0)))</f>
        <v>44930</v>
      </c>
    </row>
    <row r="18" spans="5:20" x14ac:dyDescent="0.25">
      <c r="E18" s="72" t="s">
        <v>810</v>
      </c>
      <c r="F18" s="73" t="str">
        <f>INDEX('[1]Export Lascom'!B:B,MATCH(E18,'[1]Export Lascom'!O:O,0))</f>
        <v>22ISS</v>
      </c>
      <c r="G18" s="73">
        <f>INDEX('[1]Export Lascom'!G:G,MATCH(E18,'[1]Export Lascom'!O:O,0))</f>
        <v>17</v>
      </c>
      <c r="H18" s="73" t="str">
        <f>INDEX('[1]Export Lascom'!D:D,MATCH(E18,'[1]Export Lascom'!O:O,0))</f>
        <v>G71</v>
      </c>
      <c r="I18" s="73" t="str">
        <f>INDEX('[1]Export Lascom'!E:E,MATCH(E18,'[1]Export Lascom'!O:O,0))</f>
        <v>PN2068-2</v>
      </c>
      <c r="J18" s="73" t="str">
        <f>IF(MID(INDEX('[1]Export Lascom'!P:P,MATCH(E18,'[1]Export Lascom'!O:O,0)),4,1)="-",MID(INDEX('[1]Export Lascom'!P:P,MATCH(E18,'[1]Export Lascom'!O:O,0)),5,3),"Titre à mettre à jour")</f>
        <v>Titre à mettre à jour</v>
      </c>
      <c r="K18" s="73" t="str">
        <f>IF(MID(INDEX('[1]Export Lascom'!P:P,MATCH(E18,'[1]Export Lascom'!O:O,0)),4,1)="-",MID(INDEX('[1]Export Lascom'!P:P,MATCH(E18,'[1]Export Lascom'!O:O,0)),9,3),"Titre à mettre à jour")</f>
        <v>Titre à mettre à jour</v>
      </c>
      <c r="L18" s="73" t="str">
        <f>INDEX('[1]Export Lascom'!I:I,MATCH(E18,'[1]Export Lascom'!O:O,0))</f>
        <v>DAF</v>
      </c>
      <c r="M18" s="73" t="str">
        <f>MID(E18,SEARCH("_",E18)-1+13,6)</f>
        <v>000010</v>
      </c>
      <c r="N18" s="74">
        <f>VALUE(MID(E18,SEARCH("_",E18)-1+20,2))</f>
        <v>2</v>
      </c>
      <c r="O18" s="73" t="s">
        <v>787</v>
      </c>
      <c r="P18" s="83" t="str">
        <f>IF(ISERROR(INDEX('Export CPRD PN2068-2'!M:M,MATCH(E18,'Export CPRD PN2068-2'!A:A,0))),"",INDEX('Export CPRD PN2068-2'!M:M,MATCH(E18,'Export CPRD PN2068-2'!A:A,0)))</f>
        <v/>
      </c>
      <c r="Q18" s="75"/>
      <c r="R18" s="76" t="str">
        <f>IF(AND(T18&lt;&gt;"",P18&lt;&gt;""),P18-T18,IF(AND(T18&lt;&gt;"",Q18&lt;&gt;""),Q18-T18,""))</f>
        <v/>
      </c>
      <c r="S18" s="76" t="str">
        <f>IF(ISERROR(INDEX('[1]Export Agora'!F:F,MATCH(INDEX('[1]Présence Agora'!#REF!,MATCH(E18,'[1]Présence Agora'!B:B,0)),'[1]Export Agora'!A:A,0))),"",IF(INDEX('[1]Export Agora'!F:F,MATCH(INDEX('[1]Présence Agora'!#REF!,MATCH(E18,'[1]Présence Agora'!B:B,0)),'[1]Export Agora'!A:A,0))="","",INDEX('[1]Export Agora'!F:F,MATCH(INDEX('[1]Présence Agora'!#REF!,MATCH(E18,'[1]Présence Agora'!B:B,0)),'[1]Export Agora'!A:A,0))))</f>
        <v/>
      </c>
      <c r="T18" s="65">
        <f>IF(INDEX('[1]Export Lascom'!U:U,MATCH(E18,'[1]Export Lascom'!O:O,0))="","",INDEX('[1]Export Lascom'!U:U,MATCH(E18,'[1]Export Lascom'!O:O,0)))</f>
        <v>44937</v>
      </c>
    </row>
    <row r="19" spans="5:20" x14ac:dyDescent="0.25">
      <c r="E19" s="72" t="s">
        <v>844</v>
      </c>
      <c r="F19" s="73" t="str">
        <f>INDEX('[1]Export Lascom'!B:B,MATCH(E19,'[1]Export Lascom'!O:O,0))</f>
        <v>22ISS</v>
      </c>
      <c r="G19" s="73">
        <f>INDEX('[1]Export Lascom'!G:G,MATCH(E19,'[1]Export Lascom'!O:O,0))</f>
        <v>17</v>
      </c>
      <c r="H19" s="73" t="str">
        <f>INDEX('[1]Export Lascom'!D:D,MATCH(E19,'[1]Export Lascom'!O:O,0))</f>
        <v>G71</v>
      </c>
      <c r="I19" s="73" t="str">
        <f>INDEX('[1]Export Lascom'!E:E,MATCH(E19,'[1]Export Lascom'!O:O,0))</f>
        <v>PN2068-2</v>
      </c>
      <c r="J19" s="73" t="str">
        <f>IF(MID(INDEX('[1]Export Lascom'!P:P,MATCH(E19,'[1]Export Lascom'!O:O,0)),4,1)="-",MID(INDEX('[1]Export Lascom'!P:P,MATCH(E19,'[1]Export Lascom'!O:O,0)),5,3),"Titre à mettre à jour")</f>
        <v>TTT</v>
      </c>
      <c r="K19" s="73" t="str">
        <f>IF(MID(INDEX('[1]Export Lascom'!P:P,MATCH(E19,'[1]Export Lascom'!O:O,0)),4,1)="-",MID(INDEX('[1]Export Lascom'!P:P,MATCH(E19,'[1]Export Lascom'!O:O,0)),9,3),"Titre à mettre à jour")</f>
        <v>TTZ</v>
      </c>
      <c r="L19" s="73" t="str">
        <f>INDEX('[1]Export Lascom'!I:I,MATCH(E19,'[1]Export Lascom'!O:O,0))</f>
        <v>DAF</v>
      </c>
      <c r="M19" s="73" t="str">
        <f>MID(E19,SEARCH("_",E19)-1+13,6)</f>
        <v>000010</v>
      </c>
      <c r="N19" s="74">
        <f>VALUE(MID(E19,SEARCH("_",E19)-1+20,2))</f>
        <v>3</v>
      </c>
      <c r="O19" s="73" t="s">
        <v>787</v>
      </c>
      <c r="P19" s="83" t="str">
        <f>IF(ISERROR(INDEX('Export CPRD PN2068-2'!M:M,MATCH(E19,'Export CPRD PN2068-2'!A:A,0))),"",INDEX('Export CPRD PN2068-2'!M:M,MATCH(E19,'Export CPRD PN2068-2'!A:A,0)))</f>
        <v/>
      </c>
      <c r="Q19" s="75">
        <v>44965</v>
      </c>
      <c r="R19" s="76">
        <f>IF(AND(T19&lt;&gt;"",P19&lt;&gt;""),P19-T19,IF(AND(T19&lt;&gt;"",Q19&lt;&gt;""),Q19-T19,""))</f>
        <v>12</v>
      </c>
      <c r="S19" s="76" t="str">
        <f>IF(ISERROR(INDEX('[1]Export Agora'!F:F,MATCH(INDEX('[1]Présence Agora'!#REF!,MATCH(E19,'[1]Présence Agora'!B:B,0)),'[1]Export Agora'!A:A,0))),"",IF(INDEX('[1]Export Agora'!F:F,MATCH(INDEX('[1]Présence Agora'!#REF!,MATCH(E19,'[1]Présence Agora'!B:B,0)),'[1]Export Agora'!A:A,0))="","",INDEX('[1]Export Agora'!F:F,MATCH(INDEX('[1]Présence Agora'!#REF!,MATCH(E19,'[1]Présence Agora'!B:B,0)),'[1]Export Agora'!A:A,0))))</f>
        <v/>
      </c>
      <c r="T19" s="65">
        <f>IF(INDEX('[1]Export Lascom'!U:U,MATCH(E19,'[1]Export Lascom'!O:O,0))="","",INDEX('[1]Export Lascom'!U:U,MATCH(E19,'[1]Export Lascom'!O:O,0)))</f>
        <v>44953</v>
      </c>
    </row>
    <row r="20" spans="5:20" x14ac:dyDescent="0.25">
      <c r="E20" s="72" t="s">
        <v>848</v>
      </c>
      <c r="F20" s="73" t="str">
        <f>INDEX('[1]Export Lascom'!B:B,MATCH(E20,'[1]Export Lascom'!O:O,0))</f>
        <v>22ISS</v>
      </c>
      <c r="G20" s="73">
        <f>INDEX('[1]Export Lascom'!G:G,MATCH(E20,'[1]Export Lascom'!O:O,0))</f>
        <v>17</v>
      </c>
      <c r="H20" s="73" t="str">
        <f>INDEX('[1]Export Lascom'!D:D,MATCH(E20,'[1]Export Lascom'!O:O,0))</f>
        <v>G71</v>
      </c>
      <c r="I20" s="73" t="str">
        <f>INDEX('[1]Export Lascom'!E:E,MATCH(E20,'[1]Export Lascom'!O:O,0))</f>
        <v>PN2068-2</v>
      </c>
      <c r="J20" s="73" t="str">
        <f>IF(MID(INDEX('[1]Export Lascom'!P:P,MATCH(E20,'[1]Export Lascom'!O:O,0)),4,1)="-",MID(INDEX('[1]Export Lascom'!P:P,MATCH(E20,'[1]Export Lascom'!O:O,0)),5,3),"Titre à mettre à jour")</f>
        <v>Titre à mettre à jour</v>
      </c>
      <c r="K20" s="73" t="str">
        <f>IF(MID(INDEX('[1]Export Lascom'!P:P,MATCH(E20,'[1]Export Lascom'!O:O,0)),4,1)="-",MID(INDEX('[1]Export Lascom'!P:P,MATCH(E20,'[1]Export Lascom'!O:O,0)),9,3),"Titre à mettre à jour")</f>
        <v>Titre à mettre à jour</v>
      </c>
      <c r="L20" s="73" t="str">
        <f>INDEX('[1]Export Lascom'!I:I,MATCH(E20,'[1]Export Lascom'!O:O,0))</f>
        <v>DAF</v>
      </c>
      <c r="M20" s="73" t="str">
        <f>MID(E20,SEARCH("_",E20)-1+13,6)</f>
        <v>000010</v>
      </c>
      <c r="N20" s="74">
        <f>VALUE(MID(E20,SEARCH("_",E20)-1+20,2))</f>
        <v>4</v>
      </c>
      <c r="O20" s="73" t="s">
        <v>785</v>
      </c>
      <c r="P20" s="83">
        <f>IF(ISERROR(INDEX('Export CPRD PN2068-2'!M:M,MATCH(E20,'Export CPRD PN2068-2'!A:A,0))),"",INDEX('Export CPRD PN2068-2'!M:M,MATCH(E20,'Export CPRD PN2068-2'!A:A,0)))</f>
        <v>44930</v>
      </c>
      <c r="Q20" s="75">
        <v>44970</v>
      </c>
      <c r="R20" s="76">
        <f>IF(AND(T20&lt;&gt;"",P20&lt;&gt;""),P20-T20,IF(AND(T20&lt;&gt;"",Q20&lt;&gt;""),Q20-T20,""))</f>
        <v>-26</v>
      </c>
      <c r="S20" s="76" t="str">
        <f>IF(ISERROR(INDEX('[1]Export Agora'!F:F,MATCH(INDEX('[1]Présence Agora'!#REF!,MATCH(E20,'[1]Présence Agora'!B:B,0)),'[1]Export Agora'!A:A,0))),"",IF(INDEX('[1]Export Agora'!F:F,MATCH(INDEX('[1]Présence Agora'!#REF!,MATCH(E20,'[1]Présence Agora'!B:B,0)),'[1]Export Agora'!A:A,0))="","",INDEX('[1]Export Agora'!F:F,MATCH(INDEX('[1]Présence Agora'!#REF!,MATCH(E20,'[1]Présence Agora'!B:B,0)),'[1]Export Agora'!A:A,0))))</f>
        <v/>
      </c>
      <c r="T20" s="65">
        <f>IF(INDEX('[1]Export Lascom'!U:U,MATCH(E20,'[1]Export Lascom'!O:O,0))="","",INDEX('[1]Export Lascom'!U:U,MATCH(E20,'[1]Export Lascom'!O:O,0)))</f>
        <v>44956</v>
      </c>
    </row>
    <row r="21" spans="5:20" x14ac:dyDescent="0.25">
      <c r="E21" s="72" t="s">
        <v>803</v>
      </c>
      <c r="F21" s="73" t="str">
        <f>INDEX('[1]Export Lascom'!B:B,MATCH(E21,'[1]Export Lascom'!O:O,0))</f>
        <v>22ISS</v>
      </c>
      <c r="G21" s="73">
        <f>INDEX('[1]Export Lascom'!G:G,MATCH(E21,'[1]Export Lascom'!O:O,0))</f>
        <v>17</v>
      </c>
      <c r="H21" s="73" t="str">
        <f>INDEX('[1]Export Lascom'!D:D,MATCH(E21,'[1]Export Lascom'!O:O,0))</f>
        <v>G71</v>
      </c>
      <c r="I21" s="73" t="str">
        <f>INDEX('[1]Export Lascom'!E:E,MATCH(E21,'[1]Export Lascom'!O:O,0))</f>
        <v>PN2068-2</v>
      </c>
      <c r="J21" s="73" t="str">
        <f>IF(MID(INDEX('[1]Export Lascom'!P:P,MATCH(E21,'[1]Export Lascom'!O:O,0)),4,1)="-",MID(INDEX('[1]Export Lascom'!P:P,MATCH(E21,'[1]Export Lascom'!O:O,0)),5,3),"Titre à mettre à jour")</f>
        <v>Titre à mettre à jour</v>
      </c>
      <c r="K21" s="73" t="str">
        <f>IF(MID(INDEX('[1]Export Lascom'!P:P,MATCH(E21,'[1]Export Lascom'!O:O,0)),4,1)="-",MID(INDEX('[1]Export Lascom'!P:P,MATCH(E21,'[1]Export Lascom'!O:O,0)),9,3),"Titre à mettre à jour")</f>
        <v>Titre à mettre à jour</v>
      </c>
      <c r="L21" s="73" t="str">
        <f>INDEX('[1]Export Lascom'!I:I,MATCH(E21,'[1]Export Lascom'!O:O,0))</f>
        <v>DAF</v>
      </c>
      <c r="M21" s="73" t="str">
        <f>MID(E21,SEARCH("_",E21)-1+13,6)</f>
        <v>000011</v>
      </c>
      <c r="N21" s="74">
        <f>VALUE(MID(E21,SEARCH("_",E21)-1+20,2))</f>
        <v>1</v>
      </c>
      <c r="O21" s="73" t="s">
        <v>787</v>
      </c>
      <c r="P21" s="83" t="str">
        <f>IF(ISERROR(INDEX('Export CPRD PN2068-2'!M:M,MATCH(E21,'Export CPRD PN2068-2'!A:A,0))),"",INDEX('Export CPRD PN2068-2'!M:M,MATCH(E21,'Export CPRD PN2068-2'!A:A,0)))</f>
        <v/>
      </c>
      <c r="Q21" s="75"/>
      <c r="R21" s="76" t="str">
        <f>IF(AND(T21&lt;&gt;"",P21&lt;&gt;""),P21-T21,IF(AND(T21&lt;&gt;"",Q21&lt;&gt;""),Q21-T21,""))</f>
        <v/>
      </c>
      <c r="S21" s="76" t="str">
        <f>IF(ISERROR(INDEX('[1]Export Agora'!F:F,MATCH(INDEX('[1]Présence Agora'!#REF!,MATCH(E21,'[1]Présence Agora'!B:B,0)),'[1]Export Agora'!A:A,0))),"",IF(INDEX('[1]Export Agora'!F:F,MATCH(INDEX('[1]Présence Agora'!#REF!,MATCH(E21,'[1]Présence Agora'!B:B,0)),'[1]Export Agora'!A:A,0))="","",INDEX('[1]Export Agora'!F:F,MATCH(INDEX('[1]Présence Agora'!#REF!,MATCH(E21,'[1]Présence Agora'!B:B,0)),'[1]Export Agora'!A:A,0))))</f>
        <v/>
      </c>
      <c r="T21" s="65">
        <f>IF(INDEX('[1]Export Lascom'!U:U,MATCH(E21,'[1]Export Lascom'!O:O,0))="","",INDEX('[1]Export Lascom'!U:U,MATCH(E21,'[1]Export Lascom'!O:O,0)))</f>
        <v>44930</v>
      </c>
    </row>
    <row r="22" spans="5:20" x14ac:dyDescent="0.25">
      <c r="E22" s="72" t="s">
        <v>809</v>
      </c>
      <c r="F22" s="73" t="str">
        <f>INDEX('[1]Export Lascom'!B:B,MATCH(E22,'[1]Export Lascom'!O:O,0))</f>
        <v>22ISS</v>
      </c>
      <c r="G22" s="73">
        <f>INDEX('[1]Export Lascom'!G:G,MATCH(E22,'[1]Export Lascom'!O:O,0))</f>
        <v>17</v>
      </c>
      <c r="H22" s="73" t="str">
        <f>INDEX('[1]Export Lascom'!D:D,MATCH(E22,'[1]Export Lascom'!O:O,0))</f>
        <v>G71</v>
      </c>
      <c r="I22" s="73" t="str">
        <f>INDEX('[1]Export Lascom'!E:E,MATCH(E22,'[1]Export Lascom'!O:O,0))</f>
        <v>PN2068-2</v>
      </c>
      <c r="J22" s="73" t="str">
        <f>IF(MID(INDEX('[1]Export Lascom'!P:P,MATCH(E22,'[1]Export Lascom'!O:O,0)),4,1)="-",MID(INDEX('[1]Export Lascom'!P:P,MATCH(E22,'[1]Export Lascom'!O:O,0)),5,3),"Titre à mettre à jour")</f>
        <v>Titre à mettre à jour</v>
      </c>
      <c r="K22" s="73" t="str">
        <f>IF(MID(INDEX('[1]Export Lascom'!P:P,MATCH(E22,'[1]Export Lascom'!O:O,0)),4,1)="-",MID(INDEX('[1]Export Lascom'!P:P,MATCH(E22,'[1]Export Lascom'!O:O,0)),9,3),"Titre à mettre à jour")</f>
        <v>Titre à mettre à jour</v>
      </c>
      <c r="L22" s="73" t="str">
        <f>INDEX('[1]Export Lascom'!I:I,MATCH(E22,'[1]Export Lascom'!O:O,0))</f>
        <v>DAF</v>
      </c>
      <c r="M22" s="73" t="str">
        <f>MID(E22,SEARCH("_",E22)-1+13,6)</f>
        <v>000011</v>
      </c>
      <c r="N22" s="74">
        <f>VALUE(MID(E22,SEARCH("_",E22)-1+20,2))</f>
        <v>2</v>
      </c>
      <c r="O22" s="73" t="s">
        <v>787</v>
      </c>
      <c r="P22" s="83" t="str">
        <f>IF(ISERROR(INDEX('Export CPRD PN2068-2'!M:M,MATCH(E22,'Export CPRD PN2068-2'!A:A,0))),"",INDEX('Export CPRD PN2068-2'!M:M,MATCH(E22,'Export CPRD PN2068-2'!A:A,0)))</f>
        <v/>
      </c>
      <c r="Q22" s="75"/>
      <c r="R22" s="76" t="str">
        <f>IF(AND(T22&lt;&gt;"",P22&lt;&gt;""),P22-T22,IF(AND(T22&lt;&gt;"",Q22&lt;&gt;""),Q22-T22,""))</f>
        <v/>
      </c>
      <c r="S22" s="76" t="str">
        <f>IF(ISERROR(INDEX('[1]Export Agora'!F:F,MATCH(INDEX('[1]Présence Agora'!#REF!,MATCH(E22,'[1]Présence Agora'!B:B,0)),'[1]Export Agora'!A:A,0))),"",IF(INDEX('[1]Export Agora'!F:F,MATCH(INDEX('[1]Présence Agora'!#REF!,MATCH(E22,'[1]Présence Agora'!B:B,0)),'[1]Export Agora'!A:A,0))="","",INDEX('[1]Export Agora'!F:F,MATCH(INDEX('[1]Présence Agora'!#REF!,MATCH(E22,'[1]Présence Agora'!B:B,0)),'[1]Export Agora'!A:A,0))))</f>
        <v/>
      </c>
      <c r="T22" s="65">
        <f>IF(INDEX('[1]Export Lascom'!U:U,MATCH(E22,'[1]Export Lascom'!O:O,0))="","",INDEX('[1]Export Lascom'!U:U,MATCH(E22,'[1]Export Lascom'!O:O,0)))</f>
        <v>44931</v>
      </c>
    </row>
    <row r="23" spans="5:20" x14ac:dyDescent="0.25">
      <c r="E23" s="72" t="s">
        <v>811</v>
      </c>
      <c r="F23" s="73" t="str">
        <f>INDEX('[1]Export Lascom'!B:B,MATCH(E23,'[1]Export Lascom'!O:O,0))</f>
        <v>22ISS</v>
      </c>
      <c r="G23" s="73">
        <f>INDEX('[1]Export Lascom'!G:G,MATCH(E23,'[1]Export Lascom'!O:O,0))</f>
        <v>17</v>
      </c>
      <c r="H23" s="73" t="str">
        <f>INDEX('[1]Export Lascom'!D:D,MATCH(E23,'[1]Export Lascom'!O:O,0))</f>
        <v>G71</v>
      </c>
      <c r="I23" s="73" t="str">
        <f>INDEX('[1]Export Lascom'!E:E,MATCH(E23,'[1]Export Lascom'!O:O,0))</f>
        <v>PN2068-2</v>
      </c>
      <c r="J23" s="73" t="str">
        <f>IF(MID(INDEX('[1]Export Lascom'!P:P,MATCH(E23,'[1]Export Lascom'!O:O,0)),4,1)="-",MID(INDEX('[1]Export Lascom'!P:P,MATCH(E23,'[1]Export Lascom'!O:O,0)),5,3),"Titre à mettre à jour")</f>
        <v>Titre à mettre à jour</v>
      </c>
      <c r="K23" s="73" t="str">
        <f>IF(MID(INDEX('[1]Export Lascom'!P:P,MATCH(E23,'[1]Export Lascom'!O:O,0)),4,1)="-",MID(INDEX('[1]Export Lascom'!P:P,MATCH(E23,'[1]Export Lascom'!O:O,0)),9,3),"Titre à mettre à jour")</f>
        <v>Titre à mettre à jour</v>
      </c>
      <c r="L23" s="73" t="str">
        <f>INDEX('[1]Export Lascom'!I:I,MATCH(E23,'[1]Export Lascom'!O:O,0))</f>
        <v>DAF</v>
      </c>
      <c r="M23" s="73" t="str">
        <f>MID(E23,SEARCH("_",E23)-1+13,6)</f>
        <v>000011</v>
      </c>
      <c r="N23" s="74">
        <f>VALUE(MID(E23,SEARCH("_",E23)-1+20,2))</f>
        <v>3</v>
      </c>
      <c r="O23" s="73" t="s">
        <v>787</v>
      </c>
      <c r="P23" s="83" t="str">
        <f>IF(ISERROR(INDEX('Export CPRD PN2068-2'!M:M,MATCH(E23,'Export CPRD PN2068-2'!A:A,0))),"",INDEX('Export CPRD PN2068-2'!M:M,MATCH(E23,'Export CPRD PN2068-2'!A:A,0)))</f>
        <v/>
      </c>
      <c r="Q23" s="75"/>
      <c r="R23" s="76" t="str">
        <f>IF(AND(T23&lt;&gt;"",P23&lt;&gt;""),P23-T23,IF(AND(T23&lt;&gt;"",Q23&lt;&gt;""),Q23-T23,""))</f>
        <v/>
      </c>
      <c r="S23" s="76" t="str">
        <f>IF(ISERROR(INDEX('[1]Export Agora'!F:F,MATCH(INDEX('[1]Présence Agora'!#REF!,MATCH(E23,'[1]Présence Agora'!B:B,0)),'[1]Export Agora'!A:A,0))),"",IF(INDEX('[1]Export Agora'!F:F,MATCH(INDEX('[1]Présence Agora'!#REF!,MATCH(E23,'[1]Présence Agora'!B:B,0)),'[1]Export Agora'!A:A,0))="","",INDEX('[1]Export Agora'!F:F,MATCH(INDEX('[1]Présence Agora'!#REF!,MATCH(E23,'[1]Présence Agora'!B:B,0)),'[1]Export Agora'!A:A,0))))</f>
        <v/>
      </c>
      <c r="T23" s="65">
        <f>IF(INDEX('[1]Export Lascom'!U:U,MATCH(E23,'[1]Export Lascom'!O:O,0))="","",INDEX('[1]Export Lascom'!U:U,MATCH(E23,'[1]Export Lascom'!O:O,0)))</f>
        <v>44937</v>
      </c>
    </row>
    <row r="24" spans="5:20" x14ac:dyDescent="0.25">
      <c r="E24" s="72" t="s">
        <v>845</v>
      </c>
      <c r="F24" s="73" t="str">
        <f>INDEX('[1]Export Lascom'!B:B,MATCH(E24,'[1]Export Lascom'!O:O,0))</f>
        <v>22ISS</v>
      </c>
      <c r="G24" s="73">
        <f>INDEX('[1]Export Lascom'!G:G,MATCH(E24,'[1]Export Lascom'!O:O,0))</f>
        <v>17</v>
      </c>
      <c r="H24" s="73" t="str">
        <f>INDEX('[1]Export Lascom'!D:D,MATCH(E24,'[1]Export Lascom'!O:O,0))</f>
        <v>G71</v>
      </c>
      <c r="I24" s="73" t="str">
        <f>INDEX('[1]Export Lascom'!E:E,MATCH(E24,'[1]Export Lascom'!O:O,0))</f>
        <v>PN2068-2</v>
      </c>
      <c r="J24" s="73" t="str">
        <f>IF(MID(INDEX('[1]Export Lascom'!P:P,MATCH(E24,'[1]Export Lascom'!O:O,0)),4,1)="-",MID(INDEX('[1]Export Lascom'!P:P,MATCH(E24,'[1]Export Lascom'!O:O,0)),5,3),"Titre à mettre à jour")</f>
        <v>Titre à mettre à jour</v>
      </c>
      <c r="K24" s="73" t="str">
        <f>IF(MID(INDEX('[1]Export Lascom'!P:P,MATCH(E24,'[1]Export Lascom'!O:O,0)),4,1)="-",MID(INDEX('[1]Export Lascom'!P:P,MATCH(E24,'[1]Export Lascom'!O:O,0)),9,3),"Titre à mettre à jour")</f>
        <v>Titre à mettre à jour</v>
      </c>
      <c r="L24" s="73" t="str">
        <f>INDEX('[1]Export Lascom'!I:I,MATCH(E24,'[1]Export Lascom'!O:O,0))</f>
        <v>DAF</v>
      </c>
      <c r="M24" s="73" t="str">
        <f>MID(E24,SEARCH("_",E24)-1+13,6)</f>
        <v>000011</v>
      </c>
      <c r="N24" s="74">
        <f>VALUE(MID(E24,SEARCH("_",E24)-1+20,2))</f>
        <v>4</v>
      </c>
      <c r="O24" s="73" t="s">
        <v>787</v>
      </c>
      <c r="P24" s="83" t="str">
        <f>IF(ISERROR(INDEX('Export CPRD PN2068-2'!M:M,MATCH(E24,'Export CPRD PN2068-2'!A:A,0))),"",INDEX('Export CPRD PN2068-2'!M:M,MATCH(E24,'Export CPRD PN2068-2'!A:A,0)))</f>
        <v/>
      </c>
      <c r="Q24" s="75">
        <v>44965</v>
      </c>
      <c r="R24" s="76">
        <f>IF(AND(T24&lt;&gt;"",P24&lt;&gt;""),P24-T24,IF(AND(T24&lt;&gt;"",Q24&lt;&gt;""),Q24-T24,""))</f>
        <v>12</v>
      </c>
      <c r="S24" s="76" t="str">
        <f>IF(ISERROR(INDEX('[1]Export Agora'!F:F,MATCH(INDEX('[1]Présence Agora'!#REF!,MATCH(E24,'[1]Présence Agora'!B:B,0)),'[1]Export Agora'!A:A,0))),"",IF(INDEX('[1]Export Agora'!F:F,MATCH(INDEX('[1]Présence Agora'!#REF!,MATCH(E24,'[1]Présence Agora'!B:B,0)),'[1]Export Agora'!A:A,0))="","",INDEX('[1]Export Agora'!F:F,MATCH(INDEX('[1]Présence Agora'!#REF!,MATCH(E24,'[1]Présence Agora'!B:B,0)),'[1]Export Agora'!A:A,0))))</f>
        <v/>
      </c>
      <c r="T24" s="65">
        <f>IF(INDEX('[1]Export Lascom'!U:U,MATCH(E24,'[1]Export Lascom'!O:O,0))="","",INDEX('[1]Export Lascom'!U:U,MATCH(E24,'[1]Export Lascom'!O:O,0)))</f>
        <v>44953</v>
      </c>
    </row>
    <row r="25" spans="5:20" x14ac:dyDescent="0.25">
      <c r="E25" s="72" t="s">
        <v>849</v>
      </c>
      <c r="F25" s="73" t="str">
        <f>INDEX('[1]Export Lascom'!B:B,MATCH(E25,'[1]Export Lascom'!O:O,0))</f>
        <v>22ISS</v>
      </c>
      <c r="G25" s="73">
        <f>INDEX('[1]Export Lascom'!G:G,MATCH(E25,'[1]Export Lascom'!O:O,0))</f>
        <v>17</v>
      </c>
      <c r="H25" s="73" t="str">
        <f>INDEX('[1]Export Lascom'!D:D,MATCH(E25,'[1]Export Lascom'!O:O,0))</f>
        <v>G71</v>
      </c>
      <c r="I25" s="73" t="str">
        <f>INDEX('[1]Export Lascom'!E:E,MATCH(E25,'[1]Export Lascom'!O:O,0))</f>
        <v>PN2068-2</v>
      </c>
      <c r="J25" s="73" t="str">
        <f>IF(MID(INDEX('[1]Export Lascom'!P:P,MATCH(E25,'[1]Export Lascom'!O:O,0)),4,1)="-",MID(INDEX('[1]Export Lascom'!P:P,MATCH(E25,'[1]Export Lascom'!O:O,0)),5,3),"Titre à mettre à jour")</f>
        <v>Titre à mettre à jour</v>
      </c>
      <c r="K25" s="73" t="str">
        <f>IF(MID(INDEX('[1]Export Lascom'!P:P,MATCH(E25,'[1]Export Lascom'!O:O,0)),4,1)="-",MID(INDEX('[1]Export Lascom'!P:P,MATCH(E25,'[1]Export Lascom'!O:O,0)),9,3),"Titre à mettre à jour")</f>
        <v>Titre à mettre à jour</v>
      </c>
      <c r="L25" s="73" t="str">
        <f>INDEX('[1]Export Lascom'!I:I,MATCH(E25,'[1]Export Lascom'!O:O,0))</f>
        <v>DAF</v>
      </c>
      <c r="M25" s="73" t="str">
        <f>MID(E25,SEARCH("_",E25)-1+13,6)</f>
        <v>000011</v>
      </c>
      <c r="N25" s="74">
        <f>VALUE(MID(E25,SEARCH("_",E25)-1+20,2))</f>
        <v>5</v>
      </c>
      <c r="O25" s="73" t="s">
        <v>787</v>
      </c>
      <c r="P25" s="83">
        <f>IF(ISERROR(INDEX('Export CPRD PN2068-2'!M:M,MATCH(E25,'Export CPRD PN2068-2'!A:A,0))),"",INDEX('Export CPRD PN2068-2'!M:M,MATCH(E25,'Export CPRD PN2068-2'!A:A,0)))</f>
        <v>44930</v>
      </c>
      <c r="Q25" s="75">
        <v>44970</v>
      </c>
      <c r="R25" s="76">
        <f>IF(AND(T25&lt;&gt;"",P25&lt;&gt;""),P25-T25,IF(AND(T25&lt;&gt;"",Q25&lt;&gt;""),Q25-T25,""))</f>
        <v>-27</v>
      </c>
      <c r="S25" s="76" t="str">
        <f>IF(ISERROR(INDEX('[1]Export Agora'!F:F,MATCH(INDEX('[1]Présence Agora'!#REF!,MATCH(E25,'[1]Présence Agora'!B:B,0)),'[1]Export Agora'!A:A,0))),"",IF(INDEX('[1]Export Agora'!F:F,MATCH(INDEX('[1]Présence Agora'!#REF!,MATCH(E25,'[1]Présence Agora'!B:B,0)),'[1]Export Agora'!A:A,0))="","",INDEX('[1]Export Agora'!F:F,MATCH(INDEX('[1]Présence Agora'!#REF!,MATCH(E25,'[1]Présence Agora'!B:B,0)),'[1]Export Agora'!A:A,0))))</f>
        <v/>
      </c>
      <c r="T25" s="65">
        <f>IF(INDEX('[1]Export Lascom'!U:U,MATCH(E25,'[1]Export Lascom'!O:O,0))="","",INDEX('[1]Export Lascom'!U:U,MATCH(E25,'[1]Export Lascom'!O:O,0)))</f>
        <v>44957</v>
      </c>
    </row>
    <row r="26" spans="5:20" x14ac:dyDescent="0.25">
      <c r="E26" s="72" t="s">
        <v>804</v>
      </c>
      <c r="F26" s="73" t="str">
        <f>INDEX('[1]Export Lascom'!B:B,MATCH(E26,'[1]Export Lascom'!O:O,0))</f>
        <v>22ISS</v>
      </c>
      <c r="G26" s="73">
        <f>INDEX('[1]Export Lascom'!G:G,MATCH(E26,'[1]Export Lascom'!O:O,0))</f>
        <v>17</v>
      </c>
      <c r="H26" s="73" t="str">
        <f>INDEX('[1]Export Lascom'!D:D,MATCH(E26,'[1]Export Lascom'!O:O,0))</f>
        <v>G71</v>
      </c>
      <c r="I26" s="73" t="str">
        <f>INDEX('[1]Export Lascom'!E:E,MATCH(E26,'[1]Export Lascom'!O:O,0))</f>
        <v>PN2068-2</v>
      </c>
      <c r="J26" s="73" t="str">
        <f>IF(MID(INDEX('[1]Export Lascom'!P:P,MATCH(E26,'[1]Export Lascom'!O:O,0)),4,1)="-",MID(INDEX('[1]Export Lascom'!P:P,MATCH(E26,'[1]Export Lascom'!O:O,0)),5,3),"Titre à mettre à jour")</f>
        <v>Titre à mettre à jour</v>
      </c>
      <c r="K26" s="73" t="str">
        <f>IF(MID(INDEX('[1]Export Lascom'!P:P,MATCH(E26,'[1]Export Lascom'!O:O,0)),4,1)="-",MID(INDEX('[1]Export Lascom'!P:P,MATCH(E26,'[1]Export Lascom'!O:O,0)),9,3),"Titre à mettre à jour")</f>
        <v>Titre à mettre à jour</v>
      </c>
      <c r="L26" s="73" t="str">
        <f>INDEX('[1]Export Lascom'!I:I,MATCH(E26,'[1]Export Lascom'!O:O,0))</f>
        <v>DAF</v>
      </c>
      <c r="M26" s="73" t="str">
        <f>MID(E26,SEARCH("_",E26)-1+13,6)</f>
        <v>000012</v>
      </c>
      <c r="N26" s="74">
        <f>VALUE(MID(E26,SEARCH("_",E26)-1+20,2))</f>
        <v>1</v>
      </c>
      <c r="O26" s="73" t="s">
        <v>787</v>
      </c>
      <c r="P26" s="83" t="str">
        <f>IF(ISERROR(INDEX('Export CPRD PN2068-2'!M:M,MATCH(E26,'Export CPRD PN2068-2'!A:A,0))),"",INDEX('Export CPRD PN2068-2'!M:M,MATCH(E26,'Export CPRD PN2068-2'!A:A,0)))</f>
        <v/>
      </c>
      <c r="Q26" s="75"/>
      <c r="R26" s="76" t="str">
        <f>IF(AND(T26&lt;&gt;"",P26&lt;&gt;""),P26-T26,IF(AND(T26&lt;&gt;"",Q26&lt;&gt;""),Q26-T26,""))</f>
        <v/>
      </c>
      <c r="S26" s="76" t="str">
        <f>IF(ISERROR(INDEX('[1]Export Agora'!F:F,MATCH(INDEX('[1]Présence Agora'!#REF!,MATCH(E26,'[1]Présence Agora'!B:B,0)),'[1]Export Agora'!A:A,0))),"",IF(INDEX('[1]Export Agora'!F:F,MATCH(INDEX('[1]Présence Agora'!#REF!,MATCH(E26,'[1]Présence Agora'!B:B,0)),'[1]Export Agora'!A:A,0))="","",INDEX('[1]Export Agora'!F:F,MATCH(INDEX('[1]Présence Agora'!#REF!,MATCH(E26,'[1]Présence Agora'!B:B,0)),'[1]Export Agora'!A:A,0))))</f>
        <v/>
      </c>
      <c r="T26" s="65">
        <f>IF(INDEX('[1]Export Lascom'!U:U,MATCH(E26,'[1]Export Lascom'!O:O,0))="","",INDEX('[1]Export Lascom'!U:U,MATCH(E26,'[1]Export Lascom'!O:O,0)))</f>
        <v>44930</v>
      </c>
    </row>
    <row r="27" spans="5:20" x14ac:dyDescent="0.25">
      <c r="E27" s="72" t="s">
        <v>812</v>
      </c>
      <c r="F27" s="73" t="str">
        <f>INDEX('[1]Export Lascom'!B:B,MATCH(E27,'[1]Export Lascom'!O:O,0))</f>
        <v>22ISS</v>
      </c>
      <c r="G27" s="73">
        <f>INDEX('[1]Export Lascom'!G:G,MATCH(E27,'[1]Export Lascom'!O:O,0))</f>
        <v>17</v>
      </c>
      <c r="H27" s="73" t="str">
        <f>INDEX('[1]Export Lascom'!D:D,MATCH(E27,'[1]Export Lascom'!O:O,0))</f>
        <v>G71</v>
      </c>
      <c r="I27" s="73" t="str">
        <f>INDEX('[1]Export Lascom'!E:E,MATCH(E27,'[1]Export Lascom'!O:O,0))</f>
        <v>PN2068-2</v>
      </c>
      <c r="J27" s="73" t="str">
        <f>IF(MID(INDEX('[1]Export Lascom'!P:P,MATCH(E27,'[1]Export Lascom'!O:O,0)),4,1)="-",MID(INDEX('[1]Export Lascom'!P:P,MATCH(E27,'[1]Export Lascom'!O:O,0)),5,3),"Titre à mettre à jour")</f>
        <v>Titre à mettre à jour</v>
      </c>
      <c r="K27" s="73" t="str">
        <f>IF(MID(INDEX('[1]Export Lascom'!P:P,MATCH(E27,'[1]Export Lascom'!O:O,0)),4,1)="-",MID(INDEX('[1]Export Lascom'!P:P,MATCH(E27,'[1]Export Lascom'!O:O,0)),9,3),"Titre à mettre à jour")</f>
        <v>Titre à mettre à jour</v>
      </c>
      <c r="L27" s="73" t="str">
        <f>INDEX('[1]Export Lascom'!I:I,MATCH(E27,'[1]Export Lascom'!O:O,0))</f>
        <v>DAF</v>
      </c>
      <c r="M27" s="73" t="str">
        <f>MID(E27,SEARCH("_",E27)-1+13,6)</f>
        <v>000012</v>
      </c>
      <c r="N27" s="74">
        <f>VALUE(MID(E27,SEARCH("_",E27)-1+20,2))</f>
        <v>2</v>
      </c>
      <c r="O27" s="73" t="s">
        <v>787</v>
      </c>
      <c r="P27" s="83" t="str">
        <f>IF(ISERROR(INDEX('Export CPRD PN2068-2'!M:M,MATCH(E27,'Export CPRD PN2068-2'!A:A,0))),"",INDEX('Export CPRD PN2068-2'!M:M,MATCH(E27,'Export CPRD PN2068-2'!A:A,0)))</f>
        <v/>
      </c>
      <c r="Q27" s="75"/>
      <c r="R27" s="76" t="str">
        <f>IF(AND(T27&lt;&gt;"",P27&lt;&gt;""),P27-T27,IF(AND(T27&lt;&gt;"",Q27&lt;&gt;""),Q27-T27,""))</f>
        <v/>
      </c>
      <c r="S27" s="76" t="str">
        <f>IF(ISERROR(INDEX('[1]Export Agora'!F:F,MATCH(INDEX('[1]Présence Agora'!#REF!,MATCH(E27,'[1]Présence Agora'!B:B,0)),'[1]Export Agora'!A:A,0))),"",IF(INDEX('[1]Export Agora'!F:F,MATCH(INDEX('[1]Présence Agora'!#REF!,MATCH(E27,'[1]Présence Agora'!B:B,0)),'[1]Export Agora'!A:A,0))="","",INDEX('[1]Export Agora'!F:F,MATCH(INDEX('[1]Présence Agora'!#REF!,MATCH(E27,'[1]Présence Agora'!B:B,0)),'[1]Export Agora'!A:A,0))))</f>
        <v/>
      </c>
      <c r="T27" s="65">
        <f>IF(INDEX('[1]Export Lascom'!U:U,MATCH(E27,'[1]Export Lascom'!O:O,0))="","",INDEX('[1]Export Lascom'!U:U,MATCH(E27,'[1]Export Lascom'!O:O,0)))</f>
        <v>44937</v>
      </c>
    </row>
    <row r="28" spans="5:20" x14ac:dyDescent="0.25">
      <c r="E28" s="72" t="s">
        <v>850</v>
      </c>
      <c r="F28" s="73" t="str">
        <f>INDEX('[1]Export Lascom'!B:B,MATCH(E28,'[1]Export Lascom'!O:O,0))</f>
        <v>22ISS</v>
      </c>
      <c r="G28" s="73">
        <f>INDEX('[1]Export Lascom'!G:G,MATCH(E28,'[1]Export Lascom'!O:O,0))</f>
        <v>17</v>
      </c>
      <c r="H28" s="73" t="str">
        <f>INDEX('[1]Export Lascom'!D:D,MATCH(E28,'[1]Export Lascom'!O:O,0))</f>
        <v>G71</v>
      </c>
      <c r="I28" s="73" t="str">
        <f>INDEX('[1]Export Lascom'!E:E,MATCH(E28,'[1]Export Lascom'!O:O,0))</f>
        <v>PN2068-2</v>
      </c>
      <c r="J28" s="73" t="str">
        <f>IF(MID(INDEX('[1]Export Lascom'!P:P,MATCH(E28,'[1]Export Lascom'!O:O,0)),4,1)="-",MID(INDEX('[1]Export Lascom'!P:P,MATCH(E28,'[1]Export Lascom'!O:O,0)),5,3),"Titre à mettre à jour")</f>
        <v>Titre à mettre à jour</v>
      </c>
      <c r="K28" s="73" t="str">
        <f>IF(MID(INDEX('[1]Export Lascom'!P:P,MATCH(E28,'[1]Export Lascom'!O:O,0)),4,1)="-",MID(INDEX('[1]Export Lascom'!P:P,MATCH(E28,'[1]Export Lascom'!O:O,0)),9,3),"Titre à mettre à jour")</f>
        <v>Titre à mettre à jour</v>
      </c>
      <c r="L28" s="73" t="str">
        <f>INDEX('[1]Export Lascom'!I:I,MATCH(E28,'[1]Export Lascom'!O:O,0))</f>
        <v>DAF</v>
      </c>
      <c r="M28" s="73" t="str">
        <f>MID(E28,SEARCH("_",E28)-1+13,6)</f>
        <v>000012</v>
      </c>
      <c r="N28" s="74">
        <f>VALUE(MID(E28,SEARCH("_",E28)-1+20,2))</f>
        <v>3</v>
      </c>
      <c r="O28" s="73" t="s">
        <v>787</v>
      </c>
      <c r="P28" s="83">
        <f>IF(ISERROR(INDEX('Export CPRD PN2068-2'!M:M,MATCH(E28,'Export CPRD PN2068-2'!A:A,0))),"",INDEX('Export CPRD PN2068-2'!M:M,MATCH(E28,'Export CPRD PN2068-2'!A:A,0)))</f>
        <v>44930</v>
      </c>
      <c r="Q28" s="75">
        <v>44965</v>
      </c>
      <c r="R28" s="76">
        <f>IF(AND(T28&lt;&gt;"",P28&lt;&gt;""),P28-T28,IF(AND(T28&lt;&gt;"",Q28&lt;&gt;""),Q28-T28,""))</f>
        <v>-27</v>
      </c>
      <c r="S28" s="76" t="str">
        <f>IF(ISERROR(INDEX('[1]Export Agora'!F:F,MATCH(INDEX('[1]Présence Agora'!#REF!,MATCH(E28,'[1]Présence Agora'!B:B,0)),'[1]Export Agora'!A:A,0))),"",IF(INDEX('[1]Export Agora'!F:F,MATCH(INDEX('[1]Présence Agora'!#REF!,MATCH(E28,'[1]Présence Agora'!B:B,0)),'[1]Export Agora'!A:A,0))="","",INDEX('[1]Export Agora'!F:F,MATCH(INDEX('[1]Présence Agora'!#REF!,MATCH(E28,'[1]Présence Agora'!B:B,0)),'[1]Export Agora'!A:A,0))))</f>
        <v/>
      </c>
      <c r="T28" s="65">
        <f>IF(INDEX('[1]Export Lascom'!U:U,MATCH(E28,'[1]Export Lascom'!O:O,0))="","",INDEX('[1]Export Lascom'!U:U,MATCH(E28,'[1]Export Lascom'!O:O,0)))</f>
        <v>44957</v>
      </c>
    </row>
    <row r="29" spans="5:20" x14ac:dyDescent="0.25">
      <c r="E29" s="72" t="s">
        <v>805</v>
      </c>
      <c r="F29" s="73" t="str">
        <f>INDEX('[1]Export Lascom'!B:B,MATCH(E29,'[1]Export Lascom'!O:O,0))</f>
        <v>22ISS</v>
      </c>
      <c r="G29" s="73">
        <f>INDEX('[1]Export Lascom'!G:G,MATCH(E29,'[1]Export Lascom'!O:O,0))</f>
        <v>17</v>
      </c>
      <c r="H29" s="73" t="str">
        <f>INDEX('[1]Export Lascom'!D:D,MATCH(E29,'[1]Export Lascom'!O:O,0))</f>
        <v>G71</v>
      </c>
      <c r="I29" s="73" t="str">
        <f>INDEX('[1]Export Lascom'!E:E,MATCH(E29,'[1]Export Lascom'!O:O,0))</f>
        <v>PN2068-2</v>
      </c>
      <c r="J29" s="73" t="str">
        <f>IF(MID(INDEX('[1]Export Lascom'!P:P,MATCH(E29,'[1]Export Lascom'!O:O,0)),4,1)="-",MID(INDEX('[1]Export Lascom'!P:P,MATCH(E29,'[1]Export Lascom'!O:O,0)),5,3),"Titre à mettre à jour")</f>
        <v>Titre à mettre à jour</v>
      </c>
      <c r="K29" s="73" t="str">
        <f>IF(MID(INDEX('[1]Export Lascom'!P:P,MATCH(E29,'[1]Export Lascom'!O:O,0)),4,1)="-",MID(INDEX('[1]Export Lascom'!P:P,MATCH(E29,'[1]Export Lascom'!O:O,0)),9,3),"Titre à mettre à jour")</f>
        <v>Titre à mettre à jour</v>
      </c>
      <c r="L29" s="73" t="str">
        <f>INDEX('[1]Export Lascom'!I:I,MATCH(E29,'[1]Export Lascom'!O:O,0))</f>
        <v>DAF</v>
      </c>
      <c r="M29" s="73" t="str">
        <f>MID(E29,SEARCH("_",E29)-1+13,6)</f>
        <v>000013</v>
      </c>
      <c r="N29" s="74">
        <f>VALUE(MID(E29,SEARCH("_",E29)-1+20,2))</f>
        <v>1</v>
      </c>
      <c r="O29" s="73" t="s">
        <v>787</v>
      </c>
      <c r="P29" s="83" t="str">
        <f>IF(ISERROR(INDEX('Export CPRD PN2068-2'!M:M,MATCH(E29,'Export CPRD PN2068-2'!A:A,0))),"",INDEX('Export CPRD PN2068-2'!M:M,MATCH(E29,'Export CPRD PN2068-2'!A:A,0)))</f>
        <v/>
      </c>
      <c r="Q29" s="75"/>
      <c r="R29" s="76" t="str">
        <f>IF(AND(T29&lt;&gt;"",P29&lt;&gt;""),P29-T29,IF(AND(T29&lt;&gt;"",Q29&lt;&gt;""),Q29-T29,""))</f>
        <v/>
      </c>
      <c r="S29" s="76" t="str">
        <f>IF(ISERROR(INDEX('[1]Export Agora'!F:F,MATCH(INDEX('[1]Présence Agora'!#REF!,MATCH(E29,'[1]Présence Agora'!B:B,0)),'[1]Export Agora'!A:A,0))),"",IF(INDEX('[1]Export Agora'!F:F,MATCH(INDEX('[1]Présence Agora'!#REF!,MATCH(E29,'[1]Présence Agora'!B:B,0)),'[1]Export Agora'!A:A,0))="","",INDEX('[1]Export Agora'!F:F,MATCH(INDEX('[1]Présence Agora'!#REF!,MATCH(E29,'[1]Présence Agora'!B:B,0)),'[1]Export Agora'!A:A,0))))</f>
        <v/>
      </c>
      <c r="T29" s="65">
        <f>IF(INDEX('[1]Export Lascom'!U:U,MATCH(E29,'[1]Export Lascom'!O:O,0))="","",INDEX('[1]Export Lascom'!U:U,MATCH(E29,'[1]Export Lascom'!O:O,0)))</f>
        <v>44930</v>
      </c>
    </row>
    <row r="30" spans="5:20" x14ac:dyDescent="0.25">
      <c r="E30" s="72" t="s">
        <v>813</v>
      </c>
      <c r="F30" s="73" t="str">
        <f>INDEX('[1]Export Lascom'!B:B,MATCH(E30,'[1]Export Lascom'!O:O,0))</f>
        <v>22ISS</v>
      </c>
      <c r="G30" s="73">
        <f>INDEX('[1]Export Lascom'!G:G,MATCH(E30,'[1]Export Lascom'!O:O,0))</f>
        <v>17</v>
      </c>
      <c r="H30" s="73" t="str">
        <f>INDEX('[1]Export Lascom'!D:D,MATCH(E30,'[1]Export Lascom'!O:O,0))</f>
        <v>G71</v>
      </c>
      <c r="I30" s="73" t="str">
        <f>INDEX('[1]Export Lascom'!E:E,MATCH(E30,'[1]Export Lascom'!O:O,0))</f>
        <v>PN2068-2</v>
      </c>
      <c r="J30" s="73" t="str">
        <f>IF(MID(INDEX('[1]Export Lascom'!P:P,MATCH(E30,'[1]Export Lascom'!O:O,0)),4,1)="-",MID(INDEX('[1]Export Lascom'!P:P,MATCH(E30,'[1]Export Lascom'!O:O,0)),5,3),"Titre à mettre à jour")</f>
        <v>Titre à mettre à jour</v>
      </c>
      <c r="K30" s="73" t="str">
        <f>IF(MID(INDEX('[1]Export Lascom'!P:P,MATCH(E30,'[1]Export Lascom'!O:O,0)),4,1)="-",MID(INDEX('[1]Export Lascom'!P:P,MATCH(E30,'[1]Export Lascom'!O:O,0)),9,3),"Titre à mettre à jour")</f>
        <v>Titre à mettre à jour</v>
      </c>
      <c r="L30" s="73" t="str">
        <f>INDEX('[1]Export Lascom'!I:I,MATCH(E30,'[1]Export Lascom'!O:O,0))</f>
        <v>DAF</v>
      </c>
      <c r="M30" s="73" t="str">
        <f>MID(E30,SEARCH("_",E30)-1+13,6)</f>
        <v>000013</v>
      </c>
      <c r="N30" s="74">
        <f>VALUE(MID(E30,SEARCH("_",E30)-1+20,2))</f>
        <v>2</v>
      </c>
      <c r="O30" s="73" t="s">
        <v>787</v>
      </c>
      <c r="P30" s="83" t="str">
        <f>IF(ISERROR(INDEX('Export CPRD PN2068-2'!M:M,MATCH(E30,'Export CPRD PN2068-2'!A:A,0))),"",INDEX('Export CPRD PN2068-2'!M:M,MATCH(E30,'Export CPRD PN2068-2'!A:A,0)))</f>
        <v/>
      </c>
      <c r="Q30" s="75"/>
      <c r="R30" s="76" t="str">
        <f>IF(AND(T30&lt;&gt;"",P30&lt;&gt;""),P30-T30,IF(AND(T30&lt;&gt;"",Q30&lt;&gt;""),Q30-T30,""))</f>
        <v/>
      </c>
      <c r="S30" s="76" t="str">
        <f>IF(ISERROR(INDEX('[1]Export Agora'!F:F,MATCH(INDEX('[1]Présence Agora'!#REF!,MATCH(E30,'[1]Présence Agora'!B:B,0)),'[1]Export Agora'!A:A,0))),"",IF(INDEX('[1]Export Agora'!F:F,MATCH(INDEX('[1]Présence Agora'!#REF!,MATCH(E30,'[1]Présence Agora'!B:B,0)),'[1]Export Agora'!A:A,0))="","",INDEX('[1]Export Agora'!F:F,MATCH(INDEX('[1]Présence Agora'!#REF!,MATCH(E30,'[1]Présence Agora'!B:B,0)),'[1]Export Agora'!A:A,0))))</f>
        <v/>
      </c>
      <c r="T30" s="65">
        <f>IF(INDEX('[1]Export Lascom'!U:U,MATCH(E30,'[1]Export Lascom'!O:O,0))="","",INDEX('[1]Export Lascom'!U:U,MATCH(E30,'[1]Export Lascom'!O:O,0)))</f>
        <v>44937</v>
      </c>
    </row>
    <row r="31" spans="5:20" x14ac:dyDescent="0.25">
      <c r="E31" s="72" t="s">
        <v>857</v>
      </c>
      <c r="F31" s="73" t="str">
        <f>INDEX('[1]Export Lascom'!B:B,MATCH(E31,'[1]Export Lascom'!O:O,0))</f>
        <v>22ISS</v>
      </c>
      <c r="G31" s="73">
        <f>INDEX('[1]Export Lascom'!G:G,MATCH(E31,'[1]Export Lascom'!O:O,0))</f>
        <v>17</v>
      </c>
      <c r="H31" s="73" t="str">
        <f>INDEX('[1]Export Lascom'!D:D,MATCH(E31,'[1]Export Lascom'!O:O,0))</f>
        <v>G71</v>
      </c>
      <c r="I31" s="73" t="str">
        <f>INDEX('[1]Export Lascom'!E:E,MATCH(E31,'[1]Export Lascom'!O:O,0))</f>
        <v>PN2068-2</v>
      </c>
      <c r="J31" s="73" t="str">
        <f>IF(MID(INDEX('[1]Export Lascom'!P:P,MATCH(E31,'[1]Export Lascom'!O:O,0)),4,1)="-",MID(INDEX('[1]Export Lascom'!P:P,MATCH(E31,'[1]Export Lascom'!O:O,0)),5,3),"Titre à mettre à jour")</f>
        <v>Titre à mettre à jour</v>
      </c>
      <c r="K31" s="73" t="str">
        <f>IF(MID(INDEX('[1]Export Lascom'!P:P,MATCH(E31,'[1]Export Lascom'!O:O,0)),4,1)="-",MID(INDEX('[1]Export Lascom'!P:P,MATCH(E31,'[1]Export Lascom'!O:O,0)),9,3),"Titre à mettre à jour")</f>
        <v>Titre à mettre à jour</v>
      </c>
      <c r="L31" s="73" t="str">
        <f>INDEX('[1]Export Lascom'!I:I,MATCH(E31,'[1]Export Lascom'!O:O,0))</f>
        <v>DAF</v>
      </c>
      <c r="M31" s="73" t="str">
        <f>MID(E31,SEARCH("_",E31)-1+13,6)</f>
        <v>000013</v>
      </c>
      <c r="N31" s="74">
        <f>VALUE(MID(E31,SEARCH("_",E31)-1+20,2))</f>
        <v>3</v>
      </c>
      <c r="O31" s="73" t="s">
        <v>787</v>
      </c>
      <c r="P31" s="83">
        <f>IF(ISERROR(INDEX('Export CPRD PN2068-2'!M:M,MATCH(E31,'Export CPRD PN2068-2'!A:A,0))),"",INDEX('Export CPRD PN2068-2'!M:M,MATCH(E31,'Export CPRD PN2068-2'!A:A,0)))</f>
        <v>44930</v>
      </c>
      <c r="Q31" s="75">
        <v>44965</v>
      </c>
      <c r="R31" s="76">
        <f>IF(AND(T31&lt;&gt;"",P31&lt;&gt;""),P31-T31,IF(AND(T31&lt;&gt;"",Q31&lt;&gt;""),Q31-T31,""))</f>
        <v>-28</v>
      </c>
      <c r="S31" s="76" t="str">
        <f>IF(ISERROR(INDEX('[1]Export Agora'!F:F,MATCH(INDEX('[1]Présence Agora'!#REF!,MATCH(E31,'[1]Présence Agora'!B:B,0)),'[1]Export Agora'!A:A,0))),"",IF(INDEX('[1]Export Agora'!F:F,MATCH(INDEX('[1]Présence Agora'!#REF!,MATCH(E31,'[1]Présence Agora'!B:B,0)),'[1]Export Agora'!A:A,0))="","",INDEX('[1]Export Agora'!F:F,MATCH(INDEX('[1]Présence Agora'!#REF!,MATCH(E31,'[1]Présence Agora'!B:B,0)),'[1]Export Agora'!A:A,0))))</f>
        <v/>
      </c>
      <c r="T31" s="65">
        <f>IF(INDEX('[1]Export Lascom'!U:U,MATCH(E31,'[1]Export Lascom'!O:O,0))="","",INDEX('[1]Export Lascom'!U:U,MATCH(E31,'[1]Export Lascom'!O:O,0)))</f>
        <v>44958</v>
      </c>
    </row>
    <row r="32" spans="5:20" x14ac:dyDescent="0.25">
      <c r="E32" s="72" t="s">
        <v>806</v>
      </c>
      <c r="F32" s="73" t="str">
        <f>INDEX('[1]Export Lascom'!B:B,MATCH(E32,'[1]Export Lascom'!O:O,0))</f>
        <v>22ISS</v>
      </c>
      <c r="G32" s="73">
        <f>INDEX('[1]Export Lascom'!G:G,MATCH(E32,'[1]Export Lascom'!O:O,0))</f>
        <v>17</v>
      </c>
      <c r="H32" s="73" t="str">
        <f>INDEX('[1]Export Lascom'!D:D,MATCH(E32,'[1]Export Lascom'!O:O,0))</f>
        <v>G71</v>
      </c>
      <c r="I32" s="73" t="str">
        <f>INDEX('[1]Export Lascom'!E:E,MATCH(E32,'[1]Export Lascom'!O:O,0))</f>
        <v>PN2068-2</v>
      </c>
      <c r="J32" s="73" t="str">
        <f>IF(MID(INDEX('[1]Export Lascom'!P:P,MATCH(E32,'[1]Export Lascom'!O:O,0)),4,1)="-",MID(INDEX('[1]Export Lascom'!P:P,MATCH(E32,'[1]Export Lascom'!O:O,0)),5,3),"Titre à mettre à jour")</f>
        <v>Titre à mettre à jour</v>
      </c>
      <c r="K32" s="73" t="str">
        <f>IF(MID(INDEX('[1]Export Lascom'!P:P,MATCH(E32,'[1]Export Lascom'!O:O,0)),4,1)="-",MID(INDEX('[1]Export Lascom'!P:P,MATCH(E32,'[1]Export Lascom'!O:O,0)),9,3),"Titre à mettre à jour")</f>
        <v>Titre à mettre à jour</v>
      </c>
      <c r="L32" s="73" t="str">
        <f>INDEX('[1]Export Lascom'!I:I,MATCH(E32,'[1]Export Lascom'!O:O,0))</f>
        <v>DAF</v>
      </c>
      <c r="M32" s="73" t="str">
        <f>MID(E32,SEARCH("_",E32)-1+13,6)</f>
        <v>000014</v>
      </c>
      <c r="N32" s="74">
        <f>VALUE(MID(E32,SEARCH("_",E32)-1+20,2))</f>
        <v>1</v>
      </c>
      <c r="O32" s="73" t="s">
        <v>787</v>
      </c>
      <c r="P32" s="83" t="str">
        <f>IF(ISERROR(INDEX('Export CPRD PN2068-2'!M:M,MATCH(E32,'Export CPRD PN2068-2'!A:A,0))),"",INDEX('Export CPRD PN2068-2'!M:M,MATCH(E32,'Export CPRD PN2068-2'!A:A,0)))</f>
        <v/>
      </c>
      <c r="Q32" s="75"/>
      <c r="R32" s="76" t="str">
        <f>IF(AND(T32&lt;&gt;"",P32&lt;&gt;""),P32-T32,IF(AND(T32&lt;&gt;"",Q32&lt;&gt;""),Q32-T32,""))</f>
        <v/>
      </c>
      <c r="S32" s="76" t="str">
        <f>IF(ISERROR(INDEX('[1]Export Agora'!F:F,MATCH(INDEX('[1]Présence Agora'!#REF!,MATCH(E32,'[1]Présence Agora'!B:B,0)),'[1]Export Agora'!A:A,0))),"",IF(INDEX('[1]Export Agora'!F:F,MATCH(INDEX('[1]Présence Agora'!#REF!,MATCH(E32,'[1]Présence Agora'!B:B,0)),'[1]Export Agora'!A:A,0))="","",INDEX('[1]Export Agora'!F:F,MATCH(INDEX('[1]Présence Agora'!#REF!,MATCH(E32,'[1]Présence Agora'!B:B,0)),'[1]Export Agora'!A:A,0))))</f>
        <v/>
      </c>
      <c r="T32" s="65">
        <f>IF(INDEX('[1]Export Lascom'!U:U,MATCH(E32,'[1]Export Lascom'!O:O,0))="","",INDEX('[1]Export Lascom'!U:U,MATCH(E32,'[1]Export Lascom'!O:O,0)))</f>
        <v>44930</v>
      </c>
    </row>
    <row r="33" spans="5:20" x14ac:dyDescent="0.25">
      <c r="E33" s="72" t="s">
        <v>814</v>
      </c>
      <c r="F33" s="73" t="str">
        <f>INDEX('[1]Export Lascom'!B:B,MATCH(E33,'[1]Export Lascom'!O:O,0))</f>
        <v>22ISS</v>
      </c>
      <c r="G33" s="73">
        <f>INDEX('[1]Export Lascom'!G:G,MATCH(E33,'[1]Export Lascom'!O:O,0))</f>
        <v>17</v>
      </c>
      <c r="H33" s="73" t="str">
        <f>INDEX('[1]Export Lascom'!D:D,MATCH(E33,'[1]Export Lascom'!O:O,0))</f>
        <v>G71</v>
      </c>
      <c r="I33" s="73" t="str">
        <f>INDEX('[1]Export Lascom'!E:E,MATCH(E33,'[1]Export Lascom'!O:O,0))</f>
        <v>PN2068-2</v>
      </c>
      <c r="J33" s="73" t="str">
        <f>IF(MID(INDEX('[1]Export Lascom'!P:P,MATCH(E33,'[1]Export Lascom'!O:O,0)),4,1)="-",MID(INDEX('[1]Export Lascom'!P:P,MATCH(E33,'[1]Export Lascom'!O:O,0)),5,3),"Titre à mettre à jour")</f>
        <v>Titre à mettre à jour</v>
      </c>
      <c r="K33" s="73" t="str">
        <f>IF(MID(INDEX('[1]Export Lascom'!P:P,MATCH(E33,'[1]Export Lascom'!O:O,0)),4,1)="-",MID(INDEX('[1]Export Lascom'!P:P,MATCH(E33,'[1]Export Lascom'!O:O,0)),9,3),"Titre à mettre à jour")</f>
        <v>Titre à mettre à jour</v>
      </c>
      <c r="L33" s="73" t="str">
        <f>INDEX('[1]Export Lascom'!I:I,MATCH(E33,'[1]Export Lascom'!O:O,0))</f>
        <v>DAF</v>
      </c>
      <c r="M33" s="73" t="str">
        <f>MID(E33,SEARCH("_",E33)-1+13,6)</f>
        <v>000014</v>
      </c>
      <c r="N33" s="74">
        <f>VALUE(MID(E33,SEARCH("_",E33)-1+20,2))</f>
        <v>2</v>
      </c>
      <c r="O33" s="73" t="s">
        <v>787</v>
      </c>
      <c r="P33" s="83" t="str">
        <f>IF(ISERROR(INDEX('Export CPRD PN2068-2'!M:M,MATCH(E33,'Export CPRD PN2068-2'!A:A,0))),"",INDEX('Export CPRD PN2068-2'!M:M,MATCH(E33,'Export CPRD PN2068-2'!A:A,0)))</f>
        <v/>
      </c>
      <c r="Q33" s="75"/>
      <c r="R33" s="76" t="str">
        <f>IF(AND(T33&lt;&gt;"",P33&lt;&gt;""),P33-T33,IF(AND(T33&lt;&gt;"",Q33&lt;&gt;""),Q33-T33,""))</f>
        <v/>
      </c>
      <c r="S33" s="76" t="str">
        <f>IF(ISERROR(INDEX('[1]Export Agora'!F:F,MATCH(INDEX('[1]Présence Agora'!#REF!,MATCH(E33,'[1]Présence Agora'!B:B,0)),'[1]Export Agora'!A:A,0))),"",IF(INDEX('[1]Export Agora'!F:F,MATCH(INDEX('[1]Présence Agora'!#REF!,MATCH(E33,'[1]Présence Agora'!B:B,0)),'[1]Export Agora'!A:A,0))="","",INDEX('[1]Export Agora'!F:F,MATCH(INDEX('[1]Présence Agora'!#REF!,MATCH(E33,'[1]Présence Agora'!B:B,0)),'[1]Export Agora'!A:A,0))))</f>
        <v/>
      </c>
      <c r="T33" s="65">
        <f>IF(INDEX('[1]Export Lascom'!U:U,MATCH(E33,'[1]Export Lascom'!O:O,0))="","",INDEX('[1]Export Lascom'!U:U,MATCH(E33,'[1]Export Lascom'!O:O,0)))</f>
        <v>44937</v>
      </c>
    </row>
    <row r="34" spans="5:20" x14ac:dyDescent="0.25">
      <c r="E34" s="72" t="s">
        <v>851</v>
      </c>
      <c r="F34" s="73" t="str">
        <f>INDEX('[1]Export Lascom'!B:B,MATCH(E34,'[1]Export Lascom'!O:O,0))</f>
        <v>22ISS</v>
      </c>
      <c r="G34" s="73">
        <f>INDEX('[1]Export Lascom'!G:G,MATCH(E34,'[1]Export Lascom'!O:O,0))</f>
        <v>17</v>
      </c>
      <c r="H34" s="73" t="str">
        <f>INDEX('[1]Export Lascom'!D:D,MATCH(E34,'[1]Export Lascom'!O:O,0))</f>
        <v>G71</v>
      </c>
      <c r="I34" s="73" t="str">
        <f>INDEX('[1]Export Lascom'!E:E,MATCH(E34,'[1]Export Lascom'!O:O,0))</f>
        <v>PN2068-2</v>
      </c>
      <c r="J34" s="73" t="str">
        <f>IF(MID(INDEX('[1]Export Lascom'!P:P,MATCH(E34,'[1]Export Lascom'!O:O,0)),4,1)="-",MID(INDEX('[1]Export Lascom'!P:P,MATCH(E34,'[1]Export Lascom'!O:O,0)),5,3),"Titre à mettre à jour")</f>
        <v>Titre à mettre à jour</v>
      </c>
      <c r="K34" s="73" t="str">
        <f>IF(MID(INDEX('[1]Export Lascom'!P:P,MATCH(E34,'[1]Export Lascom'!O:O,0)),4,1)="-",MID(INDEX('[1]Export Lascom'!P:P,MATCH(E34,'[1]Export Lascom'!O:O,0)),9,3),"Titre à mettre à jour")</f>
        <v>Titre à mettre à jour</v>
      </c>
      <c r="L34" s="73" t="str">
        <f>INDEX('[1]Export Lascom'!I:I,MATCH(E34,'[1]Export Lascom'!O:O,0))</f>
        <v>DAF</v>
      </c>
      <c r="M34" s="73" t="str">
        <f>MID(E34,SEARCH("_",E34)-1+13,6)</f>
        <v>000014</v>
      </c>
      <c r="N34" s="74">
        <f>VALUE(MID(E34,SEARCH("_",E34)-1+20,2))</f>
        <v>3</v>
      </c>
      <c r="O34" s="73" t="s">
        <v>787</v>
      </c>
      <c r="P34" s="83">
        <f>IF(ISERROR(INDEX('Export CPRD PN2068-2'!M:M,MATCH(E34,'Export CPRD PN2068-2'!A:A,0))),"",INDEX('Export CPRD PN2068-2'!M:M,MATCH(E34,'Export CPRD PN2068-2'!A:A,0)))</f>
        <v>44930</v>
      </c>
      <c r="Q34" s="75">
        <v>44965</v>
      </c>
      <c r="R34" s="76">
        <f>IF(AND(T34&lt;&gt;"",P34&lt;&gt;""),P34-T34,IF(AND(T34&lt;&gt;"",Q34&lt;&gt;""),Q34-T34,""))</f>
        <v>-27</v>
      </c>
      <c r="S34" s="76" t="str">
        <f>IF(ISERROR(INDEX('[1]Export Agora'!F:F,MATCH(INDEX('[1]Présence Agora'!#REF!,MATCH(E34,'[1]Présence Agora'!B:B,0)),'[1]Export Agora'!A:A,0))),"",IF(INDEX('[1]Export Agora'!F:F,MATCH(INDEX('[1]Présence Agora'!#REF!,MATCH(E34,'[1]Présence Agora'!B:B,0)),'[1]Export Agora'!A:A,0))="","",INDEX('[1]Export Agora'!F:F,MATCH(INDEX('[1]Présence Agora'!#REF!,MATCH(E34,'[1]Présence Agora'!B:B,0)),'[1]Export Agora'!A:A,0))))</f>
        <v/>
      </c>
      <c r="T34" s="65">
        <f>IF(INDEX('[1]Export Lascom'!U:U,MATCH(E34,'[1]Export Lascom'!O:O,0))="","",INDEX('[1]Export Lascom'!U:U,MATCH(E34,'[1]Export Lascom'!O:O,0)))</f>
        <v>44957</v>
      </c>
    </row>
    <row r="35" spans="5:20" x14ac:dyDescent="0.25">
      <c r="E35" s="72" t="s">
        <v>807</v>
      </c>
      <c r="F35" s="73" t="str">
        <f>INDEX('[1]Export Lascom'!B:B,MATCH(E35,'[1]Export Lascom'!O:O,0))</f>
        <v>22ISS</v>
      </c>
      <c r="G35" s="73">
        <f>INDEX('[1]Export Lascom'!G:G,MATCH(E35,'[1]Export Lascom'!O:O,0))</f>
        <v>17</v>
      </c>
      <c r="H35" s="73" t="str">
        <f>INDEX('[1]Export Lascom'!D:D,MATCH(E35,'[1]Export Lascom'!O:O,0))</f>
        <v>G71</v>
      </c>
      <c r="I35" s="73" t="str">
        <f>INDEX('[1]Export Lascom'!E:E,MATCH(E35,'[1]Export Lascom'!O:O,0))</f>
        <v>PN2068-2</v>
      </c>
      <c r="J35" s="73" t="str">
        <f>IF(MID(INDEX('[1]Export Lascom'!P:P,MATCH(E35,'[1]Export Lascom'!O:O,0)),4,1)="-",MID(INDEX('[1]Export Lascom'!P:P,MATCH(E35,'[1]Export Lascom'!O:O,0)),5,3),"Titre à mettre à jour")</f>
        <v>Titre à mettre à jour</v>
      </c>
      <c r="K35" s="73" t="str">
        <f>IF(MID(INDEX('[1]Export Lascom'!P:P,MATCH(E35,'[1]Export Lascom'!O:O,0)),4,1)="-",MID(INDEX('[1]Export Lascom'!P:P,MATCH(E35,'[1]Export Lascom'!O:O,0)),9,3),"Titre à mettre à jour")</f>
        <v>Titre à mettre à jour</v>
      </c>
      <c r="L35" s="73" t="str">
        <f>INDEX('[1]Export Lascom'!I:I,MATCH(E35,'[1]Export Lascom'!O:O,0))</f>
        <v>DAF</v>
      </c>
      <c r="M35" s="73" t="str">
        <f>MID(E35,SEARCH("_",E35)-1+13,6)</f>
        <v>000015</v>
      </c>
      <c r="N35" s="74">
        <f>VALUE(MID(E35,SEARCH("_",E35)-1+20,2))</f>
        <v>1</v>
      </c>
      <c r="O35" s="73" t="s">
        <v>787</v>
      </c>
      <c r="P35" s="83" t="str">
        <f>IF(ISERROR(INDEX('Export CPRD PN2068-2'!M:M,MATCH(E35,'Export CPRD PN2068-2'!A:A,0))),"",INDEX('Export CPRD PN2068-2'!M:M,MATCH(E35,'Export CPRD PN2068-2'!A:A,0)))</f>
        <v/>
      </c>
      <c r="Q35" s="75"/>
      <c r="R35" s="76" t="str">
        <f>IF(AND(T35&lt;&gt;"",P35&lt;&gt;""),P35-T35,IF(AND(T35&lt;&gt;"",Q35&lt;&gt;""),Q35-T35,""))</f>
        <v/>
      </c>
      <c r="S35" s="76" t="str">
        <f>IF(ISERROR(INDEX('[1]Export Agora'!F:F,MATCH(INDEX('[1]Présence Agora'!#REF!,MATCH(E35,'[1]Présence Agora'!B:B,0)),'[1]Export Agora'!A:A,0))),"",IF(INDEX('[1]Export Agora'!F:F,MATCH(INDEX('[1]Présence Agora'!#REF!,MATCH(E35,'[1]Présence Agora'!B:B,0)),'[1]Export Agora'!A:A,0))="","",INDEX('[1]Export Agora'!F:F,MATCH(INDEX('[1]Présence Agora'!#REF!,MATCH(E35,'[1]Présence Agora'!B:B,0)),'[1]Export Agora'!A:A,0))))</f>
        <v/>
      </c>
      <c r="T35" s="65">
        <f>IF(INDEX('[1]Export Lascom'!U:U,MATCH(E35,'[1]Export Lascom'!O:O,0))="","",INDEX('[1]Export Lascom'!U:U,MATCH(E35,'[1]Export Lascom'!O:O,0)))</f>
        <v>44930</v>
      </c>
    </row>
    <row r="36" spans="5:20" x14ac:dyDescent="0.25">
      <c r="E36" s="72" t="s">
        <v>815</v>
      </c>
      <c r="F36" s="73" t="str">
        <f>INDEX('[1]Export Lascom'!B:B,MATCH(E36,'[1]Export Lascom'!O:O,0))</f>
        <v>22ISS</v>
      </c>
      <c r="G36" s="73">
        <f>INDEX('[1]Export Lascom'!G:G,MATCH(E36,'[1]Export Lascom'!O:O,0))</f>
        <v>17</v>
      </c>
      <c r="H36" s="73" t="str">
        <f>INDEX('[1]Export Lascom'!D:D,MATCH(E36,'[1]Export Lascom'!O:O,0))</f>
        <v>G71</v>
      </c>
      <c r="I36" s="73" t="str">
        <f>INDEX('[1]Export Lascom'!E:E,MATCH(E36,'[1]Export Lascom'!O:O,0))</f>
        <v>PN2068-2</v>
      </c>
      <c r="J36" s="73" t="str">
        <f>IF(MID(INDEX('[1]Export Lascom'!P:P,MATCH(E36,'[1]Export Lascom'!O:O,0)),4,1)="-",MID(INDEX('[1]Export Lascom'!P:P,MATCH(E36,'[1]Export Lascom'!O:O,0)),5,3),"Titre à mettre à jour")</f>
        <v>Titre à mettre à jour</v>
      </c>
      <c r="K36" s="73" t="str">
        <f>IF(MID(INDEX('[1]Export Lascom'!P:P,MATCH(E36,'[1]Export Lascom'!O:O,0)),4,1)="-",MID(INDEX('[1]Export Lascom'!P:P,MATCH(E36,'[1]Export Lascom'!O:O,0)),9,3),"Titre à mettre à jour")</f>
        <v>Titre à mettre à jour</v>
      </c>
      <c r="L36" s="73" t="str">
        <f>INDEX('[1]Export Lascom'!I:I,MATCH(E36,'[1]Export Lascom'!O:O,0))</f>
        <v>DAF</v>
      </c>
      <c r="M36" s="73" t="str">
        <f>MID(E36,SEARCH("_",E36)-1+13,6)</f>
        <v>000015</v>
      </c>
      <c r="N36" s="74">
        <f>VALUE(MID(E36,SEARCH("_",E36)-1+20,2))</f>
        <v>2</v>
      </c>
      <c r="O36" s="73" t="s">
        <v>787</v>
      </c>
      <c r="P36" s="83" t="str">
        <f>IF(ISERROR(INDEX('Export CPRD PN2068-2'!M:M,MATCH(E36,'Export CPRD PN2068-2'!A:A,0))),"",INDEX('Export CPRD PN2068-2'!M:M,MATCH(E36,'Export CPRD PN2068-2'!A:A,0)))</f>
        <v/>
      </c>
      <c r="Q36" s="75"/>
      <c r="R36" s="76" t="str">
        <f>IF(AND(T36&lt;&gt;"",P36&lt;&gt;""),P36-T36,IF(AND(T36&lt;&gt;"",Q36&lt;&gt;""),Q36-T36,""))</f>
        <v/>
      </c>
      <c r="S36" s="76" t="str">
        <f>IF(ISERROR(INDEX('[1]Export Agora'!F:F,MATCH(INDEX('[1]Présence Agora'!#REF!,MATCH(E36,'[1]Présence Agora'!B:B,0)),'[1]Export Agora'!A:A,0))),"",IF(INDEX('[1]Export Agora'!F:F,MATCH(INDEX('[1]Présence Agora'!#REF!,MATCH(E36,'[1]Présence Agora'!B:B,0)),'[1]Export Agora'!A:A,0))="","",INDEX('[1]Export Agora'!F:F,MATCH(INDEX('[1]Présence Agora'!#REF!,MATCH(E36,'[1]Présence Agora'!B:B,0)),'[1]Export Agora'!A:A,0))))</f>
        <v/>
      </c>
      <c r="T36" s="65">
        <f>IF(INDEX('[1]Export Lascom'!U:U,MATCH(E36,'[1]Export Lascom'!O:O,0))="","",INDEX('[1]Export Lascom'!U:U,MATCH(E36,'[1]Export Lascom'!O:O,0)))</f>
        <v>44937</v>
      </c>
    </row>
    <row r="37" spans="5:20" x14ac:dyDescent="0.25">
      <c r="E37" s="72" t="s">
        <v>852</v>
      </c>
      <c r="F37" s="73" t="str">
        <f>INDEX('[1]Export Lascom'!B:B,MATCH(E37,'[1]Export Lascom'!O:O,0))</f>
        <v>22ISS</v>
      </c>
      <c r="G37" s="73">
        <f>INDEX('[1]Export Lascom'!G:G,MATCH(E37,'[1]Export Lascom'!O:O,0))</f>
        <v>17</v>
      </c>
      <c r="H37" s="73" t="str">
        <f>INDEX('[1]Export Lascom'!D:D,MATCH(E37,'[1]Export Lascom'!O:O,0))</f>
        <v>G71</v>
      </c>
      <c r="I37" s="73" t="str">
        <f>INDEX('[1]Export Lascom'!E:E,MATCH(E37,'[1]Export Lascom'!O:O,0))</f>
        <v>PN2068-2</v>
      </c>
      <c r="J37" s="73" t="str">
        <f>IF(MID(INDEX('[1]Export Lascom'!P:P,MATCH(E37,'[1]Export Lascom'!O:O,0)),4,1)="-",MID(INDEX('[1]Export Lascom'!P:P,MATCH(E37,'[1]Export Lascom'!O:O,0)),5,3),"Titre à mettre à jour")</f>
        <v>Titre à mettre à jour</v>
      </c>
      <c r="K37" s="73" t="str">
        <f>IF(MID(INDEX('[1]Export Lascom'!P:P,MATCH(E37,'[1]Export Lascom'!O:O,0)),4,1)="-",MID(INDEX('[1]Export Lascom'!P:P,MATCH(E37,'[1]Export Lascom'!O:O,0)),9,3),"Titre à mettre à jour")</f>
        <v>Titre à mettre à jour</v>
      </c>
      <c r="L37" s="73" t="str">
        <f>INDEX('[1]Export Lascom'!I:I,MATCH(E37,'[1]Export Lascom'!O:O,0))</f>
        <v>DAF</v>
      </c>
      <c r="M37" s="73" t="str">
        <f>MID(E37,SEARCH("_",E37)-1+13,6)</f>
        <v>000015</v>
      </c>
      <c r="N37" s="74">
        <f>VALUE(MID(E37,SEARCH("_",E37)-1+20,2))</f>
        <v>3</v>
      </c>
      <c r="O37" s="73" t="s">
        <v>787</v>
      </c>
      <c r="P37" s="83">
        <f>IF(ISERROR(INDEX('Export CPRD PN2068-2'!M:M,MATCH(E37,'Export CPRD PN2068-2'!A:A,0))),"",INDEX('Export CPRD PN2068-2'!M:M,MATCH(E37,'Export CPRD PN2068-2'!A:A,0)))</f>
        <v>44930</v>
      </c>
      <c r="Q37" s="75">
        <v>44965</v>
      </c>
      <c r="R37" s="76">
        <f>IF(AND(T37&lt;&gt;"",P37&lt;&gt;""),P37-T37,IF(AND(T37&lt;&gt;"",Q37&lt;&gt;""),Q37-T37,""))</f>
        <v>-27</v>
      </c>
      <c r="S37" s="76" t="str">
        <f>IF(ISERROR(INDEX('[1]Export Agora'!F:F,MATCH(INDEX('[1]Présence Agora'!#REF!,MATCH(E37,'[1]Présence Agora'!B:B,0)),'[1]Export Agora'!A:A,0))),"",IF(INDEX('[1]Export Agora'!F:F,MATCH(INDEX('[1]Présence Agora'!#REF!,MATCH(E37,'[1]Présence Agora'!B:B,0)),'[1]Export Agora'!A:A,0))="","",INDEX('[1]Export Agora'!F:F,MATCH(INDEX('[1]Présence Agora'!#REF!,MATCH(E37,'[1]Présence Agora'!B:B,0)),'[1]Export Agora'!A:A,0))))</f>
        <v/>
      </c>
      <c r="T37" s="65">
        <f>IF(INDEX('[1]Export Lascom'!U:U,MATCH(E37,'[1]Export Lascom'!O:O,0))="","",INDEX('[1]Export Lascom'!U:U,MATCH(E37,'[1]Export Lascom'!O:O,0)))</f>
        <v>44957</v>
      </c>
    </row>
    <row r="38" spans="5:20" x14ac:dyDescent="0.25">
      <c r="E38" s="72" t="s">
        <v>808</v>
      </c>
      <c r="F38" s="73" t="str">
        <f>INDEX('[1]Export Lascom'!B:B,MATCH(E38,'[1]Export Lascom'!O:O,0))</f>
        <v>22ISS</v>
      </c>
      <c r="G38" s="73">
        <f>INDEX('[1]Export Lascom'!G:G,MATCH(E38,'[1]Export Lascom'!O:O,0))</f>
        <v>17</v>
      </c>
      <c r="H38" s="73" t="str">
        <f>INDEX('[1]Export Lascom'!D:D,MATCH(E38,'[1]Export Lascom'!O:O,0))</f>
        <v>G71</v>
      </c>
      <c r="I38" s="73" t="str">
        <f>INDEX('[1]Export Lascom'!E:E,MATCH(E38,'[1]Export Lascom'!O:O,0))</f>
        <v>PN2068-2</v>
      </c>
      <c r="J38" s="73" t="str">
        <f>IF(MID(INDEX('[1]Export Lascom'!P:P,MATCH(E38,'[1]Export Lascom'!O:O,0)),4,1)="-",MID(INDEX('[1]Export Lascom'!P:P,MATCH(E38,'[1]Export Lascom'!O:O,0)),5,3),"Titre à mettre à jour")</f>
        <v>Titre à mettre à jour</v>
      </c>
      <c r="K38" s="73" t="str">
        <f>IF(MID(INDEX('[1]Export Lascom'!P:P,MATCH(E38,'[1]Export Lascom'!O:O,0)),4,1)="-",MID(INDEX('[1]Export Lascom'!P:P,MATCH(E38,'[1]Export Lascom'!O:O,0)),9,3),"Titre à mettre à jour")</f>
        <v>Titre à mettre à jour</v>
      </c>
      <c r="L38" s="73" t="str">
        <f>INDEX('[1]Export Lascom'!I:I,MATCH(E38,'[1]Export Lascom'!O:O,0))</f>
        <v>DAF</v>
      </c>
      <c r="M38" s="73" t="str">
        <f>MID(E38,SEARCH("_",E38)-1+13,6)</f>
        <v>000016</v>
      </c>
      <c r="N38" s="74">
        <f>VALUE(MID(E38,SEARCH("_",E38)-1+20,2))</f>
        <v>1</v>
      </c>
      <c r="O38" s="73" t="s">
        <v>787</v>
      </c>
      <c r="P38" s="83" t="str">
        <f>IF(ISERROR(INDEX('Export CPRD PN2068-2'!M:M,MATCH(E38,'Export CPRD PN2068-2'!A:A,0))),"",INDEX('Export CPRD PN2068-2'!M:M,MATCH(E38,'Export CPRD PN2068-2'!A:A,0)))</f>
        <v/>
      </c>
      <c r="Q38" s="75"/>
      <c r="R38" s="76" t="str">
        <f>IF(AND(T38&lt;&gt;"",P38&lt;&gt;""),P38-T38,IF(AND(T38&lt;&gt;"",Q38&lt;&gt;""),Q38-T38,""))</f>
        <v/>
      </c>
      <c r="S38" s="76" t="str">
        <f>IF(ISERROR(INDEX('[1]Export Agora'!F:F,MATCH(INDEX('[1]Présence Agora'!#REF!,MATCH(E38,'[1]Présence Agora'!B:B,0)),'[1]Export Agora'!A:A,0))),"",IF(INDEX('[1]Export Agora'!F:F,MATCH(INDEX('[1]Présence Agora'!#REF!,MATCH(E38,'[1]Présence Agora'!B:B,0)),'[1]Export Agora'!A:A,0))="","",INDEX('[1]Export Agora'!F:F,MATCH(INDEX('[1]Présence Agora'!#REF!,MATCH(E38,'[1]Présence Agora'!B:B,0)),'[1]Export Agora'!A:A,0))))</f>
        <v/>
      </c>
      <c r="T38" s="65">
        <f>IF(INDEX('[1]Export Lascom'!U:U,MATCH(E38,'[1]Export Lascom'!O:O,0))="","",INDEX('[1]Export Lascom'!U:U,MATCH(E38,'[1]Export Lascom'!O:O,0)))</f>
        <v>44930</v>
      </c>
    </row>
    <row r="39" spans="5:20" x14ac:dyDescent="0.25">
      <c r="E39" s="72" t="s">
        <v>816</v>
      </c>
      <c r="F39" s="73" t="str">
        <f>INDEX('[1]Export Lascom'!B:B,MATCH(E39,'[1]Export Lascom'!O:O,0))</f>
        <v>22ISS</v>
      </c>
      <c r="G39" s="73">
        <f>INDEX('[1]Export Lascom'!G:G,MATCH(E39,'[1]Export Lascom'!O:O,0))</f>
        <v>17</v>
      </c>
      <c r="H39" s="73" t="str">
        <f>INDEX('[1]Export Lascom'!D:D,MATCH(E39,'[1]Export Lascom'!O:O,0))</f>
        <v>G71</v>
      </c>
      <c r="I39" s="73" t="str">
        <f>INDEX('[1]Export Lascom'!E:E,MATCH(E39,'[1]Export Lascom'!O:O,0))</f>
        <v>PN2068-2</v>
      </c>
      <c r="J39" s="73" t="str">
        <f>IF(MID(INDEX('[1]Export Lascom'!P:P,MATCH(E39,'[1]Export Lascom'!O:O,0)),4,1)="-",MID(INDEX('[1]Export Lascom'!P:P,MATCH(E39,'[1]Export Lascom'!O:O,0)),5,3),"Titre à mettre à jour")</f>
        <v>Titre à mettre à jour</v>
      </c>
      <c r="K39" s="73" t="str">
        <f>IF(MID(INDEX('[1]Export Lascom'!P:P,MATCH(E39,'[1]Export Lascom'!O:O,0)),4,1)="-",MID(INDEX('[1]Export Lascom'!P:P,MATCH(E39,'[1]Export Lascom'!O:O,0)),9,3),"Titre à mettre à jour")</f>
        <v>Titre à mettre à jour</v>
      </c>
      <c r="L39" s="73" t="str">
        <f>INDEX('[1]Export Lascom'!I:I,MATCH(E39,'[1]Export Lascom'!O:O,0))</f>
        <v>DAF</v>
      </c>
      <c r="M39" s="73" t="str">
        <f>MID(E39,SEARCH("_",E39)-1+13,6)</f>
        <v>000016</v>
      </c>
      <c r="N39" s="74">
        <f>VALUE(MID(E39,SEARCH("_",E39)-1+20,2))</f>
        <v>2</v>
      </c>
      <c r="O39" s="73" t="s">
        <v>787</v>
      </c>
      <c r="P39" s="83" t="str">
        <f>IF(ISERROR(INDEX('Export CPRD PN2068-2'!M:M,MATCH(E39,'Export CPRD PN2068-2'!A:A,0))),"",INDEX('Export CPRD PN2068-2'!M:M,MATCH(E39,'Export CPRD PN2068-2'!A:A,0)))</f>
        <v/>
      </c>
      <c r="Q39" s="75"/>
      <c r="R39" s="76" t="str">
        <f>IF(AND(T39&lt;&gt;"",P39&lt;&gt;""),P39-T39,IF(AND(T39&lt;&gt;"",Q39&lt;&gt;""),Q39-T39,""))</f>
        <v/>
      </c>
      <c r="S39" s="76" t="str">
        <f>IF(ISERROR(INDEX('[1]Export Agora'!F:F,MATCH(INDEX('[1]Présence Agora'!#REF!,MATCH(E39,'[1]Présence Agora'!B:B,0)),'[1]Export Agora'!A:A,0))),"",IF(INDEX('[1]Export Agora'!F:F,MATCH(INDEX('[1]Présence Agora'!#REF!,MATCH(E39,'[1]Présence Agora'!B:B,0)),'[1]Export Agora'!A:A,0))="","",INDEX('[1]Export Agora'!F:F,MATCH(INDEX('[1]Présence Agora'!#REF!,MATCH(E39,'[1]Présence Agora'!B:B,0)),'[1]Export Agora'!A:A,0))))</f>
        <v/>
      </c>
      <c r="T39" s="65">
        <f>IF(INDEX('[1]Export Lascom'!U:U,MATCH(E39,'[1]Export Lascom'!O:O,0))="","",INDEX('[1]Export Lascom'!U:U,MATCH(E39,'[1]Export Lascom'!O:O,0)))</f>
        <v>44937</v>
      </c>
    </row>
    <row r="40" spans="5:20" x14ac:dyDescent="0.25">
      <c r="E40" s="72" t="s">
        <v>853</v>
      </c>
      <c r="F40" s="73" t="str">
        <f>INDEX('[1]Export Lascom'!B:B,MATCH(E40,'[1]Export Lascom'!O:O,0))</f>
        <v>22ISS</v>
      </c>
      <c r="G40" s="73">
        <f>INDEX('[1]Export Lascom'!G:G,MATCH(E40,'[1]Export Lascom'!O:O,0))</f>
        <v>17</v>
      </c>
      <c r="H40" s="73" t="str">
        <f>INDEX('[1]Export Lascom'!D:D,MATCH(E40,'[1]Export Lascom'!O:O,0))</f>
        <v>G71</v>
      </c>
      <c r="I40" s="73" t="str">
        <f>INDEX('[1]Export Lascom'!E:E,MATCH(E40,'[1]Export Lascom'!O:O,0))</f>
        <v>PN2068-2</v>
      </c>
      <c r="J40" s="73" t="str">
        <f>IF(MID(INDEX('[1]Export Lascom'!P:P,MATCH(E40,'[1]Export Lascom'!O:O,0)),4,1)="-",MID(INDEX('[1]Export Lascom'!P:P,MATCH(E40,'[1]Export Lascom'!O:O,0)),5,3),"Titre à mettre à jour")</f>
        <v>Titre à mettre à jour</v>
      </c>
      <c r="K40" s="73" t="str">
        <f>IF(MID(INDEX('[1]Export Lascom'!P:P,MATCH(E40,'[1]Export Lascom'!O:O,0)),4,1)="-",MID(INDEX('[1]Export Lascom'!P:P,MATCH(E40,'[1]Export Lascom'!O:O,0)),9,3),"Titre à mettre à jour")</f>
        <v>Titre à mettre à jour</v>
      </c>
      <c r="L40" s="73" t="str">
        <f>INDEX('[1]Export Lascom'!I:I,MATCH(E40,'[1]Export Lascom'!O:O,0))</f>
        <v>DAF</v>
      </c>
      <c r="M40" s="73" t="str">
        <f>MID(E40,SEARCH("_",E40)-1+13,6)</f>
        <v>000016</v>
      </c>
      <c r="N40" s="74">
        <f>VALUE(MID(E40,SEARCH("_",E40)-1+20,2))</f>
        <v>3</v>
      </c>
      <c r="O40" s="73" t="s">
        <v>787</v>
      </c>
      <c r="P40" s="83">
        <f>IF(ISERROR(INDEX('Export CPRD PN2068-2'!M:M,MATCH(E40,'Export CPRD PN2068-2'!A:A,0))),"",INDEX('Export CPRD PN2068-2'!M:M,MATCH(E40,'Export CPRD PN2068-2'!A:A,0)))</f>
        <v>44930</v>
      </c>
      <c r="Q40" s="75">
        <v>44965</v>
      </c>
      <c r="R40" s="76">
        <f>IF(AND(T40&lt;&gt;"",P40&lt;&gt;""),P40-T40,IF(AND(T40&lt;&gt;"",Q40&lt;&gt;""),Q40-T40,""))</f>
        <v>-27</v>
      </c>
      <c r="S40" s="76" t="str">
        <f>IF(ISERROR(INDEX('[1]Export Agora'!F:F,MATCH(INDEX('[1]Présence Agora'!#REF!,MATCH(E40,'[1]Présence Agora'!B:B,0)),'[1]Export Agora'!A:A,0))),"",IF(INDEX('[1]Export Agora'!F:F,MATCH(INDEX('[1]Présence Agora'!#REF!,MATCH(E40,'[1]Présence Agora'!B:B,0)),'[1]Export Agora'!A:A,0))="","",INDEX('[1]Export Agora'!F:F,MATCH(INDEX('[1]Présence Agora'!#REF!,MATCH(E40,'[1]Présence Agora'!B:B,0)),'[1]Export Agora'!A:A,0))))</f>
        <v/>
      </c>
      <c r="T40" s="65">
        <f>IF(INDEX('[1]Export Lascom'!U:U,MATCH(E40,'[1]Export Lascom'!O:O,0))="","",INDEX('[1]Export Lascom'!U:U,MATCH(E40,'[1]Export Lascom'!O:O,0)))</f>
        <v>44957</v>
      </c>
    </row>
    <row r="41" spans="5:20" x14ac:dyDescent="0.25">
      <c r="E41" s="72" t="s">
        <v>839</v>
      </c>
      <c r="F41" s="73" t="str">
        <f>INDEX('[1]Export Lascom'!B:B,MATCH(E41,'[1]Export Lascom'!O:O,0))</f>
        <v>22ISS</v>
      </c>
      <c r="G41" s="73">
        <f>INDEX('[1]Export Lascom'!G:G,MATCH(E41,'[1]Export Lascom'!O:O,0))</f>
        <v>17</v>
      </c>
      <c r="H41" s="73" t="str">
        <f>INDEX('[1]Export Lascom'!D:D,MATCH(E41,'[1]Export Lascom'!O:O,0))</f>
        <v>G71</v>
      </c>
      <c r="I41" s="73" t="str">
        <f>INDEX('[1]Export Lascom'!E:E,MATCH(E41,'[1]Export Lascom'!O:O,0))</f>
        <v>PN2068-2</v>
      </c>
      <c r="J41" s="73" t="str">
        <f>IF(MID(INDEX('[1]Export Lascom'!P:P,MATCH(E41,'[1]Export Lascom'!O:O,0)),4,1)="-",MID(INDEX('[1]Export Lascom'!P:P,MATCH(E41,'[1]Export Lascom'!O:O,0)),5,3),"Titre à mettre à jour")</f>
        <v>Titre à mettre à jour</v>
      </c>
      <c r="K41" s="73" t="str">
        <f>IF(MID(INDEX('[1]Export Lascom'!P:P,MATCH(E41,'[1]Export Lascom'!O:O,0)),4,1)="-",MID(INDEX('[1]Export Lascom'!P:P,MATCH(E41,'[1]Export Lascom'!O:O,0)),9,3),"Titre à mettre à jour")</f>
        <v>Titre à mettre à jour</v>
      </c>
      <c r="L41" s="73" t="str">
        <f>INDEX('[1]Export Lascom'!I:I,MATCH(E41,'[1]Export Lascom'!O:O,0))</f>
        <v>DAF</v>
      </c>
      <c r="M41" s="73" t="str">
        <f>MID(E41,SEARCH("_",E41)-1+13,6)</f>
        <v>000017</v>
      </c>
      <c r="N41" s="74">
        <f>VALUE(MID(E41,SEARCH("_",E41)-1+20,2))</f>
        <v>1</v>
      </c>
      <c r="O41" s="73" t="s">
        <v>787</v>
      </c>
      <c r="P41" s="83" t="str">
        <f>IF(ISERROR(INDEX('Export CPRD PN2068-2'!M:M,MATCH(E41,'Export CPRD PN2068-2'!A:A,0))),"",INDEX('Export CPRD PN2068-2'!M:M,MATCH(E41,'Export CPRD PN2068-2'!A:A,0)))</f>
        <v/>
      </c>
      <c r="Q41" s="75"/>
      <c r="R41" s="76" t="str">
        <f>IF(AND(T41&lt;&gt;"",P41&lt;&gt;""),P41-T41,IF(AND(T41&lt;&gt;"",Q41&lt;&gt;""),Q41-T41,""))</f>
        <v/>
      </c>
      <c r="S41" s="76" t="str">
        <f>IF(ISERROR(INDEX('[1]Export Agora'!F:F,MATCH(INDEX('[1]Présence Agora'!#REF!,MATCH(E41,'[1]Présence Agora'!B:B,0)),'[1]Export Agora'!A:A,0))),"",IF(INDEX('[1]Export Agora'!F:F,MATCH(INDEX('[1]Présence Agora'!#REF!,MATCH(E41,'[1]Présence Agora'!B:B,0)),'[1]Export Agora'!A:A,0))="","",INDEX('[1]Export Agora'!F:F,MATCH(INDEX('[1]Présence Agora'!#REF!,MATCH(E41,'[1]Présence Agora'!B:B,0)),'[1]Export Agora'!A:A,0))))</f>
        <v/>
      </c>
      <c r="T41" s="65">
        <f>IF(INDEX('[1]Export Lascom'!U:U,MATCH(E41,'[1]Export Lascom'!O:O,0))="","",INDEX('[1]Export Lascom'!U:U,MATCH(E41,'[1]Export Lascom'!O:O,0)))</f>
        <v>44950</v>
      </c>
    </row>
    <row r="42" spans="5:20" x14ac:dyDescent="0.25">
      <c r="E42" s="72" t="s">
        <v>846</v>
      </c>
      <c r="F42" s="73" t="str">
        <f>INDEX('[1]Export Lascom'!B:B,MATCH(E42,'[1]Export Lascom'!O:O,0))</f>
        <v>22ISS</v>
      </c>
      <c r="G42" s="73">
        <f>INDEX('[1]Export Lascom'!G:G,MATCH(E42,'[1]Export Lascom'!O:O,0))</f>
        <v>17</v>
      </c>
      <c r="H42" s="73" t="str">
        <f>INDEX('[1]Export Lascom'!D:D,MATCH(E42,'[1]Export Lascom'!O:O,0))</f>
        <v>G71</v>
      </c>
      <c r="I42" s="73" t="str">
        <f>INDEX('[1]Export Lascom'!E:E,MATCH(E42,'[1]Export Lascom'!O:O,0))</f>
        <v>PN2068-2</v>
      </c>
      <c r="J42" s="73" t="str">
        <f>IF(MID(INDEX('[1]Export Lascom'!P:P,MATCH(E42,'[1]Export Lascom'!O:O,0)),4,1)="-",MID(INDEX('[1]Export Lascom'!P:P,MATCH(E42,'[1]Export Lascom'!O:O,0)),5,3),"Titre à mettre à jour")</f>
        <v>Titre à mettre à jour</v>
      </c>
      <c r="K42" s="73" t="str">
        <f>IF(MID(INDEX('[1]Export Lascom'!P:P,MATCH(E42,'[1]Export Lascom'!O:O,0)),4,1)="-",MID(INDEX('[1]Export Lascom'!P:P,MATCH(E42,'[1]Export Lascom'!O:O,0)),9,3),"Titre à mettre à jour")</f>
        <v>Titre à mettre à jour</v>
      </c>
      <c r="L42" s="73" t="str">
        <f>INDEX('[1]Export Lascom'!I:I,MATCH(E42,'[1]Export Lascom'!O:O,0))</f>
        <v>DAF</v>
      </c>
      <c r="M42" s="73" t="str">
        <f>MID(E42,SEARCH("_",E42)-1+13,6)</f>
        <v>000017</v>
      </c>
      <c r="N42" s="74">
        <f>VALUE(MID(E42,SEARCH("_",E42)-1+20,2))</f>
        <v>2</v>
      </c>
      <c r="O42" s="73" t="s">
        <v>787</v>
      </c>
      <c r="P42" s="83" t="str">
        <f>IF(ISERROR(INDEX('Export CPRD PN2068-2'!M:M,MATCH(E42,'Export CPRD PN2068-2'!A:A,0))),"",INDEX('Export CPRD PN2068-2'!M:M,MATCH(E42,'Export CPRD PN2068-2'!A:A,0)))</f>
        <v/>
      </c>
      <c r="Q42" s="75">
        <v>44965</v>
      </c>
      <c r="R42" s="76">
        <f>IF(AND(T42&lt;&gt;"",P42&lt;&gt;""),P42-T42,IF(AND(T42&lt;&gt;"",Q42&lt;&gt;""),Q42-T42,""))</f>
        <v>12</v>
      </c>
      <c r="S42" s="76" t="str">
        <f>IF(ISERROR(INDEX('[1]Export Agora'!F:F,MATCH(INDEX('[1]Présence Agora'!#REF!,MATCH(E42,'[1]Présence Agora'!B:B,0)),'[1]Export Agora'!A:A,0))),"",IF(INDEX('[1]Export Agora'!F:F,MATCH(INDEX('[1]Présence Agora'!#REF!,MATCH(E42,'[1]Présence Agora'!B:B,0)),'[1]Export Agora'!A:A,0))="","",INDEX('[1]Export Agora'!F:F,MATCH(INDEX('[1]Présence Agora'!#REF!,MATCH(E42,'[1]Présence Agora'!B:B,0)),'[1]Export Agora'!A:A,0))))</f>
        <v/>
      </c>
      <c r="T42" s="65">
        <f>IF(INDEX('[1]Export Lascom'!U:U,MATCH(E42,'[1]Export Lascom'!O:O,0))="","",INDEX('[1]Export Lascom'!U:U,MATCH(E42,'[1]Export Lascom'!O:O,0)))</f>
        <v>44953</v>
      </c>
    </row>
    <row r="43" spans="5:20" x14ac:dyDescent="0.25">
      <c r="E43" s="72" t="s">
        <v>854</v>
      </c>
      <c r="F43" s="73" t="str">
        <f>INDEX('[1]Export Lascom'!B:B,MATCH(E43,'[1]Export Lascom'!O:O,0))</f>
        <v>22ISS</v>
      </c>
      <c r="G43" s="73">
        <f>INDEX('[1]Export Lascom'!G:G,MATCH(E43,'[1]Export Lascom'!O:O,0))</f>
        <v>17</v>
      </c>
      <c r="H43" s="73" t="str">
        <f>INDEX('[1]Export Lascom'!D:D,MATCH(E43,'[1]Export Lascom'!O:O,0))</f>
        <v>G71</v>
      </c>
      <c r="I43" s="73" t="str">
        <f>INDEX('[1]Export Lascom'!E:E,MATCH(E43,'[1]Export Lascom'!O:O,0))</f>
        <v>PN2068-2</v>
      </c>
      <c r="J43" s="73" t="str">
        <f>IF(MID(INDEX('[1]Export Lascom'!P:P,MATCH(E43,'[1]Export Lascom'!O:O,0)),4,1)="-",MID(INDEX('[1]Export Lascom'!P:P,MATCH(E43,'[1]Export Lascom'!O:O,0)),5,3),"Titre à mettre à jour")</f>
        <v>Titre à mettre à jour</v>
      </c>
      <c r="K43" s="73" t="str">
        <f>IF(MID(INDEX('[1]Export Lascom'!P:P,MATCH(E43,'[1]Export Lascom'!O:O,0)),4,1)="-",MID(INDEX('[1]Export Lascom'!P:P,MATCH(E43,'[1]Export Lascom'!O:O,0)),9,3),"Titre à mettre à jour")</f>
        <v>Titre à mettre à jour</v>
      </c>
      <c r="L43" s="73" t="str">
        <f>INDEX('[1]Export Lascom'!I:I,MATCH(E43,'[1]Export Lascom'!O:O,0))</f>
        <v>DAF</v>
      </c>
      <c r="M43" s="73" t="str">
        <f>MID(E43,SEARCH("_",E43)-1+13,6)</f>
        <v>000017</v>
      </c>
      <c r="N43" s="74">
        <f>VALUE(MID(E43,SEARCH("_",E43)-1+20,2))</f>
        <v>3</v>
      </c>
      <c r="O43" s="73" t="s">
        <v>787</v>
      </c>
      <c r="P43" s="83">
        <f>IF(ISERROR(INDEX('Export CPRD PN2068-2'!M:M,MATCH(E43,'Export CPRD PN2068-2'!A:A,0))),"",INDEX('Export CPRD PN2068-2'!M:M,MATCH(E43,'Export CPRD PN2068-2'!A:A,0)))</f>
        <v>44950</v>
      </c>
      <c r="Q43" s="75">
        <v>44970</v>
      </c>
      <c r="R43" s="76">
        <f>IF(AND(T43&lt;&gt;"",P43&lt;&gt;""),P43-T43,IF(AND(T43&lt;&gt;"",Q43&lt;&gt;""),Q43-T43,""))</f>
        <v>-7</v>
      </c>
      <c r="S43" s="76" t="str">
        <f>IF(ISERROR(INDEX('[1]Export Agora'!F:F,MATCH(INDEX('[1]Présence Agora'!#REF!,MATCH(E43,'[1]Présence Agora'!B:B,0)),'[1]Export Agora'!A:A,0))),"",IF(INDEX('[1]Export Agora'!F:F,MATCH(INDEX('[1]Présence Agora'!#REF!,MATCH(E43,'[1]Présence Agora'!B:B,0)),'[1]Export Agora'!A:A,0))="","",INDEX('[1]Export Agora'!F:F,MATCH(INDEX('[1]Présence Agora'!#REF!,MATCH(E43,'[1]Présence Agora'!B:B,0)),'[1]Export Agora'!A:A,0))))</f>
        <v/>
      </c>
      <c r="T43" s="65">
        <f>IF(INDEX('[1]Export Lascom'!U:U,MATCH(E43,'[1]Export Lascom'!O:O,0))="","",INDEX('[1]Export Lascom'!U:U,MATCH(E43,'[1]Export Lascom'!O:O,0)))</f>
        <v>44957</v>
      </c>
    </row>
    <row r="44" spans="5:20" x14ac:dyDescent="0.25">
      <c r="E44" s="72" t="s">
        <v>817</v>
      </c>
      <c r="F44" s="73" t="str">
        <f>INDEX('[1]Export Lascom'!B:B,MATCH(E44,'[1]Export Lascom'!O:O,0))</f>
        <v>22ISS</v>
      </c>
      <c r="G44" s="73">
        <f>INDEX('[1]Export Lascom'!G:G,MATCH(E44,'[1]Export Lascom'!O:O,0))</f>
        <v>17</v>
      </c>
      <c r="H44" s="73" t="str">
        <f>INDEX('[1]Export Lascom'!D:D,MATCH(E44,'[1]Export Lascom'!O:O,0))</f>
        <v>G71</v>
      </c>
      <c r="I44" s="73" t="str">
        <f>INDEX('[1]Export Lascom'!E:E,MATCH(E44,'[1]Export Lascom'!O:O,0))</f>
        <v>PN2068-2</v>
      </c>
      <c r="J44" s="73" t="str">
        <f>IF(MID(INDEX('[1]Export Lascom'!P:P,MATCH(E44,'[1]Export Lascom'!O:O,0)),4,1)="-",MID(INDEX('[1]Export Lascom'!P:P,MATCH(E44,'[1]Export Lascom'!O:O,0)),5,3),"Titre à mettre à jour")</f>
        <v>Titre à mettre à jour</v>
      </c>
      <c r="K44" s="73" t="str">
        <f>IF(MID(INDEX('[1]Export Lascom'!P:P,MATCH(E44,'[1]Export Lascom'!O:O,0)),4,1)="-",MID(INDEX('[1]Export Lascom'!P:P,MATCH(E44,'[1]Export Lascom'!O:O,0)),9,3),"Titre à mettre à jour")</f>
        <v>Titre à mettre à jour</v>
      </c>
      <c r="L44" s="73" t="str">
        <f>INDEX('[1]Export Lascom'!I:I,MATCH(E44,'[1]Export Lascom'!O:O,0))</f>
        <v>DAF</v>
      </c>
      <c r="M44" s="73" t="str">
        <f>MID(E44,SEARCH("_",E44)-1+13,6)</f>
        <v>000018</v>
      </c>
      <c r="N44" s="74">
        <f>VALUE(MID(E44,SEARCH("_",E44)-1+20,2))</f>
        <v>2</v>
      </c>
      <c r="O44" s="73" t="s">
        <v>787</v>
      </c>
      <c r="P44" s="83" t="str">
        <f>IF(ISERROR(INDEX('Export CPRD PN2068-2'!M:M,MATCH(E44,'Export CPRD PN2068-2'!A:A,0))),"",INDEX('Export CPRD PN2068-2'!M:M,MATCH(E44,'Export CPRD PN2068-2'!A:A,0)))</f>
        <v/>
      </c>
      <c r="Q44" s="75"/>
      <c r="R44" s="76" t="str">
        <f>IF(AND(T44&lt;&gt;"",P44&lt;&gt;""),P44-T44,IF(AND(T44&lt;&gt;"",Q44&lt;&gt;""),Q44-T44,""))</f>
        <v/>
      </c>
      <c r="S44" s="76" t="str">
        <f>IF(ISERROR(INDEX('[1]Export Agora'!F:F,MATCH(INDEX('[1]Présence Agora'!#REF!,MATCH(E44,'[1]Présence Agora'!B:B,0)),'[1]Export Agora'!A:A,0))),"",IF(INDEX('[1]Export Agora'!F:F,MATCH(INDEX('[1]Présence Agora'!#REF!,MATCH(E44,'[1]Présence Agora'!B:B,0)),'[1]Export Agora'!A:A,0))="","",INDEX('[1]Export Agora'!F:F,MATCH(INDEX('[1]Présence Agora'!#REF!,MATCH(E44,'[1]Présence Agora'!B:B,0)),'[1]Export Agora'!A:A,0))))</f>
        <v/>
      </c>
      <c r="T44" s="65">
        <f>IF(INDEX('[1]Export Lascom'!U:U,MATCH(E44,'[1]Export Lascom'!O:O,0))="","",INDEX('[1]Export Lascom'!U:U,MATCH(E44,'[1]Export Lascom'!O:O,0)))</f>
        <v>44937</v>
      </c>
    </row>
    <row r="45" spans="5:20" x14ac:dyDescent="0.25">
      <c r="E45" s="72" t="s">
        <v>847</v>
      </c>
      <c r="F45" s="73" t="str">
        <f>INDEX('[1]Export Lascom'!B:B,MATCH(E45,'[1]Export Lascom'!O:O,0))</f>
        <v>22ISS</v>
      </c>
      <c r="G45" s="73">
        <f>INDEX('[1]Export Lascom'!G:G,MATCH(E45,'[1]Export Lascom'!O:O,0))</f>
        <v>17</v>
      </c>
      <c r="H45" s="73" t="str">
        <f>INDEX('[1]Export Lascom'!D:D,MATCH(E45,'[1]Export Lascom'!O:O,0))</f>
        <v>G71</v>
      </c>
      <c r="I45" s="73" t="str">
        <f>INDEX('[1]Export Lascom'!E:E,MATCH(E45,'[1]Export Lascom'!O:O,0))</f>
        <v>PN2068-2</v>
      </c>
      <c r="J45" s="73" t="str">
        <f>IF(MID(INDEX('[1]Export Lascom'!P:P,MATCH(E45,'[1]Export Lascom'!O:O,0)),4,1)="-",MID(INDEX('[1]Export Lascom'!P:P,MATCH(E45,'[1]Export Lascom'!O:O,0)),5,3),"Titre à mettre à jour")</f>
        <v>Titre à mettre à jour</v>
      </c>
      <c r="K45" s="73" t="str">
        <f>IF(MID(INDEX('[1]Export Lascom'!P:P,MATCH(E45,'[1]Export Lascom'!O:O,0)),4,1)="-",MID(INDEX('[1]Export Lascom'!P:P,MATCH(E45,'[1]Export Lascom'!O:O,0)),9,3),"Titre à mettre à jour")</f>
        <v>Titre à mettre à jour</v>
      </c>
      <c r="L45" s="73" t="str">
        <f>INDEX('[1]Export Lascom'!I:I,MATCH(E45,'[1]Export Lascom'!O:O,0))</f>
        <v>DAF</v>
      </c>
      <c r="M45" s="73" t="str">
        <f>MID(E45,SEARCH("_",E45)-1+13,6)</f>
        <v>000018</v>
      </c>
      <c r="N45" s="74">
        <f>VALUE(MID(E45,SEARCH("_",E45)-1+20,2))</f>
        <v>3</v>
      </c>
      <c r="O45" s="73" t="s">
        <v>787</v>
      </c>
      <c r="P45" s="83" t="str">
        <f>IF(ISERROR(INDEX('Export CPRD PN2068-2'!M:M,MATCH(E45,'Export CPRD PN2068-2'!A:A,0))),"",INDEX('Export CPRD PN2068-2'!M:M,MATCH(E45,'Export CPRD PN2068-2'!A:A,0)))</f>
        <v/>
      </c>
      <c r="Q45" s="75">
        <v>44965</v>
      </c>
      <c r="R45" s="76">
        <f>IF(AND(T45&lt;&gt;"",P45&lt;&gt;""),P45-T45,IF(AND(T45&lt;&gt;"",Q45&lt;&gt;""),Q45-T45,""))</f>
        <v>12</v>
      </c>
      <c r="S45" s="76" t="str">
        <f>IF(ISERROR(INDEX('[1]Export Agora'!F:F,MATCH(INDEX('[1]Présence Agora'!#REF!,MATCH(E45,'[1]Présence Agora'!B:B,0)),'[1]Export Agora'!A:A,0))),"",IF(INDEX('[1]Export Agora'!F:F,MATCH(INDEX('[1]Présence Agora'!#REF!,MATCH(E45,'[1]Présence Agora'!B:B,0)),'[1]Export Agora'!A:A,0))="","",INDEX('[1]Export Agora'!F:F,MATCH(INDEX('[1]Présence Agora'!#REF!,MATCH(E45,'[1]Présence Agora'!B:B,0)),'[1]Export Agora'!A:A,0))))</f>
        <v/>
      </c>
      <c r="T45" s="65">
        <f>IF(INDEX('[1]Export Lascom'!U:U,MATCH(E45,'[1]Export Lascom'!O:O,0))="","",INDEX('[1]Export Lascom'!U:U,MATCH(E45,'[1]Export Lascom'!O:O,0)))</f>
        <v>44953</v>
      </c>
    </row>
    <row r="46" spans="5:20" x14ac:dyDescent="0.25">
      <c r="E46" s="72" t="s">
        <v>855</v>
      </c>
      <c r="F46" s="73" t="str">
        <f>INDEX('[1]Export Lascom'!B:B,MATCH(E46,'[1]Export Lascom'!O:O,0))</f>
        <v>22ISS</v>
      </c>
      <c r="G46" s="73">
        <f>INDEX('[1]Export Lascom'!G:G,MATCH(E46,'[1]Export Lascom'!O:O,0))</f>
        <v>17</v>
      </c>
      <c r="H46" s="73" t="str">
        <f>INDEX('[1]Export Lascom'!D:D,MATCH(E46,'[1]Export Lascom'!O:O,0))</f>
        <v>G71</v>
      </c>
      <c r="I46" s="73" t="str">
        <f>INDEX('[1]Export Lascom'!E:E,MATCH(E46,'[1]Export Lascom'!O:O,0))</f>
        <v>PN2068-2</v>
      </c>
      <c r="J46" s="73" t="str">
        <f>IF(MID(INDEX('[1]Export Lascom'!P:P,MATCH(E46,'[1]Export Lascom'!O:O,0)),4,1)="-",MID(INDEX('[1]Export Lascom'!P:P,MATCH(E46,'[1]Export Lascom'!O:O,0)),5,3),"Titre à mettre à jour")</f>
        <v>Titre à mettre à jour</v>
      </c>
      <c r="K46" s="73" t="str">
        <f>IF(MID(INDEX('[1]Export Lascom'!P:P,MATCH(E46,'[1]Export Lascom'!O:O,0)),4,1)="-",MID(INDEX('[1]Export Lascom'!P:P,MATCH(E46,'[1]Export Lascom'!O:O,0)),9,3),"Titre à mettre à jour")</f>
        <v>Titre à mettre à jour</v>
      </c>
      <c r="L46" s="73" t="str">
        <f>INDEX('[1]Export Lascom'!I:I,MATCH(E46,'[1]Export Lascom'!O:O,0))</f>
        <v>DAF</v>
      </c>
      <c r="M46" s="73" t="str">
        <f>MID(E46,SEARCH("_",E46)-1+13,6)</f>
        <v>000018</v>
      </c>
      <c r="N46" s="74">
        <f>VALUE(MID(E46,SEARCH("_",E46)-1+20,2))</f>
        <v>4</v>
      </c>
      <c r="O46" s="73" t="s">
        <v>787</v>
      </c>
      <c r="P46" s="83">
        <f>IF(ISERROR(INDEX('Export CPRD PN2068-2'!M:M,MATCH(E46,'Export CPRD PN2068-2'!A:A,0))),"",INDEX('Export CPRD PN2068-2'!M:M,MATCH(E46,'Export CPRD PN2068-2'!A:A,0)))</f>
        <v>44932</v>
      </c>
      <c r="Q46" s="75">
        <v>44970</v>
      </c>
      <c r="R46" s="76">
        <f>IF(AND(T46&lt;&gt;"",P46&lt;&gt;""),P46-T46,IF(AND(T46&lt;&gt;"",Q46&lt;&gt;""),Q46-T46,""))</f>
        <v>-25</v>
      </c>
      <c r="S46" s="76" t="str">
        <f>IF(ISERROR(INDEX('[1]Export Agora'!F:F,MATCH(INDEX('[1]Présence Agora'!#REF!,MATCH(E46,'[1]Présence Agora'!B:B,0)),'[1]Export Agora'!A:A,0))),"",IF(INDEX('[1]Export Agora'!F:F,MATCH(INDEX('[1]Présence Agora'!#REF!,MATCH(E46,'[1]Présence Agora'!B:B,0)),'[1]Export Agora'!A:A,0))="","",INDEX('[1]Export Agora'!F:F,MATCH(INDEX('[1]Présence Agora'!#REF!,MATCH(E46,'[1]Présence Agora'!B:B,0)),'[1]Export Agora'!A:A,0))))</f>
        <v/>
      </c>
      <c r="T46" s="65">
        <f>IF(INDEX('[1]Export Lascom'!U:U,MATCH(E46,'[1]Export Lascom'!O:O,0))="","",INDEX('[1]Export Lascom'!U:U,MATCH(E46,'[1]Export Lascom'!O:O,0)))</f>
        <v>44957</v>
      </c>
    </row>
    <row r="47" spans="5:20" x14ac:dyDescent="0.25">
      <c r="E47" s="72" t="s">
        <v>818</v>
      </c>
      <c r="F47" s="73" t="str">
        <f>INDEX('[1]Export Lascom'!B:B,MATCH(E47,'[1]Export Lascom'!O:O,0))</f>
        <v>22ISS</v>
      </c>
      <c r="G47" s="73">
        <f>INDEX('[1]Export Lascom'!G:G,MATCH(E47,'[1]Export Lascom'!O:O,0))</f>
        <v>17</v>
      </c>
      <c r="H47" s="73" t="str">
        <f>INDEX('[1]Export Lascom'!D:D,MATCH(E47,'[1]Export Lascom'!O:O,0))</f>
        <v>G71</v>
      </c>
      <c r="I47" s="73" t="str">
        <f>INDEX('[1]Export Lascom'!E:E,MATCH(E47,'[1]Export Lascom'!O:O,0))</f>
        <v>PN2068-2</v>
      </c>
      <c r="J47" s="73" t="str">
        <f>IF(MID(INDEX('[1]Export Lascom'!P:P,MATCH(E47,'[1]Export Lascom'!O:O,0)),4,1)="-",MID(INDEX('[1]Export Lascom'!P:P,MATCH(E47,'[1]Export Lascom'!O:O,0)),5,3),"Titre à mettre à jour")</f>
        <v>Titre à mettre à jour</v>
      </c>
      <c r="K47" s="73" t="str">
        <f>IF(MID(INDEX('[1]Export Lascom'!P:P,MATCH(E47,'[1]Export Lascom'!O:O,0)),4,1)="-",MID(INDEX('[1]Export Lascom'!P:P,MATCH(E47,'[1]Export Lascom'!O:O,0)),9,3),"Titre à mettre à jour")</f>
        <v>Titre à mettre à jour</v>
      </c>
      <c r="L47" s="73" t="str">
        <f>INDEX('[1]Export Lascom'!I:I,MATCH(E47,'[1]Export Lascom'!O:O,0))</f>
        <v>DAF</v>
      </c>
      <c r="M47" s="73" t="str">
        <f>MID(E47,SEARCH("_",E47)-1+13,6)</f>
        <v>000026</v>
      </c>
      <c r="N47" s="74">
        <f>VALUE(MID(E47,SEARCH("_",E47)-1+20,2))</f>
        <v>1</v>
      </c>
      <c r="O47" s="73" t="s">
        <v>787</v>
      </c>
      <c r="P47" s="83" t="str">
        <f>IF(ISERROR(INDEX('Export CPRD PN2068-2'!M:M,MATCH(E47,'Export CPRD PN2068-2'!A:A,0))),"",INDEX('Export CPRD PN2068-2'!M:M,MATCH(E47,'Export CPRD PN2068-2'!A:A,0)))</f>
        <v/>
      </c>
      <c r="Q47" s="75"/>
      <c r="R47" s="76" t="str">
        <f>IF(AND(T47&lt;&gt;"",P47&lt;&gt;""),P47-T47,IF(AND(T47&lt;&gt;"",Q47&lt;&gt;""),Q47-T47,""))</f>
        <v/>
      </c>
      <c r="S47" s="76" t="str">
        <f>IF(ISERROR(INDEX('[1]Export Agora'!F:F,MATCH(INDEX('[1]Présence Agora'!#REF!,MATCH(E47,'[1]Présence Agora'!B:B,0)),'[1]Export Agora'!A:A,0))),"",IF(INDEX('[1]Export Agora'!F:F,MATCH(INDEX('[1]Présence Agora'!#REF!,MATCH(E47,'[1]Présence Agora'!B:B,0)),'[1]Export Agora'!A:A,0))="","",INDEX('[1]Export Agora'!F:F,MATCH(INDEX('[1]Présence Agora'!#REF!,MATCH(E47,'[1]Présence Agora'!B:B,0)),'[1]Export Agora'!A:A,0))))</f>
        <v/>
      </c>
      <c r="T47" s="65">
        <f>IF(INDEX('[1]Export Lascom'!U:U,MATCH(E47,'[1]Export Lascom'!O:O,0))="","",INDEX('[1]Export Lascom'!U:U,MATCH(E47,'[1]Export Lascom'!O:O,0)))</f>
        <v>44942</v>
      </c>
    </row>
    <row r="48" spans="5:20" x14ac:dyDescent="0.25">
      <c r="E48" s="72" t="s">
        <v>858</v>
      </c>
      <c r="F48" s="73" t="str">
        <f>INDEX('[1]Export Lascom'!B:B,MATCH(E48,'[1]Export Lascom'!O:O,0))</f>
        <v>22ISS</v>
      </c>
      <c r="G48" s="73">
        <f>INDEX('[1]Export Lascom'!G:G,MATCH(E48,'[1]Export Lascom'!O:O,0))</f>
        <v>17</v>
      </c>
      <c r="H48" s="73" t="str">
        <f>INDEX('[1]Export Lascom'!D:D,MATCH(E48,'[1]Export Lascom'!O:O,0))</f>
        <v>G71</v>
      </c>
      <c r="I48" s="73" t="str">
        <f>INDEX('[1]Export Lascom'!E:E,MATCH(E48,'[1]Export Lascom'!O:O,0))</f>
        <v>PN2068-2</v>
      </c>
      <c r="J48" s="73" t="str">
        <f>IF(MID(INDEX('[1]Export Lascom'!P:P,MATCH(E48,'[1]Export Lascom'!O:O,0)),4,1)="-",MID(INDEX('[1]Export Lascom'!P:P,MATCH(E48,'[1]Export Lascom'!O:O,0)),5,3),"Titre à mettre à jour")</f>
        <v>Titre à mettre à jour</v>
      </c>
      <c r="K48" s="73" t="str">
        <f>IF(MID(INDEX('[1]Export Lascom'!P:P,MATCH(E48,'[1]Export Lascom'!O:O,0)),4,1)="-",MID(INDEX('[1]Export Lascom'!P:P,MATCH(E48,'[1]Export Lascom'!O:O,0)),9,3),"Titre à mettre à jour")</f>
        <v>Titre à mettre à jour</v>
      </c>
      <c r="L48" s="73" t="str">
        <f>INDEX('[1]Export Lascom'!I:I,MATCH(E48,'[1]Export Lascom'!O:O,0))</f>
        <v>DAF</v>
      </c>
      <c r="M48" s="73" t="str">
        <f>MID(E48,SEARCH("_",E48)-1+13,6)</f>
        <v>000026</v>
      </c>
      <c r="N48" s="74">
        <f>VALUE(MID(E48,SEARCH("_",E48)-1+20,2))</f>
        <v>2</v>
      </c>
      <c r="O48" s="73" t="s">
        <v>787</v>
      </c>
      <c r="P48" s="83">
        <f>IF(ISERROR(INDEX('Export CPRD PN2068-2'!M:M,MATCH(E48,'Export CPRD PN2068-2'!A:A,0))),"",INDEX('Export CPRD PN2068-2'!M:M,MATCH(E48,'Export CPRD PN2068-2'!A:A,0)))</f>
        <v>44942</v>
      </c>
      <c r="Q48" s="75">
        <v>44965</v>
      </c>
      <c r="R48" s="76">
        <f>IF(AND(T48&lt;&gt;"",P48&lt;&gt;""),P48-T48,IF(AND(T48&lt;&gt;"",Q48&lt;&gt;""),Q48-T48,""))</f>
        <v>-16</v>
      </c>
      <c r="S48" s="76" t="str">
        <f>IF(ISERROR(INDEX('[1]Export Agora'!F:F,MATCH(INDEX('[1]Présence Agora'!#REF!,MATCH(E48,'[1]Présence Agora'!B:B,0)),'[1]Export Agora'!A:A,0))),"",IF(INDEX('[1]Export Agora'!F:F,MATCH(INDEX('[1]Présence Agora'!#REF!,MATCH(E48,'[1]Présence Agora'!B:B,0)),'[1]Export Agora'!A:A,0))="","",INDEX('[1]Export Agora'!F:F,MATCH(INDEX('[1]Présence Agora'!#REF!,MATCH(E48,'[1]Présence Agora'!B:B,0)),'[1]Export Agora'!A:A,0))))</f>
        <v/>
      </c>
      <c r="T48" s="65">
        <f>IF(INDEX('[1]Export Lascom'!U:U,MATCH(E48,'[1]Export Lascom'!O:O,0))="","",INDEX('[1]Export Lascom'!U:U,MATCH(E48,'[1]Export Lascom'!O:O,0)))</f>
        <v>44958</v>
      </c>
    </row>
    <row r="49" spans="5:20" x14ac:dyDescent="0.25">
      <c r="E49" s="72" t="s">
        <v>859</v>
      </c>
      <c r="F49" s="73" t="str">
        <f>INDEX('[1]Export Lascom'!B:B,MATCH(E49,'[1]Export Lascom'!O:O,0))</f>
        <v>22ISS</v>
      </c>
      <c r="G49" s="73">
        <f>INDEX('[1]Export Lascom'!G:G,MATCH(E49,'[1]Export Lascom'!O:O,0))</f>
        <v>17</v>
      </c>
      <c r="H49" s="73" t="str">
        <f>INDEX('[1]Export Lascom'!D:D,MATCH(E49,'[1]Export Lascom'!O:O,0))</f>
        <v>G71</v>
      </c>
      <c r="I49" s="73" t="str">
        <f>INDEX('[1]Export Lascom'!E:E,MATCH(E49,'[1]Export Lascom'!O:O,0))</f>
        <v>PN2068-2</v>
      </c>
      <c r="J49" s="73" t="str">
        <f>IF(MID(INDEX('[1]Export Lascom'!P:P,MATCH(E49,'[1]Export Lascom'!O:O,0)),4,1)="-",MID(INDEX('[1]Export Lascom'!P:P,MATCH(E49,'[1]Export Lascom'!O:O,0)),5,3),"Titre à mettre à jour")</f>
        <v>Titre à mettre à jour</v>
      </c>
      <c r="K49" s="73" t="str">
        <f>IF(MID(INDEX('[1]Export Lascom'!P:P,MATCH(E49,'[1]Export Lascom'!O:O,0)),4,1)="-",MID(INDEX('[1]Export Lascom'!P:P,MATCH(E49,'[1]Export Lascom'!O:O,0)),9,3),"Titre à mettre à jour")</f>
        <v>Titre à mettre à jour</v>
      </c>
      <c r="L49" s="73" t="str">
        <f>INDEX('[1]Export Lascom'!I:I,MATCH(E49,'[1]Export Lascom'!O:O,0))</f>
        <v>DAF</v>
      </c>
      <c r="M49" s="73" t="str">
        <f>MID(E49,SEARCH("_",E49)-1+13,6)</f>
        <v>000028</v>
      </c>
      <c r="N49" s="74">
        <f>VALUE(MID(E49,SEARCH("_",E49)-1+20,2))</f>
        <v>1</v>
      </c>
      <c r="O49" s="73" t="s">
        <v>787</v>
      </c>
      <c r="P49" s="83">
        <f>IF(ISERROR(INDEX('Export CPRD PN2068-2'!M:M,MATCH(E49,'Export CPRD PN2068-2'!A:A,0))),"",INDEX('Export CPRD PN2068-2'!M:M,MATCH(E49,'Export CPRD PN2068-2'!A:A,0)))</f>
        <v>44957</v>
      </c>
      <c r="Q49" s="75"/>
      <c r="R49" s="76">
        <f>IF(AND(T49&lt;&gt;"",P49&lt;&gt;""),P49-T49,IF(AND(T49&lt;&gt;"",Q49&lt;&gt;""),Q49-T49,""))</f>
        <v>-1</v>
      </c>
      <c r="S49" s="76" t="str">
        <f>IF(ISERROR(INDEX('[1]Export Agora'!F:F,MATCH(INDEX('[1]Présence Agora'!#REF!,MATCH(E49,'[1]Présence Agora'!B:B,0)),'[1]Export Agora'!A:A,0))),"",IF(INDEX('[1]Export Agora'!F:F,MATCH(INDEX('[1]Présence Agora'!#REF!,MATCH(E49,'[1]Présence Agora'!B:B,0)),'[1]Export Agora'!A:A,0))="","",INDEX('[1]Export Agora'!F:F,MATCH(INDEX('[1]Présence Agora'!#REF!,MATCH(E49,'[1]Présence Agora'!B:B,0)),'[1]Export Agora'!A:A,0))))</f>
        <v/>
      </c>
      <c r="T49" s="65">
        <f>IF(INDEX('[1]Export Lascom'!U:U,MATCH(E49,'[1]Export Lascom'!O:O,0))="","",INDEX('[1]Export Lascom'!U:U,MATCH(E49,'[1]Export Lascom'!O:O,0)))</f>
        <v>44958</v>
      </c>
    </row>
    <row r="50" spans="5:20" x14ac:dyDescent="0.25">
      <c r="E50" s="72" t="s">
        <v>872</v>
      </c>
      <c r="F50" s="73" t="str">
        <f>INDEX('[1]Export Lascom'!B:B,MATCH(E50,'[1]Export Lascom'!O:O,0))</f>
        <v>22ISS</v>
      </c>
      <c r="G50" s="73">
        <f>INDEX('[1]Export Lascom'!G:G,MATCH(E50,'[1]Export Lascom'!O:O,0))</f>
        <v>17</v>
      </c>
      <c r="H50" s="73" t="str">
        <f>INDEX('[1]Export Lascom'!D:D,MATCH(E50,'[1]Export Lascom'!O:O,0))</f>
        <v>G71</v>
      </c>
      <c r="I50" s="73" t="str">
        <f>INDEX('[1]Export Lascom'!E:E,MATCH(E50,'[1]Export Lascom'!O:O,0))</f>
        <v>PN2068-2</v>
      </c>
      <c r="J50" s="73" t="str">
        <f>IF(MID(INDEX('[1]Export Lascom'!P:P,MATCH(E50,'[1]Export Lascom'!O:O,0)),4,1)="-",MID(INDEX('[1]Export Lascom'!P:P,MATCH(E50,'[1]Export Lascom'!O:O,0)),5,3),"Titre à mettre à jour")</f>
        <v>Titre à mettre à jour</v>
      </c>
      <c r="K50" s="73" t="str">
        <f>IF(MID(INDEX('[1]Export Lascom'!P:P,MATCH(E50,'[1]Export Lascom'!O:O,0)),4,1)="-",MID(INDEX('[1]Export Lascom'!P:P,MATCH(E50,'[1]Export Lascom'!O:O,0)),9,3),"Titre à mettre à jour")</f>
        <v>Titre à mettre à jour</v>
      </c>
      <c r="L50" s="73" t="str">
        <f>INDEX('[1]Export Lascom'!I:I,MATCH(E50,'[1]Export Lascom'!O:O,0))</f>
        <v>DAF</v>
      </c>
      <c r="M50" s="73" t="str">
        <f>MID(E50,SEARCH("_",E50)-1+13,6)</f>
        <v>000035</v>
      </c>
      <c r="N50" s="74">
        <f>VALUE(MID(E50,SEARCH("_",E50)-1+20,2))</f>
        <v>1</v>
      </c>
      <c r="O50" s="73" t="s">
        <v>787</v>
      </c>
      <c r="P50" s="83">
        <f>IF(ISERROR(INDEX('Export CPRD PN2068-2'!M:M,MATCH(E50,'Export CPRD PN2068-2'!A:A,0))),"",INDEX('Export CPRD PN2068-2'!M:M,MATCH(E50,'Export CPRD PN2068-2'!A:A,0)))</f>
        <v>44971</v>
      </c>
      <c r="Q50" s="75"/>
      <c r="R50" s="76">
        <f>IF(AND(T50&lt;&gt;"",P50&lt;&gt;""),P50-T50,IF(AND(T50&lt;&gt;"",Q50&lt;&gt;""),Q50-T50,""))</f>
        <v>0</v>
      </c>
      <c r="S50" s="76" t="str">
        <f>IF(ISERROR(INDEX('[1]Export Agora'!F:F,MATCH(INDEX('[1]Présence Agora'!#REF!,MATCH(E50,'[1]Présence Agora'!B:B,0)),'[1]Export Agora'!A:A,0))),"",IF(INDEX('[1]Export Agora'!F:F,MATCH(INDEX('[1]Présence Agora'!#REF!,MATCH(E50,'[1]Présence Agora'!B:B,0)),'[1]Export Agora'!A:A,0))="","",INDEX('[1]Export Agora'!F:F,MATCH(INDEX('[1]Présence Agora'!#REF!,MATCH(E50,'[1]Présence Agora'!B:B,0)),'[1]Export Agora'!A:A,0))))</f>
        <v/>
      </c>
      <c r="T50" s="65">
        <f>IF(INDEX('[1]Export Lascom'!U:U,MATCH(E50,'[1]Export Lascom'!O:O,0))="","",INDEX('[1]Export Lascom'!U:U,MATCH(E50,'[1]Export Lascom'!O:O,0)))</f>
        <v>44971</v>
      </c>
    </row>
    <row r="51" spans="5:20" x14ac:dyDescent="0.25">
      <c r="E51" s="72" t="s">
        <v>874</v>
      </c>
      <c r="F51" s="73" t="str">
        <f>INDEX('[1]Export Lascom'!B:B,MATCH(E51,'[1]Export Lascom'!O:O,0))</f>
        <v>22ISS</v>
      </c>
      <c r="G51" s="73">
        <f>INDEX('[1]Export Lascom'!G:G,MATCH(E51,'[1]Export Lascom'!O:O,0))</f>
        <v>17</v>
      </c>
      <c r="H51" s="73" t="str">
        <f>INDEX('[1]Export Lascom'!D:D,MATCH(E51,'[1]Export Lascom'!O:O,0))</f>
        <v>G71</v>
      </c>
      <c r="I51" s="73" t="str">
        <f>INDEX('[1]Export Lascom'!E:E,MATCH(E51,'[1]Export Lascom'!O:O,0))</f>
        <v>PN2068-2</v>
      </c>
      <c r="J51" s="73" t="str">
        <f>IF(MID(INDEX('[1]Export Lascom'!P:P,MATCH(E51,'[1]Export Lascom'!O:O,0)),4,1)="-",MID(INDEX('[1]Export Lascom'!P:P,MATCH(E51,'[1]Export Lascom'!O:O,0)),5,3),"Titre à mettre à jour")</f>
        <v>Titre à mettre à jour</v>
      </c>
      <c r="K51" s="73" t="str">
        <f>IF(MID(INDEX('[1]Export Lascom'!P:P,MATCH(E51,'[1]Export Lascom'!O:O,0)),4,1)="-",MID(INDEX('[1]Export Lascom'!P:P,MATCH(E51,'[1]Export Lascom'!O:O,0)),9,3),"Titre à mettre à jour")</f>
        <v>Titre à mettre à jour</v>
      </c>
      <c r="L51" s="73" t="str">
        <f>INDEX('[1]Export Lascom'!I:I,MATCH(E51,'[1]Export Lascom'!O:O,0))</f>
        <v>DAF</v>
      </c>
      <c r="M51" s="73" t="str">
        <f>MID(E51,SEARCH("_",E51)-1+13,6)</f>
        <v>000040</v>
      </c>
      <c r="N51" s="74">
        <f>VALUE(MID(E51,SEARCH("_",E51)-1+20,2))</f>
        <v>1</v>
      </c>
      <c r="O51" s="73" t="s">
        <v>787</v>
      </c>
      <c r="P51" s="83">
        <f>IF(ISERROR(INDEX('Export CPRD PN2068-2'!M:M,MATCH(E51,'Export CPRD PN2068-2'!A:A,0))),"",INDEX('Export CPRD PN2068-2'!M:M,MATCH(E51,'Export CPRD PN2068-2'!A:A,0)))</f>
        <v>44972</v>
      </c>
      <c r="Q51" s="75"/>
      <c r="R51" s="76">
        <f>IF(AND(T51&lt;&gt;"",P51&lt;&gt;""),P51-T51,IF(AND(T51&lt;&gt;"",Q51&lt;&gt;""),Q51-T51,""))</f>
        <v>0</v>
      </c>
      <c r="S51" s="76" t="str">
        <f>IF(ISERROR(INDEX('[1]Export Agora'!F:F,MATCH(INDEX('[1]Présence Agora'!#REF!,MATCH(E51,'[1]Présence Agora'!B:B,0)),'[1]Export Agora'!A:A,0))),"",IF(INDEX('[1]Export Agora'!F:F,MATCH(INDEX('[1]Présence Agora'!#REF!,MATCH(E51,'[1]Présence Agora'!B:B,0)),'[1]Export Agora'!A:A,0))="","",INDEX('[1]Export Agora'!F:F,MATCH(INDEX('[1]Présence Agora'!#REF!,MATCH(E51,'[1]Présence Agora'!B:B,0)),'[1]Export Agora'!A:A,0))))</f>
        <v/>
      </c>
      <c r="T51" s="65">
        <f>IF(INDEX('[1]Export Lascom'!U:U,MATCH(E51,'[1]Export Lascom'!O:O,0))="","",INDEX('[1]Export Lascom'!U:U,MATCH(E51,'[1]Export Lascom'!O:O,0)))</f>
        <v>44972</v>
      </c>
    </row>
    <row r="52" spans="5:20" x14ac:dyDescent="0.25">
      <c r="E52" s="72" t="s">
        <v>1214</v>
      </c>
      <c r="F52" s="73" t="str">
        <f>INDEX('[1]Export Lascom'!B:B,MATCH(E52,'[1]Export Lascom'!O:O,0))</f>
        <v>22ISS</v>
      </c>
      <c r="G52" s="73">
        <f>INDEX('[1]Export Lascom'!G:G,MATCH(E52,'[1]Export Lascom'!O:O,0))</f>
        <v>17</v>
      </c>
      <c r="H52" s="73" t="str">
        <f>INDEX('[1]Export Lascom'!D:D,MATCH(E52,'[1]Export Lascom'!O:O,0))</f>
        <v>G71</v>
      </c>
      <c r="I52" s="73" t="str">
        <f>INDEX('[1]Export Lascom'!E:E,MATCH(E52,'[1]Export Lascom'!O:O,0))</f>
        <v>PN2068-2</v>
      </c>
      <c r="J52" s="73" t="str">
        <f>IF(MID(INDEX('[1]Export Lascom'!P:P,MATCH(E52,'[1]Export Lascom'!O:O,0)),4,1)="-",MID(INDEX('[1]Export Lascom'!P:P,MATCH(E52,'[1]Export Lascom'!O:O,0)),5,3),"Titre à mettre à jour")</f>
        <v>Titre à mettre à jour</v>
      </c>
      <c r="K52" s="73" t="str">
        <f>IF(MID(INDEX('[1]Export Lascom'!P:P,MATCH(E52,'[1]Export Lascom'!O:O,0)),4,1)="-",MID(INDEX('[1]Export Lascom'!P:P,MATCH(E52,'[1]Export Lascom'!O:O,0)),9,3),"Titre à mettre à jour")</f>
        <v>Titre à mettre à jour</v>
      </c>
      <c r="L52" s="73" t="str">
        <f>INDEX('[1]Export Lascom'!I:I,MATCH(E52,'[1]Export Lascom'!O:O,0))</f>
        <v>DAF</v>
      </c>
      <c r="M52" s="73" t="str">
        <f>MID(E52,SEARCH("_",E52)-1+13,6)</f>
        <v>000042</v>
      </c>
      <c r="N52" s="74">
        <f>VALUE(MID(E52,SEARCH("_",E52)-1+20,2))</f>
        <v>1</v>
      </c>
      <c r="O52" s="73" t="s">
        <v>787</v>
      </c>
      <c r="P52" s="83">
        <f>IF(ISERROR(INDEX('Export CPRD PN2068-2'!M:M,MATCH(E52,'Export CPRD PN2068-2'!A:A,0))),"",INDEX('Export CPRD PN2068-2'!M:M,MATCH(E52,'Export CPRD PN2068-2'!A:A,0)))</f>
        <v>45036</v>
      </c>
      <c r="Q52" s="75"/>
      <c r="R52" s="76">
        <f>IF(AND(T52&lt;&gt;"",P52&lt;&gt;""),P52-T52,IF(AND(T52&lt;&gt;"",Q52&lt;&gt;""),Q52-T52,""))</f>
        <v>-33</v>
      </c>
      <c r="S52" s="76" t="str">
        <f>IF(ISERROR(INDEX('[1]Export Agora'!F:F,MATCH(INDEX('[1]Présence Agora'!#REF!,MATCH(E52,'[1]Présence Agora'!B:B,0)),'[1]Export Agora'!A:A,0))),"",IF(INDEX('[1]Export Agora'!F:F,MATCH(INDEX('[1]Présence Agora'!#REF!,MATCH(E52,'[1]Présence Agora'!B:B,0)),'[1]Export Agora'!A:A,0))="","",INDEX('[1]Export Agora'!F:F,MATCH(INDEX('[1]Présence Agora'!#REF!,MATCH(E52,'[1]Présence Agora'!B:B,0)),'[1]Export Agora'!A:A,0))))</f>
        <v/>
      </c>
      <c r="T52" s="65">
        <f>IF(INDEX('[1]Export Lascom'!U:U,MATCH(E52,'[1]Export Lascom'!O:O,0))="","",INDEX('[1]Export Lascom'!U:U,MATCH(E52,'[1]Export Lascom'!O:O,0)))</f>
        <v>45069</v>
      </c>
    </row>
    <row r="53" spans="5:20" x14ac:dyDescent="0.25">
      <c r="E53" s="72" t="s">
        <v>1219</v>
      </c>
      <c r="F53" s="73" t="str">
        <f>INDEX('[1]Export Lascom'!B:B,MATCH(E53,'[1]Export Lascom'!O:O,0))</f>
        <v>22ISS</v>
      </c>
      <c r="G53" s="73">
        <f>INDEX('[1]Export Lascom'!G:G,MATCH(E53,'[1]Export Lascom'!O:O,0))</f>
        <v>17</v>
      </c>
      <c r="H53" s="73" t="str">
        <f>INDEX('[1]Export Lascom'!D:D,MATCH(E53,'[1]Export Lascom'!O:O,0))</f>
        <v>G71</v>
      </c>
      <c r="I53" s="73" t="str">
        <f>INDEX('[1]Export Lascom'!E:E,MATCH(E53,'[1]Export Lascom'!O:O,0))</f>
        <v>PN2068-2</v>
      </c>
      <c r="J53" s="73" t="str">
        <f>IF(MID(INDEX('[1]Export Lascom'!P:P,MATCH(E53,'[1]Export Lascom'!O:O,0)),4,1)="-",MID(INDEX('[1]Export Lascom'!P:P,MATCH(E53,'[1]Export Lascom'!O:O,0)),5,3),"Titre à mettre à jour")</f>
        <v>Titre à mettre à jour</v>
      </c>
      <c r="K53" s="73" t="str">
        <f>IF(MID(INDEX('[1]Export Lascom'!P:P,MATCH(E53,'[1]Export Lascom'!O:O,0)),4,1)="-",MID(INDEX('[1]Export Lascom'!P:P,MATCH(E53,'[1]Export Lascom'!O:O,0)),9,3),"Titre à mettre à jour")</f>
        <v>Titre à mettre à jour</v>
      </c>
      <c r="L53" s="73" t="str">
        <f>INDEX('[1]Export Lascom'!I:I,MATCH(E53,'[1]Export Lascom'!O:O,0))</f>
        <v>DAF</v>
      </c>
      <c r="M53" s="73" t="str">
        <f>MID(E53,SEARCH("_",E53)-1+13,6)</f>
        <v>000043</v>
      </c>
      <c r="N53" s="74">
        <f>VALUE(MID(E53,SEARCH("_",E53)-1+20,2))</f>
        <v>2</v>
      </c>
      <c r="O53" s="73" t="s">
        <v>787</v>
      </c>
      <c r="P53" s="83" t="str">
        <f>IF(ISERROR(INDEX('Export CPRD PN2068-2'!M:M,MATCH(E53,'Export CPRD PN2068-2'!A:A,0))),"",INDEX('Export CPRD PN2068-2'!M:M,MATCH(E53,'Export CPRD PN2068-2'!A:A,0)))</f>
        <v/>
      </c>
      <c r="Q53" s="75"/>
      <c r="R53" s="76" t="str">
        <f>IF(AND(T53&lt;&gt;"",P53&lt;&gt;""),P53-T53,IF(AND(T53&lt;&gt;"",Q53&lt;&gt;""),Q53-T53,""))</f>
        <v/>
      </c>
      <c r="S53" s="76" t="str">
        <f>IF(ISERROR(INDEX('[1]Export Agora'!F:F,MATCH(INDEX('[1]Présence Agora'!#REF!,MATCH(E53,'[1]Présence Agora'!B:B,0)),'[1]Export Agora'!A:A,0))),"",IF(INDEX('[1]Export Agora'!F:F,MATCH(INDEX('[1]Présence Agora'!#REF!,MATCH(E53,'[1]Présence Agora'!B:B,0)),'[1]Export Agora'!A:A,0))="","",INDEX('[1]Export Agora'!F:F,MATCH(INDEX('[1]Présence Agora'!#REF!,MATCH(E53,'[1]Présence Agora'!B:B,0)),'[1]Export Agora'!A:A,0))))</f>
        <v/>
      </c>
      <c r="T53" s="65">
        <f>IF(INDEX('[1]Export Lascom'!U:U,MATCH(E53,'[1]Export Lascom'!O:O,0))="","",INDEX('[1]Export Lascom'!U:U,MATCH(E53,'[1]Export Lascom'!O:O,0)))</f>
        <v>45071</v>
      </c>
    </row>
    <row r="54" spans="5:20" x14ac:dyDescent="0.25">
      <c r="E54" s="72" t="s">
        <v>986</v>
      </c>
      <c r="F54" s="73" t="str">
        <f>INDEX('[1]Export Lascom'!B:B,MATCH(E54,'[1]Export Lascom'!O:O,0))</f>
        <v>22ISS</v>
      </c>
      <c r="G54" s="73">
        <f>INDEX('[1]Export Lascom'!G:G,MATCH(E54,'[1]Export Lascom'!O:O,0))</f>
        <v>17</v>
      </c>
      <c r="H54" s="73" t="str">
        <f>INDEX('[1]Export Lascom'!D:D,MATCH(E54,'[1]Export Lascom'!O:O,0))</f>
        <v>G71</v>
      </c>
      <c r="I54" s="73" t="str">
        <f>INDEX('[1]Export Lascom'!E:E,MATCH(E54,'[1]Export Lascom'!O:O,0))</f>
        <v>PN2068-2</v>
      </c>
      <c r="J54" s="73" t="str">
        <f>IF(MID(INDEX('[1]Export Lascom'!P:P,MATCH(E54,'[1]Export Lascom'!O:O,0)),4,1)="-",MID(INDEX('[1]Export Lascom'!P:P,MATCH(E54,'[1]Export Lascom'!O:O,0)),5,3),"Titre à mettre à jour")</f>
        <v>Titre à mettre à jour</v>
      </c>
      <c r="K54" s="73" t="str">
        <f>IF(MID(INDEX('[1]Export Lascom'!P:P,MATCH(E54,'[1]Export Lascom'!O:O,0)),4,1)="-",MID(INDEX('[1]Export Lascom'!P:P,MATCH(E54,'[1]Export Lascom'!O:O,0)),9,3),"Titre à mettre à jour")</f>
        <v>Titre à mettre à jour</v>
      </c>
      <c r="L54" s="73" t="str">
        <f>INDEX('[1]Export Lascom'!I:I,MATCH(E54,'[1]Export Lascom'!O:O,0))</f>
        <v>DAF</v>
      </c>
      <c r="M54" s="73" t="str">
        <f>MID(E54,SEARCH("_",E54)-1+13,6)</f>
        <v>000044</v>
      </c>
      <c r="N54" s="74">
        <f>VALUE(MID(E54,SEARCH("_",E54)-1+20,2))</f>
        <v>1</v>
      </c>
      <c r="O54" s="73" t="s">
        <v>787</v>
      </c>
      <c r="P54" s="83">
        <f>IF(ISERROR(INDEX('Export CPRD PN2068-2'!M:M,MATCH(E54,'Export CPRD PN2068-2'!A:A,0))),"",INDEX('Export CPRD PN2068-2'!M:M,MATCH(E54,'Export CPRD PN2068-2'!A:A,0)))</f>
        <v>45035</v>
      </c>
      <c r="Q54" s="75"/>
      <c r="R54" s="76">
        <f>IF(AND(T54&lt;&gt;"",P54&lt;&gt;""),P54-T54,IF(AND(T54&lt;&gt;"",Q54&lt;&gt;""),Q54-T54,""))</f>
        <v>7</v>
      </c>
      <c r="S54" s="76" t="str">
        <f>IF(ISERROR(INDEX('[1]Export Agora'!F:F,MATCH(INDEX('[1]Présence Agora'!#REF!,MATCH(E54,'[1]Présence Agora'!B:B,0)),'[1]Export Agora'!A:A,0))),"",IF(INDEX('[1]Export Agora'!F:F,MATCH(INDEX('[1]Présence Agora'!#REF!,MATCH(E54,'[1]Présence Agora'!B:B,0)),'[1]Export Agora'!A:A,0))="","",INDEX('[1]Export Agora'!F:F,MATCH(INDEX('[1]Présence Agora'!#REF!,MATCH(E54,'[1]Présence Agora'!B:B,0)),'[1]Export Agora'!A:A,0))))</f>
        <v/>
      </c>
      <c r="T54" s="65">
        <f>IF(INDEX('[1]Export Lascom'!U:U,MATCH(E54,'[1]Export Lascom'!O:O,0))="","",INDEX('[1]Export Lascom'!U:U,MATCH(E54,'[1]Export Lascom'!O:O,0)))</f>
        <v>45028</v>
      </c>
    </row>
    <row r="55" spans="5:20" x14ac:dyDescent="0.25">
      <c r="E55" s="72" t="s">
        <v>1144</v>
      </c>
      <c r="F55" s="73" t="str">
        <f>INDEX('[1]Export Lascom'!B:B,MATCH(E55,'[1]Export Lascom'!O:O,0))</f>
        <v>22ISS</v>
      </c>
      <c r="G55" s="73">
        <f>INDEX('[1]Export Lascom'!G:G,MATCH(E55,'[1]Export Lascom'!O:O,0))</f>
        <v>17</v>
      </c>
      <c r="H55" s="73" t="str">
        <f>INDEX('[1]Export Lascom'!D:D,MATCH(E55,'[1]Export Lascom'!O:O,0))</f>
        <v>G71</v>
      </c>
      <c r="I55" s="73" t="str">
        <f>INDEX('[1]Export Lascom'!E:E,MATCH(E55,'[1]Export Lascom'!O:O,0))</f>
        <v>PN2068-2</v>
      </c>
      <c r="J55" s="73" t="str">
        <f>IF(MID(INDEX('[1]Export Lascom'!P:P,MATCH(E55,'[1]Export Lascom'!O:O,0)),4,1)="-",MID(INDEX('[1]Export Lascom'!P:P,MATCH(E55,'[1]Export Lascom'!O:O,0)),5,3),"Titre à mettre à jour")</f>
        <v>Titre à mettre à jour</v>
      </c>
      <c r="K55" s="73" t="str">
        <f>IF(MID(INDEX('[1]Export Lascom'!P:P,MATCH(E55,'[1]Export Lascom'!O:O,0)),4,1)="-",MID(INDEX('[1]Export Lascom'!P:P,MATCH(E55,'[1]Export Lascom'!O:O,0)),9,3),"Titre à mettre à jour")</f>
        <v>Titre à mettre à jour</v>
      </c>
      <c r="L55" s="73" t="str">
        <f>INDEX('[1]Export Lascom'!I:I,MATCH(E55,'[1]Export Lascom'!O:O,0))</f>
        <v>DAF</v>
      </c>
      <c r="M55" s="73" t="str">
        <f>MID(E55,SEARCH("_",E55)-1+13,6)</f>
        <v>000045</v>
      </c>
      <c r="N55" s="74">
        <f>VALUE(MID(E55,SEARCH("_",E55)-1+20,2))</f>
        <v>1</v>
      </c>
      <c r="O55" s="73" t="s">
        <v>787</v>
      </c>
      <c r="P55" s="83">
        <f>IF(ISERROR(INDEX('Export CPRD PN2068-2'!M:M,MATCH(E55,'Export CPRD PN2068-2'!A:A,0))),"",INDEX('Export CPRD PN2068-2'!M:M,MATCH(E55,'Export CPRD PN2068-2'!A:A,0)))</f>
        <v>45096</v>
      </c>
      <c r="Q55" s="75"/>
      <c r="R55" s="76">
        <f>IF(AND(T55&lt;&gt;"",P55&lt;&gt;""),P55-T55,IF(AND(T55&lt;&gt;"",Q55&lt;&gt;""),Q55-T55,""))</f>
        <v>34</v>
      </c>
      <c r="S55" s="76" t="str">
        <f>IF(ISERROR(INDEX('[1]Export Agora'!F:F,MATCH(INDEX('[1]Présence Agora'!#REF!,MATCH(E55,'[1]Présence Agora'!B:B,0)),'[1]Export Agora'!A:A,0))),"",IF(INDEX('[1]Export Agora'!F:F,MATCH(INDEX('[1]Présence Agora'!#REF!,MATCH(E55,'[1]Présence Agora'!B:B,0)),'[1]Export Agora'!A:A,0))="","",INDEX('[1]Export Agora'!F:F,MATCH(INDEX('[1]Présence Agora'!#REF!,MATCH(E55,'[1]Présence Agora'!B:B,0)),'[1]Export Agora'!A:A,0))))</f>
        <v/>
      </c>
      <c r="T55" s="65">
        <f>IF(INDEX('[1]Export Lascom'!U:U,MATCH(E55,'[1]Export Lascom'!O:O,0))="","",INDEX('[1]Export Lascom'!U:U,MATCH(E55,'[1]Export Lascom'!O:O,0)))</f>
        <v>45062</v>
      </c>
    </row>
    <row r="56" spans="5:20" x14ac:dyDescent="0.25">
      <c r="E56" s="72" t="s">
        <v>962</v>
      </c>
      <c r="F56" s="73" t="str">
        <f>INDEX('[1]Export Lascom'!B:B,MATCH(E56,'[1]Export Lascom'!O:O,0))</f>
        <v>22ISS</v>
      </c>
      <c r="G56" s="73">
        <f>INDEX('[1]Export Lascom'!G:G,MATCH(E56,'[1]Export Lascom'!O:O,0))</f>
        <v>17</v>
      </c>
      <c r="H56" s="73" t="str">
        <f>INDEX('[1]Export Lascom'!D:D,MATCH(E56,'[1]Export Lascom'!O:O,0))</f>
        <v>G71</v>
      </c>
      <c r="I56" s="73" t="str">
        <f>INDEX('[1]Export Lascom'!E:E,MATCH(E56,'[1]Export Lascom'!O:O,0))</f>
        <v>PN2068-2</v>
      </c>
      <c r="J56" s="73" t="str">
        <f>IF(MID(INDEX('[1]Export Lascom'!P:P,MATCH(E56,'[1]Export Lascom'!O:O,0)),4,1)="-",MID(INDEX('[1]Export Lascom'!P:P,MATCH(E56,'[1]Export Lascom'!O:O,0)),5,3),"Titre à mettre à jour")</f>
        <v>Titre à mettre à jour</v>
      </c>
      <c r="K56" s="73" t="str">
        <f>IF(MID(INDEX('[1]Export Lascom'!P:P,MATCH(E56,'[1]Export Lascom'!O:O,0)),4,1)="-",MID(INDEX('[1]Export Lascom'!P:P,MATCH(E56,'[1]Export Lascom'!O:O,0)),9,3),"Titre à mettre à jour")</f>
        <v>Titre à mettre à jour</v>
      </c>
      <c r="L56" s="73" t="str">
        <f>INDEX('[1]Export Lascom'!I:I,MATCH(E56,'[1]Export Lascom'!O:O,0))</f>
        <v>DAF</v>
      </c>
      <c r="M56" s="73" t="str">
        <f>MID(E56,SEARCH("_",E56)-1+13,6)</f>
        <v>000048</v>
      </c>
      <c r="N56" s="74">
        <f>VALUE(MID(E56,SEARCH("_",E56)-1+20,2))</f>
        <v>1</v>
      </c>
      <c r="O56" s="73" t="s">
        <v>787</v>
      </c>
      <c r="P56" s="83">
        <f>IF(ISERROR(INDEX('Export CPRD PN2068-2'!M:M,MATCH(E56,'Export CPRD PN2068-2'!A:A,0))),"",INDEX('Export CPRD PN2068-2'!M:M,MATCH(E56,'Export CPRD PN2068-2'!A:A,0)))</f>
        <v>45033</v>
      </c>
      <c r="Q56" s="75"/>
      <c r="R56" s="76">
        <f>IF(AND(T56&lt;&gt;"",P56&lt;&gt;""),P56-T56,IF(AND(T56&lt;&gt;"",Q56&lt;&gt;""),Q56-T56,""))</f>
        <v>18</v>
      </c>
      <c r="S56" s="76" t="str">
        <f>IF(ISERROR(INDEX('[1]Export Agora'!F:F,MATCH(INDEX('[1]Présence Agora'!#REF!,MATCH(E56,'[1]Présence Agora'!B:B,0)),'[1]Export Agora'!A:A,0))),"",IF(INDEX('[1]Export Agora'!F:F,MATCH(INDEX('[1]Présence Agora'!#REF!,MATCH(E56,'[1]Présence Agora'!B:B,0)),'[1]Export Agora'!A:A,0))="","",INDEX('[1]Export Agora'!F:F,MATCH(INDEX('[1]Présence Agora'!#REF!,MATCH(E56,'[1]Présence Agora'!B:B,0)),'[1]Export Agora'!A:A,0))))</f>
        <v/>
      </c>
      <c r="T56" s="65">
        <f>IF(INDEX('[1]Export Lascom'!U:U,MATCH(E56,'[1]Export Lascom'!O:O,0))="","",INDEX('[1]Export Lascom'!U:U,MATCH(E56,'[1]Export Lascom'!O:O,0)))</f>
        <v>45015</v>
      </c>
    </row>
    <row r="57" spans="5:20" x14ac:dyDescent="0.25">
      <c r="E57" s="72" t="s">
        <v>1254</v>
      </c>
      <c r="F57" s="73" t="str">
        <f>INDEX('[1]Export Lascom'!B:B,MATCH(E57,'[1]Export Lascom'!O:O,0))</f>
        <v>22ISS</v>
      </c>
      <c r="G57" s="73">
        <f>INDEX('[1]Export Lascom'!G:G,MATCH(E57,'[1]Export Lascom'!O:O,0))</f>
        <v>17</v>
      </c>
      <c r="H57" s="73" t="str">
        <f>INDEX('[1]Export Lascom'!D:D,MATCH(E57,'[1]Export Lascom'!O:O,0))</f>
        <v>G71</v>
      </c>
      <c r="I57" s="73" t="str">
        <f>INDEX('[1]Export Lascom'!E:E,MATCH(E57,'[1]Export Lascom'!O:O,0))</f>
        <v>PN2068-2</v>
      </c>
      <c r="J57" s="73" t="str">
        <f>IF(MID(INDEX('[1]Export Lascom'!P:P,MATCH(E57,'[1]Export Lascom'!O:O,0)),4,1)="-",MID(INDEX('[1]Export Lascom'!P:P,MATCH(E57,'[1]Export Lascom'!O:O,0)),5,3),"Titre à mettre à jour")</f>
        <v>Titre à mettre à jour</v>
      </c>
      <c r="K57" s="73" t="str">
        <f>IF(MID(INDEX('[1]Export Lascom'!P:P,MATCH(E57,'[1]Export Lascom'!O:O,0)),4,1)="-",MID(INDEX('[1]Export Lascom'!P:P,MATCH(E57,'[1]Export Lascom'!O:O,0)),9,3),"Titre à mettre à jour")</f>
        <v>Titre à mettre à jour</v>
      </c>
      <c r="L57" s="73" t="str">
        <f>INDEX('[1]Export Lascom'!I:I,MATCH(E57,'[1]Export Lascom'!O:O,0))</f>
        <v>DAF</v>
      </c>
      <c r="M57" s="73" t="str">
        <f>MID(E57,SEARCH("_",E57)-1+13,6)</f>
        <v>000048</v>
      </c>
      <c r="N57" s="74">
        <f>VALUE(MID(E57,SEARCH("_",E57)-1+20,2))</f>
        <v>2</v>
      </c>
      <c r="O57" s="73" t="s">
        <v>785</v>
      </c>
      <c r="P57" s="83" t="str">
        <f>IF(ISERROR(INDEX('Export CPRD PN2068-2'!M:M,MATCH(E57,'Export CPRD PN2068-2'!A:A,0))),"",INDEX('Export CPRD PN2068-2'!M:M,MATCH(E57,'Export CPRD PN2068-2'!A:A,0)))</f>
        <v/>
      </c>
      <c r="Q57" s="75"/>
      <c r="R57" s="76" t="str">
        <f>IF(AND(T57&lt;&gt;"",P57&lt;&gt;""),P57-T57,IF(AND(T57&lt;&gt;"",Q57&lt;&gt;""),Q57-T57,""))</f>
        <v/>
      </c>
      <c r="S57" s="76" t="str">
        <f>IF(ISERROR(INDEX('[1]Export Agora'!F:F,MATCH(INDEX('[1]Présence Agora'!#REF!,MATCH(E57,'[1]Présence Agora'!B:B,0)),'[1]Export Agora'!A:A,0))),"",IF(INDEX('[1]Export Agora'!F:F,MATCH(INDEX('[1]Présence Agora'!#REF!,MATCH(E57,'[1]Présence Agora'!B:B,0)),'[1]Export Agora'!A:A,0))="","",INDEX('[1]Export Agora'!F:F,MATCH(INDEX('[1]Présence Agora'!#REF!,MATCH(E57,'[1]Présence Agora'!B:B,0)),'[1]Export Agora'!A:A,0))))</f>
        <v/>
      </c>
      <c r="T57" s="65">
        <f>IF(INDEX('[1]Export Lascom'!U:U,MATCH(E57,'[1]Export Lascom'!O:O,0))="","",INDEX('[1]Export Lascom'!U:U,MATCH(E57,'[1]Export Lascom'!O:O,0)))</f>
        <v>45077</v>
      </c>
    </row>
    <row r="58" spans="5:20" x14ac:dyDescent="0.25">
      <c r="E58" s="72" t="s">
        <v>966</v>
      </c>
      <c r="F58" s="73" t="str">
        <f>INDEX('[1]Export Lascom'!B:B,MATCH(E58,'[1]Export Lascom'!O:O,0))</f>
        <v>22ISS</v>
      </c>
      <c r="G58" s="73">
        <f>INDEX('[1]Export Lascom'!G:G,MATCH(E58,'[1]Export Lascom'!O:O,0))</f>
        <v>17</v>
      </c>
      <c r="H58" s="73" t="str">
        <f>INDEX('[1]Export Lascom'!D:D,MATCH(E58,'[1]Export Lascom'!O:O,0))</f>
        <v>G72</v>
      </c>
      <c r="I58" s="73" t="str">
        <f>INDEX('[1]Export Lascom'!E:E,MATCH(E58,'[1]Export Lascom'!O:O,0))</f>
        <v>PN2068-2</v>
      </c>
      <c r="J58" s="73" t="str">
        <f>IF(MID(INDEX('[1]Export Lascom'!P:P,MATCH(E58,'[1]Export Lascom'!O:O,0)),4,1)="-",MID(INDEX('[1]Export Lascom'!P:P,MATCH(E58,'[1]Export Lascom'!O:O,0)),5,3),"Titre à mettre à jour")</f>
        <v>TTT</v>
      </c>
      <c r="K58" s="73" t="str">
        <f>IF(MID(INDEX('[1]Export Lascom'!P:P,MATCH(E58,'[1]Export Lascom'!O:O,0)),4,1)="-",MID(INDEX('[1]Export Lascom'!P:P,MATCH(E58,'[1]Export Lascom'!O:O,0)),9,3),"Titre à mettre à jour")</f>
        <v>TTB</v>
      </c>
      <c r="L58" s="73" t="str">
        <f>INDEX('[1]Export Lascom'!I:I,MATCH(E58,'[1]Export Lascom'!O:O,0))</f>
        <v>DAF</v>
      </c>
      <c r="M58" s="73" t="str">
        <f>MID(E58,SEARCH("_",E58)-1+13,6)</f>
        <v>000058</v>
      </c>
      <c r="N58" s="74">
        <f>VALUE(MID(E58,SEARCH("_",E58)-1+20,2))</f>
        <v>1</v>
      </c>
      <c r="O58" s="73" t="s">
        <v>787</v>
      </c>
      <c r="P58" s="83" t="str">
        <f>IF(ISERROR(INDEX('Export CPRD PN2068-2'!M:M,MATCH(E58,'Export CPRD PN2068-2'!A:A,0))),"",INDEX('Export CPRD PN2068-2'!M:M,MATCH(E58,'Export CPRD PN2068-2'!A:A,0)))</f>
        <v/>
      </c>
      <c r="Q58" s="75"/>
      <c r="R58" s="76" t="str">
        <f>IF(AND(T58&lt;&gt;"",P58&lt;&gt;""),P58-T58,IF(AND(T58&lt;&gt;"",Q58&lt;&gt;""),Q58-T58,""))</f>
        <v/>
      </c>
      <c r="S58" s="76" t="str">
        <f>IF(ISERROR(INDEX('[1]Export Agora'!F:F,MATCH(INDEX('[1]Présence Agora'!#REF!,MATCH(E58,'[1]Présence Agora'!B:B,0)),'[1]Export Agora'!A:A,0))),"",IF(INDEX('[1]Export Agora'!F:F,MATCH(INDEX('[1]Présence Agora'!#REF!,MATCH(E58,'[1]Présence Agora'!B:B,0)),'[1]Export Agora'!A:A,0))="","",INDEX('[1]Export Agora'!F:F,MATCH(INDEX('[1]Présence Agora'!#REF!,MATCH(E58,'[1]Présence Agora'!B:B,0)),'[1]Export Agora'!A:A,0))))</f>
        <v/>
      </c>
      <c r="T58" s="65">
        <f>IF(INDEX('[1]Export Lascom'!U:U,MATCH(E58,'[1]Export Lascom'!O:O,0))="","",INDEX('[1]Export Lascom'!U:U,MATCH(E58,'[1]Export Lascom'!O:O,0)))</f>
        <v>45020</v>
      </c>
    </row>
    <row r="59" spans="5:20" x14ac:dyDescent="0.25">
      <c r="E59" s="72" t="s">
        <v>985</v>
      </c>
      <c r="F59" s="73" t="str">
        <f>INDEX('[1]Export Lascom'!B:B,MATCH(E59,'[1]Export Lascom'!O:O,0))</f>
        <v>22ISS</v>
      </c>
      <c r="G59" s="73">
        <f>INDEX('[1]Export Lascom'!G:G,MATCH(E59,'[1]Export Lascom'!O:O,0))</f>
        <v>17</v>
      </c>
      <c r="H59" s="73" t="str">
        <f>INDEX('[1]Export Lascom'!D:D,MATCH(E59,'[1]Export Lascom'!O:O,0))</f>
        <v>G72</v>
      </c>
      <c r="I59" s="73" t="str">
        <f>INDEX('[1]Export Lascom'!E:E,MATCH(E59,'[1]Export Lascom'!O:O,0))</f>
        <v>PN2068-2</v>
      </c>
      <c r="J59" s="73" t="str">
        <f>IF(MID(INDEX('[1]Export Lascom'!P:P,MATCH(E59,'[1]Export Lascom'!O:O,0)),4,1)="-",MID(INDEX('[1]Export Lascom'!P:P,MATCH(E59,'[1]Export Lascom'!O:O,0)),5,3),"Titre à mettre à jour")</f>
        <v>TTT</v>
      </c>
      <c r="K59" s="73" t="str">
        <f>IF(MID(INDEX('[1]Export Lascom'!P:P,MATCH(E59,'[1]Export Lascom'!O:O,0)),4,1)="-",MID(INDEX('[1]Export Lascom'!P:P,MATCH(E59,'[1]Export Lascom'!O:O,0)),9,3),"Titre à mettre à jour")</f>
        <v>TTZ</v>
      </c>
      <c r="L59" s="73" t="str">
        <f>INDEX('[1]Export Lascom'!I:I,MATCH(E59,'[1]Export Lascom'!O:O,0))</f>
        <v>DAF</v>
      </c>
      <c r="M59" s="73" t="str">
        <f>MID(E59,SEARCH("_",E59)-1+13,6)</f>
        <v>000058</v>
      </c>
      <c r="N59" s="74">
        <f>VALUE(MID(E59,SEARCH("_",E59)-1+20,2))</f>
        <v>2</v>
      </c>
      <c r="O59" s="73" t="s">
        <v>787</v>
      </c>
      <c r="P59" s="83">
        <f>IF(ISERROR(INDEX('Export CPRD PN2068-2'!M:M,MATCH(E59,'Export CPRD PN2068-2'!A:A,0))),"",INDEX('Export CPRD PN2068-2'!M:M,MATCH(E59,'Export CPRD PN2068-2'!A:A,0)))</f>
        <v>45021</v>
      </c>
      <c r="Q59" s="75">
        <v>45034</v>
      </c>
      <c r="R59" s="76">
        <f>IF(AND(T59&lt;&gt;"",P59&lt;&gt;""),P59-T59,IF(AND(T59&lt;&gt;"",Q59&lt;&gt;""),Q59-T59,""))</f>
        <v>-6</v>
      </c>
      <c r="S59" s="76" t="str">
        <f>IF(ISERROR(INDEX('[1]Export Agora'!F:F,MATCH(INDEX('[1]Présence Agora'!#REF!,MATCH(E59,'[1]Présence Agora'!B:B,0)),'[1]Export Agora'!A:A,0))),"",IF(INDEX('[1]Export Agora'!F:F,MATCH(INDEX('[1]Présence Agora'!#REF!,MATCH(E59,'[1]Présence Agora'!B:B,0)),'[1]Export Agora'!A:A,0))="","",INDEX('[1]Export Agora'!F:F,MATCH(INDEX('[1]Présence Agora'!#REF!,MATCH(E59,'[1]Présence Agora'!B:B,0)),'[1]Export Agora'!A:A,0))))</f>
        <v/>
      </c>
      <c r="T59" s="65">
        <f>IF(INDEX('[1]Export Lascom'!U:U,MATCH(E59,'[1]Export Lascom'!O:O,0))="","",INDEX('[1]Export Lascom'!U:U,MATCH(E59,'[1]Export Lascom'!O:O,0)))</f>
        <v>45027</v>
      </c>
    </row>
    <row r="60" spans="5:20" x14ac:dyDescent="0.25">
      <c r="E60" s="72" t="s">
        <v>1042</v>
      </c>
      <c r="F60" s="73" t="str">
        <f>INDEX('[1]Export Lascom'!B:B,MATCH(E60,'[1]Export Lascom'!O:O,0))</f>
        <v>22ISS</v>
      </c>
      <c r="G60" s="73">
        <f>INDEX('[1]Export Lascom'!G:G,MATCH(E60,'[1]Export Lascom'!O:O,0))</f>
        <v>17</v>
      </c>
      <c r="H60" s="73" t="str">
        <f>INDEX('[1]Export Lascom'!D:D,MATCH(E60,'[1]Export Lascom'!O:O,0))</f>
        <v>PLO</v>
      </c>
      <c r="I60" s="73" t="str">
        <f>INDEX('[1]Export Lascom'!E:E,MATCH(E60,'[1]Export Lascom'!O:O,0))</f>
        <v>PN2068-2</v>
      </c>
      <c r="J60" s="73" t="str">
        <f>IF(MID(INDEX('[1]Export Lascom'!P:P,MATCH(E60,'[1]Export Lascom'!O:O,0)),4,1)="-",MID(INDEX('[1]Export Lascom'!P:P,MATCH(E60,'[1]Export Lascom'!O:O,0)),5,3),"Titre à mettre à jour")</f>
        <v>TTT</v>
      </c>
      <c r="K60" s="73" t="str">
        <f>IF(MID(INDEX('[1]Export Lascom'!P:P,MATCH(E60,'[1]Export Lascom'!O:O,0)),4,1)="-",MID(INDEX('[1]Export Lascom'!P:P,MATCH(E60,'[1]Export Lascom'!O:O,0)),9,3),"Titre à mettre à jour")</f>
        <v>TTZ</v>
      </c>
      <c r="L60" s="73" t="str">
        <f>INDEX('[1]Export Lascom'!I:I,MATCH(E60,'[1]Export Lascom'!O:O,0))</f>
        <v>DAF</v>
      </c>
      <c r="M60" s="73" t="str">
        <f>MID(E60,SEARCH("_",E60)-1+13,6)</f>
        <v>000058</v>
      </c>
      <c r="N60" s="74">
        <f>VALUE(MID(E60,SEARCH("_",E60)-1+20,2))</f>
        <v>3</v>
      </c>
      <c r="O60" s="73" t="s">
        <v>787</v>
      </c>
      <c r="P60" s="83" t="str">
        <f>IF(ISERROR(INDEX('Export CPRD PN2068-2'!M:M,MATCH(E60,'Export CPRD PN2068-2'!A:A,0))),"",INDEX('Export CPRD PN2068-2'!M:M,MATCH(E60,'Export CPRD PN2068-2'!A:A,0)))</f>
        <v/>
      </c>
      <c r="Q60" s="75"/>
      <c r="R60" s="76" t="str">
        <f>IF(AND(T60&lt;&gt;"",P60&lt;&gt;""),P60-T60,IF(AND(T60&lt;&gt;"",Q60&lt;&gt;""),Q60-T60,""))</f>
        <v/>
      </c>
      <c r="S60" s="76" t="str">
        <f>IF(ISERROR(INDEX('[1]Export Agora'!F:F,MATCH(INDEX('[1]Présence Agora'!#REF!,MATCH(E60,'[1]Présence Agora'!B:B,0)),'[1]Export Agora'!A:A,0))),"",IF(INDEX('[1]Export Agora'!F:F,MATCH(INDEX('[1]Présence Agora'!#REF!,MATCH(E60,'[1]Présence Agora'!B:B,0)),'[1]Export Agora'!A:A,0))="","",INDEX('[1]Export Agora'!F:F,MATCH(INDEX('[1]Présence Agora'!#REF!,MATCH(E60,'[1]Présence Agora'!B:B,0)),'[1]Export Agora'!A:A,0))))</f>
        <v/>
      </c>
      <c r="T60" s="65">
        <f>IF(INDEX('[1]Export Lascom'!U:U,MATCH(E60,'[1]Export Lascom'!O:O,0))="","",INDEX('[1]Export Lascom'!U:U,MATCH(E60,'[1]Export Lascom'!O:O,0)))</f>
        <v>45040</v>
      </c>
    </row>
    <row r="61" spans="5:20" x14ac:dyDescent="0.25">
      <c r="E61" s="72" t="s">
        <v>967</v>
      </c>
      <c r="F61" s="73" t="str">
        <f>INDEX('[1]Export Lascom'!B:B,MATCH(E61,'[1]Export Lascom'!O:O,0))</f>
        <v>22ISS</v>
      </c>
      <c r="G61" s="73">
        <f>INDEX('[1]Export Lascom'!G:G,MATCH(E61,'[1]Export Lascom'!O:O,0))</f>
        <v>17</v>
      </c>
      <c r="H61" s="73" t="str">
        <f>INDEX('[1]Export Lascom'!D:D,MATCH(E61,'[1]Export Lascom'!O:O,0))</f>
        <v>G72</v>
      </c>
      <c r="I61" s="73" t="str">
        <f>INDEX('[1]Export Lascom'!E:E,MATCH(E61,'[1]Export Lascom'!O:O,0))</f>
        <v>PN2068-2</v>
      </c>
      <c r="J61" s="73" t="str">
        <f>IF(MID(INDEX('[1]Export Lascom'!P:P,MATCH(E61,'[1]Export Lascom'!O:O,0)),4,1)="-",MID(INDEX('[1]Export Lascom'!P:P,MATCH(E61,'[1]Export Lascom'!O:O,0)),5,3),"Titre à mettre à jour")</f>
        <v>TTT</v>
      </c>
      <c r="K61" s="73" t="str">
        <f>IF(MID(INDEX('[1]Export Lascom'!P:P,MATCH(E61,'[1]Export Lascom'!O:O,0)),4,1)="-",MID(INDEX('[1]Export Lascom'!P:P,MATCH(E61,'[1]Export Lascom'!O:O,0)),9,3),"Titre à mettre à jour")</f>
        <v>TTB</v>
      </c>
      <c r="L61" s="73" t="str">
        <f>INDEX('[1]Export Lascom'!I:I,MATCH(E61,'[1]Export Lascom'!O:O,0))</f>
        <v>DAF</v>
      </c>
      <c r="M61" s="73" t="str">
        <f>MID(E61,SEARCH("_",E61)-1+13,6)</f>
        <v>000059</v>
      </c>
      <c r="N61" s="74">
        <f>VALUE(MID(E61,SEARCH("_",E61)-1+20,2))</f>
        <v>1</v>
      </c>
      <c r="O61" s="73" t="s">
        <v>787</v>
      </c>
      <c r="P61" s="83" t="str">
        <f>IF(ISERROR(INDEX('Export CPRD PN2068-2'!M:M,MATCH(E61,'Export CPRD PN2068-2'!A:A,0))),"",INDEX('Export CPRD PN2068-2'!M:M,MATCH(E61,'Export CPRD PN2068-2'!A:A,0)))</f>
        <v/>
      </c>
      <c r="Q61" s="75"/>
      <c r="R61" s="76" t="str">
        <f>IF(AND(T61&lt;&gt;"",P61&lt;&gt;""),P61-T61,IF(AND(T61&lt;&gt;"",Q61&lt;&gt;""),Q61-T61,""))</f>
        <v/>
      </c>
      <c r="S61" s="76" t="str">
        <f>IF(ISERROR(INDEX('[1]Export Agora'!F:F,MATCH(INDEX('[1]Présence Agora'!#REF!,MATCH(E61,'[1]Présence Agora'!B:B,0)),'[1]Export Agora'!A:A,0))),"",IF(INDEX('[1]Export Agora'!F:F,MATCH(INDEX('[1]Présence Agora'!#REF!,MATCH(E61,'[1]Présence Agora'!B:B,0)),'[1]Export Agora'!A:A,0))="","",INDEX('[1]Export Agora'!F:F,MATCH(INDEX('[1]Présence Agora'!#REF!,MATCH(E61,'[1]Présence Agora'!B:B,0)),'[1]Export Agora'!A:A,0))))</f>
        <v/>
      </c>
      <c r="T61" s="65">
        <f>IF(INDEX('[1]Export Lascom'!U:U,MATCH(E61,'[1]Export Lascom'!O:O,0))="","",INDEX('[1]Export Lascom'!U:U,MATCH(E61,'[1]Export Lascom'!O:O,0)))</f>
        <v>45020</v>
      </c>
    </row>
    <row r="62" spans="5:20" x14ac:dyDescent="0.25">
      <c r="E62" s="72" t="s">
        <v>997</v>
      </c>
      <c r="F62" s="73" t="str">
        <f>INDEX('[1]Export Lascom'!B:B,MATCH(E62,'[1]Export Lascom'!O:O,0))</f>
        <v>22ISS</v>
      </c>
      <c r="G62" s="73">
        <f>INDEX('[1]Export Lascom'!G:G,MATCH(E62,'[1]Export Lascom'!O:O,0))</f>
        <v>17</v>
      </c>
      <c r="H62" s="73" t="str">
        <f>INDEX('[1]Export Lascom'!D:D,MATCH(E62,'[1]Export Lascom'!O:O,0))</f>
        <v>G72</v>
      </c>
      <c r="I62" s="73" t="str">
        <f>INDEX('[1]Export Lascom'!E:E,MATCH(E62,'[1]Export Lascom'!O:O,0))</f>
        <v>PN2068-2</v>
      </c>
      <c r="J62" s="73" t="str">
        <f>IF(MID(INDEX('[1]Export Lascom'!P:P,MATCH(E62,'[1]Export Lascom'!O:O,0)),4,1)="-",MID(INDEX('[1]Export Lascom'!P:P,MATCH(E62,'[1]Export Lascom'!O:O,0)),5,3),"Titre à mettre à jour")</f>
        <v>TTT</v>
      </c>
      <c r="K62" s="73" t="str">
        <f>IF(MID(INDEX('[1]Export Lascom'!P:P,MATCH(E62,'[1]Export Lascom'!O:O,0)),4,1)="-",MID(INDEX('[1]Export Lascom'!P:P,MATCH(E62,'[1]Export Lascom'!O:O,0)),9,3),"Titre à mettre à jour")</f>
        <v>TTZ</v>
      </c>
      <c r="L62" s="73" t="str">
        <f>INDEX('[1]Export Lascom'!I:I,MATCH(E62,'[1]Export Lascom'!O:O,0))</f>
        <v>DAF</v>
      </c>
      <c r="M62" s="73" t="str">
        <f>MID(E62,SEARCH("_",E62)-1+13,6)</f>
        <v>000059</v>
      </c>
      <c r="N62" s="74">
        <f>VALUE(MID(E62,SEARCH("_",E62)-1+20,2))</f>
        <v>2</v>
      </c>
      <c r="O62" s="73" t="s">
        <v>787</v>
      </c>
      <c r="P62" s="83">
        <f>IF(ISERROR(INDEX('Export CPRD PN2068-2'!M:M,MATCH(E62,'Export CPRD PN2068-2'!A:A,0))),"",INDEX('Export CPRD PN2068-2'!M:M,MATCH(E62,'Export CPRD PN2068-2'!A:A,0)))</f>
        <v>45021</v>
      </c>
      <c r="Q62" s="75">
        <v>45035</v>
      </c>
      <c r="R62" s="76">
        <f>IF(AND(T62&lt;&gt;"",P62&lt;&gt;""),P62-T62,IF(AND(T62&lt;&gt;"",Q62&lt;&gt;""),Q62-T62,""))</f>
        <v>-8</v>
      </c>
      <c r="S62" s="76" t="str">
        <f>IF(ISERROR(INDEX('[1]Export Agora'!F:F,MATCH(INDEX('[1]Présence Agora'!#REF!,MATCH(E62,'[1]Présence Agora'!B:B,0)),'[1]Export Agora'!A:A,0))),"",IF(INDEX('[1]Export Agora'!F:F,MATCH(INDEX('[1]Présence Agora'!#REF!,MATCH(E62,'[1]Présence Agora'!B:B,0)),'[1]Export Agora'!A:A,0))="","",INDEX('[1]Export Agora'!F:F,MATCH(INDEX('[1]Présence Agora'!#REF!,MATCH(E62,'[1]Présence Agora'!B:B,0)),'[1]Export Agora'!A:A,0))))</f>
        <v/>
      </c>
      <c r="T62" s="65">
        <f>IF(INDEX('[1]Export Lascom'!U:U,MATCH(E62,'[1]Export Lascom'!O:O,0))="","",INDEX('[1]Export Lascom'!U:U,MATCH(E62,'[1]Export Lascom'!O:O,0)))</f>
        <v>45029</v>
      </c>
    </row>
    <row r="63" spans="5:20" x14ac:dyDescent="0.25">
      <c r="E63" s="72" t="s">
        <v>1043</v>
      </c>
      <c r="F63" s="73" t="str">
        <f>INDEX('[1]Export Lascom'!B:B,MATCH(E63,'[1]Export Lascom'!O:O,0))</f>
        <v>22ISS</v>
      </c>
      <c r="G63" s="73">
        <f>INDEX('[1]Export Lascom'!G:G,MATCH(E63,'[1]Export Lascom'!O:O,0))</f>
        <v>17</v>
      </c>
      <c r="H63" s="73" t="str">
        <f>INDEX('[1]Export Lascom'!D:D,MATCH(E63,'[1]Export Lascom'!O:O,0))</f>
        <v>PLO</v>
      </c>
      <c r="I63" s="73" t="str">
        <f>INDEX('[1]Export Lascom'!E:E,MATCH(E63,'[1]Export Lascom'!O:O,0))</f>
        <v>PN2068-2</v>
      </c>
      <c r="J63" s="73" t="str">
        <f>IF(MID(INDEX('[1]Export Lascom'!P:P,MATCH(E63,'[1]Export Lascom'!O:O,0)),4,1)="-",MID(INDEX('[1]Export Lascom'!P:P,MATCH(E63,'[1]Export Lascom'!O:O,0)),5,3),"Titre à mettre à jour")</f>
        <v>TTT</v>
      </c>
      <c r="K63" s="73" t="str">
        <f>IF(MID(INDEX('[1]Export Lascom'!P:P,MATCH(E63,'[1]Export Lascom'!O:O,0)),4,1)="-",MID(INDEX('[1]Export Lascom'!P:P,MATCH(E63,'[1]Export Lascom'!O:O,0)),9,3),"Titre à mettre à jour")</f>
        <v>TTZ</v>
      </c>
      <c r="L63" s="73" t="str">
        <f>INDEX('[1]Export Lascom'!I:I,MATCH(E63,'[1]Export Lascom'!O:O,0))</f>
        <v>DAF</v>
      </c>
      <c r="M63" s="73" t="str">
        <f>MID(E63,SEARCH("_",E63)-1+13,6)</f>
        <v>000059</v>
      </c>
      <c r="N63" s="74">
        <f>VALUE(MID(E63,SEARCH("_",E63)-1+20,2))</f>
        <v>3</v>
      </c>
      <c r="O63" s="73" t="s">
        <v>787</v>
      </c>
      <c r="P63" s="83" t="str">
        <f>IF(ISERROR(INDEX('Export CPRD PN2068-2'!M:M,MATCH(E63,'Export CPRD PN2068-2'!A:A,0))),"",INDEX('Export CPRD PN2068-2'!M:M,MATCH(E63,'Export CPRD PN2068-2'!A:A,0)))</f>
        <v/>
      </c>
      <c r="Q63" s="75"/>
      <c r="R63" s="76" t="str">
        <f>IF(AND(T63&lt;&gt;"",P63&lt;&gt;""),P63-T63,IF(AND(T63&lt;&gt;"",Q63&lt;&gt;""),Q63-T63,""))</f>
        <v/>
      </c>
      <c r="S63" s="76" t="str">
        <f>IF(ISERROR(INDEX('[1]Export Agora'!F:F,MATCH(INDEX('[1]Présence Agora'!#REF!,MATCH(E63,'[1]Présence Agora'!B:B,0)),'[1]Export Agora'!A:A,0))),"",IF(INDEX('[1]Export Agora'!F:F,MATCH(INDEX('[1]Présence Agora'!#REF!,MATCH(E63,'[1]Présence Agora'!B:B,0)),'[1]Export Agora'!A:A,0))="","",INDEX('[1]Export Agora'!F:F,MATCH(INDEX('[1]Présence Agora'!#REF!,MATCH(E63,'[1]Présence Agora'!B:B,0)),'[1]Export Agora'!A:A,0))))</f>
        <v/>
      </c>
      <c r="T63" s="65">
        <f>IF(INDEX('[1]Export Lascom'!U:U,MATCH(E63,'[1]Export Lascom'!O:O,0))="","",INDEX('[1]Export Lascom'!U:U,MATCH(E63,'[1]Export Lascom'!O:O,0)))</f>
        <v>45040</v>
      </c>
    </row>
    <row r="64" spans="5:20" x14ac:dyDescent="0.25">
      <c r="E64" s="72" t="s">
        <v>968</v>
      </c>
      <c r="F64" s="73" t="str">
        <f>INDEX('[1]Export Lascom'!B:B,MATCH(E64,'[1]Export Lascom'!O:O,0))</f>
        <v>22ISS</v>
      </c>
      <c r="G64" s="73">
        <f>INDEX('[1]Export Lascom'!G:G,MATCH(E64,'[1]Export Lascom'!O:O,0))</f>
        <v>17</v>
      </c>
      <c r="H64" s="73" t="str">
        <f>INDEX('[1]Export Lascom'!D:D,MATCH(E64,'[1]Export Lascom'!O:O,0))</f>
        <v>G72</v>
      </c>
      <c r="I64" s="73" t="str">
        <f>INDEX('[1]Export Lascom'!E:E,MATCH(E64,'[1]Export Lascom'!O:O,0))</f>
        <v>PN2068-2</v>
      </c>
      <c r="J64" s="73" t="str">
        <f>IF(MID(INDEX('[1]Export Lascom'!P:P,MATCH(E64,'[1]Export Lascom'!O:O,0)),4,1)="-",MID(INDEX('[1]Export Lascom'!P:P,MATCH(E64,'[1]Export Lascom'!O:O,0)),5,3),"Titre à mettre à jour")</f>
        <v>TTT</v>
      </c>
      <c r="K64" s="73" t="str">
        <f>IF(MID(INDEX('[1]Export Lascom'!P:P,MATCH(E64,'[1]Export Lascom'!O:O,0)),4,1)="-",MID(INDEX('[1]Export Lascom'!P:P,MATCH(E64,'[1]Export Lascom'!O:O,0)),9,3),"Titre à mettre à jour")</f>
        <v>TTB</v>
      </c>
      <c r="L64" s="73" t="str">
        <f>INDEX('[1]Export Lascom'!I:I,MATCH(E64,'[1]Export Lascom'!O:O,0))</f>
        <v>DAF</v>
      </c>
      <c r="M64" s="73" t="str">
        <f>MID(E64,SEARCH("_",E64)-1+13,6)</f>
        <v>000060</v>
      </c>
      <c r="N64" s="74">
        <f>VALUE(MID(E64,SEARCH("_",E64)-1+20,2))</f>
        <v>1</v>
      </c>
      <c r="O64" s="73" t="s">
        <v>787</v>
      </c>
      <c r="P64" s="83" t="str">
        <f>IF(ISERROR(INDEX('Export CPRD PN2068-2'!M:M,MATCH(E64,'Export CPRD PN2068-2'!A:A,0))),"",INDEX('Export CPRD PN2068-2'!M:M,MATCH(E64,'Export CPRD PN2068-2'!A:A,0)))</f>
        <v/>
      </c>
      <c r="Q64" s="75"/>
      <c r="R64" s="76" t="str">
        <f>IF(AND(T64&lt;&gt;"",P64&lt;&gt;""),P64-T64,IF(AND(T64&lt;&gt;"",Q64&lt;&gt;""),Q64-T64,""))</f>
        <v/>
      </c>
      <c r="S64" s="76" t="str">
        <f>IF(ISERROR(INDEX('[1]Export Agora'!F:F,MATCH(INDEX('[1]Présence Agora'!#REF!,MATCH(E64,'[1]Présence Agora'!B:B,0)),'[1]Export Agora'!A:A,0))),"",IF(INDEX('[1]Export Agora'!F:F,MATCH(INDEX('[1]Présence Agora'!#REF!,MATCH(E64,'[1]Présence Agora'!B:B,0)),'[1]Export Agora'!A:A,0))="","",INDEX('[1]Export Agora'!F:F,MATCH(INDEX('[1]Présence Agora'!#REF!,MATCH(E64,'[1]Présence Agora'!B:B,0)),'[1]Export Agora'!A:A,0))))</f>
        <v/>
      </c>
      <c r="T64" s="65">
        <f>IF(INDEX('[1]Export Lascom'!U:U,MATCH(E64,'[1]Export Lascom'!O:O,0))="","",INDEX('[1]Export Lascom'!U:U,MATCH(E64,'[1]Export Lascom'!O:O,0)))</f>
        <v>45020</v>
      </c>
    </row>
    <row r="65" spans="5:20" x14ac:dyDescent="0.25">
      <c r="E65" s="72" t="s">
        <v>998</v>
      </c>
      <c r="F65" s="73" t="str">
        <f>INDEX('[1]Export Lascom'!B:B,MATCH(E65,'[1]Export Lascom'!O:O,0))</f>
        <v>22ISS</v>
      </c>
      <c r="G65" s="73">
        <f>INDEX('[1]Export Lascom'!G:G,MATCH(E65,'[1]Export Lascom'!O:O,0))</f>
        <v>17</v>
      </c>
      <c r="H65" s="73" t="str">
        <f>INDEX('[1]Export Lascom'!D:D,MATCH(E65,'[1]Export Lascom'!O:O,0))</f>
        <v>G72</v>
      </c>
      <c r="I65" s="73" t="str">
        <f>INDEX('[1]Export Lascom'!E:E,MATCH(E65,'[1]Export Lascom'!O:O,0))</f>
        <v>PN2068-2</v>
      </c>
      <c r="J65" s="73" t="str">
        <f>IF(MID(INDEX('[1]Export Lascom'!P:P,MATCH(E65,'[1]Export Lascom'!O:O,0)),4,1)="-",MID(INDEX('[1]Export Lascom'!P:P,MATCH(E65,'[1]Export Lascom'!O:O,0)),5,3),"Titre à mettre à jour")</f>
        <v>TTT</v>
      </c>
      <c r="K65" s="73" t="str">
        <f>IF(MID(INDEX('[1]Export Lascom'!P:P,MATCH(E65,'[1]Export Lascom'!O:O,0)),4,1)="-",MID(INDEX('[1]Export Lascom'!P:P,MATCH(E65,'[1]Export Lascom'!O:O,0)),9,3),"Titre à mettre à jour")</f>
        <v>TTZ</v>
      </c>
      <c r="L65" s="73" t="str">
        <f>INDEX('[1]Export Lascom'!I:I,MATCH(E65,'[1]Export Lascom'!O:O,0))</f>
        <v>DAF</v>
      </c>
      <c r="M65" s="73" t="str">
        <f>MID(E65,SEARCH("_",E65)-1+13,6)</f>
        <v>000060</v>
      </c>
      <c r="N65" s="74">
        <f>VALUE(MID(E65,SEARCH("_",E65)-1+20,2))</f>
        <v>2</v>
      </c>
      <c r="O65" s="73" t="s">
        <v>787</v>
      </c>
      <c r="P65" s="83">
        <f>IF(ISERROR(INDEX('Export CPRD PN2068-2'!M:M,MATCH(E65,'Export CPRD PN2068-2'!A:A,0))),"",INDEX('Export CPRD PN2068-2'!M:M,MATCH(E65,'Export CPRD PN2068-2'!A:A,0)))</f>
        <v>45021</v>
      </c>
      <c r="Q65" s="75">
        <v>45035</v>
      </c>
      <c r="R65" s="76">
        <f>IF(AND(T65&lt;&gt;"",P65&lt;&gt;""),P65-T65,IF(AND(T65&lt;&gt;"",Q65&lt;&gt;""),Q65-T65,""))</f>
        <v>-8</v>
      </c>
      <c r="S65" s="76" t="str">
        <f>IF(ISERROR(INDEX('[1]Export Agora'!F:F,MATCH(INDEX('[1]Présence Agora'!#REF!,MATCH(E65,'[1]Présence Agora'!B:B,0)),'[1]Export Agora'!A:A,0))),"",IF(INDEX('[1]Export Agora'!F:F,MATCH(INDEX('[1]Présence Agora'!#REF!,MATCH(E65,'[1]Présence Agora'!B:B,0)),'[1]Export Agora'!A:A,0))="","",INDEX('[1]Export Agora'!F:F,MATCH(INDEX('[1]Présence Agora'!#REF!,MATCH(E65,'[1]Présence Agora'!B:B,0)),'[1]Export Agora'!A:A,0))))</f>
        <v/>
      </c>
      <c r="T65" s="65">
        <f>IF(INDEX('[1]Export Lascom'!U:U,MATCH(E65,'[1]Export Lascom'!O:O,0))="","",INDEX('[1]Export Lascom'!U:U,MATCH(E65,'[1]Export Lascom'!O:O,0)))</f>
        <v>45029</v>
      </c>
    </row>
    <row r="66" spans="5:20" x14ac:dyDescent="0.25">
      <c r="E66" s="72" t="s">
        <v>1056</v>
      </c>
      <c r="F66" s="73" t="str">
        <f>INDEX('[1]Export Lascom'!B:B,MATCH(E66,'[1]Export Lascom'!O:O,0))</f>
        <v>22ISS</v>
      </c>
      <c r="G66" s="73">
        <f>INDEX('[1]Export Lascom'!G:G,MATCH(E66,'[1]Export Lascom'!O:O,0))</f>
        <v>17</v>
      </c>
      <c r="H66" s="73" t="str">
        <f>INDEX('[1]Export Lascom'!D:D,MATCH(E66,'[1]Export Lascom'!O:O,0))</f>
        <v>PLO</v>
      </c>
      <c r="I66" s="73" t="str">
        <f>INDEX('[1]Export Lascom'!E:E,MATCH(E66,'[1]Export Lascom'!O:O,0))</f>
        <v>PN2068-2</v>
      </c>
      <c r="J66" s="73" t="str">
        <f>IF(MID(INDEX('[1]Export Lascom'!P:P,MATCH(E66,'[1]Export Lascom'!O:O,0)),4,1)="-",MID(INDEX('[1]Export Lascom'!P:P,MATCH(E66,'[1]Export Lascom'!O:O,0)),5,3),"Titre à mettre à jour")</f>
        <v>TTT</v>
      </c>
      <c r="K66" s="73" t="str">
        <f>IF(MID(INDEX('[1]Export Lascom'!P:P,MATCH(E66,'[1]Export Lascom'!O:O,0)),4,1)="-",MID(INDEX('[1]Export Lascom'!P:P,MATCH(E66,'[1]Export Lascom'!O:O,0)),9,3),"Titre à mettre à jour")</f>
        <v>TTZ</v>
      </c>
      <c r="L66" s="73" t="str">
        <f>INDEX('[1]Export Lascom'!I:I,MATCH(E66,'[1]Export Lascom'!O:O,0))</f>
        <v>DAF</v>
      </c>
      <c r="M66" s="73" t="str">
        <f>MID(E66,SEARCH("_",E66)-1+13,6)</f>
        <v>000060</v>
      </c>
      <c r="N66" s="74">
        <f>VALUE(MID(E66,SEARCH("_",E66)-1+20,2))</f>
        <v>3</v>
      </c>
      <c r="O66" s="73" t="s">
        <v>787</v>
      </c>
      <c r="P66" s="83" t="str">
        <f>IF(ISERROR(INDEX('Export CPRD PN2068-2'!M:M,MATCH(E66,'Export CPRD PN2068-2'!A:A,0))),"",INDEX('Export CPRD PN2068-2'!M:M,MATCH(E66,'Export CPRD PN2068-2'!A:A,0)))</f>
        <v/>
      </c>
      <c r="Q66" s="75"/>
      <c r="R66" s="76" t="str">
        <f>IF(AND(T66&lt;&gt;"",P66&lt;&gt;""),P66-T66,IF(AND(T66&lt;&gt;"",Q66&lt;&gt;""),Q66-T66,""))</f>
        <v/>
      </c>
      <c r="S66" s="76" t="str">
        <f>IF(ISERROR(INDEX('[1]Export Agora'!F:F,MATCH(INDEX('[1]Présence Agora'!#REF!,MATCH(E66,'[1]Présence Agora'!B:B,0)),'[1]Export Agora'!A:A,0))),"",IF(INDEX('[1]Export Agora'!F:F,MATCH(INDEX('[1]Présence Agora'!#REF!,MATCH(E66,'[1]Présence Agora'!B:B,0)),'[1]Export Agora'!A:A,0))="","",INDEX('[1]Export Agora'!F:F,MATCH(INDEX('[1]Présence Agora'!#REF!,MATCH(E66,'[1]Présence Agora'!B:B,0)),'[1]Export Agora'!A:A,0))))</f>
        <v/>
      </c>
      <c r="T66" s="65">
        <f>IF(INDEX('[1]Export Lascom'!U:U,MATCH(E66,'[1]Export Lascom'!O:O,0))="","",INDEX('[1]Export Lascom'!U:U,MATCH(E66,'[1]Export Lascom'!O:O,0)))</f>
        <v>45041</v>
      </c>
    </row>
    <row r="67" spans="5:20" x14ac:dyDescent="0.25">
      <c r="E67" s="72" t="s">
        <v>969</v>
      </c>
      <c r="F67" s="73" t="str">
        <f>INDEX('[1]Export Lascom'!B:B,MATCH(E67,'[1]Export Lascom'!O:O,0))</f>
        <v>22ISS</v>
      </c>
      <c r="G67" s="73">
        <f>INDEX('[1]Export Lascom'!G:G,MATCH(E67,'[1]Export Lascom'!O:O,0))</f>
        <v>17</v>
      </c>
      <c r="H67" s="73" t="str">
        <f>INDEX('[1]Export Lascom'!D:D,MATCH(E67,'[1]Export Lascom'!O:O,0))</f>
        <v>G72</v>
      </c>
      <c r="I67" s="73" t="str">
        <f>INDEX('[1]Export Lascom'!E:E,MATCH(E67,'[1]Export Lascom'!O:O,0))</f>
        <v>PN2068-2</v>
      </c>
      <c r="J67" s="73" t="str">
        <f>IF(MID(INDEX('[1]Export Lascom'!P:P,MATCH(E67,'[1]Export Lascom'!O:O,0)),4,1)="-",MID(INDEX('[1]Export Lascom'!P:P,MATCH(E67,'[1]Export Lascom'!O:O,0)),5,3),"Titre à mettre à jour")</f>
        <v>TTT</v>
      </c>
      <c r="K67" s="73" t="str">
        <f>IF(MID(INDEX('[1]Export Lascom'!P:P,MATCH(E67,'[1]Export Lascom'!O:O,0)),4,1)="-",MID(INDEX('[1]Export Lascom'!P:P,MATCH(E67,'[1]Export Lascom'!O:O,0)),9,3),"Titre à mettre à jour")</f>
        <v>TTB</v>
      </c>
      <c r="L67" s="73" t="str">
        <f>INDEX('[1]Export Lascom'!I:I,MATCH(E67,'[1]Export Lascom'!O:O,0))</f>
        <v>DAF</v>
      </c>
      <c r="M67" s="73" t="str">
        <f>MID(E67,SEARCH("_",E67)-1+13,6)</f>
        <v>000061</v>
      </c>
      <c r="N67" s="74">
        <f>VALUE(MID(E67,SEARCH("_",E67)-1+20,2))</f>
        <v>1</v>
      </c>
      <c r="O67" s="73" t="s">
        <v>787</v>
      </c>
      <c r="P67" s="83" t="str">
        <f>IF(ISERROR(INDEX('Export CPRD PN2068-2'!M:M,MATCH(E67,'Export CPRD PN2068-2'!A:A,0))),"",INDEX('Export CPRD PN2068-2'!M:M,MATCH(E67,'Export CPRD PN2068-2'!A:A,0)))</f>
        <v/>
      </c>
      <c r="Q67" s="75"/>
      <c r="R67" s="76" t="str">
        <f>IF(AND(T67&lt;&gt;"",P67&lt;&gt;""),P67-T67,IF(AND(T67&lt;&gt;"",Q67&lt;&gt;""),Q67-T67,""))</f>
        <v/>
      </c>
      <c r="S67" s="76" t="str">
        <f>IF(ISERROR(INDEX('[1]Export Agora'!F:F,MATCH(INDEX('[1]Présence Agora'!#REF!,MATCH(E67,'[1]Présence Agora'!B:B,0)),'[1]Export Agora'!A:A,0))),"",IF(INDEX('[1]Export Agora'!F:F,MATCH(INDEX('[1]Présence Agora'!#REF!,MATCH(E67,'[1]Présence Agora'!B:B,0)),'[1]Export Agora'!A:A,0))="","",INDEX('[1]Export Agora'!F:F,MATCH(INDEX('[1]Présence Agora'!#REF!,MATCH(E67,'[1]Présence Agora'!B:B,0)),'[1]Export Agora'!A:A,0))))</f>
        <v/>
      </c>
      <c r="T67" s="65">
        <f>IF(INDEX('[1]Export Lascom'!U:U,MATCH(E67,'[1]Export Lascom'!O:O,0))="","",INDEX('[1]Export Lascom'!U:U,MATCH(E67,'[1]Export Lascom'!O:O,0)))</f>
        <v>45020</v>
      </c>
    </row>
    <row r="68" spans="5:20" x14ac:dyDescent="0.25">
      <c r="E68" s="72" t="s">
        <v>999</v>
      </c>
      <c r="F68" s="73" t="str">
        <f>INDEX('[1]Export Lascom'!B:B,MATCH(E68,'[1]Export Lascom'!O:O,0))</f>
        <v>22ISS</v>
      </c>
      <c r="G68" s="73">
        <f>INDEX('[1]Export Lascom'!G:G,MATCH(E68,'[1]Export Lascom'!O:O,0))</f>
        <v>17</v>
      </c>
      <c r="H68" s="73" t="str">
        <f>INDEX('[1]Export Lascom'!D:D,MATCH(E68,'[1]Export Lascom'!O:O,0))</f>
        <v>G72</v>
      </c>
      <c r="I68" s="73" t="str">
        <f>INDEX('[1]Export Lascom'!E:E,MATCH(E68,'[1]Export Lascom'!O:O,0))</f>
        <v>PN2068-2</v>
      </c>
      <c r="J68" s="73" t="str">
        <f>IF(MID(INDEX('[1]Export Lascom'!P:P,MATCH(E68,'[1]Export Lascom'!O:O,0)),4,1)="-",MID(INDEX('[1]Export Lascom'!P:P,MATCH(E68,'[1]Export Lascom'!O:O,0)),5,3),"Titre à mettre à jour")</f>
        <v>TTT</v>
      </c>
      <c r="K68" s="73" t="str">
        <f>IF(MID(INDEX('[1]Export Lascom'!P:P,MATCH(E68,'[1]Export Lascom'!O:O,0)),4,1)="-",MID(INDEX('[1]Export Lascom'!P:P,MATCH(E68,'[1]Export Lascom'!O:O,0)),9,3),"Titre à mettre à jour")</f>
        <v>TTZ</v>
      </c>
      <c r="L68" s="73" t="str">
        <f>INDEX('[1]Export Lascom'!I:I,MATCH(E68,'[1]Export Lascom'!O:O,0))</f>
        <v>DAF</v>
      </c>
      <c r="M68" s="73" t="str">
        <f>MID(E68,SEARCH("_",E68)-1+13,6)</f>
        <v>000061</v>
      </c>
      <c r="N68" s="74">
        <f>VALUE(MID(E68,SEARCH("_",E68)-1+20,2))</f>
        <v>2</v>
      </c>
      <c r="O68" s="73" t="s">
        <v>787</v>
      </c>
      <c r="P68" s="83">
        <f>IF(ISERROR(INDEX('Export CPRD PN2068-2'!M:M,MATCH(E68,'Export CPRD PN2068-2'!A:A,0))),"",INDEX('Export CPRD PN2068-2'!M:M,MATCH(E68,'Export CPRD PN2068-2'!A:A,0)))</f>
        <v>45021</v>
      </c>
      <c r="Q68" s="75">
        <v>45035</v>
      </c>
      <c r="R68" s="76">
        <f>IF(AND(T68&lt;&gt;"",P68&lt;&gt;""),P68-T68,IF(AND(T68&lt;&gt;"",Q68&lt;&gt;""),Q68-T68,""))</f>
        <v>-8</v>
      </c>
      <c r="S68" s="76" t="str">
        <f>IF(ISERROR(INDEX('[1]Export Agora'!F:F,MATCH(INDEX('[1]Présence Agora'!#REF!,MATCH(E68,'[1]Présence Agora'!B:B,0)),'[1]Export Agora'!A:A,0))),"",IF(INDEX('[1]Export Agora'!F:F,MATCH(INDEX('[1]Présence Agora'!#REF!,MATCH(E68,'[1]Présence Agora'!B:B,0)),'[1]Export Agora'!A:A,0))="","",INDEX('[1]Export Agora'!F:F,MATCH(INDEX('[1]Présence Agora'!#REF!,MATCH(E68,'[1]Présence Agora'!B:B,0)),'[1]Export Agora'!A:A,0))))</f>
        <v/>
      </c>
      <c r="T68" s="65">
        <f>IF(INDEX('[1]Export Lascom'!U:U,MATCH(E68,'[1]Export Lascom'!O:O,0))="","",INDEX('[1]Export Lascom'!U:U,MATCH(E68,'[1]Export Lascom'!O:O,0)))</f>
        <v>45029</v>
      </c>
    </row>
    <row r="69" spans="5:20" x14ac:dyDescent="0.25">
      <c r="E69" s="72" t="s">
        <v>1041</v>
      </c>
      <c r="F69" s="73" t="str">
        <f>INDEX('[1]Export Lascom'!B:B,MATCH(E69,'[1]Export Lascom'!O:O,0))</f>
        <v>22ISS</v>
      </c>
      <c r="G69" s="73">
        <f>INDEX('[1]Export Lascom'!G:G,MATCH(E69,'[1]Export Lascom'!O:O,0))</f>
        <v>17</v>
      </c>
      <c r="H69" s="73" t="str">
        <f>INDEX('[1]Export Lascom'!D:D,MATCH(E69,'[1]Export Lascom'!O:O,0))</f>
        <v>G72</v>
      </c>
      <c r="I69" s="73" t="str">
        <f>INDEX('[1]Export Lascom'!E:E,MATCH(E69,'[1]Export Lascom'!O:O,0))</f>
        <v>PN2068-2</v>
      </c>
      <c r="J69" s="73" t="str">
        <f>IF(MID(INDEX('[1]Export Lascom'!P:P,MATCH(E69,'[1]Export Lascom'!O:O,0)),4,1)="-",MID(INDEX('[1]Export Lascom'!P:P,MATCH(E69,'[1]Export Lascom'!O:O,0)),5,3),"Titre à mettre à jour")</f>
        <v>TTT</v>
      </c>
      <c r="K69" s="73" t="str">
        <f>IF(MID(INDEX('[1]Export Lascom'!P:P,MATCH(E69,'[1]Export Lascom'!O:O,0)),4,1)="-",MID(INDEX('[1]Export Lascom'!P:P,MATCH(E69,'[1]Export Lascom'!O:O,0)),9,3),"Titre à mettre à jour")</f>
        <v>TTZ</v>
      </c>
      <c r="L69" s="73" t="str">
        <f>INDEX('[1]Export Lascom'!I:I,MATCH(E69,'[1]Export Lascom'!O:O,0))</f>
        <v>DAF</v>
      </c>
      <c r="M69" s="73" t="str">
        <f>MID(E69,SEARCH("_",E69)-1+13,6)</f>
        <v>000061</v>
      </c>
      <c r="N69" s="74">
        <f>VALUE(MID(E69,SEARCH("_",E69)-1+20,2))</f>
        <v>3</v>
      </c>
      <c r="O69" s="73" t="s">
        <v>787</v>
      </c>
      <c r="P69" s="83" t="str">
        <f>IF(ISERROR(INDEX('Export CPRD PN2068-2'!M:M,MATCH(E69,'Export CPRD PN2068-2'!A:A,0))),"",INDEX('Export CPRD PN2068-2'!M:M,MATCH(E69,'Export CPRD PN2068-2'!A:A,0)))</f>
        <v/>
      </c>
      <c r="Q69" s="75"/>
      <c r="R69" s="76" t="str">
        <f>IF(AND(T69&lt;&gt;"",P69&lt;&gt;""),P69-T69,IF(AND(T69&lt;&gt;"",Q69&lt;&gt;""),Q69-T69,""))</f>
        <v/>
      </c>
      <c r="S69" s="76" t="str">
        <f>IF(ISERROR(INDEX('[1]Export Agora'!F:F,MATCH(INDEX('[1]Présence Agora'!#REF!,MATCH(E69,'[1]Présence Agora'!B:B,0)),'[1]Export Agora'!A:A,0))),"",IF(INDEX('[1]Export Agora'!F:F,MATCH(INDEX('[1]Présence Agora'!#REF!,MATCH(E69,'[1]Présence Agora'!B:B,0)),'[1]Export Agora'!A:A,0))="","",INDEX('[1]Export Agora'!F:F,MATCH(INDEX('[1]Présence Agora'!#REF!,MATCH(E69,'[1]Présence Agora'!B:B,0)),'[1]Export Agora'!A:A,0))))</f>
        <v/>
      </c>
      <c r="T69" s="65">
        <f>IF(INDEX('[1]Export Lascom'!U:U,MATCH(E69,'[1]Export Lascom'!O:O,0))="","",INDEX('[1]Export Lascom'!U:U,MATCH(E69,'[1]Export Lascom'!O:O,0)))</f>
        <v>45040</v>
      </c>
    </row>
    <row r="70" spans="5:20" x14ac:dyDescent="0.25">
      <c r="E70" s="72" t="s">
        <v>970</v>
      </c>
      <c r="F70" s="73" t="str">
        <f>INDEX('[1]Export Lascom'!B:B,MATCH(E70,'[1]Export Lascom'!O:O,0))</f>
        <v>22ISS</v>
      </c>
      <c r="G70" s="73">
        <f>INDEX('[1]Export Lascom'!G:G,MATCH(E70,'[1]Export Lascom'!O:O,0))</f>
        <v>17</v>
      </c>
      <c r="H70" s="73" t="str">
        <f>INDEX('[1]Export Lascom'!D:D,MATCH(E70,'[1]Export Lascom'!O:O,0))</f>
        <v>G72</v>
      </c>
      <c r="I70" s="73" t="str">
        <f>INDEX('[1]Export Lascom'!E:E,MATCH(E70,'[1]Export Lascom'!O:O,0))</f>
        <v>PN2068-2</v>
      </c>
      <c r="J70" s="73" t="str">
        <f>IF(MID(INDEX('[1]Export Lascom'!P:P,MATCH(E70,'[1]Export Lascom'!O:O,0)),4,1)="-",MID(INDEX('[1]Export Lascom'!P:P,MATCH(E70,'[1]Export Lascom'!O:O,0)),5,3),"Titre à mettre à jour")</f>
        <v>TTT</v>
      </c>
      <c r="K70" s="73" t="str">
        <f>IF(MID(INDEX('[1]Export Lascom'!P:P,MATCH(E70,'[1]Export Lascom'!O:O,0)),4,1)="-",MID(INDEX('[1]Export Lascom'!P:P,MATCH(E70,'[1]Export Lascom'!O:O,0)),9,3),"Titre à mettre à jour")</f>
        <v>TTB</v>
      </c>
      <c r="L70" s="73" t="str">
        <f>INDEX('[1]Export Lascom'!I:I,MATCH(E70,'[1]Export Lascom'!O:O,0))</f>
        <v>DAF</v>
      </c>
      <c r="M70" s="73" t="str">
        <f>MID(E70,SEARCH("_",E70)-1+13,6)</f>
        <v>000062</v>
      </c>
      <c r="N70" s="74">
        <f>VALUE(MID(E70,SEARCH("_",E70)-1+20,2))</f>
        <v>1</v>
      </c>
      <c r="O70" s="73" t="s">
        <v>787</v>
      </c>
      <c r="P70" s="83" t="str">
        <f>IF(ISERROR(INDEX('Export CPRD PN2068-2'!M:M,MATCH(E70,'Export CPRD PN2068-2'!A:A,0))),"",INDEX('Export CPRD PN2068-2'!M:M,MATCH(E70,'Export CPRD PN2068-2'!A:A,0)))</f>
        <v/>
      </c>
      <c r="Q70" s="75"/>
      <c r="R70" s="76" t="str">
        <f>IF(AND(T70&lt;&gt;"",P70&lt;&gt;""),P70-T70,IF(AND(T70&lt;&gt;"",Q70&lt;&gt;""),Q70-T70,""))</f>
        <v/>
      </c>
      <c r="S70" s="76" t="str">
        <f>IF(ISERROR(INDEX('[1]Export Agora'!F:F,MATCH(INDEX('[1]Présence Agora'!#REF!,MATCH(E70,'[1]Présence Agora'!B:B,0)),'[1]Export Agora'!A:A,0))),"",IF(INDEX('[1]Export Agora'!F:F,MATCH(INDEX('[1]Présence Agora'!#REF!,MATCH(E70,'[1]Présence Agora'!B:B,0)),'[1]Export Agora'!A:A,0))="","",INDEX('[1]Export Agora'!F:F,MATCH(INDEX('[1]Présence Agora'!#REF!,MATCH(E70,'[1]Présence Agora'!B:B,0)),'[1]Export Agora'!A:A,0))))</f>
        <v/>
      </c>
      <c r="T70" s="65">
        <f>IF(INDEX('[1]Export Lascom'!U:U,MATCH(E70,'[1]Export Lascom'!O:O,0))="","",INDEX('[1]Export Lascom'!U:U,MATCH(E70,'[1]Export Lascom'!O:O,0)))</f>
        <v>45020</v>
      </c>
    </row>
    <row r="71" spans="5:20" x14ac:dyDescent="0.25">
      <c r="E71" s="72" t="s">
        <v>1000</v>
      </c>
      <c r="F71" s="73" t="str">
        <f>INDEX('[1]Export Lascom'!B:B,MATCH(E71,'[1]Export Lascom'!O:O,0))</f>
        <v>22ISS</v>
      </c>
      <c r="G71" s="73">
        <f>INDEX('[1]Export Lascom'!G:G,MATCH(E71,'[1]Export Lascom'!O:O,0))</f>
        <v>17</v>
      </c>
      <c r="H71" s="73" t="str">
        <f>INDEX('[1]Export Lascom'!D:D,MATCH(E71,'[1]Export Lascom'!O:O,0))</f>
        <v>G72</v>
      </c>
      <c r="I71" s="73" t="str">
        <f>INDEX('[1]Export Lascom'!E:E,MATCH(E71,'[1]Export Lascom'!O:O,0))</f>
        <v>PN2068-2</v>
      </c>
      <c r="J71" s="73" t="str">
        <f>IF(MID(INDEX('[1]Export Lascom'!P:P,MATCH(E71,'[1]Export Lascom'!O:O,0)),4,1)="-",MID(INDEX('[1]Export Lascom'!P:P,MATCH(E71,'[1]Export Lascom'!O:O,0)),5,3),"Titre à mettre à jour")</f>
        <v>TTT</v>
      </c>
      <c r="K71" s="73" t="str">
        <f>IF(MID(INDEX('[1]Export Lascom'!P:P,MATCH(E71,'[1]Export Lascom'!O:O,0)),4,1)="-",MID(INDEX('[1]Export Lascom'!P:P,MATCH(E71,'[1]Export Lascom'!O:O,0)),9,3),"Titre à mettre à jour")</f>
        <v>TTZ</v>
      </c>
      <c r="L71" s="73" t="str">
        <f>INDEX('[1]Export Lascom'!I:I,MATCH(E71,'[1]Export Lascom'!O:O,0))</f>
        <v>DAF</v>
      </c>
      <c r="M71" s="73" t="str">
        <f>MID(E71,SEARCH("_",E71)-1+13,6)</f>
        <v>000062</v>
      </c>
      <c r="N71" s="74">
        <f>VALUE(MID(E71,SEARCH("_",E71)-1+20,2))</f>
        <v>2</v>
      </c>
      <c r="O71" s="73" t="s">
        <v>787</v>
      </c>
      <c r="P71" s="83">
        <f>IF(ISERROR(INDEX('Export CPRD PN2068-2'!M:M,MATCH(E71,'Export CPRD PN2068-2'!A:A,0))),"",INDEX('Export CPRD PN2068-2'!M:M,MATCH(E71,'Export CPRD PN2068-2'!A:A,0)))</f>
        <v>45021</v>
      </c>
      <c r="Q71" s="75">
        <v>45035</v>
      </c>
      <c r="R71" s="76">
        <f>IF(AND(T71&lt;&gt;"",P71&lt;&gt;""),P71-T71,IF(AND(T71&lt;&gt;"",Q71&lt;&gt;""),Q71-T71,""))</f>
        <v>-8</v>
      </c>
      <c r="S71" s="76" t="str">
        <f>IF(ISERROR(INDEX('[1]Export Agora'!F:F,MATCH(INDEX('[1]Présence Agora'!#REF!,MATCH(E71,'[1]Présence Agora'!B:B,0)),'[1]Export Agora'!A:A,0))),"",IF(INDEX('[1]Export Agora'!F:F,MATCH(INDEX('[1]Présence Agora'!#REF!,MATCH(E71,'[1]Présence Agora'!B:B,0)),'[1]Export Agora'!A:A,0))="","",INDEX('[1]Export Agora'!F:F,MATCH(INDEX('[1]Présence Agora'!#REF!,MATCH(E71,'[1]Présence Agora'!B:B,0)),'[1]Export Agora'!A:A,0))))</f>
        <v/>
      </c>
      <c r="T71" s="65">
        <f>IF(INDEX('[1]Export Lascom'!U:U,MATCH(E71,'[1]Export Lascom'!O:O,0))="","",INDEX('[1]Export Lascom'!U:U,MATCH(E71,'[1]Export Lascom'!O:O,0)))</f>
        <v>45029</v>
      </c>
    </row>
    <row r="72" spans="5:20" x14ac:dyDescent="0.25">
      <c r="E72" s="72" t="s">
        <v>1044</v>
      </c>
      <c r="F72" s="73" t="str">
        <f>INDEX('[1]Export Lascom'!B:B,MATCH(E72,'[1]Export Lascom'!O:O,0))</f>
        <v>22ISS</v>
      </c>
      <c r="G72" s="73">
        <f>INDEX('[1]Export Lascom'!G:G,MATCH(E72,'[1]Export Lascom'!O:O,0))</f>
        <v>17</v>
      </c>
      <c r="H72" s="73" t="str">
        <f>INDEX('[1]Export Lascom'!D:D,MATCH(E72,'[1]Export Lascom'!O:O,0))</f>
        <v>PLO</v>
      </c>
      <c r="I72" s="73" t="str">
        <f>INDEX('[1]Export Lascom'!E:E,MATCH(E72,'[1]Export Lascom'!O:O,0))</f>
        <v>PN2068-2</v>
      </c>
      <c r="J72" s="73" t="str">
        <f>IF(MID(INDEX('[1]Export Lascom'!P:P,MATCH(E72,'[1]Export Lascom'!O:O,0)),4,1)="-",MID(INDEX('[1]Export Lascom'!P:P,MATCH(E72,'[1]Export Lascom'!O:O,0)),5,3),"Titre à mettre à jour")</f>
        <v>TTT</v>
      </c>
      <c r="K72" s="73" t="str">
        <f>IF(MID(INDEX('[1]Export Lascom'!P:P,MATCH(E72,'[1]Export Lascom'!O:O,0)),4,1)="-",MID(INDEX('[1]Export Lascom'!P:P,MATCH(E72,'[1]Export Lascom'!O:O,0)),9,3),"Titre à mettre à jour")</f>
        <v>TTZ</v>
      </c>
      <c r="L72" s="73" t="str">
        <f>INDEX('[1]Export Lascom'!I:I,MATCH(E72,'[1]Export Lascom'!O:O,0))</f>
        <v>DAF</v>
      </c>
      <c r="M72" s="73" t="str">
        <f>MID(E72,SEARCH("_",E72)-1+13,6)</f>
        <v>000062</v>
      </c>
      <c r="N72" s="74">
        <f>VALUE(MID(E72,SEARCH("_",E72)-1+20,2))</f>
        <v>3</v>
      </c>
      <c r="O72" s="73" t="s">
        <v>787</v>
      </c>
      <c r="P72" s="83" t="str">
        <f>IF(ISERROR(INDEX('Export CPRD PN2068-2'!M:M,MATCH(E72,'Export CPRD PN2068-2'!A:A,0))),"",INDEX('Export CPRD PN2068-2'!M:M,MATCH(E72,'Export CPRD PN2068-2'!A:A,0)))</f>
        <v/>
      </c>
      <c r="Q72" s="75"/>
      <c r="R72" s="76" t="str">
        <f>IF(AND(T72&lt;&gt;"",P72&lt;&gt;""),P72-T72,IF(AND(T72&lt;&gt;"",Q72&lt;&gt;""),Q72-T72,""))</f>
        <v/>
      </c>
      <c r="S72" s="76" t="str">
        <f>IF(ISERROR(INDEX('[1]Export Agora'!F:F,MATCH(INDEX('[1]Présence Agora'!#REF!,MATCH(E72,'[1]Présence Agora'!B:B,0)),'[1]Export Agora'!A:A,0))),"",IF(INDEX('[1]Export Agora'!F:F,MATCH(INDEX('[1]Présence Agora'!#REF!,MATCH(E72,'[1]Présence Agora'!B:B,0)),'[1]Export Agora'!A:A,0))="","",INDEX('[1]Export Agora'!F:F,MATCH(INDEX('[1]Présence Agora'!#REF!,MATCH(E72,'[1]Présence Agora'!B:B,0)),'[1]Export Agora'!A:A,0))))</f>
        <v/>
      </c>
      <c r="T72" s="65">
        <f>IF(INDEX('[1]Export Lascom'!U:U,MATCH(E72,'[1]Export Lascom'!O:O,0))="","",INDEX('[1]Export Lascom'!U:U,MATCH(E72,'[1]Export Lascom'!O:O,0)))</f>
        <v>45040</v>
      </c>
    </row>
    <row r="73" spans="5:20" x14ac:dyDescent="0.25">
      <c r="E73" s="72" t="s">
        <v>971</v>
      </c>
      <c r="F73" s="73" t="str">
        <f>INDEX('[1]Export Lascom'!B:B,MATCH(E73,'[1]Export Lascom'!O:O,0))</f>
        <v>22ISS</v>
      </c>
      <c r="G73" s="73">
        <f>INDEX('[1]Export Lascom'!G:G,MATCH(E73,'[1]Export Lascom'!O:O,0))</f>
        <v>17</v>
      </c>
      <c r="H73" s="73" t="str">
        <f>INDEX('[1]Export Lascom'!D:D,MATCH(E73,'[1]Export Lascom'!O:O,0))</f>
        <v>G72</v>
      </c>
      <c r="I73" s="73" t="str">
        <f>INDEX('[1]Export Lascom'!E:E,MATCH(E73,'[1]Export Lascom'!O:O,0))</f>
        <v>PN2068-2</v>
      </c>
      <c r="J73" s="73" t="str">
        <f>IF(MID(INDEX('[1]Export Lascom'!P:P,MATCH(E73,'[1]Export Lascom'!O:O,0)),4,1)="-",MID(INDEX('[1]Export Lascom'!P:P,MATCH(E73,'[1]Export Lascom'!O:O,0)),5,3),"Titre à mettre à jour")</f>
        <v>TTT</v>
      </c>
      <c r="K73" s="73" t="str">
        <f>IF(MID(INDEX('[1]Export Lascom'!P:P,MATCH(E73,'[1]Export Lascom'!O:O,0)),4,1)="-",MID(INDEX('[1]Export Lascom'!P:P,MATCH(E73,'[1]Export Lascom'!O:O,0)),9,3),"Titre à mettre à jour")</f>
        <v>TTB</v>
      </c>
      <c r="L73" s="73" t="str">
        <f>INDEX('[1]Export Lascom'!I:I,MATCH(E73,'[1]Export Lascom'!O:O,0))</f>
        <v>DAF</v>
      </c>
      <c r="M73" s="73" t="str">
        <f>MID(E73,SEARCH("_",E73)-1+13,6)</f>
        <v>000063</v>
      </c>
      <c r="N73" s="74">
        <f>VALUE(MID(E73,SEARCH("_",E73)-1+20,2))</f>
        <v>1</v>
      </c>
      <c r="O73" s="73" t="s">
        <v>787</v>
      </c>
      <c r="P73" s="83" t="str">
        <f>IF(ISERROR(INDEX('Export CPRD PN2068-2'!M:M,MATCH(E73,'Export CPRD PN2068-2'!A:A,0))),"",INDEX('Export CPRD PN2068-2'!M:M,MATCH(E73,'Export CPRD PN2068-2'!A:A,0)))</f>
        <v/>
      </c>
      <c r="Q73" s="75"/>
      <c r="R73" s="76" t="str">
        <f>IF(AND(T73&lt;&gt;"",P73&lt;&gt;""),P73-T73,IF(AND(T73&lt;&gt;"",Q73&lt;&gt;""),Q73-T73,""))</f>
        <v/>
      </c>
      <c r="S73" s="76" t="str">
        <f>IF(ISERROR(INDEX('[1]Export Agora'!F:F,MATCH(INDEX('[1]Présence Agora'!#REF!,MATCH(E73,'[1]Présence Agora'!B:B,0)),'[1]Export Agora'!A:A,0))),"",IF(INDEX('[1]Export Agora'!F:F,MATCH(INDEX('[1]Présence Agora'!#REF!,MATCH(E73,'[1]Présence Agora'!B:B,0)),'[1]Export Agora'!A:A,0))="","",INDEX('[1]Export Agora'!F:F,MATCH(INDEX('[1]Présence Agora'!#REF!,MATCH(E73,'[1]Présence Agora'!B:B,0)),'[1]Export Agora'!A:A,0))))</f>
        <v/>
      </c>
      <c r="T73" s="65">
        <f>IF(INDEX('[1]Export Lascom'!U:U,MATCH(E73,'[1]Export Lascom'!O:O,0))="","",INDEX('[1]Export Lascom'!U:U,MATCH(E73,'[1]Export Lascom'!O:O,0)))</f>
        <v>45020</v>
      </c>
    </row>
    <row r="74" spans="5:20" x14ac:dyDescent="0.25">
      <c r="E74" s="72" t="s">
        <v>1001</v>
      </c>
      <c r="F74" s="73" t="str">
        <f>INDEX('[1]Export Lascom'!B:B,MATCH(E74,'[1]Export Lascom'!O:O,0))</f>
        <v>22ISS</v>
      </c>
      <c r="G74" s="73">
        <f>INDEX('[1]Export Lascom'!G:G,MATCH(E74,'[1]Export Lascom'!O:O,0))</f>
        <v>17</v>
      </c>
      <c r="H74" s="73" t="str">
        <f>INDEX('[1]Export Lascom'!D:D,MATCH(E74,'[1]Export Lascom'!O:O,0))</f>
        <v>G72</v>
      </c>
      <c r="I74" s="73" t="str">
        <f>INDEX('[1]Export Lascom'!E:E,MATCH(E74,'[1]Export Lascom'!O:O,0))</f>
        <v>PN2068-2</v>
      </c>
      <c r="J74" s="73" t="str">
        <f>IF(MID(INDEX('[1]Export Lascom'!P:P,MATCH(E74,'[1]Export Lascom'!O:O,0)),4,1)="-",MID(INDEX('[1]Export Lascom'!P:P,MATCH(E74,'[1]Export Lascom'!O:O,0)),5,3),"Titre à mettre à jour")</f>
        <v>TTT</v>
      </c>
      <c r="K74" s="73" t="str">
        <f>IF(MID(INDEX('[1]Export Lascom'!P:P,MATCH(E74,'[1]Export Lascom'!O:O,0)),4,1)="-",MID(INDEX('[1]Export Lascom'!P:P,MATCH(E74,'[1]Export Lascom'!O:O,0)),9,3),"Titre à mettre à jour")</f>
        <v>TTZ</v>
      </c>
      <c r="L74" s="73" t="str">
        <f>INDEX('[1]Export Lascom'!I:I,MATCH(E74,'[1]Export Lascom'!O:O,0))</f>
        <v>DAF</v>
      </c>
      <c r="M74" s="73" t="str">
        <f>MID(E74,SEARCH("_",E74)-1+13,6)</f>
        <v>000063</v>
      </c>
      <c r="N74" s="74">
        <f>VALUE(MID(E74,SEARCH("_",E74)-1+20,2))</f>
        <v>2</v>
      </c>
      <c r="O74" s="73" t="s">
        <v>787</v>
      </c>
      <c r="P74" s="83">
        <f>IF(ISERROR(INDEX('Export CPRD PN2068-2'!M:M,MATCH(E74,'Export CPRD PN2068-2'!A:A,0))),"",INDEX('Export CPRD PN2068-2'!M:M,MATCH(E74,'Export CPRD PN2068-2'!A:A,0)))</f>
        <v>45021</v>
      </c>
      <c r="Q74" s="75">
        <v>45035</v>
      </c>
      <c r="R74" s="76">
        <f>IF(AND(T74&lt;&gt;"",P74&lt;&gt;""),P74-T74,IF(AND(T74&lt;&gt;"",Q74&lt;&gt;""),Q74-T74,""))</f>
        <v>-8</v>
      </c>
      <c r="S74" s="76" t="str">
        <f>IF(ISERROR(INDEX('[1]Export Agora'!F:F,MATCH(INDEX('[1]Présence Agora'!#REF!,MATCH(E74,'[1]Présence Agora'!B:B,0)),'[1]Export Agora'!A:A,0))),"",IF(INDEX('[1]Export Agora'!F:F,MATCH(INDEX('[1]Présence Agora'!#REF!,MATCH(E74,'[1]Présence Agora'!B:B,0)),'[1]Export Agora'!A:A,0))="","",INDEX('[1]Export Agora'!F:F,MATCH(INDEX('[1]Présence Agora'!#REF!,MATCH(E74,'[1]Présence Agora'!B:B,0)),'[1]Export Agora'!A:A,0))))</f>
        <v/>
      </c>
      <c r="T74" s="65">
        <f>IF(INDEX('[1]Export Lascom'!U:U,MATCH(E74,'[1]Export Lascom'!O:O,0))="","",INDEX('[1]Export Lascom'!U:U,MATCH(E74,'[1]Export Lascom'!O:O,0)))</f>
        <v>45029</v>
      </c>
    </row>
    <row r="75" spans="5:20" x14ac:dyDescent="0.25">
      <c r="E75" s="72" t="s">
        <v>1045</v>
      </c>
      <c r="F75" s="73" t="str">
        <f>INDEX('[1]Export Lascom'!B:B,MATCH(E75,'[1]Export Lascom'!O:O,0))</f>
        <v>22ISS</v>
      </c>
      <c r="G75" s="73">
        <f>INDEX('[1]Export Lascom'!G:G,MATCH(E75,'[1]Export Lascom'!O:O,0))</f>
        <v>17</v>
      </c>
      <c r="H75" s="73" t="str">
        <f>INDEX('[1]Export Lascom'!D:D,MATCH(E75,'[1]Export Lascom'!O:O,0))</f>
        <v>PLO</v>
      </c>
      <c r="I75" s="73" t="str">
        <f>INDEX('[1]Export Lascom'!E:E,MATCH(E75,'[1]Export Lascom'!O:O,0))</f>
        <v>PN2068-2</v>
      </c>
      <c r="J75" s="73" t="str">
        <f>IF(MID(INDEX('[1]Export Lascom'!P:P,MATCH(E75,'[1]Export Lascom'!O:O,0)),4,1)="-",MID(INDEX('[1]Export Lascom'!P:P,MATCH(E75,'[1]Export Lascom'!O:O,0)),5,3),"Titre à mettre à jour")</f>
        <v>TTT</v>
      </c>
      <c r="K75" s="73" t="str">
        <f>IF(MID(INDEX('[1]Export Lascom'!P:P,MATCH(E75,'[1]Export Lascom'!O:O,0)),4,1)="-",MID(INDEX('[1]Export Lascom'!P:P,MATCH(E75,'[1]Export Lascom'!O:O,0)),9,3),"Titre à mettre à jour")</f>
        <v>TTZ</v>
      </c>
      <c r="L75" s="73" t="str">
        <f>INDEX('[1]Export Lascom'!I:I,MATCH(E75,'[1]Export Lascom'!O:O,0))</f>
        <v>DAF</v>
      </c>
      <c r="M75" s="73" t="str">
        <f>MID(E75,SEARCH("_",E75)-1+13,6)</f>
        <v>000063</v>
      </c>
      <c r="N75" s="74">
        <f>VALUE(MID(E75,SEARCH("_",E75)-1+20,2))</f>
        <v>3</v>
      </c>
      <c r="O75" s="73" t="s">
        <v>787</v>
      </c>
      <c r="P75" s="83" t="str">
        <f>IF(ISERROR(INDEX('Export CPRD PN2068-2'!M:M,MATCH(E75,'Export CPRD PN2068-2'!A:A,0))),"",INDEX('Export CPRD PN2068-2'!M:M,MATCH(E75,'Export CPRD PN2068-2'!A:A,0)))</f>
        <v/>
      </c>
      <c r="Q75" s="75"/>
      <c r="R75" s="76" t="str">
        <f>IF(AND(T75&lt;&gt;"",P75&lt;&gt;""),P75-T75,IF(AND(T75&lt;&gt;"",Q75&lt;&gt;""),Q75-T75,""))</f>
        <v/>
      </c>
      <c r="S75" s="76" t="str">
        <f>IF(ISERROR(INDEX('[1]Export Agora'!F:F,MATCH(INDEX('[1]Présence Agora'!#REF!,MATCH(E75,'[1]Présence Agora'!B:B,0)),'[1]Export Agora'!A:A,0))),"",IF(INDEX('[1]Export Agora'!F:F,MATCH(INDEX('[1]Présence Agora'!#REF!,MATCH(E75,'[1]Présence Agora'!B:B,0)),'[1]Export Agora'!A:A,0))="","",INDEX('[1]Export Agora'!F:F,MATCH(INDEX('[1]Présence Agora'!#REF!,MATCH(E75,'[1]Présence Agora'!B:B,0)),'[1]Export Agora'!A:A,0))))</f>
        <v/>
      </c>
      <c r="T75" s="65">
        <f>IF(INDEX('[1]Export Lascom'!U:U,MATCH(E75,'[1]Export Lascom'!O:O,0))="","",INDEX('[1]Export Lascom'!U:U,MATCH(E75,'[1]Export Lascom'!O:O,0)))</f>
        <v>45040</v>
      </c>
    </row>
    <row r="76" spans="5:20" x14ac:dyDescent="0.25">
      <c r="E76" s="72" t="s">
        <v>972</v>
      </c>
      <c r="F76" s="73" t="str">
        <f>INDEX('[1]Export Lascom'!B:B,MATCH(E76,'[1]Export Lascom'!O:O,0))</f>
        <v>22ISS</v>
      </c>
      <c r="G76" s="73">
        <f>INDEX('[1]Export Lascom'!G:G,MATCH(E76,'[1]Export Lascom'!O:O,0))</f>
        <v>17</v>
      </c>
      <c r="H76" s="73" t="str">
        <f>INDEX('[1]Export Lascom'!D:D,MATCH(E76,'[1]Export Lascom'!O:O,0))</f>
        <v>G72</v>
      </c>
      <c r="I76" s="73" t="str">
        <f>INDEX('[1]Export Lascom'!E:E,MATCH(E76,'[1]Export Lascom'!O:O,0))</f>
        <v>PN2068-2</v>
      </c>
      <c r="J76" s="73" t="str">
        <f>IF(MID(INDEX('[1]Export Lascom'!P:P,MATCH(E76,'[1]Export Lascom'!O:O,0)),4,1)="-",MID(INDEX('[1]Export Lascom'!P:P,MATCH(E76,'[1]Export Lascom'!O:O,0)),5,3),"Titre à mettre à jour")</f>
        <v>TTT</v>
      </c>
      <c r="K76" s="73" t="str">
        <f>IF(MID(INDEX('[1]Export Lascom'!P:P,MATCH(E76,'[1]Export Lascom'!O:O,0)),4,1)="-",MID(INDEX('[1]Export Lascom'!P:P,MATCH(E76,'[1]Export Lascom'!O:O,0)),9,3),"Titre à mettre à jour")</f>
        <v>TTB</v>
      </c>
      <c r="L76" s="73" t="str">
        <f>INDEX('[1]Export Lascom'!I:I,MATCH(E76,'[1]Export Lascom'!O:O,0))</f>
        <v>DAF</v>
      </c>
      <c r="M76" s="73" t="str">
        <f>MID(E76,SEARCH("_",E76)-1+13,6)</f>
        <v>000064</v>
      </c>
      <c r="N76" s="74">
        <f>VALUE(MID(E76,SEARCH("_",E76)-1+20,2))</f>
        <v>1</v>
      </c>
      <c r="O76" s="73" t="s">
        <v>787</v>
      </c>
      <c r="P76" s="83" t="str">
        <f>IF(ISERROR(INDEX('Export CPRD PN2068-2'!M:M,MATCH(E76,'Export CPRD PN2068-2'!A:A,0))),"",INDEX('Export CPRD PN2068-2'!M:M,MATCH(E76,'Export CPRD PN2068-2'!A:A,0)))</f>
        <v/>
      </c>
      <c r="Q76" s="75"/>
      <c r="R76" s="76" t="str">
        <f>IF(AND(T76&lt;&gt;"",P76&lt;&gt;""),P76-T76,IF(AND(T76&lt;&gt;"",Q76&lt;&gt;""),Q76-T76,""))</f>
        <v/>
      </c>
      <c r="S76" s="76" t="str">
        <f>IF(ISERROR(INDEX('[1]Export Agora'!F:F,MATCH(INDEX('[1]Présence Agora'!#REF!,MATCH(E76,'[1]Présence Agora'!B:B,0)),'[1]Export Agora'!A:A,0))),"",IF(INDEX('[1]Export Agora'!F:F,MATCH(INDEX('[1]Présence Agora'!#REF!,MATCH(E76,'[1]Présence Agora'!B:B,0)),'[1]Export Agora'!A:A,0))="","",INDEX('[1]Export Agora'!F:F,MATCH(INDEX('[1]Présence Agora'!#REF!,MATCH(E76,'[1]Présence Agora'!B:B,0)),'[1]Export Agora'!A:A,0))))</f>
        <v/>
      </c>
      <c r="T76" s="65">
        <f>IF(INDEX('[1]Export Lascom'!U:U,MATCH(E76,'[1]Export Lascom'!O:O,0))="","",INDEX('[1]Export Lascom'!U:U,MATCH(E76,'[1]Export Lascom'!O:O,0)))</f>
        <v>45020</v>
      </c>
    </row>
    <row r="77" spans="5:20" x14ac:dyDescent="0.25">
      <c r="E77" s="72" t="s">
        <v>1002</v>
      </c>
      <c r="F77" s="73" t="str">
        <f>INDEX('[1]Export Lascom'!B:B,MATCH(E77,'[1]Export Lascom'!O:O,0))</f>
        <v>22ISS</v>
      </c>
      <c r="G77" s="73">
        <f>INDEX('[1]Export Lascom'!G:G,MATCH(E77,'[1]Export Lascom'!O:O,0))</f>
        <v>17</v>
      </c>
      <c r="H77" s="73" t="str">
        <f>INDEX('[1]Export Lascom'!D:D,MATCH(E77,'[1]Export Lascom'!O:O,0))</f>
        <v>G72</v>
      </c>
      <c r="I77" s="73" t="str">
        <f>INDEX('[1]Export Lascom'!E:E,MATCH(E77,'[1]Export Lascom'!O:O,0))</f>
        <v>PN2068-2</v>
      </c>
      <c r="J77" s="73" t="str">
        <f>IF(MID(INDEX('[1]Export Lascom'!P:P,MATCH(E77,'[1]Export Lascom'!O:O,0)),4,1)="-",MID(INDEX('[1]Export Lascom'!P:P,MATCH(E77,'[1]Export Lascom'!O:O,0)),5,3),"Titre à mettre à jour")</f>
        <v>TTT</v>
      </c>
      <c r="K77" s="73" t="str">
        <f>IF(MID(INDEX('[1]Export Lascom'!P:P,MATCH(E77,'[1]Export Lascom'!O:O,0)),4,1)="-",MID(INDEX('[1]Export Lascom'!P:P,MATCH(E77,'[1]Export Lascom'!O:O,0)),9,3),"Titre à mettre à jour")</f>
        <v>TTZ</v>
      </c>
      <c r="L77" s="73" t="str">
        <f>INDEX('[1]Export Lascom'!I:I,MATCH(E77,'[1]Export Lascom'!O:O,0))</f>
        <v>DAF</v>
      </c>
      <c r="M77" s="73" t="str">
        <f>MID(E77,SEARCH("_",E77)-1+13,6)</f>
        <v>000064</v>
      </c>
      <c r="N77" s="74">
        <f>VALUE(MID(E77,SEARCH("_",E77)-1+20,2))</f>
        <v>2</v>
      </c>
      <c r="O77" s="73" t="s">
        <v>787</v>
      </c>
      <c r="P77" s="83">
        <f>IF(ISERROR(INDEX('Export CPRD PN2068-2'!M:M,MATCH(E77,'Export CPRD PN2068-2'!A:A,0))),"",INDEX('Export CPRD PN2068-2'!M:M,MATCH(E77,'Export CPRD PN2068-2'!A:A,0)))</f>
        <v>45021</v>
      </c>
      <c r="Q77" s="75">
        <v>45035</v>
      </c>
      <c r="R77" s="76">
        <f>IF(AND(T77&lt;&gt;"",P77&lt;&gt;""),P77-T77,IF(AND(T77&lt;&gt;"",Q77&lt;&gt;""),Q77-T77,""))</f>
        <v>-8</v>
      </c>
      <c r="S77" s="76" t="str">
        <f>IF(ISERROR(INDEX('[1]Export Agora'!F:F,MATCH(INDEX('[1]Présence Agora'!#REF!,MATCH(E77,'[1]Présence Agora'!B:B,0)),'[1]Export Agora'!A:A,0))),"",IF(INDEX('[1]Export Agora'!F:F,MATCH(INDEX('[1]Présence Agora'!#REF!,MATCH(E77,'[1]Présence Agora'!B:B,0)),'[1]Export Agora'!A:A,0))="","",INDEX('[1]Export Agora'!F:F,MATCH(INDEX('[1]Présence Agora'!#REF!,MATCH(E77,'[1]Présence Agora'!B:B,0)),'[1]Export Agora'!A:A,0))))</f>
        <v/>
      </c>
      <c r="T77" s="65">
        <f>IF(INDEX('[1]Export Lascom'!U:U,MATCH(E77,'[1]Export Lascom'!O:O,0))="","",INDEX('[1]Export Lascom'!U:U,MATCH(E77,'[1]Export Lascom'!O:O,0)))</f>
        <v>45029</v>
      </c>
    </row>
    <row r="78" spans="5:20" x14ac:dyDescent="0.25">
      <c r="E78" s="72" t="s">
        <v>1046</v>
      </c>
      <c r="F78" s="73" t="str">
        <f>INDEX('[1]Export Lascom'!B:B,MATCH(E78,'[1]Export Lascom'!O:O,0))</f>
        <v>22ISS</v>
      </c>
      <c r="G78" s="73">
        <f>INDEX('[1]Export Lascom'!G:G,MATCH(E78,'[1]Export Lascom'!O:O,0))</f>
        <v>17</v>
      </c>
      <c r="H78" s="73" t="str">
        <f>INDEX('[1]Export Lascom'!D:D,MATCH(E78,'[1]Export Lascom'!O:O,0))</f>
        <v>PLO</v>
      </c>
      <c r="I78" s="73" t="str">
        <f>INDEX('[1]Export Lascom'!E:E,MATCH(E78,'[1]Export Lascom'!O:O,0))</f>
        <v>PN2068-2</v>
      </c>
      <c r="J78" s="73" t="str">
        <f>IF(MID(INDEX('[1]Export Lascom'!P:P,MATCH(E78,'[1]Export Lascom'!O:O,0)),4,1)="-",MID(INDEX('[1]Export Lascom'!P:P,MATCH(E78,'[1]Export Lascom'!O:O,0)),5,3),"Titre à mettre à jour")</f>
        <v>TTT</v>
      </c>
      <c r="K78" s="73" t="str">
        <f>IF(MID(INDEX('[1]Export Lascom'!P:P,MATCH(E78,'[1]Export Lascom'!O:O,0)),4,1)="-",MID(INDEX('[1]Export Lascom'!P:P,MATCH(E78,'[1]Export Lascom'!O:O,0)),9,3),"Titre à mettre à jour")</f>
        <v>TTZ</v>
      </c>
      <c r="L78" s="73" t="str">
        <f>INDEX('[1]Export Lascom'!I:I,MATCH(E78,'[1]Export Lascom'!O:O,0))</f>
        <v>DAF</v>
      </c>
      <c r="M78" s="73" t="str">
        <f>MID(E78,SEARCH("_",E78)-1+13,6)</f>
        <v>000064</v>
      </c>
      <c r="N78" s="74">
        <f>VALUE(MID(E78,SEARCH("_",E78)-1+20,2))</f>
        <v>3</v>
      </c>
      <c r="O78" s="73" t="s">
        <v>787</v>
      </c>
      <c r="P78" s="83" t="str">
        <f>IF(ISERROR(INDEX('Export CPRD PN2068-2'!M:M,MATCH(E78,'Export CPRD PN2068-2'!A:A,0))),"",INDEX('Export CPRD PN2068-2'!M:M,MATCH(E78,'Export CPRD PN2068-2'!A:A,0)))</f>
        <v/>
      </c>
      <c r="Q78" s="75"/>
      <c r="R78" s="76" t="str">
        <f>IF(AND(T78&lt;&gt;"",P78&lt;&gt;""),P78-T78,IF(AND(T78&lt;&gt;"",Q78&lt;&gt;""),Q78-T78,""))</f>
        <v/>
      </c>
      <c r="S78" s="76" t="str">
        <f>IF(ISERROR(INDEX('[1]Export Agora'!F:F,MATCH(INDEX('[1]Présence Agora'!#REF!,MATCH(E78,'[1]Présence Agora'!B:B,0)),'[1]Export Agora'!A:A,0))),"",IF(INDEX('[1]Export Agora'!F:F,MATCH(INDEX('[1]Présence Agora'!#REF!,MATCH(E78,'[1]Présence Agora'!B:B,0)),'[1]Export Agora'!A:A,0))="","",INDEX('[1]Export Agora'!F:F,MATCH(INDEX('[1]Présence Agora'!#REF!,MATCH(E78,'[1]Présence Agora'!B:B,0)),'[1]Export Agora'!A:A,0))))</f>
        <v/>
      </c>
      <c r="T78" s="65">
        <f>IF(INDEX('[1]Export Lascom'!U:U,MATCH(E78,'[1]Export Lascom'!O:O,0))="","",INDEX('[1]Export Lascom'!U:U,MATCH(E78,'[1]Export Lascom'!O:O,0)))</f>
        <v>45040</v>
      </c>
    </row>
    <row r="79" spans="5:20" x14ac:dyDescent="0.25">
      <c r="E79" s="72" t="s">
        <v>1183</v>
      </c>
      <c r="F79" s="73" t="str">
        <f>INDEX('[1]Export Lascom'!B:B,MATCH(E79,'[1]Export Lascom'!O:O,0))</f>
        <v>22ISS</v>
      </c>
      <c r="G79" s="73">
        <f>INDEX('[1]Export Lascom'!G:G,MATCH(E79,'[1]Export Lascom'!O:O,0))</f>
        <v>17</v>
      </c>
      <c r="H79" s="73" t="str">
        <f>INDEX('[1]Export Lascom'!D:D,MATCH(E79,'[1]Export Lascom'!O:O,0))</f>
        <v>PLO</v>
      </c>
      <c r="I79" s="73" t="str">
        <f>INDEX('[1]Export Lascom'!E:E,MATCH(E79,'[1]Export Lascom'!O:O,0))</f>
        <v>PN2068-2</v>
      </c>
      <c r="J79" s="73" t="str">
        <f>IF(MID(INDEX('[1]Export Lascom'!P:P,MATCH(E79,'[1]Export Lascom'!O:O,0)),4,1)="-",MID(INDEX('[1]Export Lascom'!P:P,MATCH(E79,'[1]Export Lascom'!O:O,0)),5,3),"Titre à mettre à jour")</f>
        <v>TTT</v>
      </c>
      <c r="K79" s="73" t="str">
        <f>IF(MID(INDEX('[1]Export Lascom'!P:P,MATCH(E79,'[1]Export Lascom'!O:O,0)),4,1)="-",MID(INDEX('[1]Export Lascom'!P:P,MATCH(E79,'[1]Export Lascom'!O:O,0)),9,3),"Titre à mettre à jour")</f>
        <v>TTZ</v>
      </c>
      <c r="L79" s="73" t="str">
        <f>INDEX('[1]Export Lascom'!I:I,MATCH(E79,'[1]Export Lascom'!O:O,0))</f>
        <v>DAF</v>
      </c>
      <c r="M79" s="73" t="str">
        <f>MID(E79,SEARCH("_",E79)-1+13,6)</f>
        <v>000064</v>
      </c>
      <c r="N79" s="74">
        <f>VALUE(MID(E79,SEARCH("_",E79)-1+20,2))</f>
        <v>4</v>
      </c>
      <c r="O79" s="73" t="s">
        <v>787</v>
      </c>
      <c r="P79" s="83" t="str">
        <f>IF(ISERROR(INDEX('Export CPRD PN2068-2'!M:M,MATCH(E79,'Export CPRD PN2068-2'!A:A,0))),"",INDEX('Export CPRD PN2068-2'!M:M,MATCH(E79,'Export CPRD PN2068-2'!A:A,0)))</f>
        <v/>
      </c>
      <c r="Q79" s="75"/>
      <c r="R79" s="76" t="str">
        <f>IF(AND(T79&lt;&gt;"",P79&lt;&gt;""),P79-T79,IF(AND(T79&lt;&gt;"",Q79&lt;&gt;""),Q79-T79,""))</f>
        <v/>
      </c>
      <c r="S79" s="76" t="str">
        <f>IF(ISERROR(INDEX('[1]Export Agora'!F:F,MATCH(INDEX('[1]Présence Agora'!#REF!,MATCH(E79,'[1]Présence Agora'!B:B,0)),'[1]Export Agora'!A:A,0))),"",IF(INDEX('[1]Export Agora'!F:F,MATCH(INDEX('[1]Présence Agora'!#REF!,MATCH(E79,'[1]Présence Agora'!B:B,0)),'[1]Export Agora'!A:A,0))="","",INDEX('[1]Export Agora'!F:F,MATCH(INDEX('[1]Présence Agora'!#REF!,MATCH(E79,'[1]Présence Agora'!B:B,0)),'[1]Export Agora'!A:A,0))))</f>
        <v/>
      </c>
      <c r="T79" s="65">
        <f>IF(INDEX('[1]Export Lascom'!U:U,MATCH(E79,'[1]Export Lascom'!O:O,0))="","",INDEX('[1]Export Lascom'!U:U,MATCH(E79,'[1]Export Lascom'!O:O,0)))</f>
        <v>45063</v>
      </c>
    </row>
    <row r="80" spans="5:20" x14ac:dyDescent="0.25">
      <c r="E80" s="72" t="s">
        <v>973</v>
      </c>
      <c r="F80" s="73" t="str">
        <f>INDEX('[1]Export Lascom'!B:B,MATCH(E80,'[1]Export Lascom'!O:O,0))</f>
        <v>22ISS</v>
      </c>
      <c r="G80" s="73">
        <f>INDEX('[1]Export Lascom'!G:G,MATCH(E80,'[1]Export Lascom'!O:O,0))</f>
        <v>17</v>
      </c>
      <c r="H80" s="73" t="str">
        <f>INDEX('[1]Export Lascom'!D:D,MATCH(E80,'[1]Export Lascom'!O:O,0))</f>
        <v>G72</v>
      </c>
      <c r="I80" s="73" t="str">
        <f>INDEX('[1]Export Lascom'!E:E,MATCH(E80,'[1]Export Lascom'!O:O,0))</f>
        <v>PN2068-2</v>
      </c>
      <c r="J80" s="73" t="str">
        <f>IF(MID(INDEX('[1]Export Lascom'!P:P,MATCH(E80,'[1]Export Lascom'!O:O,0)),4,1)="-",MID(INDEX('[1]Export Lascom'!P:P,MATCH(E80,'[1]Export Lascom'!O:O,0)),5,3),"Titre à mettre à jour")</f>
        <v>TTT</v>
      </c>
      <c r="K80" s="73" t="str">
        <f>IF(MID(INDEX('[1]Export Lascom'!P:P,MATCH(E80,'[1]Export Lascom'!O:O,0)),4,1)="-",MID(INDEX('[1]Export Lascom'!P:P,MATCH(E80,'[1]Export Lascom'!O:O,0)),9,3),"Titre à mettre à jour")</f>
        <v>TTB</v>
      </c>
      <c r="L80" s="73" t="str">
        <f>INDEX('[1]Export Lascom'!I:I,MATCH(E80,'[1]Export Lascom'!O:O,0))</f>
        <v>DAF</v>
      </c>
      <c r="M80" s="73" t="str">
        <f>MID(E80,SEARCH("_",E80)-1+13,6)</f>
        <v>000065</v>
      </c>
      <c r="N80" s="74">
        <f>VALUE(MID(E80,SEARCH("_",E80)-1+20,2))</f>
        <v>1</v>
      </c>
      <c r="O80" s="73" t="s">
        <v>787</v>
      </c>
      <c r="P80" s="83" t="str">
        <f>IF(ISERROR(INDEX('Export CPRD PN2068-2'!M:M,MATCH(E80,'Export CPRD PN2068-2'!A:A,0))),"",INDEX('Export CPRD PN2068-2'!M:M,MATCH(E80,'Export CPRD PN2068-2'!A:A,0)))</f>
        <v/>
      </c>
      <c r="Q80" s="75"/>
      <c r="R80" s="76" t="str">
        <f>IF(AND(T80&lt;&gt;"",P80&lt;&gt;""),P80-T80,IF(AND(T80&lt;&gt;"",Q80&lt;&gt;""),Q80-T80,""))</f>
        <v/>
      </c>
      <c r="S80" s="76" t="str">
        <f>IF(ISERROR(INDEX('[1]Export Agora'!F:F,MATCH(INDEX('[1]Présence Agora'!#REF!,MATCH(E80,'[1]Présence Agora'!B:B,0)),'[1]Export Agora'!A:A,0))),"",IF(INDEX('[1]Export Agora'!F:F,MATCH(INDEX('[1]Présence Agora'!#REF!,MATCH(E80,'[1]Présence Agora'!B:B,0)),'[1]Export Agora'!A:A,0))="","",INDEX('[1]Export Agora'!F:F,MATCH(INDEX('[1]Présence Agora'!#REF!,MATCH(E80,'[1]Présence Agora'!B:B,0)),'[1]Export Agora'!A:A,0))))</f>
        <v/>
      </c>
      <c r="T80" s="65">
        <f>IF(INDEX('[1]Export Lascom'!U:U,MATCH(E80,'[1]Export Lascom'!O:O,0))="","",INDEX('[1]Export Lascom'!U:U,MATCH(E80,'[1]Export Lascom'!O:O,0)))</f>
        <v>45020</v>
      </c>
    </row>
    <row r="81" spans="5:20" x14ac:dyDescent="0.25">
      <c r="E81" s="72" t="s">
        <v>1003</v>
      </c>
      <c r="F81" s="73" t="str">
        <f>INDEX('[1]Export Lascom'!B:B,MATCH(E81,'[1]Export Lascom'!O:O,0))</f>
        <v>22ISS</v>
      </c>
      <c r="G81" s="73">
        <f>INDEX('[1]Export Lascom'!G:G,MATCH(E81,'[1]Export Lascom'!O:O,0))</f>
        <v>17</v>
      </c>
      <c r="H81" s="73" t="str">
        <f>INDEX('[1]Export Lascom'!D:D,MATCH(E81,'[1]Export Lascom'!O:O,0))</f>
        <v>G72</v>
      </c>
      <c r="I81" s="73" t="str">
        <f>INDEX('[1]Export Lascom'!E:E,MATCH(E81,'[1]Export Lascom'!O:O,0))</f>
        <v>PN2068-2</v>
      </c>
      <c r="J81" s="73" t="str">
        <f>IF(MID(INDEX('[1]Export Lascom'!P:P,MATCH(E81,'[1]Export Lascom'!O:O,0)),4,1)="-",MID(INDEX('[1]Export Lascom'!P:P,MATCH(E81,'[1]Export Lascom'!O:O,0)),5,3),"Titre à mettre à jour")</f>
        <v>TTT</v>
      </c>
      <c r="K81" s="73" t="str">
        <f>IF(MID(INDEX('[1]Export Lascom'!P:P,MATCH(E81,'[1]Export Lascom'!O:O,0)),4,1)="-",MID(INDEX('[1]Export Lascom'!P:P,MATCH(E81,'[1]Export Lascom'!O:O,0)),9,3),"Titre à mettre à jour")</f>
        <v>TTZ</v>
      </c>
      <c r="L81" s="73" t="str">
        <f>INDEX('[1]Export Lascom'!I:I,MATCH(E81,'[1]Export Lascom'!O:O,0))</f>
        <v>DAF</v>
      </c>
      <c r="M81" s="73" t="str">
        <f>MID(E81,SEARCH("_",E81)-1+13,6)</f>
        <v>000065</v>
      </c>
      <c r="N81" s="74">
        <f>VALUE(MID(E81,SEARCH("_",E81)-1+20,2))</f>
        <v>2</v>
      </c>
      <c r="O81" s="73" t="s">
        <v>787</v>
      </c>
      <c r="P81" s="83">
        <f>IF(ISERROR(INDEX('Export CPRD PN2068-2'!M:M,MATCH(E81,'Export CPRD PN2068-2'!A:A,0))),"",INDEX('Export CPRD PN2068-2'!M:M,MATCH(E81,'Export CPRD PN2068-2'!A:A,0)))</f>
        <v>45021</v>
      </c>
      <c r="Q81" s="75">
        <v>45035</v>
      </c>
      <c r="R81" s="76">
        <f>IF(AND(T81&lt;&gt;"",P81&lt;&gt;""),P81-T81,IF(AND(T81&lt;&gt;"",Q81&lt;&gt;""),Q81-T81,""))</f>
        <v>-8</v>
      </c>
      <c r="S81" s="76" t="str">
        <f>IF(ISERROR(INDEX('[1]Export Agora'!F:F,MATCH(INDEX('[1]Présence Agora'!#REF!,MATCH(E81,'[1]Présence Agora'!B:B,0)),'[1]Export Agora'!A:A,0))),"",IF(INDEX('[1]Export Agora'!F:F,MATCH(INDEX('[1]Présence Agora'!#REF!,MATCH(E81,'[1]Présence Agora'!B:B,0)),'[1]Export Agora'!A:A,0))="","",INDEX('[1]Export Agora'!F:F,MATCH(INDEX('[1]Présence Agora'!#REF!,MATCH(E81,'[1]Présence Agora'!B:B,0)),'[1]Export Agora'!A:A,0))))</f>
        <v/>
      </c>
      <c r="T81" s="65">
        <f>IF(INDEX('[1]Export Lascom'!U:U,MATCH(E81,'[1]Export Lascom'!O:O,0))="","",INDEX('[1]Export Lascom'!U:U,MATCH(E81,'[1]Export Lascom'!O:O,0)))</f>
        <v>45029</v>
      </c>
    </row>
    <row r="82" spans="5:20" x14ac:dyDescent="0.25">
      <c r="E82" s="72" t="s">
        <v>1047</v>
      </c>
      <c r="F82" s="73" t="str">
        <f>INDEX('[1]Export Lascom'!B:B,MATCH(E82,'[1]Export Lascom'!O:O,0))</f>
        <v>22ISS</v>
      </c>
      <c r="G82" s="73">
        <f>INDEX('[1]Export Lascom'!G:G,MATCH(E82,'[1]Export Lascom'!O:O,0))</f>
        <v>17</v>
      </c>
      <c r="H82" s="73" t="str">
        <f>INDEX('[1]Export Lascom'!D:D,MATCH(E82,'[1]Export Lascom'!O:O,0))</f>
        <v>PLO</v>
      </c>
      <c r="I82" s="73" t="str">
        <f>INDEX('[1]Export Lascom'!E:E,MATCH(E82,'[1]Export Lascom'!O:O,0))</f>
        <v>PN2068-2</v>
      </c>
      <c r="J82" s="73" t="str">
        <f>IF(MID(INDEX('[1]Export Lascom'!P:P,MATCH(E82,'[1]Export Lascom'!O:O,0)),4,1)="-",MID(INDEX('[1]Export Lascom'!P:P,MATCH(E82,'[1]Export Lascom'!O:O,0)),5,3),"Titre à mettre à jour")</f>
        <v>TTT</v>
      </c>
      <c r="K82" s="73" t="str">
        <f>IF(MID(INDEX('[1]Export Lascom'!P:P,MATCH(E82,'[1]Export Lascom'!O:O,0)),4,1)="-",MID(INDEX('[1]Export Lascom'!P:P,MATCH(E82,'[1]Export Lascom'!O:O,0)),9,3),"Titre à mettre à jour")</f>
        <v>TTZ</v>
      </c>
      <c r="L82" s="73" t="str">
        <f>INDEX('[1]Export Lascom'!I:I,MATCH(E82,'[1]Export Lascom'!O:O,0))</f>
        <v>DAF</v>
      </c>
      <c r="M82" s="73" t="str">
        <f>MID(E82,SEARCH("_",E82)-1+13,6)</f>
        <v>000065</v>
      </c>
      <c r="N82" s="74">
        <f>VALUE(MID(E82,SEARCH("_",E82)-1+20,2))</f>
        <v>3</v>
      </c>
      <c r="O82" s="73" t="s">
        <v>787</v>
      </c>
      <c r="P82" s="83" t="str">
        <f>IF(ISERROR(INDEX('Export CPRD PN2068-2'!M:M,MATCH(E82,'Export CPRD PN2068-2'!A:A,0))),"",INDEX('Export CPRD PN2068-2'!M:M,MATCH(E82,'Export CPRD PN2068-2'!A:A,0)))</f>
        <v/>
      </c>
      <c r="Q82" s="75"/>
      <c r="R82" s="76" t="str">
        <f>IF(AND(T82&lt;&gt;"",P82&lt;&gt;""),P82-T82,IF(AND(T82&lt;&gt;"",Q82&lt;&gt;""),Q82-T82,""))</f>
        <v/>
      </c>
      <c r="S82" s="76" t="str">
        <f>IF(ISERROR(INDEX('[1]Export Agora'!F:F,MATCH(INDEX('[1]Présence Agora'!#REF!,MATCH(E82,'[1]Présence Agora'!B:B,0)),'[1]Export Agora'!A:A,0))),"",IF(INDEX('[1]Export Agora'!F:F,MATCH(INDEX('[1]Présence Agora'!#REF!,MATCH(E82,'[1]Présence Agora'!B:B,0)),'[1]Export Agora'!A:A,0))="","",INDEX('[1]Export Agora'!F:F,MATCH(INDEX('[1]Présence Agora'!#REF!,MATCH(E82,'[1]Présence Agora'!B:B,0)),'[1]Export Agora'!A:A,0))))</f>
        <v/>
      </c>
      <c r="T82" s="65">
        <f>IF(INDEX('[1]Export Lascom'!U:U,MATCH(E82,'[1]Export Lascom'!O:O,0))="","",INDEX('[1]Export Lascom'!U:U,MATCH(E82,'[1]Export Lascom'!O:O,0)))</f>
        <v>45040</v>
      </c>
    </row>
    <row r="83" spans="5:20" x14ac:dyDescent="0.25">
      <c r="E83" s="72" t="s">
        <v>1078</v>
      </c>
      <c r="F83" s="73" t="str">
        <f>INDEX('[1]Export Lascom'!B:B,MATCH(E83,'[1]Export Lascom'!O:O,0))</f>
        <v>22ISS</v>
      </c>
      <c r="G83" s="73">
        <f>INDEX('[1]Export Lascom'!G:G,MATCH(E83,'[1]Export Lascom'!O:O,0))</f>
        <v>17</v>
      </c>
      <c r="H83" s="73" t="str">
        <f>INDEX('[1]Export Lascom'!D:D,MATCH(E83,'[1]Export Lascom'!O:O,0))</f>
        <v>G12</v>
      </c>
      <c r="I83" s="73" t="str">
        <f>INDEX('[1]Export Lascom'!E:E,MATCH(E83,'[1]Export Lascom'!O:O,0))</f>
        <v>PN2068-2</v>
      </c>
      <c r="J83" s="73" t="str">
        <f>IF(MID(INDEX('[1]Export Lascom'!P:P,MATCH(E83,'[1]Export Lascom'!O:O,0)),4,1)="-",MID(INDEX('[1]Export Lascom'!P:P,MATCH(E83,'[1]Export Lascom'!O:O,0)),5,3),"Titre à mettre à jour")</f>
        <v>TTT</v>
      </c>
      <c r="K83" s="73" t="str">
        <f>IF(MID(INDEX('[1]Export Lascom'!P:P,MATCH(E83,'[1]Export Lascom'!O:O,0)),4,1)="-",MID(INDEX('[1]Export Lascom'!P:P,MATCH(E83,'[1]Export Lascom'!O:O,0)),9,3),"Titre à mettre à jour")</f>
        <v>TTZ</v>
      </c>
      <c r="L83" s="73" t="str">
        <f>INDEX('[1]Export Lascom'!I:I,MATCH(E83,'[1]Export Lascom'!O:O,0))</f>
        <v>DAF</v>
      </c>
      <c r="M83" s="73" t="str">
        <f>MID(E83,SEARCH("_",E83)-1+13,6)</f>
        <v>000067</v>
      </c>
      <c r="N83" s="74">
        <f>VALUE(MID(E83,SEARCH("_",E83)-1+20,2))</f>
        <v>1</v>
      </c>
      <c r="O83" s="73" t="s">
        <v>787</v>
      </c>
      <c r="P83" s="83" t="str">
        <f>IF(ISERROR(INDEX('Export CPRD PN2068-2'!M:M,MATCH(E83,'Export CPRD PN2068-2'!A:A,0))),"",INDEX('Export CPRD PN2068-2'!M:M,MATCH(E83,'Export CPRD PN2068-2'!A:A,0)))</f>
        <v/>
      </c>
      <c r="Q83" s="75"/>
      <c r="R83" s="76" t="str">
        <f>IF(AND(T83&lt;&gt;"",P83&lt;&gt;""),P83-T83,IF(AND(T83&lt;&gt;"",Q83&lt;&gt;""),Q83-T83,""))</f>
        <v/>
      </c>
      <c r="S83" s="76" t="str">
        <f>IF(ISERROR(INDEX('[1]Export Agora'!F:F,MATCH(INDEX('[1]Présence Agora'!#REF!,MATCH(E83,'[1]Présence Agora'!B:B,0)),'[1]Export Agora'!A:A,0))),"",IF(INDEX('[1]Export Agora'!F:F,MATCH(INDEX('[1]Présence Agora'!#REF!,MATCH(E83,'[1]Présence Agora'!B:B,0)),'[1]Export Agora'!A:A,0))="","",INDEX('[1]Export Agora'!F:F,MATCH(INDEX('[1]Présence Agora'!#REF!,MATCH(E83,'[1]Présence Agora'!B:B,0)),'[1]Export Agora'!A:A,0))))</f>
        <v/>
      </c>
      <c r="T83" s="65">
        <f>IF(INDEX('[1]Export Lascom'!U:U,MATCH(E83,'[1]Export Lascom'!O:O,0))="","",INDEX('[1]Export Lascom'!U:U,MATCH(E83,'[1]Export Lascom'!O:O,0)))</f>
        <v>45043</v>
      </c>
    </row>
    <row r="84" spans="5:20" x14ac:dyDescent="0.25">
      <c r="E84" s="72" t="s">
        <v>1079</v>
      </c>
      <c r="F84" s="73" t="str">
        <f>INDEX('[1]Export Lascom'!B:B,MATCH(E84,'[1]Export Lascom'!O:O,0))</f>
        <v>22ISS</v>
      </c>
      <c r="G84" s="73">
        <f>INDEX('[1]Export Lascom'!G:G,MATCH(E84,'[1]Export Lascom'!O:O,0))</f>
        <v>17</v>
      </c>
      <c r="H84" s="73" t="str">
        <f>INDEX('[1]Export Lascom'!D:D,MATCH(E84,'[1]Export Lascom'!O:O,0))</f>
        <v>G12</v>
      </c>
      <c r="I84" s="73" t="str">
        <f>INDEX('[1]Export Lascom'!E:E,MATCH(E84,'[1]Export Lascom'!O:O,0))</f>
        <v>PN2068-2</v>
      </c>
      <c r="J84" s="73" t="str">
        <f>IF(MID(INDEX('[1]Export Lascom'!P:P,MATCH(E84,'[1]Export Lascom'!O:O,0)),4,1)="-",MID(INDEX('[1]Export Lascom'!P:P,MATCH(E84,'[1]Export Lascom'!O:O,0)),5,3),"Titre à mettre à jour")</f>
        <v>TTT</v>
      </c>
      <c r="K84" s="73" t="str">
        <f>IF(MID(INDEX('[1]Export Lascom'!P:P,MATCH(E84,'[1]Export Lascom'!O:O,0)),4,1)="-",MID(INDEX('[1]Export Lascom'!P:P,MATCH(E84,'[1]Export Lascom'!O:O,0)),9,3),"Titre à mettre à jour")</f>
        <v>TTZ</v>
      </c>
      <c r="L84" s="73" t="str">
        <f>INDEX('[1]Export Lascom'!I:I,MATCH(E84,'[1]Export Lascom'!O:O,0))</f>
        <v>DAF</v>
      </c>
      <c r="M84" s="73" t="str">
        <f>MID(E84,SEARCH("_",E84)-1+13,6)</f>
        <v>000068</v>
      </c>
      <c r="N84" s="74">
        <f>VALUE(MID(E84,SEARCH("_",E84)-1+20,2))</f>
        <v>1</v>
      </c>
      <c r="O84" s="73" t="s">
        <v>787</v>
      </c>
      <c r="P84" s="83" t="str">
        <f>IF(ISERROR(INDEX('Export CPRD PN2068-2'!M:M,MATCH(E84,'Export CPRD PN2068-2'!A:A,0))),"",INDEX('Export CPRD PN2068-2'!M:M,MATCH(E84,'Export CPRD PN2068-2'!A:A,0)))</f>
        <v/>
      </c>
      <c r="Q84" s="75"/>
      <c r="R84" s="76" t="str">
        <f>IF(AND(T84&lt;&gt;"",P84&lt;&gt;""),P84-T84,IF(AND(T84&lt;&gt;"",Q84&lt;&gt;""),Q84-T84,""))</f>
        <v/>
      </c>
      <c r="S84" s="76" t="str">
        <f>IF(ISERROR(INDEX('[1]Export Agora'!F:F,MATCH(INDEX('[1]Présence Agora'!#REF!,MATCH(E84,'[1]Présence Agora'!B:B,0)),'[1]Export Agora'!A:A,0))),"",IF(INDEX('[1]Export Agora'!F:F,MATCH(INDEX('[1]Présence Agora'!#REF!,MATCH(E84,'[1]Présence Agora'!B:B,0)),'[1]Export Agora'!A:A,0))="","",INDEX('[1]Export Agora'!F:F,MATCH(INDEX('[1]Présence Agora'!#REF!,MATCH(E84,'[1]Présence Agora'!B:B,0)),'[1]Export Agora'!A:A,0))))</f>
        <v/>
      </c>
      <c r="T84" s="65">
        <f>IF(INDEX('[1]Export Lascom'!U:U,MATCH(E84,'[1]Export Lascom'!O:O,0))="","",INDEX('[1]Export Lascom'!U:U,MATCH(E84,'[1]Export Lascom'!O:O,0)))</f>
        <v>45043</v>
      </c>
    </row>
    <row r="85" spans="5:20" x14ac:dyDescent="0.25">
      <c r="E85" s="72" t="s">
        <v>1080</v>
      </c>
      <c r="F85" s="73" t="str">
        <f>INDEX('[1]Export Lascom'!B:B,MATCH(E85,'[1]Export Lascom'!O:O,0))</f>
        <v>22ISS</v>
      </c>
      <c r="G85" s="73">
        <f>INDEX('[1]Export Lascom'!G:G,MATCH(E85,'[1]Export Lascom'!O:O,0))</f>
        <v>17</v>
      </c>
      <c r="H85" s="73" t="str">
        <f>INDEX('[1]Export Lascom'!D:D,MATCH(E85,'[1]Export Lascom'!O:O,0))</f>
        <v>G12</v>
      </c>
      <c r="I85" s="73" t="str">
        <f>INDEX('[1]Export Lascom'!E:E,MATCH(E85,'[1]Export Lascom'!O:O,0))</f>
        <v>PN2068-2</v>
      </c>
      <c r="J85" s="73" t="str">
        <f>IF(MID(INDEX('[1]Export Lascom'!P:P,MATCH(E85,'[1]Export Lascom'!O:O,0)),4,1)="-",MID(INDEX('[1]Export Lascom'!P:P,MATCH(E85,'[1]Export Lascom'!O:O,0)),5,3),"Titre à mettre à jour")</f>
        <v>TTT</v>
      </c>
      <c r="K85" s="73" t="str">
        <f>IF(MID(INDEX('[1]Export Lascom'!P:P,MATCH(E85,'[1]Export Lascom'!O:O,0)),4,1)="-",MID(INDEX('[1]Export Lascom'!P:P,MATCH(E85,'[1]Export Lascom'!O:O,0)),9,3),"Titre à mettre à jour")</f>
        <v>TTZ</v>
      </c>
      <c r="L85" s="73" t="str">
        <f>INDEX('[1]Export Lascom'!I:I,MATCH(E85,'[1]Export Lascom'!O:O,0))</f>
        <v>DAF</v>
      </c>
      <c r="M85" s="73" t="str">
        <f>MID(E85,SEARCH("_",E85)-1+13,6)</f>
        <v>000069</v>
      </c>
      <c r="N85" s="74">
        <f>VALUE(MID(E85,SEARCH("_",E85)-1+20,2))</f>
        <v>1</v>
      </c>
      <c r="O85" s="73" t="s">
        <v>787</v>
      </c>
      <c r="P85" s="83" t="str">
        <f>IF(ISERROR(INDEX('Export CPRD PN2068-2'!M:M,MATCH(E85,'Export CPRD PN2068-2'!A:A,0))),"",INDEX('Export CPRD PN2068-2'!M:M,MATCH(E85,'Export CPRD PN2068-2'!A:A,0)))</f>
        <v/>
      </c>
      <c r="Q85" s="75"/>
      <c r="R85" s="76" t="str">
        <f>IF(AND(T85&lt;&gt;"",P85&lt;&gt;""),P85-T85,IF(AND(T85&lt;&gt;"",Q85&lt;&gt;""),Q85-T85,""))</f>
        <v/>
      </c>
      <c r="S85" s="76" t="str">
        <f>IF(ISERROR(INDEX('[1]Export Agora'!F:F,MATCH(INDEX('[1]Présence Agora'!#REF!,MATCH(E85,'[1]Présence Agora'!B:B,0)),'[1]Export Agora'!A:A,0))),"",IF(INDEX('[1]Export Agora'!F:F,MATCH(INDEX('[1]Présence Agora'!#REF!,MATCH(E85,'[1]Présence Agora'!B:B,0)),'[1]Export Agora'!A:A,0))="","",INDEX('[1]Export Agora'!F:F,MATCH(INDEX('[1]Présence Agora'!#REF!,MATCH(E85,'[1]Présence Agora'!B:B,0)),'[1]Export Agora'!A:A,0))))</f>
        <v/>
      </c>
      <c r="T85" s="65">
        <f>IF(INDEX('[1]Export Lascom'!U:U,MATCH(E85,'[1]Export Lascom'!O:O,0))="","",INDEX('[1]Export Lascom'!U:U,MATCH(E85,'[1]Export Lascom'!O:O,0)))</f>
        <v>45043</v>
      </c>
    </row>
    <row r="86" spans="5:20" x14ac:dyDescent="0.25">
      <c r="E86" s="72" t="s">
        <v>1081</v>
      </c>
      <c r="F86" s="73" t="str">
        <f>INDEX('[1]Export Lascom'!B:B,MATCH(E86,'[1]Export Lascom'!O:O,0))</f>
        <v>22ISS</v>
      </c>
      <c r="G86" s="73">
        <f>INDEX('[1]Export Lascom'!G:G,MATCH(E86,'[1]Export Lascom'!O:O,0))</f>
        <v>17</v>
      </c>
      <c r="H86" s="73" t="str">
        <f>INDEX('[1]Export Lascom'!D:D,MATCH(E86,'[1]Export Lascom'!O:O,0))</f>
        <v>G12</v>
      </c>
      <c r="I86" s="73" t="str">
        <f>INDEX('[1]Export Lascom'!E:E,MATCH(E86,'[1]Export Lascom'!O:O,0))</f>
        <v>PN2068-2</v>
      </c>
      <c r="J86" s="73" t="str">
        <f>IF(MID(INDEX('[1]Export Lascom'!P:P,MATCH(E86,'[1]Export Lascom'!O:O,0)),4,1)="-",MID(INDEX('[1]Export Lascom'!P:P,MATCH(E86,'[1]Export Lascom'!O:O,0)),5,3),"Titre à mettre à jour")</f>
        <v>TTT</v>
      </c>
      <c r="K86" s="73" t="str">
        <f>IF(MID(INDEX('[1]Export Lascom'!P:P,MATCH(E86,'[1]Export Lascom'!O:O,0)),4,1)="-",MID(INDEX('[1]Export Lascom'!P:P,MATCH(E86,'[1]Export Lascom'!O:O,0)),9,3),"Titre à mettre à jour")</f>
        <v>TTZ</v>
      </c>
      <c r="L86" s="73" t="str">
        <f>INDEX('[1]Export Lascom'!I:I,MATCH(E86,'[1]Export Lascom'!O:O,0))</f>
        <v>DAF</v>
      </c>
      <c r="M86" s="73" t="str">
        <f>MID(E86,SEARCH("_",E86)-1+13,6)</f>
        <v>000070</v>
      </c>
      <c r="N86" s="74">
        <f>VALUE(MID(E86,SEARCH("_",E86)-1+20,2))</f>
        <v>1</v>
      </c>
      <c r="O86" s="73" t="s">
        <v>787</v>
      </c>
      <c r="P86" s="83" t="str">
        <f>IF(ISERROR(INDEX('Export CPRD PN2068-2'!M:M,MATCH(E86,'Export CPRD PN2068-2'!A:A,0))),"",INDEX('Export CPRD PN2068-2'!M:M,MATCH(E86,'Export CPRD PN2068-2'!A:A,0)))</f>
        <v/>
      </c>
      <c r="Q86" s="75"/>
      <c r="R86" s="76" t="str">
        <f>IF(AND(T86&lt;&gt;"",P86&lt;&gt;""),P86-T86,IF(AND(T86&lt;&gt;"",Q86&lt;&gt;""),Q86-T86,""))</f>
        <v/>
      </c>
      <c r="S86" s="76" t="str">
        <f>IF(ISERROR(INDEX('[1]Export Agora'!F:F,MATCH(INDEX('[1]Présence Agora'!#REF!,MATCH(E86,'[1]Présence Agora'!B:B,0)),'[1]Export Agora'!A:A,0))),"",IF(INDEX('[1]Export Agora'!F:F,MATCH(INDEX('[1]Présence Agora'!#REF!,MATCH(E86,'[1]Présence Agora'!B:B,0)),'[1]Export Agora'!A:A,0))="","",INDEX('[1]Export Agora'!F:F,MATCH(INDEX('[1]Présence Agora'!#REF!,MATCH(E86,'[1]Présence Agora'!B:B,0)),'[1]Export Agora'!A:A,0))))</f>
        <v/>
      </c>
      <c r="T86" s="65">
        <f>IF(INDEX('[1]Export Lascom'!U:U,MATCH(E86,'[1]Export Lascom'!O:O,0))="","",INDEX('[1]Export Lascom'!U:U,MATCH(E86,'[1]Export Lascom'!O:O,0)))</f>
        <v>45043</v>
      </c>
    </row>
    <row r="87" spans="5:20" x14ac:dyDescent="0.25">
      <c r="E87" s="72" t="s">
        <v>1096</v>
      </c>
      <c r="F87" s="73" t="str">
        <f>INDEX('[1]Export Lascom'!B:B,MATCH(E87,'[1]Export Lascom'!O:O,0))</f>
        <v>22ISS</v>
      </c>
      <c r="G87" s="73">
        <f>INDEX('[1]Export Lascom'!G:G,MATCH(E87,'[1]Export Lascom'!O:O,0))</f>
        <v>17</v>
      </c>
      <c r="H87" s="73" t="str">
        <f>INDEX('[1]Export Lascom'!D:D,MATCH(E87,'[1]Export Lascom'!O:O,0))</f>
        <v>G12</v>
      </c>
      <c r="I87" s="73" t="str">
        <f>INDEX('[1]Export Lascom'!E:E,MATCH(E87,'[1]Export Lascom'!O:O,0))</f>
        <v>PN2068-2</v>
      </c>
      <c r="J87" s="73" t="str">
        <f>IF(MID(INDEX('[1]Export Lascom'!P:P,MATCH(E87,'[1]Export Lascom'!O:O,0)),4,1)="-",MID(INDEX('[1]Export Lascom'!P:P,MATCH(E87,'[1]Export Lascom'!O:O,0)),5,3),"Titre à mettre à jour")</f>
        <v>TTT</v>
      </c>
      <c r="K87" s="73" t="str">
        <f>IF(MID(INDEX('[1]Export Lascom'!P:P,MATCH(E87,'[1]Export Lascom'!O:O,0)),4,1)="-",MID(INDEX('[1]Export Lascom'!P:P,MATCH(E87,'[1]Export Lascom'!O:O,0)),9,3),"Titre à mettre à jour")</f>
        <v>TTZ</v>
      </c>
      <c r="L87" s="73" t="str">
        <f>INDEX('[1]Export Lascom'!I:I,MATCH(E87,'[1]Export Lascom'!O:O,0))</f>
        <v>DAF</v>
      </c>
      <c r="M87" s="73" t="str">
        <f>MID(E87,SEARCH("_",E87)-1+13,6)</f>
        <v>000071</v>
      </c>
      <c r="N87" s="74">
        <f>VALUE(MID(E87,SEARCH("_",E87)-1+20,2))</f>
        <v>1</v>
      </c>
      <c r="O87" s="73" t="s">
        <v>787</v>
      </c>
      <c r="P87" s="83" t="str">
        <f>IF(ISERROR(INDEX('Export CPRD PN2068-2'!M:M,MATCH(E87,'Export CPRD PN2068-2'!A:A,0))),"",INDEX('Export CPRD PN2068-2'!M:M,MATCH(E87,'Export CPRD PN2068-2'!A:A,0)))</f>
        <v/>
      </c>
      <c r="Q87" s="75"/>
      <c r="R87" s="76" t="str">
        <f>IF(AND(T87&lt;&gt;"",P87&lt;&gt;""),P87-T87,IF(AND(T87&lt;&gt;"",Q87&lt;&gt;""),Q87-T87,""))</f>
        <v/>
      </c>
      <c r="S87" s="76" t="str">
        <f>IF(ISERROR(INDEX('[1]Export Agora'!F:F,MATCH(INDEX('[1]Présence Agora'!#REF!,MATCH(E87,'[1]Présence Agora'!B:B,0)),'[1]Export Agora'!A:A,0))),"",IF(INDEX('[1]Export Agora'!F:F,MATCH(INDEX('[1]Présence Agora'!#REF!,MATCH(E87,'[1]Présence Agora'!B:B,0)),'[1]Export Agora'!A:A,0))="","",INDEX('[1]Export Agora'!F:F,MATCH(INDEX('[1]Présence Agora'!#REF!,MATCH(E87,'[1]Présence Agora'!B:B,0)),'[1]Export Agora'!A:A,0))))</f>
        <v/>
      </c>
      <c r="T87" s="65">
        <f>IF(INDEX('[1]Export Lascom'!U:U,MATCH(E87,'[1]Export Lascom'!O:O,0))="","",INDEX('[1]Export Lascom'!U:U,MATCH(E87,'[1]Export Lascom'!O:O,0)))</f>
        <v>45048</v>
      </c>
    </row>
    <row r="88" spans="5:20" x14ac:dyDescent="0.25">
      <c r="E88" s="72" t="s">
        <v>1097</v>
      </c>
      <c r="F88" s="73" t="str">
        <f>INDEX('[1]Export Lascom'!B:B,MATCH(E88,'[1]Export Lascom'!O:O,0))</f>
        <v>22ISS</v>
      </c>
      <c r="G88" s="73">
        <f>INDEX('[1]Export Lascom'!G:G,MATCH(E88,'[1]Export Lascom'!O:O,0))</f>
        <v>17</v>
      </c>
      <c r="H88" s="73" t="str">
        <f>INDEX('[1]Export Lascom'!D:D,MATCH(E88,'[1]Export Lascom'!O:O,0))</f>
        <v>G12</v>
      </c>
      <c r="I88" s="73" t="str">
        <f>INDEX('[1]Export Lascom'!E:E,MATCH(E88,'[1]Export Lascom'!O:O,0))</f>
        <v>PN2068-2</v>
      </c>
      <c r="J88" s="73" t="str">
        <f>IF(MID(INDEX('[1]Export Lascom'!P:P,MATCH(E88,'[1]Export Lascom'!O:O,0)),4,1)="-",MID(INDEX('[1]Export Lascom'!P:P,MATCH(E88,'[1]Export Lascom'!O:O,0)),5,3),"Titre à mettre à jour")</f>
        <v>TTT</v>
      </c>
      <c r="K88" s="73" t="str">
        <f>IF(MID(INDEX('[1]Export Lascom'!P:P,MATCH(E88,'[1]Export Lascom'!O:O,0)),4,1)="-",MID(INDEX('[1]Export Lascom'!P:P,MATCH(E88,'[1]Export Lascom'!O:O,0)),9,3),"Titre à mettre à jour")</f>
        <v>TTZ</v>
      </c>
      <c r="L88" s="73" t="str">
        <f>INDEX('[1]Export Lascom'!I:I,MATCH(E88,'[1]Export Lascom'!O:O,0))</f>
        <v>DAF</v>
      </c>
      <c r="M88" s="73" t="str">
        <f>MID(E88,SEARCH("_",E88)-1+13,6)</f>
        <v>000072</v>
      </c>
      <c r="N88" s="74">
        <f>VALUE(MID(E88,SEARCH("_",E88)-1+20,2))</f>
        <v>1</v>
      </c>
      <c r="O88" s="73" t="s">
        <v>787</v>
      </c>
      <c r="P88" s="83" t="str">
        <f>IF(ISERROR(INDEX('Export CPRD PN2068-2'!M:M,MATCH(E88,'Export CPRD PN2068-2'!A:A,0))),"",INDEX('Export CPRD PN2068-2'!M:M,MATCH(E88,'Export CPRD PN2068-2'!A:A,0)))</f>
        <v/>
      </c>
      <c r="Q88" s="75"/>
      <c r="R88" s="76" t="str">
        <f>IF(AND(T88&lt;&gt;"",P88&lt;&gt;""),P88-T88,IF(AND(T88&lt;&gt;"",Q88&lt;&gt;""),Q88-T88,""))</f>
        <v/>
      </c>
      <c r="S88" s="76" t="str">
        <f>IF(ISERROR(INDEX('[1]Export Agora'!F:F,MATCH(INDEX('[1]Présence Agora'!#REF!,MATCH(E88,'[1]Présence Agora'!B:B,0)),'[1]Export Agora'!A:A,0))),"",IF(INDEX('[1]Export Agora'!F:F,MATCH(INDEX('[1]Présence Agora'!#REF!,MATCH(E88,'[1]Présence Agora'!B:B,0)),'[1]Export Agora'!A:A,0))="","",INDEX('[1]Export Agora'!F:F,MATCH(INDEX('[1]Présence Agora'!#REF!,MATCH(E88,'[1]Présence Agora'!B:B,0)),'[1]Export Agora'!A:A,0))))</f>
        <v/>
      </c>
      <c r="T88" s="65">
        <f>IF(INDEX('[1]Export Lascom'!U:U,MATCH(E88,'[1]Export Lascom'!O:O,0))="","",INDEX('[1]Export Lascom'!U:U,MATCH(E88,'[1]Export Lascom'!O:O,0)))</f>
        <v>45048</v>
      </c>
    </row>
    <row r="89" spans="5:20" x14ac:dyDescent="0.25">
      <c r="E89" s="72" t="s">
        <v>1098</v>
      </c>
      <c r="F89" s="73" t="str">
        <f>INDEX('[1]Export Lascom'!B:B,MATCH(E89,'[1]Export Lascom'!O:O,0))</f>
        <v>22ISS</v>
      </c>
      <c r="G89" s="73">
        <f>INDEX('[1]Export Lascom'!G:G,MATCH(E89,'[1]Export Lascom'!O:O,0))</f>
        <v>17</v>
      </c>
      <c r="H89" s="73" t="str">
        <f>INDEX('[1]Export Lascom'!D:D,MATCH(E89,'[1]Export Lascom'!O:O,0))</f>
        <v>G12</v>
      </c>
      <c r="I89" s="73" t="str">
        <f>INDEX('[1]Export Lascom'!E:E,MATCH(E89,'[1]Export Lascom'!O:O,0))</f>
        <v>PN2068-2</v>
      </c>
      <c r="J89" s="73" t="str">
        <f>IF(MID(INDEX('[1]Export Lascom'!P:P,MATCH(E89,'[1]Export Lascom'!O:O,0)),4,1)="-",MID(INDEX('[1]Export Lascom'!P:P,MATCH(E89,'[1]Export Lascom'!O:O,0)),5,3),"Titre à mettre à jour")</f>
        <v>TTT</v>
      </c>
      <c r="K89" s="73" t="str">
        <f>IF(MID(INDEX('[1]Export Lascom'!P:P,MATCH(E89,'[1]Export Lascom'!O:O,0)),4,1)="-",MID(INDEX('[1]Export Lascom'!P:P,MATCH(E89,'[1]Export Lascom'!O:O,0)),9,3),"Titre à mettre à jour")</f>
        <v>TTZ</v>
      </c>
      <c r="L89" s="73" t="str">
        <f>INDEX('[1]Export Lascom'!I:I,MATCH(E89,'[1]Export Lascom'!O:O,0))</f>
        <v>DAF</v>
      </c>
      <c r="M89" s="73" t="str">
        <f>MID(E89,SEARCH("_",E89)-1+13,6)</f>
        <v>000073</v>
      </c>
      <c r="N89" s="74">
        <f>VALUE(MID(E89,SEARCH("_",E89)-1+20,2))</f>
        <v>1</v>
      </c>
      <c r="O89" s="73" t="s">
        <v>787</v>
      </c>
      <c r="P89" s="83" t="str">
        <f>IF(ISERROR(INDEX('Export CPRD PN2068-2'!M:M,MATCH(E89,'Export CPRD PN2068-2'!A:A,0))),"",INDEX('Export CPRD PN2068-2'!M:M,MATCH(E89,'Export CPRD PN2068-2'!A:A,0)))</f>
        <v/>
      </c>
      <c r="Q89" s="75"/>
      <c r="R89" s="76" t="str">
        <f>IF(AND(T89&lt;&gt;"",P89&lt;&gt;""),P89-T89,IF(AND(T89&lt;&gt;"",Q89&lt;&gt;""),Q89-T89,""))</f>
        <v/>
      </c>
      <c r="S89" s="76" t="str">
        <f>IF(ISERROR(INDEX('[1]Export Agora'!F:F,MATCH(INDEX('[1]Présence Agora'!#REF!,MATCH(E89,'[1]Présence Agora'!B:B,0)),'[1]Export Agora'!A:A,0))),"",IF(INDEX('[1]Export Agora'!F:F,MATCH(INDEX('[1]Présence Agora'!#REF!,MATCH(E89,'[1]Présence Agora'!B:B,0)),'[1]Export Agora'!A:A,0))="","",INDEX('[1]Export Agora'!F:F,MATCH(INDEX('[1]Présence Agora'!#REF!,MATCH(E89,'[1]Présence Agora'!B:B,0)),'[1]Export Agora'!A:A,0))))</f>
        <v/>
      </c>
      <c r="T89" s="65">
        <f>IF(INDEX('[1]Export Lascom'!U:U,MATCH(E89,'[1]Export Lascom'!O:O,0))="","",INDEX('[1]Export Lascom'!U:U,MATCH(E89,'[1]Export Lascom'!O:O,0)))</f>
        <v>45048</v>
      </c>
    </row>
    <row r="90" spans="5:20" x14ac:dyDescent="0.25">
      <c r="E90" s="72" t="s">
        <v>1099</v>
      </c>
      <c r="F90" s="73" t="str">
        <f>INDEX('[1]Export Lascom'!B:B,MATCH(E90,'[1]Export Lascom'!O:O,0))</f>
        <v>22ISS</v>
      </c>
      <c r="G90" s="73">
        <f>INDEX('[1]Export Lascom'!G:G,MATCH(E90,'[1]Export Lascom'!O:O,0))</f>
        <v>17</v>
      </c>
      <c r="H90" s="73" t="str">
        <f>INDEX('[1]Export Lascom'!D:D,MATCH(E90,'[1]Export Lascom'!O:O,0))</f>
        <v>G12</v>
      </c>
      <c r="I90" s="73" t="str">
        <f>INDEX('[1]Export Lascom'!E:E,MATCH(E90,'[1]Export Lascom'!O:O,0))</f>
        <v>PN2068-2</v>
      </c>
      <c r="J90" s="73" t="str">
        <f>IF(MID(INDEX('[1]Export Lascom'!P:P,MATCH(E90,'[1]Export Lascom'!O:O,0)),4,1)="-",MID(INDEX('[1]Export Lascom'!P:P,MATCH(E90,'[1]Export Lascom'!O:O,0)),5,3),"Titre à mettre à jour")</f>
        <v>TTT</v>
      </c>
      <c r="K90" s="73" t="str">
        <f>IF(MID(INDEX('[1]Export Lascom'!P:P,MATCH(E90,'[1]Export Lascom'!O:O,0)),4,1)="-",MID(INDEX('[1]Export Lascom'!P:P,MATCH(E90,'[1]Export Lascom'!O:O,0)),9,3),"Titre à mettre à jour")</f>
        <v>TTZ</v>
      </c>
      <c r="L90" s="73" t="str">
        <f>INDEX('[1]Export Lascom'!I:I,MATCH(E90,'[1]Export Lascom'!O:O,0))</f>
        <v>DAF</v>
      </c>
      <c r="M90" s="73" t="str">
        <f>MID(E90,SEARCH("_",E90)-1+13,6)</f>
        <v>000074</v>
      </c>
      <c r="N90" s="74">
        <f>VALUE(MID(E90,SEARCH("_",E90)-1+20,2))</f>
        <v>1</v>
      </c>
      <c r="O90" s="73" t="s">
        <v>787</v>
      </c>
      <c r="P90" s="83" t="str">
        <f>IF(ISERROR(INDEX('Export CPRD PN2068-2'!M:M,MATCH(E90,'Export CPRD PN2068-2'!A:A,0))),"",INDEX('Export CPRD PN2068-2'!M:M,MATCH(E90,'Export CPRD PN2068-2'!A:A,0)))</f>
        <v/>
      </c>
      <c r="Q90" s="75"/>
      <c r="R90" s="76" t="str">
        <f>IF(AND(T90&lt;&gt;"",P90&lt;&gt;""),P90-T90,IF(AND(T90&lt;&gt;"",Q90&lt;&gt;""),Q90-T90,""))</f>
        <v/>
      </c>
      <c r="S90" s="76" t="str">
        <f>IF(ISERROR(INDEX('[1]Export Agora'!F:F,MATCH(INDEX('[1]Présence Agora'!#REF!,MATCH(E90,'[1]Présence Agora'!B:B,0)),'[1]Export Agora'!A:A,0))),"",IF(INDEX('[1]Export Agora'!F:F,MATCH(INDEX('[1]Présence Agora'!#REF!,MATCH(E90,'[1]Présence Agora'!B:B,0)),'[1]Export Agora'!A:A,0))="","",INDEX('[1]Export Agora'!F:F,MATCH(INDEX('[1]Présence Agora'!#REF!,MATCH(E90,'[1]Présence Agora'!B:B,0)),'[1]Export Agora'!A:A,0))))</f>
        <v/>
      </c>
      <c r="T90" s="65">
        <f>IF(INDEX('[1]Export Lascom'!U:U,MATCH(E90,'[1]Export Lascom'!O:O,0))="","",INDEX('[1]Export Lascom'!U:U,MATCH(E90,'[1]Export Lascom'!O:O,0)))</f>
        <v>45048</v>
      </c>
    </row>
    <row r="91" spans="5:20" x14ac:dyDescent="0.25">
      <c r="E91" s="72" t="s">
        <v>1086</v>
      </c>
      <c r="F91" s="73" t="str">
        <f>INDEX('[1]Export Lascom'!B:B,MATCH(E91,'[1]Export Lascom'!O:O,0))</f>
        <v>22ISS</v>
      </c>
      <c r="G91" s="73">
        <f>INDEX('[1]Export Lascom'!G:G,MATCH(E91,'[1]Export Lascom'!O:O,0))</f>
        <v>17</v>
      </c>
      <c r="H91" s="73" t="str">
        <f>INDEX('[1]Export Lascom'!D:D,MATCH(E91,'[1]Export Lascom'!O:O,0))</f>
        <v>G12</v>
      </c>
      <c r="I91" s="73" t="str">
        <f>INDEX('[1]Export Lascom'!E:E,MATCH(E91,'[1]Export Lascom'!O:O,0))</f>
        <v>PN2068-2</v>
      </c>
      <c r="J91" s="73" t="str">
        <f>IF(MID(INDEX('[1]Export Lascom'!P:P,MATCH(E91,'[1]Export Lascom'!O:O,0)),4,1)="-",MID(INDEX('[1]Export Lascom'!P:P,MATCH(E91,'[1]Export Lascom'!O:O,0)),5,3),"Titre à mettre à jour")</f>
        <v>TTT</v>
      </c>
      <c r="K91" s="73" t="str">
        <f>IF(MID(INDEX('[1]Export Lascom'!P:P,MATCH(E91,'[1]Export Lascom'!O:O,0)),4,1)="-",MID(INDEX('[1]Export Lascom'!P:P,MATCH(E91,'[1]Export Lascom'!O:O,0)),9,3),"Titre à mettre à jour")</f>
        <v>TTZ</v>
      </c>
      <c r="L91" s="73" t="str">
        <f>INDEX('[1]Export Lascom'!I:I,MATCH(E91,'[1]Export Lascom'!O:O,0))</f>
        <v>DAF</v>
      </c>
      <c r="M91" s="73" t="str">
        <f>MID(E91,SEARCH("_",E91)-1+13,6)</f>
        <v>000075</v>
      </c>
      <c r="N91" s="74">
        <f>VALUE(MID(E91,SEARCH("_",E91)-1+20,2))</f>
        <v>1</v>
      </c>
      <c r="O91" s="73" t="s">
        <v>787</v>
      </c>
      <c r="P91" s="83" t="str">
        <f>IF(ISERROR(INDEX('Export CPRD PN2068-2'!M:M,MATCH(E91,'Export CPRD PN2068-2'!A:A,0))),"",INDEX('Export CPRD PN2068-2'!M:M,MATCH(E91,'Export CPRD PN2068-2'!A:A,0)))</f>
        <v/>
      </c>
      <c r="Q91" s="75"/>
      <c r="R91" s="76" t="str">
        <f>IF(AND(T91&lt;&gt;"",P91&lt;&gt;""),P91-T91,IF(AND(T91&lt;&gt;"",Q91&lt;&gt;""),Q91-T91,""))</f>
        <v/>
      </c>
      <c r="S91" s="76" t="str">
        <f>IF(ISERROR(INDEX('[1]Export Agora'!F:F,MATCH(INDEX('[1]Présence Agora'!#REF!,MATCH(E91,'[1]Présence Agora'!B:B,0)),'[1]Export Agora'!A:A,0))),"",IF(INDEX('[1]Export Agora'!F:F,MATCH(INDEX('[1]Présence Agora'!#REF!,MATCH(E91,'[1]Présence Agora'!B:B,0)),'[1]Export Agora'!A:A,0))="","",INDEX('[1]Export Agora'!F:F,MATCH(INDEX('[1]Présence Agora'!#REF!,MATCH(E91,'[1]Présence Agora'!B:B,0)),'[1]Export Agora'!A:A,0))))</f>
        <v/>
      </c>
      <c r="T91" s="65">
        <f>IF(INDEX('[1]Export Lascom'!U:U,MATCH(E91,'[1]Export Lascom'!O:O,0))="","",INDEX('[1]Export Lascom'!U:U,MATCH(E91,'[1]Export Lascom'!O:O,0)))</f>
        <v>45044</v>
      </c>
    </row>
    <row r="92" spans="5:20" x14ac:dyDescent="0.25">
      <c r="E92" s="72" t="s">
        <v>1100</v>
      </c>
      <c r="F92" s="73" t="str">
        <f>INDEX('[1]Export Lascom'!B:B,MATCH(E92,'[1]Export Lascom'!O:O,0))</f>
        <v>22ISS</v>
      </c>
      <c r="G92" s="73">
        <f>INDEX('[1]Export Lascom'!G:G,MATCH(E92,'[1]Export Lascom'!O:O,0))</f>
        <v>17</v>
      </c>
      <c r="H92" s="73" t="str">
        <f>INDEX('[1]Export Lascom'!D:D,MATCH(E92,'[1]Export Lascom'!O:O,0))</f>
        <v>G12</v>
      </c>
      <c r="I92" s="73" t="str">
        <f>INDEX('[1]Export Lascom'!E:E,MATCH(E92,'[1]Export Lascom'!O:O,0))</f>
        <v>PN2068-2</v>
      </c>
      <c r="J92" s="73" t="str">
        <f>IF(MID(INDEX('[1]Export Lascom'!P:P,MATCH(E92,'[1]Export Lascom'!O:O,0)),4,1)="-",MID(INDEX('[1]Export Lascom'!P:P,MATCH(E92,'[1]Export Lascom'!O:O,0)),5,3),"Titre à mettre à jour")</f>
        <v>TTT</v>
      </c>
      <c r="K92" s="73" t="str">
        <f>IF(MID(INDEX('[1]Export Lascom'!P:P,MATCH(E92,'[1]Export Lascom'!O:O,0)),4,1)="-",MID(INDEX('[1]Export Lascom'!P:P,MATCH(E92,'[1]Export Lascom'!O:O,0)),9,3),"Titre à mettre à jour")</f>
        <v>TTZ</v>
      </c>
      <c r="L92" s="73" t="str">
        <f>INDEX('[1]Export Lascom'!I:I,MATCH(E92,'[1]Export Lascom'!O:O,0))</f>
        <v>DAF</v>
      </c>
      <c r="M92" s="73" t="str">
        <f>MID(E92,SEARCH("_",E92)-1+13,6)</f>
        <v>000076</v>
      </c>
      <c r="N92" s="74">
        <f>VALUE(MID(E92,SEARCH("_",E92)-1+20,2))</f>
        <v>1</v>
      </c>
      <c r="O92" s="73" t="s">
        <v>787</v>
      </c>
      <c r="P92" s="83" t="str">
        <f>IF(ISERROR(INDEX('Export CPRD PN2068-2'!M:M,MATCH(E92,'Export CPRD PN2068-2'!A:A,0))),"",INDEX('Export CPRD PN2068-2'!M:M,MATCH(E92,'Export CPRD PN2068-2'!A:A,0)))</f>
        <v/>
      </c>
      <c r="Q92" s="75"/>
      <c r="R92" s="76" t="str">
        <f>IF(AND(T92&lt;&gt;"",P92&lt;&gt;""),P92-T92,IF(AND(T92&lt;&gt;"",Q92&lt;&gt;""),Q92-T92,""))</f>
        <v/>
      </c>
      <c r="S92" s="76" t="str">
        <f>IF(ISERROR(INDEX('[1]Export Agora'!F:F,MATCH(INDEX('[1]Présence Agora'!#REF!,MATCH(E92,'[1]Présence Agora'!B:B,0)),'[1]Export Agora'!A:A,0))),"",IF(INDEX('[1]Export Agora'!F:F,MATCH(INDEX('[1]Présence Agora'!#REF!,MATCH(E92,'[1]Présence Agora'!B:B,0)),'[1]Export Agora'!A:A,0))="","",INDEX('[1]Export Agora'!F:F,MATCH(INDEX('[1]Présence Agora'!#REF!,MATCH(E92,'[1]Présence Agora'!B:B,0)),'[1]Export Agora'!A:A,0))))</f>
        <v/>
      </c>
      <c r="T92" s="65">
        <f>IF(INDEX('[1]Export Lascom'!U:U,MATCH(E92,'[1]Export Lascom'!O:O,0))="","",INDEX('[1]Export Lascom'!U:U,MATCH(E92,'[1]Export Lascom'!O:O,0)))</f>
        <v>45048</v>
      </c>
    </row>
    <row r="93" spans="5:20" x14ac:dyDescent="0.25">
      <c r="E93" s="72" t="s">
        <v>1101</v>
      </c>
      <c r="F93" s="73" t="str">
        <f>INDEX('[1]Export Lascom'!B:B,MATCH(E93,'[1]Export Lascom'!O:O,0))</f>
        <v>22ISS</v>
      </c>
      <c r="G93" s="73">
        <f>INDEX('[1]Export Lascom'!G:G,MATCH(E93,'[1]Export Lascom'!O:O,0))</f>
        <v>17</v>
      </c>
      <c r="H93" s="73" t="str">
        <f>INDEX('[1]Export Lascom'!D:D,MATCH(E93,'[1]Export Lascom'!O:O,0))</f>
        <v>G12</v>
      </c>
      <c r="I93" s="73" t="str">
        <f>INDEX('[1]Export Lascom'!E:E,MATCH(E93,'[1]Export Lascom'!O:O,0))</f>
        <v>PN2068-2</v>
      </c>
      <c r="J93" s="73" t="str">
        <f>IF(MID(INDEX('[1]Export Lascom'!P:P,MATCH(E93,'[1]Export Lascom'!O:O,0)),4,1)="-",MID(INDEX('[1]Export Lascom'!P:P,MATCH(E93,'[1]Export Lascom'!O:O,0)),5,3),"Titre à mettre à jour")</f>
        <v>TTT</v>
      </c>
      <c r="K93" s="73" t="str">
        <f>IF(MID(INDEX('[1]Export Lascom'!P:P,MATCH(E93,'[1]Export Lascom'!O:O,0)),4,1)="-",MID(INDEX('[1]Export Lascom'!P:P,MATCH(E93,'[1]Export Lascom'!O:O,0)),9,3),"Titre à mettre à jour")</f>
        <v>TTZ</v>
      </c>
      <c r="L93" s="73" t="str">
        <f>INDEX('[1]Export Lascom'!I:I,MATCH(E93,'[1]Export Lascom'!O:O,0))</f>
        <v>DAF</v>
      </c>
      <c r="M93" s="73" t="str">
        <f>MID(E93,SEARCH("_",E93)-1+13,6)</f>
        <v>000077</v>
      </c>
      <c r="N93" s="74">
        <f>VALUE(MID(E93,SEARCH("_",E93)-1+20,2))</f>
        <v>1</v>
      </c>
      <c r="O93" s="73" t="s">
        <v>787</v>
      </c>
      <c r="P93" s="83" t="str">
        <f>IF(ISERROR(INDEX('Export CPRD PN2068-2'!M:M,MATCH(E93,'Export CPRD PN2068-2'!A:A,0))),"",INDEX('Export CPRD PN2068-2'!M:M,MATCH(E93,'Export CPRD PN2068-2'!A:A,0)))</f>
        <v/>
      </c>
      <c r="Q93" s="75"/>
      <c r="R93" s="76" t="str">
        <f>IF(AND(T93&lt;&gt;"",P93&lt;&gt;""),P93-T93,IF(AND(T93&lt;&gt;"",Q93&lt;&gt;""),Q93-T93,""))</f>
        <v/>
      </c>
      <c r="S93" s="76" t="str">
        <f>IF(ISERROR(INDEX('[1]Export Agora'!F:F,MATCH(INDEX('[1]Présence Agora'!#REF!,MATCH(E93,'[1]Présence Agora'!B:B,0)),'[1]Export Agora'!A:A,0))),"",IF(INDEX('[1]Export Agora'!F:F,MATCH(INDEX('[1]Présence Agora'!#REF!,MATCH(E93,'[1]Présence Agora'!B:B,0)),'[1]Export Agora'!A:A,0))="","",INDEX('[1]Export Agora'!F:F,MATCH(INDEX('[1]Présence Agora'!#REF!,MATCH(E93,'[1]Présence Agora'!B:B,0)),'[1]Export Agora'!A:A,0))))</f>
        <v/>
      </c>
      <c r="T93" s="65">
        <f>IF(INDEX('[1]Export Lascom'!U:U,MATCH(E93,'[1]Export Lascom'!O:O,0))="","",INDEX('[1]Export Lascom'!U:U,MATCH(E93,'[1]Export Lascom'!O:O,0)))</f>
        <v>45048</v>
      </c>
    </row>
    <row r="94" spans="5:20" x14ac:dyDescent="0.25">
      <c r="E94" s="72" t="s">
        <v>1102</v>
      </c>
      <c r="F94" s="73" t="str">
        <f>INDEX('[1]Export Lascom'!B:B,MATCH(E94,'[1]Export Lascom'!O:O,0))</f>
        <v>22ISS</v>
      </c>
      <c r="G94" s="73">
        <f>INDEX('[1]Export Lascom'!G:G,MATCH(E94,'[1]Export Lascom'!O:O,0))</f>
        <v>17</v>
      </c>
      <c r="H94" s="73" t="str">
        <f>INDEX('[1]Export Lascom'!D:D,MATCH(E94,'[1]Export Lascom'!O:O,0))</f>
        <v>G12</v>
      </c>
      <c r="I94" s="73" t="str">
        <f>INDEX('[1]Export Lascom'!E:E,MATCH(E94,'[1]Export Lascom'!O:O,0))</f>
        <v>PN2068-2</v>
      </c>
      <c r="J94" s="73" t="str">
        <f>IF(MID(INDEX('[1]Export Lascom'!P:P,MATCH(E94,'[1]Export Lascom'!O:O,0)),4,1)="-",MID(INDEX('[1]Export Lascom'!P:P,MATCH(E94,'[1]Export Lascom'!O:O,0)),5,3),"Titre à mettre à jour")</f>
        <v>TTT</v>
      </c>
      <c r="K94" s="73" t="str">
        <f>IF(MID(INDEX('[1]Export Lascom'!P:P,MATCH(E94,'[1]Export Lascom'!O:O,0)),4,1)="-",MID(INDEX('[1]Export Lascom'!P:P,MATCH(E94,'[1]Export Lascom'!O:O,0)),9,3),"Titre à mettre à jour")</f>
        <v>TTZ</v>
      </c>
      <c r="L94" s="73" t="str">
        <f>INDEX('[1]Export Lascom'!I:I,MATCH(E94,'[1]Export Lascom'!O:O,0))</f>
        <v>DAF</v>
      </c>
      <c r="M94" s="73" t="str">
        <f>MID(E94,SEARCH("_",E94)-1+13,6)</f>
        <v>000078</v>
      </c>
      <c r="N94" s="74">
        <f>VALUE(MID(E94,SEARCH("_",E94)-1+20,2))</f>
        <v>1</v>
      </c>
      <c r="O94" s="73" t="s">
        <v>787</v>
      </c>
      <c r="P94" s="83" t="str">
        <f>IF(ISERROR(INDEX('Export CPRD PN2068-2'!M:M,MATCH(E94,'Export CPRD PN2068-2'!A:A,0))),"",INDEX('Export CPRD PN2068-2'!M:M,MATCH(E94,'Export CPRD PN2068-2'!A:A,0)))</f>
        <v/>
      </c>
      <c r="Q94" s="75"/>
      <c r="R94" s="76" t="str">
        <f>IF(AND(T94&lt;&gt;"",P94&lt;&gt;""),P94-T94,IF(AND(T94&lt;&gt;"",Q94&lt;&gt;""),Q94-T94,""))</f>
        <v/>
      </c>
      <c r="S94" s="76" t="str">
        <f>IF(ISERROR(INDEX('[1]Export Agora'!F:F,MATCH(INDEX('[1]Présence Agora'!#REF!,MATCH(E94,'[1]Présence Agora'!B:B,0)),'[1]Export Agora'!A:A,0))),"",IF(INDEX('[1]Export Agora'!F:F,MATCH(INDEX('[1]Présence Agora'!#REF!,MATCH(E94,'[1]Présence Agora'!B:B,0)),'[1]Export Agora'!A:A,0))="","",INDEX('[1]Export Agora'!F:F,MATCH(INDEX('[1]Présence Agora'!#REF!,MATCH(E94,'[1]Présence Agora'!B:B,0)),'[1]Export Agora'!A:A,0))))</f>
        <v/>
      </c>
      <c r="T94" s="65">
        <f>IF(INDEX('[1]Export Lascom'!U:U,MATCH(E94,'[1]Export Lascom'!O:O,0))="","",INDEX('[1]Export Lascom'!U:U,MATCH(E94,'[1]Export Lascom'!O:O,0)))</f>
        <v>45048</v>
      </c>
    </row>
    <row r="95" spans="5:20" x14ac:dyDescent="0.25">
      <c r="E95" s="72" t="s">
        <v>1103</v>
      </c>
      <c r="F95" s="73" t="str">
        <f>INDEX('[1]Export Lascom'!B:B,MATCH(E95,'[1]Export Lascom'!O:O,0))</f>
        <v>22ISS</v>
      </c>
      <c r="G95" s="73">
        <f>INDEX('[1]Export Lascom'!G:G,MATCH(E95,'[1]Export Lascom'!O:O,0))</f>
        <v>17</v>
      </c>
      <c r="H95" s="73" t="str">
        <f>INDEX('[1]Export Lascom'!D:D,MATCH(E95,'[1]Export Lascom'!O:O,0))</f>
        <v>G12</v>
      </c>
      <c r="I95" s="73" t="str">
        <f>INDEX('[1]Export Lascom'!E:E,MATCH(E95,'[1]Export Lascom'!O:O,0))</f>
        <v>PN2068-2</v>
      </c>
      <c r="J95" s="73" t="str">
        <f>IF(MID(INDEX('[1]Export Lascom'!P:P,MATCH(E95,'[1]Export Lascom'!O:O,0)),4,1)="-",MID(INDEX('[1]Export Lascom'!P:P,MATCH(E95,'[1]Export Lascom'!O:O,0)),5,3),"Titre à mettre à jour")</f>
        <v>TTT</v>
      </c>
      <c r="K95" s="73" t="str">
        <f>IF(MID(INDEX('[1]Export Lascom'!P:P,MATCH(E95,'[1]Export Lascom'!O:O,0)),4,1)="-",MID(INDEX('[1]Export Lascom'!P:P,MATCH(E95,'[1]Export Lascom'!O:O,0)),9,3),"Titre à mettre à jour")</f>
        <v>TTZ</v>
      </c>
      <c r="L95" s="73" t="str">
        <f>INDEX('[1]Export Lascom'!I:I,MATCH(E95,'[1]Export Lascom'!O:O,0))</f>
        <v>DAF</v>
      </c>
      <c r="M95" s="73" t="str">
        <f>MID(E95,SEARCH("_",E95)-1+13,6)</f>
        <v>000079</v>
      </c>
      <c r="N95" s="74">
        <f>VALUE(MID(E95,SEARCH("_",E95)-1+20,2))</f>
        <v>1</v>
      </c>
      <c r="O95" s="73" t="s">
        <v>787</v>
      </c>
      <c r="P95" s="83" t="str">
        <f>IF(ISERROR(INDEX('Export CPRD PN2068-2'!M:M,MATCH(E95,'Export CPRD PN2068-2'!A:A,0))),"",INDEX('Export CPRD PN2068-2'!M:M,MATCH(E95,'Export CPRD PN2068-2'!A:A,0)))</f>
        <v/>
      </c>
      <c r="Q95" s="75"/>
      <c r="R95" s="76" t="str">
        <f>IF(AND(T95&lt;&gt;"",P95&lt;&gt;""),P95-T95,IF(AND(T95&lt;&gt;"",Q95&lt;&gt;""),Q95-T95,""))</f>
        <v/>
      </c>
      <c r="S95" s="76" t="str">
        <f>IF(ISERROR(INDEX('[1]Export Agora'!F:F,MATCH(INDEX('[1]Présence Agora'!#REF!,MATCH(E95,'[1]Présence Agora'!B:B,0)),'[1]Export Agora'!A:A,0))),"",IF(INDEX('[1]Export Agora'!F:F,MATCH(INDEX('[1]Présence Agora'!#REF!,MATCH(E95,'[1]Présence Agora'!B:B,0)),'[1]Export Agora'!A:A,0))="","",INDEX('[1]Export Agora'!F:F,MATCH(INDEX('[1]Présence Agora'!#REF!,MATCH(E95,'[1]Présence Agora'!B:B,0)),'[1]Export Agora'!A:A,0))))</f>
        <v/>
      </c>
      <c r="T95" s="65">
        <f>IF(INDEX('[1]Export Lascom'!U:U,MATCH(E95,'[1]Export Lascom'!O:O,0))="","",INDEX('[1]Export Lascom'!U:U,MATCH(E95,'[1]Export Lascom'!O:O,0)))</f>
        <v>45048</v>
      </c>
    </row>
    <row r="96" spans="5:20" x14ac:dyDescent="0.25">
      <c r="E96" s="72" t="s">
        <v>1104</v>
      </c>
      <c r="F96" s="73" t="str">
        <f>INDEX('[1]Export Lascom'!B:B,MATCH(E96,'[1]Export Lascom'!O:O,0))</f>
        <v>22ISS</v>
      </c>
      <c r="G96" s="73">
        <f>INDEX('[1]Export Lascom'!G:G,MATCH(E96,'[1]Export Lascom'!O:O,0))</f>
        <v>17</v>
      </c>
      <c r="H96" s="73" t="str">
        <f>INDEX('[1]Export Lascom'!D:D,MATCH(E96,'[1]Export Lascom'!O:O,0))</f>
        <v>G12</v>
      </c>
      <c r="I96" s="73" t="str">
        <f>INDEX('[1]Export Lascom'!E:E,MATCH(E96,'[1]Export Lascom'!O:O,0))</f>
        <v>PN2068-2</v>
      </c>
      <c r="J96" s="73" t="str">
        <f>IF(MID(INDEX('[1]Export Lascom'!P:P,MATCH(E96,'[1]Export Lascom'!O:O,0)),4,1)="-",MID(INDEX('[1]Export Lascom'!P:P,MATCH(E96,'[1]Export Lascom'!O:O,0)),5,3),"Titre à mettre à jour")</f>
        <v>TTT</v>
      </c>
      <c r="K96" s="73" t="str">
        <f>IF(MID(INDEX('[1]Export Lascom'!P:P,MATCH(E96,'[1]Export Lascom'!O:O,0)),4,1)="-",MID(INDEX('[1]Export Lascom'!P:P,MATCH(E96,'[1]Export Lascom'!O:O,0)),9,3),"Titre à mettre à jour")</f>
        <v>TTZ</v>
      </c>
      <c r="L96" s="73" t="str">
        <f>INDEX('[1]Export Lascom'!I:I,MATCH(E96,'[1]Export Lascom'!O:O,0))</f>
        <v>DAF</v>
      </c>
      <c r="M96" s="73" t="str">
        <f>MID(E96,SEARCH("_",E96)-1+13,6)</f>
        <v>000080</v>
      </c>
      <c r="N96" s="74">
        <f>VALUE(MID(E96,SEARCH("_",E96)-1+20,2))</f>
        <v>1</v>
      </c>
      <c r="O96" s="73" t="s">
        <v>787</v>
      </c>
      <c r="P96" s="83" t="str">
        <f>IF(ISERROR(INDEX('Export CPRD PN2068-2'!M:M,MATCH(E96,'Export CPRD PN2068-2'!A:A,0))),"",INDEX('Export CPRD PN2068-2'!M:M,MATCH(E96,'Export CPRD PN2068-2'!A:A,0)))</f>
        <v/>
      </c>
      <c r="Q96" s="75"/>
      <c r="R96" s="76" t="str">
        <f>IF(AND(T96&lt;&gt;"",P96&lt;&gt;""),P96-T96,IF(AND(T96&lt;&gt;"",Q96&lt;&gt;""),Q96-T96,""))</f>
        <v/>
      </c>
      <c r="S96" s="76" t="str">
        <f>IF(ISERROR(INDEX('[1]Export Agora'!F:F,MATCH(INDEX('[1]Présence Agora'!#REF!,MATCH(E96,'[1]Présence Agora'!B:B,0)),'[1]Export Agora'!A:A,0))),"",IF(INDEX('[1]Export Agora'!F:F,MATCH(INDEX('[1]Présence Agora'!#REF!,MATCH(E96,'[1]Présence Agora'!B:B,0)),'[1]Export Agora'!A:A,0))="","",INDEX('[1]Export Agora'!F:F,MATCH(INDEX('[1]Présence Agora'!#REF!,MATCH(E96,'[1]Présence Agora'!B:B,0)),'[1]Export Agora'!A:A,0))))</f>
        <v/>
      </c>
      <c r="T96" s="65">
        <f>IF(INDEX('[1]Export Lascom'!U:U,MATCH(E96,'[1]Export Lascom'!O:O,0))="","",INDEX('[1]Export Lascom'!U:U,MATCH(E96,'[1]Export Lascom'!O:O,0)))</f>
        <v>45048</v>
      </c>
    </row>
    <row r="97" spans="5:20" x14ac:dyDescent="0.25">
      <c r="E97" s="72" t="s">
        <v>1034</v>
      </c>
      <c r="F97" s="73" t="str">
        <f>INDEX('[1]Export Lascom'!B:B,MATCH(E97,'[1]Export Lascom'!O:O,0))</f>
        <v>22ISS</v>
      </c>
      <c r="G97" s="73">
        <f>INDEX('[1]Export Lascom'!G:G,MATCH(E97,'[1]Export Lascom'!O:O,0))</f>
        <v>17</v>
      </c>
      <c r="H97" s="73" t="str">
        <f>INDEX('[1]Export Lascom'!D:D,MATCH(E97,'[1]Export Lascom'!O:O,0))</f>
        <v>G12</v>
      </c>
      <c r="I97" s="73" t="str">
        <f>INDEX('[1]Export Lascom'!E:E,MATCH(E97,'[1]Export Lascom'!O:O,0))</f>
        <v>PN2068-2</v>
      </c>
      <c r="J97" s="73" t="str">
        <f>IF(MID(INDEX('[1]Export Lascom'!P:P,MATCH(E97,'[1]Export Lascom'!O:O,0)),4,1)="-",MID(INDEX('[1]Export Lascom'!P:P,MATCH(E97,'[1]Export Lascom'!O:O,0)),5,3),"Titre à mettre à jour")</f>
        <v>TTT</v>
      </c>
      <c r="K97" s="73" t="str">
        <f>IF(MID(INDEX('[1]Export Lascom'!P:P,MATCH(E97,'[1]Export Lascom'!O:O,0)),4,1)="-",MID(INDEX('[1]Export Lascom'!P:P,MATCH(E97,'[1]Export Lascom'!O:O,0)),9,3),"Titre à mettre à jour")</f>
        <v>TTZ</v>
      </c>
      <c r="L97" s="73" t="str">
        <f>INDEX('[1]Export Lascom'!I:I,MATCH(E97,'[1]Export Lascom'!O:O,0))</f>
        <v>DAF</v>
      </c>
      <c r="M97" s="73" t="str">
        <f>MID(E97,SEARCH("_",E97)-1+13,6)</f>
        <v>000081</v>
      </c>
      <c r="N97" s="74">
        <f>VALUE(MID(E97,SEARCH("_",E97)-1+20,2))</f>
        <v>1</v>
      </c>
      <c r="O97" s="73" t="s">
        <v>787</v>
      </c>
      <c r="P97" s="83" t="str">
        <f>IF(ISERROR(INDEX('Export CPRD PN2068-2'!M:M,MATCH(E97,'Export CPRD PN2068-2'!A:A,0))),"",INDEX('Export CPRD PN2068-2'!M:M,MATCH(E97,'Export CPRD PN2068-2'!A:A,0)))</f>
        <v/>
      </c>
      <c r="Q97" s="75"/>
      <c r="R97" s="76" t="str">
        <f>IF(AND(T97&lt;&gt;"",P97&lt;&gt;""),P97-T97,IF(AND(T97&lt;&gt;"",Q97&lt;&gt;""),Q97-T97,""))</f>
        <v/>
      </c>
      <c r="S97" s="76" t="str">
        <f>IF(ISERROR(INDEX('[1]Export Agora'!F:F,MATCH(INDEX('[1]Présence Agora'!#REF!,MATCH(E97,'[1]Présence Agora'!B:B,0)),'[1]Export Agora'!A:A,0))),"",IF(INDEX('[1]Export Agora'!F:F,MATCH(INDEX('[1]Présence Agora'!#REF!,MATCH(E97,'[1]Présence Agora'!B:B,0)),'[1]Export Agora'!A:A,0))="","",INDEX('[1]Export Agora'!F:F,MATCH(INDEX('[1]Présence Agora'!#REF!,MATCH(E97,'[1]Présence Agora'!B:B,0)),'[1]Export Agora'!A:A,0))))</f>
        <v/>
      </c>
      <c r="T97" s="65">
        <f>IF(INDEX('[1]Export Lascom'!U:U,MATCH(E97,'[1]Export Lascom'!O:O,0))="","",INDEX('[1]Export Lascom'!U:U,MATCH(E97,'[1]Export Lascom'!O:O,0)))</f>
        <v>45035</v>
      </c>
    </row>
    <row r="98" spans="5:20" x14ac:dyDescent="0.25">
      <c r="E98" s="72" t="s">
        <v>1082</v>
      </c>
      <c r="F98" s="73" t="str">
        <f>INDEX('[1]Export Lascom'!B:B,MATCH(E98,'[1]Export Lascom'!O:O,0))</f>
        <v>22ISS</v>
      </c>
      <c r="G98" s="73">
        <f>INDEX('[1]Export Lascom'!G:G,MATCH(E98,'[1]Export Lascom'!O:O,0))</f>
        <v>17</v>
      </c>
      <c r="H98" s="73" t="str">
        <f>INDEX('[1]Export Lascom'!D:D,MATCH(E98,'[1]Export Lascom'!O:O,0))</f>
        <v>G12</v>
      </c>
      <c r="I98" s="73" t="str">
        <f>INDEX('[1]Export Lascom'!E:E,MATCH(E98,'[1]Export Lascom'!O:O,0))</f>
        <v>PN2068-2</v>
      </c>
      <c r="J98" s="73" t="str">
        <f>IF(MID(INDEX('[1]Export Lascom'!P:P,MATCH(E98,'[1]Export Lascom'!O:O,0)),4,1)="-",MID(INDEX('[1]Export Lascom'!P:P,MATCH(E98,'[1]Export Lascom'!O:O,0)),5,3),"Titre à mettre à jour")</f>
        <v>TTT</v>
      </c>
      <c r="K98" s="73" t="str">
        <f>IF(MID(INDEX('[1]Export Lascom'!P:P,MATCH(E98,'[1]Export Lascom'!O:O,0)),4,1)="-",MID(INDEX('[1]Export Lascom'!P:P,MATCH(E98,'[1]Export Lascom'!O:O,0)),9,3),"Titre à mettre à jour")</f>
        <v>TTZ</v>
      </c>
      <c r="L98" s="73" t="str">
        <f>INDEX('[1]Export Lascom'!I:I,MATCH(E98,'[1]Export Lascom'!O:O,0))</f>
        <v>DAF</v>
      </c>
      <c r="M98" s="73" t="str">
        <f>MID(E98,SEARCH("_",E98)-1+13,6)</f>
        <v>000081</v>
      </c>
      <c r="N98" s="74">
        <f>VALUE(MID(E98,SEARCH("_",E98)-1+20,2))</f>
        <v>2</v>
      </c>
      <c r="O98" s="73" t="s">
        <v>787</v>
      </c>
      <c r="P98" s="83" t="str">
        <f>IF(ISERROR(INDEX('Export CPRD PN2068-2'!M:M,MATCH(E98,'Export CPRD PN2068-2'!A:A,0))),"",INDEX('Export CPRD PN2068-2'!M:M,MATCH(E98,'Export CPRD PN2068-2'!A:A,0)))</f>
        <v/>
      </c>
      <c r="Q98" s="75"/>
      <c r="R98" s="76" t="str">
        <f>IF(AND(T98&lt;&gt;"",P98&lt;&gt;""),P98-T98,IF(AND(T98&lt;&gt;"",Q98&lt;&gt;""),Q98-T98,""))</f>
        <v/>
      </c>
      <c r="S98" s="76" t="str">
        <f>IF(ISERROR(INDEX('[1]Export Agora'!F:F,MATCH(INDEX('[1]Présence Agora'!#REF!,MATCH(E98,'[1]Présence Agora'!B:B,0)),'[1]Export Agora'!A:A,0))),"",IF(INDEX('[1]Export Agora'!F:F,MATCH(INDEX('[1]Présence Agora'!#REF!,MATCH(E98,'[1]Présence Agora'!B:B,0)),'[1]Export Agora'!A:A,0))="","",INDEX('[1]Export Agora'!F:F,MATCH(INDEX('[1]Présence Agora'!#REF!,MATCH(E98,'[1]Présence Agora'!B:B,0)),'[1]Export Agora'!A:A,0))))</f>
        <v/>
      </c>
      <c r="T98" s="65">
        <f>IF(INDEX('[1]Export Lascom'!U:U,MATCH(E98,'[1]Export Lascom'!O:O,0))="","",INDEX('[1]Export Lascom'!U:U,MATCH(E98,'[1]Export Lascom'!O:O,0)))</f>
        <v>45043</v>
      </c>
    </row>
    <row r="99" spans="5:20" x14ac:dyDescent="0.25">
      <c r="E99" s="72" t="s">
        <v>1213</v>
      </c>
      <c r="F99" s="73" t="str">
        <f>INDEX('[1]Export Lascom'!B:B,MATCH(E99,'[1]Export Lascom'!O:O,0))</f>
        <v>22ISS</v>
      </c>
      <c r="G99" s="73">
        <f>INDEX('[1]Export Lascom'!G:G,MATCH(E99,'[1]Export Lascom'!O:O,0))</f>
        <v>17</v>
      </c>
      <c r="H99" s="73" t="str">
        <f>INDEX('[1]Export Lascom'!D:D,MATCH(E99,'[1]Export Lascom'!O:O,0))</f>
        <v>G12</v>
      </c>
      <c r="I99" s="73" t="str">
        <f>INDEX('[1]Export Lascom'!E:E,MATCH(E99,'[1]Export Lascom'!O:O,0))</f>
        <v>PN2068-2</v>
      </c>
      <c r="J99" s="73" t="str">
        <f>IF(MID(INDEX('[1]Export Lascom'!P:P,MATCH(E99,'[1]Export Lascom'!O:O,0)),4,1)="-",MID(INDEX('[1]Export Lascom'!P:P,MATCH(E99,'[1]Export Lascom'!O:O,0)),5,3),"Titre à mettre à jour")</f>
        <v>TTT</v>
      </c>
      <c r="K99" s="73" t="str">
        <f>IF(MID(INDEX('[1]Export Lascom'!P:P,MATCH(E99,'[1]Export Lascom'!O:O,0)),4,1)="-",MID(INDEX('[1]Export Lascom'!P:P,MATCH(E99,'[1]Export Lascom'!O:O,0)),9,3),"Titre à mettre à jour")</f>
        <v>TTZ</v>
      </c>
      <c r="L99" s="73" t="str">
        <f>INDEX('[1]Export Lascom'!I:I,MATCH(E99,'[1]Export Lascom'!O:O,0))</f>
        <v>DAF</v>
      </c>
      <c r="M99" s="73" t="str">
        <f>MID(E99,SEARCH("_",E99)-1+13,6)</f>
        <v>000081</v>
      </c>
      <c r="N99" s="74">
        <f>VALUE(MID(E99,SEARCH("_",E99)-1+20,2))</f>
        <v>3</v>
      </c>
      <c r="O99" s="73" t="s">
        <v>787</v>
      </c>
      <c r="P99" s="83" t="str">
        <f>IF(ISERROR(INDEX('Export CPRD PN2068-2'!M:M,MATCH(E99,'Export CPRD PN2068-2'!A:A,0))),"",INDEX('Export CPRD PN2068-2'!M:M,MATCH(E99,'Export CPRD PN2068-2'!A:A,0)))</f>
        <v/>
      </c>
      <c r="Q99" s="75"/>
      <c r="R99" s="76" t="str">
        <f>IF(AND(T99&lt;&gt;"",P99&lt;&gt;""),P99-T99,IF(AND(T99&lt;&gt;"",Q99&lt;&gt;""),Q99-T99,""))</f>
        <v/>
      </c>
      <c r="S99" s="76" t="str">
        <f>IF(ISERROR(INDEX('[1]Export Agora'!F:F,MATCH(INDEX('[1]Présence Agora'!#REF!,MATCH(E99,'[1]Présence Agora'!B:B,0)),'[1]Export Agora'!A:A,0))),"",IF(INDEX('[1]Export Agora'!F:F,MATCH(INDEX('[1]Présence Agora'!#REF!,MATCH(E99,'[1]Présence Agora'!B:B,0)),'[1]Export Agora'!A:A,0))="","",INDEX('[1]Export Agora'!F:F,MATCH(INDEX('[1]Présence Agora'!#REF!,MATCH(E99,'[1]Présence Agora'!B:B,0)),'[1]Export Agora'!A:A,0))))</f>
        <v/>
      </c>
      <c r="T99" s="65">
        <f>IF(INDEX('[1]Export Lascom'!U:U,MATCH(E99,'[1]Export Lascom'!O:O,0))="","",INDEX('[1]Export Lascom'!U:U,MATCH(E99,'[1]Export Lascom'!O:O,0)))</f>
        <v>45069</v>
      </c>
    </row>
    <row r="100" spans="5:20" x14ac:dyDescent="0.25">
      <c r="E100" s="72" t="s">
        <v>1035</v>
      </c>
      <c r="F100" s="73" t="str">
        <f>INDEX('[1]Export Lascom'!B:B,MATCH(E100,'[1]Export Lascom'!O:O,0))</f>
        <v>22ISS</v>
      </c>
      <c r="G100" s="73">
        <f>INDEX('[1]Export Lascom'!G:G,MATCH(E100,'[1]Export Lascom'!O:O,0))</f>
        <v>17</v>
      </c>
      <c r="H100" s="73" t="str">
        <f>INDEX('[1]Export Lascom'!D:D,MATCH(E100,'[1]Export Lascom'!O:O,0))</f>
        <v>G12</v>
      </c>
      <c r="I100" s="73" t="str">
        <f>INDEX('[1]Export Lascom'!E:E,MATCH(E100,'[1]Export Lascom'!O:O,0))</f>
        <v>PN2068-2</v>
      </c>
      <c r="J100" s="73" t="str">
        <f>IF(MID(INDEX('[1]Export Lascom'!P:P,MATCH(E100,'[1]Export Lascom'!O:O,0)),4,1)="-",MID(INDEX('[1]Export Lascom'!P:P,MATCH(E100,'[1]Export Lascom'!O:O,0)),5,3),"Titre à mettre à jour")</f>
        <v>TTT</v>
      </c>
      <c r="K100" s="73" t="str">
        <f>IF(MID(INDEX('[1]Export Lascom'!P:P,MATCH(E100,'[1]Export Lascom'!O:O,0)),4,1)="-",MID(INDEX('[1]Export Lascom'!P:P,MATCH(E100,'[1]Export Lascom'!O:O,0)),9,3),"Titre à mettre à jour")</f>
        <v>TTZ</v>
      </c>
      <c r="L100" s="73" t="str">
        <f>INDEX('[1]Export Lascom'!I:I,MATCH(E100,'[1]Export Lascom'!O:O,0))</f>
        <v>DAF</v>
      </c>
      <c r="M100" s="73" t="str">
        <f>MID(E100,SEARCH("_",E100)-1+13,6)</f>
        <v>000082</v>
      </c>
      <c r="N100" s="74">
        <f>VALUE(MID(E100,SEARCH("_",E100)-1+20,2))</f>
        <v>1</v>
      </c>
      <c r="O100" s="73" t="s">
        <v>787</v>
      </c>
      <c r="P100" s="83" t="str">
        <f>IF(ISERROR(INDEX('Export CPRD PN2068-2'!M:M,MATCH(E100,'Export CPRD PN2068-2'!A:A,0))),"",INDEX('Export CPRD PN2068-2'!M:M,MATCH(E100,'Export CPRD PN2068-2'!A:A,0)))</f>
        <v/>
      </c>
      <c r="Q100" s="75"/>
      <c r="R100" s="76" t="str">
        <f>IF(AND(T100&lt;&gt;"",P100&lt;&gt;""),P100-T100,IF(AND(T100&lt;&gt;"",Q100&lt;&gt;""),Q100-T100,""))</f>
        <v/>
      </c>
      <c r="S100" s="76" t="str">
        <f>IF(ISERROR(INDEX('[1]Export Agora'!F:F,MATCH(INDEX('[1]Présence Agora'!#REF!,MATCH(E100,'[1]Présence Agora'!B:B,0)),'[1]Export Agora'!A:A,0))),"",IF(INDEX('[1]Export Agora'!F:F,MATCH(INDEX('[1]Présence Agora'!#REF!,MATCH(E100,'[1]Présence Agora'!B:B,0)),'[1]Export Agora'!A:A,0))="","",INDEX('[1]Export Agora'!F:F,MATCH(INDEX('[1]Présence Agora'!#REF!,MATCH(E100,'[1]Présence Agora'!B:B,0)),'[1]Export Agora'!A:A,0))))</f>
        <v/>
      </c>
      <c r="T100" s="65">
        <f>IF(INDEX('[1]Export Lascom'!U:U,MATCH(E100,'[1]Export Lascom'!O:O,0))="","",INDEX('[1]Export Lascom'!U:U,MATCH(E100,'[1]Export Lascom'!O:O,0)))</f>
        <v>45035</v>
      </c>
    </row>
    <row r="101" spans="5:20" x14ac:dyDescent="0.25">
      <c r="E101" s="72" t="s">
        <v>1239</v>
      </c>
      <c r="F101" s="73" t="str">
        <f>INDEX('[1]Export Lascom'!B:B,MATCH(E101,'[1]Export Lascom'!O:O,0))</f>
        <v>22ISS</v>
      </c>
      <c r="G101" s="73">
        <f>INDEX('[1]Export Lascom'!G:G,MATCH(E101,'[1]Export Lascom'!O:O,0))</f>
        <v>17</v>
      </c>
      <c r="H101" s="73" t="str">
        <f>INDEX('[1]Export Lascom'!D:D,MATCH(E101,'[1]Export Lascom'!O:O,0))</f>
        <v>G12</v>
      </c>
      <c r="I101" s="73" t="str">
        <f>INDEX('[1]Export Lascom'!E:E,MATCH(E101,'[1]Export Lascom'!O:O,0))</f>
        <v>PN2068-2</v>
      </c>
      <c r="J101" s="73" t="str">
        <f>IF(MID(INDEX('[1]Export Lascom'!P:P,MATCH(E101,'[1]Export Lascom'!O:O,0)),4,1)="-",MID(INDEX('[1]Export Lascom'!P:P,MATCH(E101,'[1]Export Lascom'!O:O,0)),5,3),"Titre à mettre à jour")</f>
        <v>TTT</v>
      </c>
      <c r="K101" s="73" t="str">
        <f>IF(MID(INDEX('[1]Export Lascom'!P:P,MATCH(E101,'[1]Export Lascom'!O:O,0)),4,1)="-",MID(INDEX('[1]Export Lascom'!P:P,MATCH(E101,'[1]Export Lascom'!O:O,0)),9,3),"Titre à mettre à jour")</f>
        <v>TTZ</v>
      </c>
      <c r="L101" s="73" t="str">
        <f>INDEX('[1]Export Lascom'!I:I,MATCH(E101,'[1]Export Lascom'!O:O,0))</f>
        <v>DAF</v>
      </c>
      <c r="M101" s="73" t="str">
        <f>MID(E101,SEARCH("_",E101)-1+13,6)</f>
        <v>000083</v>
      </c>
      <c r="N101" s="74">
        <f>VALUE(MID(E101,SEARCH("_",E101)-1+20,2))</f>
        <v>1</v>
      </c>
      <c r="O101" s="73" t="s">
        <v>785</v>
      </c>
      <c r="P101" s="83" t="str">
        <f>IF(ISERROR(INDEX('Export CPRD PN2068-2'!M:M,MATCH(E101,'Export CPRD PN2068-2'!A:A,0))),"",INDEX('Export CPRD PN2068-2'!M:M,MATCH(E101,'Export CPRD PN2068-2'!A:A,0)))</f>
        <v/>
      </c>
      <c r="Q101" s="75"/>
      <c r="R101" s="76" t="str">
        <f>IF(AND(T101&lt;&gt;"",P101&lt;&gt;""),P101-T101,IF(AND(T101&lt;&gt;"",Q101&lt;&gt;""),Q101-T101,""))</f>
        <v/>
      </c>
      <c r="S101" s="76" t="str">
        <f>IF(ISERROR(INDEX('[1]Export Agora'!F:F,MATCH(INDEX('[1]Présence Agora'!#REF!,MATCH(E101,'[1]Présence Agora'!B:B,0)),'[1]Export Agora'!A:A,0))),"",IF(INDEX('[1]Export Agora'!F:F,MATCH(INDEX('[1]Présence Agora'!#REF!,MATCH(E101,'[1]Présence Agora'!B:B,0)),'[1]Export Agora'!A:A,0))="","",INDEX('[1]Export Agora'!F:F,MATCH(INDEX('[1]Présence Agora'!#REF!,MATCH(E101,'[1]Présence Agora'!B:B,0)),'[1]Export Agora'!A:A,0))))</f>
        <v/>
      </c>
      <c r="T101" s="65">
        <f>IF(INDEX('[1]Export Lascom'!U:U,MATCH(E101,'[1]Export Lascom'!O:O,0))="","",INDEX('[1]Export Lascom'!U:U,MATCH(E101,'[1]Export Lascom'!O:O,0)))</f>
        <v>45072</v>
      </c>
    </row>
    <row r="102" spans="5:20" x14ac:dyDescent="0.25">
      <c r="E102" s="72" t="s">
        <v>1004</v>
      </c>
      <c r="F102" s="73" t="str">
        <f>INDEX('[1]Export Lascom'!B:B,MATCH(E102,'[1]Export Lascom'!O:O,0))</f>
        <v>22ISS</v>
      </c>
      <c r="G102" s="73">
        <f>INDEX('[1]Export Lascom'!G:G,MATCH(E102,'[1]Export Lascom'!O:O,0))</f>
        <v>17</v>
      </c>
      <c r="H102" s="73" t="str">
        <f>INDEX('[1]Export Lascom'!D:D,MATCH(E102,'[1]Export Lascom'!O:O,0))</f>
        <v>G72</v>
      </c>
      <c r="I102" s="73" t="str">
        <f>INDEX('[1]Export Lascom'!E:E,MATCH(E102,'[1]Export Lascom'!O:O,0))</f>
        <v>PN2068-2</v>
      </c>
      <c r="J102" s="73" t="str">
        <f>IF(MID(INDEX('[1]Export Lascom'!P:P,MATCH(E102,'[1]Export Lascom'!O:O,0)),4,1)="-",MID(INDEX('[1]Export Lascom'!P:P,MATCH(E102,'[1]Export Lascom'!O:O,0)),5,3),"Titre à mettre à jour")</f>
        <v>TTT</v>
      </c>
      <c r="K102" s="73" t="str">
        <f>IF(MID(INDEX('[1]Export Lascom'!P:P,MATCH(E102,'[1]Export Lascom'!O:O,0)),4,1)="-",MID(INDEX('[1]Export Lascom'!P:P,MATCH(E102,'[1]Export Lascom'!O:O,0)),9,3),"Titre à mettre à jour")</f>
        <v>TTZ</v>
      </c>
      <c r="L102" s="73" t="str">
        <f>INDEX('[1]Export Lascom'!I:I,MATCH(E102,'[1]Export Lascom'!O:O,0))</f>
        <v>DAF</v>
      </c>
      <c r="M102" s="73" t="str">
        <f>MID(E102,SEARCH("_",E102)-1+13,6)</f>
        <v>000085</v>
      </c>
      <c r="N102" s="74">
        <f>VALUE(MID(E102,SEARCH("_",E102)-1+20,2))</f>
        <v>1</v>
      </c>
      <c r="O102" s="73" t="s">
        <v>787</v>
      </c>
      <c r="P102" s="83">
        <f>IF(ISERROR(INDEX('Export CPRD PN2068-2'!M:M,MATCH(E102,'Export CPRD PN2068-2'!A:A,0))),"",INDEX('Export CPRD PN2068-2'!M:M,MATCH(E102,'Export CPRD PN2068-2'!A:A,0)))</f>
        <v>45029</v>
      </c>
      <c r="Q102" s="75"/>
      <c r="R102" s="76">
        <f>IF(AND(T102&lt;&gt;"",P102&lt;&gt;""),P102-T102,IF(AND(T102&lt;&gt;"",Q102&lt;&gt;""),Q102-T102,""))</f>
        <v>0</v>
      </c>
      <c r="S102" s="76" t="str">
        <f>IF(ISERROR(INDEX('[1]Export Agora'!F:F,MATCH(INDEX('[1]Présence Agora'!#REF!,MATCH(E102,'[1]Présence Agora'!B:B,0)),'[1]Export Agora'!A:A,0))),"",IF(INDEX('[1]Export Agora'!F:F,MATCH(INDEX('[1]Présence Agora'!#REF!,MATCH(E102,'[1]Présence Agora'!B:B,0)),'[1]Export Agora'!A:A,0))="","",INDEX('[1]Export Agora'!F:F,MATCH(INDEX('[1]Présence Agora'!#REF!,MATCH(E102,'[1]Présence Agora'!B:B,0)),'[1]Export Agora'!A:A,0))))</f>
        <v/>
      </c>
      <c r="T102" s="65">
        <f>IF(INDEX('[1]Export Lascom'!U:U,MATCH(E102,'[1]Export Lascom'!O:O,0))="","",INDEX('[1]Export Lascom'!U:U,MATCH(E102,'[1]Export Lascom'!O:O,0)))</f>
        <v>45029</v>
      </c>
    </row>
    <row r="103" spans="5:20" x14ac:dyDescent="0.25">
      <c r="E103" s="72" t="s">
        <v>1048</v>
      </c>
      <c r="F103" s="73" t="str">
        <f>INDEX('[1]Export Lascom'!B:B,MATCH(E103,'[1]Export Lascom'!O:O,0))</f>
        <v>22ISS</v>
      </c>
      <c r="G103" s="73">
        <f>INDEX('[1]Export Lascom'!G:G,MATCH(E103,'[1]Export Lascom'!O:O,0))</f>
        <v>17</v>
      </c>
      <c r="H103" s="73" t="str">
        <f>INDEX('[1]Export Lascom'!D:D,MATCH(E103,'[1]Export Lascom'!O:O,0))</f>
        <v>PLO</v>
      </c>
      <c r="I103" s="73" t="str">
        <f>INDEX('[1]Export Lascom'!E:E,MATCH(E103,'[1]Export Lascom'!O:O,0))</f>
        <v>PN2068-2</v>
      </c>
      <c r="J103" s="73" t="str">
        <f>IF(MID(INDEX('[1]Export Lascom'!P:P,MATCH(E103,'[1]Export Lascom'!O:O,0)),4,1)="-",MID(INDEX('[1]Export Lascom'!P:P,MATCH(E103,'[1]Export Lascom'!O:O,0)),5,3),"Titre à mettre à jour")</f>
        <v>TTT</v>
      </c>
      <c r="K103" s="73" t="str">
        <f>IF(MID(INDEX('[1]Export Lascom'!P:P,MATCH(E103,'[1]Export Lascom'!O:O,0)),4,1)="-",MID(INDEX('[1]Export Lascom'!P:P,MATCH(E103,'[1]Export Lascom'!O:O,0)),9,3),"Titre à mettre à jour")</f>
        <v>TTZ</v>
      </c>
      <c r="L103" s="73" t="str">
        <f>INDEX('[1]Export Lascom'!I:I,MATCH(E103,'[1]Export Lascom'!O:O,0))</f>
        <v>DAF</v>
      </c>
      <c r="M103" s="73" t="str">
        <f>MID(E103,SEARCH("_",E103)-1+13,6)</f>
        <v>000085</v>
      </c>
      <c r="N103" s="74">
        <f>VALUE(MID(E103,SEARCH("_",E103)-1+20,2))</f>
        <v>2</v>
      </c>
      <c r="O103" s="73" t="s">
        <v>787</v>
      </c>
      <c r="P103" s="83" t="str">
        <f>IF(ISERROR(INDEX('Export CPRD PN2068-2'!M:M,MATCH(E103,'Export CPRD PN2068-2'!A:A,0))),"",INDEX('Export CPRD PN2068-2'!M:M,MATCH(E103,'Export CPRD PN2068-2'!A:A,0)))</f>
        <v/>
      </c>
      <c r="Q103" s="75"/>
      <c r="R103" s="76" t="str">
        <f>IF(AND(T103&lt;&gt;"",P103&lt;&gt;""),P103-T103,IF(AND(T103&lt;&gt;"",Q103&lt;&gt;""),Q103-T103,""))</f>
        <v/>
      </c>
      <c r="S103" s="76" t="str">
        <f>IF(ISERROR(INDEX('[1]Export Agora'!F:F,MATCH(INDEX('[1]Présence Agora'!#REF!,MATCH(E103,'[1]Présence Agora'!B:B,0)),'[1]Export Agora'!A:A,0))),"",IF(INDEX('[1]Export Agora'!F:F,MATCH(INDEX('[1]Présence Agora'!#REF!,MATCH(E103,'[1]Présence Agora'!B:B,0)),'[1]Export Agora'!A:A,0))="","",INDEX('[1]Export Agora'!F:F,MATCH(INDEX('[1]Présence Agora'!#REF!,MATCH(E103,'[1]Présence Agora'!B:B,0)),'[1]Export Agora'!A:A,0))))</f>
        <v/>
      </c>
      <c r="T103" s="65">
        <f>IF(INDEX('[1]Export Lascom'!U:U,MATCH(E103,'[1]Export Lascom'!O:O,0))="","",INDEX('[1]Export Lascom'!U:U,MATCH(E103,'[1]Export Lascom'!O:O,0)))</f>
        <v>45040</v>
      </c>
    </row>
    <row r="104" spans="5:20" x14ac:dyDescent="0.25">
      <c r="E104" s="72" t="s">
        <v>1005</v>
      </c>
      <c r="F104" s="73" t="str">
        <f>INDEX('[1]Export Lascom'!B:B,MATCH(E104,'[1]Export Lascom'!O:O,0))</f>
        <v>22ISS</v>
      </c>
      <c r="G104" s="73">
        <f>INDEX('[1]Export Lascom'!G:G,MATCH(E104,'[1]Export Lascom'!O:O,0))</f>
        <v>17</v>
      </c>
      <c r="H104" s="73" t="str">
        <f>INDEX('[1]Export Lascom'!D:D,MATCH(E104,'[1]Export Lascom'!O:O,0))</f>
        <v>G72</v>
      </c>
      <c r="I104" s="73" t="str">
        <f>INDEX('[1]Export Lascom'!E:E,MATCH(E104,'[1]Export Lascom'!O:O,0))</f>
        <v>PN2068-2</v>
      </c>
      <c r="J104" s="73" t="str">
        <f>IF(MID(INDEX('[1]Export Lascom'!P:P,MATCH(E104,'[1]Export Lascom'!O:O,0)),4,1)="-",MID(INDEX('[1]Export Lascom'!P:P,MATCH(E104,'[1]Export Lascom'!O:O,0)),5,3),"Titre à mettre à jour")</f>
        <v>TTT</v>
      </c>
      <c r="K104" s="73" t="str">
        <f>IF(MID(INDEX('[1]Export Lascom'!P:P,MATCH(E104,'[1]Export Lascom'!O:O,0)),4,1)="-",MID(INDEX('[1]Export Lascom'!P:P,MATCH(E104,'[1]Export Lascom'!O:O,0)),9,3),"Titre à mettre à jour")</f>
        <v>TTZ</v>
      </c>
      <c r="L104" s="73" t="str">
        <f>INDEX('[1]Export Lascom'!I:I,MATCH(E104,'[1]Export Lascom'!O:O,0))</f>
        <v>DAF</v>
      </c>
      <c r="M104" s="73" t="str">
        <f>MID(E104,SEARCH("_",E104)-1+13,6)</f>
        <v>000086</v>
      </c>
      <c r="N104" s="74">
        <f>VALUE(MID(E104,SEARCH("_",E104)-1+20,2))</f>
        <v>1</v>
      </c>
      <c r="O104" s="73" t="s">
        <v>787</v>
      </c>
      <c r="P104" s="83">
        <f>IF(ISERROR(INDEX('Export CPRD PN2068-2'!M:M,MATCH(E104,'Export CPRD PN2068-2'!A:A,0))),"",INDEX('Export CPRD PN2068-2'!M:M,MATCH(E104,'Export CPRD PN2068-2'!A:A,0)))</f>
        <v>45029</v>
      </c>
      <c r="Q104" s="75"/>
      <c r="R104" s="76">
        <f>IF(AND(T104&lt;&gt;"",P104&lt;&gt;""),P104-T104,IF(AND(T104&lt;&gt;"",Q104&lt;&gt;""),Q104-T104,""))</f>
        <v>0</v>
      </c>
      <c r="S104" s="76" t="str">
        <f>IF(ISERROR(INDEX('[1]Export Agora'!F:F,MATCH(INDEX('[1]Présence Agora'!#REF!,MATCH(E104,'[1]Présence Agora'!B:B,0)),'[1]Export Agora'!A:A,0))),"",IF(INDEX('[1]Export Agora'!F:F,MATCH(INDEX('[1]Présence Agora'!#REF!,MATCH(E104,'[1]Présence Agora'!B:B,0)),'[1]Export Agora'!A:A,0))="","",INDEX('[1]Export Agora'!F:F,MATCH(INDEX('[1]Présence Agora'!#REF!,MATCH(E104,'[1]Présence Agora'!B:B,0)),'[1]Export Agora'!A:A,0))))</f>
        <v/>
      </c>
      <c r="T104" s="65">
        <f>IF(INDEX('[1]Export Lascom'!U:U,MATCH(E104,'[1]Export Lascom'!O:O,0))="","",INDEX('[1]Export Lascom'!U:U,MATCH(E104,'[1]Export Lascom'!O:O,0)))</f>
        <v>45029</v>
      </c>
    </row>
    <row r="105" spans="5:20" x14ac:dyDescent="0.25">
      <c r="E105" s="72" t="s">
        <v>1049</v>
      </c>
      <c r="F105" s="73" t="str">
        <f>INDEX('[1]Export Lascom'!B:B,MATCH(E105,'[1]Export Lascom'!O:O,0))</f>
        <v>22ISS</v>
      </c>
      <c r="G105" s="73">
        <f>INDEX('[1]Export Lascom'!G:G,MATCH(E105,'[1]Export Lascom'!O:O,0))</f>
        <v>17</v>
      </c>
      <c r="H105" s="73" t="str">
        <f>INDEX('[1]Export Lascom'!D:D,MATCH(E105,'[1]Export Lascom'!O:O,0))</f>
        <v>PLO</v>
      </c>
      <c r="I105" s="73" t="str">
        <f>INDEX('[1]Export Lascom'!E:E,MATCH(E105,'[1]Export Lascom'!O:O,0))</f>
        <v>PN2068-2</v>
      </c>
      <c r="J105" s="73" t="str">
        <f>IF(MID(INDEX('[1]Export Lascom'!P:P,MATCH(E105,'[1]Export Lascom'!O:O,0)),4,1)="-",MID(INDEX('[1]Export Lascom'!P:P,MATCH(E105,'[1]Export Lascom'!O:O,0)),5,3),"Titre à mettre à jour")</f>
        <v>TTT</v>
      </c>
      <c r="K105" s="73" t="str">
        <f>IF(MID(INDEX('[1]Export Lascom'!P:P,MATCH(E105,'[1]Export Lascom'!O:O,0)),4,1)="-",MID(INDEX('[1]Export Lascom'!P:P,MATCH(E105,'[1]Export Lascom'!O:O,0)),9,3),"Titre à mettre à jour")</f>
        <v>TTZ</v>
      </c>
      <c r="L105" s="73" t="str">
        <f>INDEX('[1]Export Lascom'!I:I,MATCH(E105,'[1]Export Lascom'!O:O,0))</f>
        <v>DAF</v>
      </c>
      <c r="M105" s="73" t="str">
        <f>MID(E105,SEARCH("_",E105)-1+13,6)</f>
        <v>000086</v>
      </c>
      <c r="N105" s="74">
        <f>VALUE(MID(E105,SEARCH("_",E105)-1+20,2))</f>
        <v>2</v>
      </c>
      <c r="O105" s="73" t="s">
        <v>787</v>
      </c>
      <c r="P105" s="83" t="str">
        <f>IF(ISERROR(INDEX('Export CPRD PN2068-2'!M:M,MATCH(E105,'Export CPRD PN2068-2'!A:A,0))),"",INDEX('Export CPRD PN2068-2'!M:M,MATCH(E105,'Export CPRD PN2068-2'!A:A,0)))</f>
        <v/>
      </c>
      <c r="Q105" s="75"/>
      <c r="R105" s="76" t="str">
        <f>IF(AND(T105&lt;&gt;"",P105&lt;&gt;""),P105-T105,IF(AND(T105&lt;&gt;"",Q105&lt;&gt;""),Q105-T105,""))</f>
        <v/>
      </c>
      <c r="S105" s="76" t="str">
        <f>IF(ISERROR(INDEX('[1]Export Agora'!F:F,MATCH(INDEX('[1]Présence Agora'!#REF!,MATCH(E105,'[1]Présence Agora'!B:B,0)),'[1]Export Agora'!A:A,0))),"",IF(INDEX('[1]Export Agora'!F:F,MATCH(INDEX('[1]Présence Agora'!#REF!,MATCH(E105,'[1]Présence Agora'!B:B,0)),'[1]Export Agora'!A:A,0))="","",INDEX('[1]Export Agora'!F:F,MATCH(INDEX('[1]Présence Agora'!#REF!,MATCH(E105,'[1]Présence Agora'!B:B,0)),'[1]Export Agora'!A:A,0))))</f>
        <v/>
      </c>
      <c r="T105" s="65">
        <f>IF(INDEX('[1]Export Lascom'!U:U,MATCH(E105,'[1]Export Lascom'!O:O,0))="","",INDEX('[1]Export Lascom'!U:U,MATCH(E105,'[1]Export Lascom'!O:O,0)))</f>
        <v>45040</v>
      </c>
    </row>
    <row r="106" spans="5:20" x14ac:dyDescent="0.25">
      <c r="E106" s="72" t="s">
        <v>1006</v>
      </c>
      <c r="F106" s="73" t="str">
        <f>INDEX('[1]Export Lascom'!B:B,MATCH(E106,'[1]Export Lascom'!O:O,0))</f>
        <v>22ISS</v>
      </c>
      <c r="G106" s="73">
        <f>INDEX('[1]Export Lascom'!G:G,MATCH(E106,'[1]Export Lascom'!O:O,0))</f>
        <v>17</v>
      </c>
      <c r="H106" s="73" t="str">
        <f>INDEX('[1]Export Lascom'!D:D,MATCH(E106,'[1]Export Lascom'!O:O,0))</f>
        <v>G72</v>
      </c>
      <c r="I106" s="73" t="str">
        <f>INDEX('[1]Export Lascom'!E:E,MATCH(E106,'[1]Export Lascom'!O:O,0))</f>
        <v>PN2068-2</v>
      </c>
      <c r="J106" s="73" t="str">
        <f>IF(MID(INDEX('[1]Export Lascom'!P:P,MATCH(E106,'[1]Export Lascom'!O:O,0)),4,1)="-",MID(INDEX('[1]Export Lascom'!P:P,MATCH(E106,'[1]Export Lascom'!O:O,0)),5,3),"Titre à mettre à jour")</f>
        <v>TTT</v>
      </c>
      <c r="K106" s="73" t="str">
        <f>IF(MID(INDEX('[1]Export Lascom'!P:P,MATCH(E106,'[1]Export Lascom'!O:O,0)),4,1)="-",MID(INDEX('[1]Export Lascom'!P:P,MATCH(E106,'[1]Export Lascom'!O:O,0)),9,3),"Titre à mettre à jour")</f>
        <v>TTZ</v>
      </c>
      <c r="L106" s="73" t="str">
        <f>INDEX('[1]Export Lascom'!I:I,MATCH(E106,'[1]Export Lascom'!O:O,0))</f>
        <v>DAF</v>
      </c>
      <c r="M106" s="73" t="str">
        <f>MID(E106,SEARCH("_",E106)-1+13,6)</f>
        <v>000087</v>
      </c>
      <c r="N106" s="74">
        <f>VALUE(MID(E106,SEARCH("_",E106)-1+20,2))</f>
        <v>1</v>
      </c>
      <c r="O106" s="73" t="s">
        <v>787</v>
      </c>
      <c r="P106" s="83">
        <f>IF(ISERROR(INDEX('Export CPRD PN2068-2'!M:M,MATCH(E106,'Export CPRD PN2068-2'!A:A,0))),"",INDEX('Export CPRD PN2068-2'!M:M,MATCH(E106,'Export CPRD PN2068-2'!A:A,0)))</f>
        <v>45029</v>
      </c>
      <c r="Q106" s="75"/>
      <c r="R106" s="76">
        <f>IF(AND(T106&lt;&gt;"",P106&lt;&gt;""),P106-T106,IF(AND(T106&lt;&gt;"",Q106&lt;&gt;""),Q106-T106,""))</f>
        <v>0</v>
      </c>
      <c r="S106" s="76" t="str">
        <f>IF(ISERROR(INDEX('[1]Export Agora'!F:F,MATCH(INDEX('[1]Présence Agora'!#REF!,MATCH(E106,'[1]Présence Agora'!B:B,0)),'[1]Export Agora'!A:A,0))),"",IF(INDEX('[1]Export Agora'!F:F,MATCH(INDEX('[1]Présence Agora'!#REF!,MATCH(E106,'[1]Présence Agora'!B:B,0)),'[1]Export Agora'!A:A,0))="","",INDEX('[1]Export Agora'!F:F,MATCH(INDEX('[1]Présence Agora'!#REF!,MATCH(E106,'[1]Présence Agora'!B:B,0)),'[1]Export Agora'!A:A,0))))</f>
        <v/>
      </c>
      <c r="T106" s="65">
        <f>IF(INDEX('[1]Export Lascom'!U:U,MATCH(E106,'[1]Export Lascom'!O:O,0))="","",INDEX('[1]Export Lascom'!U:U,MATCH(E106,'[1]Export Lascom'!O:O,0)))</f>
        <v>45029</v>
      </c>
    </row>
    <row r="107" spans="5:20" x14ac:dyDescent="0.25">
      <c r="E107" s="72" t="s">
        <v>1050</v>
      </c>
      <c r="F107" s="73" t="str">
        <f>INDEX('[1]Export Lascom'!B:B,MATCH(E107,'[1]Export Lascom'!O:O,0))</f>
        <v>22ISS</v>
      </c>
      <c r="G107" s="73">
        <f>INDEX('[1]Export Lascom'!G:G,MATCH(E107,'[1]Export Lascom'!O:O,0))</f>
        <v>17</v>
      </c>
      <c r="H107" s="73" t="str">
        <f>INDEX('[1]Export Lascom'!D:D,MATCH(E107,'[1]Export Lascom'!O:O,0))</f>
        <v>PLO</v>
      </c>
      <c r="I107" s="73" t="str">
        <f>INDEX('[1]Export Lascom'!E:E,MATCH(E107,'[1]Export Lascom'!O:O,0))</f>
        <v>PN2068-2</v>
      </c>
      <c r="J107" s="73" t="str">
        <f>IF(MID(INDEX('[1]Export Lascom'!P:P,MATCH(E107,'[1]Export Lascom'!O:O,0)),4,1)="-",MID(INDEX('[1]Export Lascom'!P:P,MATCH(E107,'[1]Export Lascom'!O:O,0)),5,3),"Titre à mettre à jour")</f>
        <v>TTT</v>
      </c>
      <c r="K107" s="73" t="str">
        <f>IF(MID(INDEX('[1]Export Lascom'!P:P,MATCH(E107,'[1]Export Lascom'!O:O,0)),4,1)="-",MID(INDEX('[1]Export Lascom'!P:P,MATCH(E107,'[1]Export Lascom'!O:O,0)),9,3),"Titre à mettre à jour")</f>
        <v>TTZ</v>
      </c>
      <c r="L107" s="73" t="str">
        <f>INDEX('[1]Export Lascom'!I:I,MATCH(E107,'[1]Export Lascom'!O:O,0))</f>
        <v>DAF</v>
      </c>
      <c r="M107" s="73" t="str">
        <f>MID(E107,SEARCH("_",E107)-1+13,6)</f>
        <v>000087</v>
      </c>
      <c r="N107" s="74">
        <f>VALUE(MID(E107,SEARCH("_",E107)-1+20,2))</f>
        <v>2</v>
      </c>
      <c r="O107" s="73" t="s">
        <v>787</v>
      </c>
      <c r="P107" s="83" t="str">
        <f>IF(ISERROR(INDEX('Export CPRD PN2068-2'!M:M,MATCH(E107,'Export CPRD PN2068-2'!A:A,0))),"",INDEX('Export CPRD PN2068-2'!M:M,MATCH(E107,'Export CPRD PN2068-2'!A:A,0)))</f>
        <v/>
      </c>
      <c r="Q107" s="75"/>
      <c r="R107" s="76" t="str">
        <f>IF(AND(T107&lt;&gt;"",P107&lt;&gt;""),P107-T107,IF(AND(T107&lt;&gt;"",Q107&lt;&gt;""),Q107-T107,""))</f>
        <v/>
      </c>
      <c r="S107" s="76" t="str">
        <f>IF(ISERROR(INDEX('[1]Export Agora'!F:F,MATCH(INDEX('[1]Présence Agora'!#REF!,MATCH(E107,'[1]Présence Agora'!B:B,0)),'[1]Export Agora'!A:A,0))),"",IF(INDEX('[1]Export Agora'!F:F,MATCH(INDEX('[1]Présence Agora'!#REF!,MATCH(E107,'[1]Présence Agora'!B:B,0)),'[1]Export Agora'!A:A,0))="","",INDEX('[1]Export Agora'!F:F,MATCH(INDEX('[1]Présence Agora'!#REF!,MATCH(E107,'[1]Présence Agora'!B:B,0)),'[1]Export Agora'!A:A,0))))</f>
        <v/>
      </c>
      <c r="T107" s="65">
        <f>IF(INDEX('[1]Export Lascom'!U:U,MATCH(E107,'[1]Export Lascom'!O:O,0))="","",INDEX('[1]Export Lascom'!U:U,MATCH(E107,'[1]Export Lascom'!O:O,0)))</f>
        <v>45040</v>
      </c>
    </row>
    <row r="108" spans="5:20" x14ac:dyDescent="0.25">
      <c r="E108" s="72" t="s">
        <v>1007</v>
      </c>
      <c r="F108" s="73" t="str">
        <f>INDEX('[1]Export Lascom'!B:B,MATCH(E108,'[1]Export Lascom'!O:O,0))</f>
        <v>22ISS</v>
      </c>
      <c r="G108" s="73">
        <f>INDEX('[1]Export Lascom'!G:G,MATCH(E108,'[1]Export Lascom'!O:O,0))</f>
        <v>17</v>
      </c>
      <c r="H108" s="73" t="str">
        <f>INDEX('[1]Export Lascom'!D:D,MATCH(E108,'[1]Export Lascom'!O:O,0))</f>
        <v>G72</v>
      </c>
      <c r="I108" s="73" t="str">
        <f>INDEX('[1]Export Lascom'!E:E,MATCH(E108,'[1]Export Lascom'!O:O,0))</f>
        <v>PN2068-2</v>
      </c>
      <c r="J108" s="73" t="str">
        <f>IF(MID(INDEX('[1]Export Lascom'!P:P,MATCH(E108,'[1]Export Lascom'!O:O,0)),4,1)="-",MID(INDEX('[1]Export Lascom'!P:P,MATCH(E108,'[1]Export Lascom'!O:O,0)),5,3),"Titre à mettre à jour")</f>
        <v>TTT</v>
      </c>
      <c r="K108" s="73" t="str">
        <f>IF(MID(INDEX('[1]Export Lascom'!P:P,MATCH(E108,'[1]Export Lascom'!O:O,0)),4,1)="-",MID(INDEX('[1]Export Lascom'!P:P,MATCH(E108,'[1]Export Lascom'!O:O,0)),9,3),"Titre à mettre à jour")</f>
        <v>TTZ</v>
      </c>
      <c r="L108" s="73" t="str">
        <f>INDEX('[1]Export Lascom'!I:I,MATCH(E108,'[1]Export Lascom'!O:O,0))</f>
        <v>DAF</v>
      </c>
      <c r="M108" s="73" t="str">
        <f>MID(E108,SEARCH("_",E108)-1+13,6)</f>
        <v>000088</v>
      </c>
      <c r="N108" s="74">
        <f>VALUE(MID(E108,SEARCH("_",E108)-1+20,2))</f>
        <v>1</v>
      </c>
      <c r="O108" s="73" t="s">
        <v>787</v>
      </c>
      <c r="P108" s="83">
        <f>IF(ISERROR(INDEX('Export CPRD PN2068-2'!M:M,MATCH(E108,'Export CPRD PN2068-2'!A:A,0))),"",INDEX('Export CPRD PN2068-2'!M:M,MATCH(E108,'Export CPRD PN2068-2'!A:A,0)))</f>
        <v>45029</v>
      </c>
      <c r="Q108" s="75"/>
      <c r="R108" s="76">
        <f>IF(AND(T108&lt;&gt;"",P108&lt;&gt;""),P108-T108,IF(AND(T108&lt;&gt;"",Q108&lt;&gt;""),Q108-T108,""))</f>
        <v>0</v>
      </c>
      <c r="S108" s="76" t="str">
        <f>IF(ISERROR(INDEX('[1]Export Agora'!F:F,MATCH(INDEX('[1]Présence Agora'!#REF!,MATCH(E108,'[1]Présence Agora'!B:B,0)),'[1]Export Agora'!A:A,0))),"",IF(INDEX('[1]Export Agora'!F:F,MATCH(INDEX('[1]Présence Agora'!#REF!,MATCH(E108,'[1]Présence Agora'!B:B,0)),'[1]Export Agora'!A:A,0))="","",INDEX('[1]Export Agora'!F:F,MATCH(INDEX('[1]Présence Agora'!#REF!,MATCH(E108,'[1]Présence Agora'!B:B,0)),'[1]Export Agora'!A:A,0))))</f>
        <v/>
      </c>
      <c r="T108" s="65">
        <f>IF(INDEX('[1]Export Lascom'!U:U,MATCH(E108,'[1]Export Lascom'!O:O,0))="","",INDEX('[1]Export Lascom'!U:U,MATCH(E108,'[1]Export Lascom'!O:O,0)))</f>
        <v>45029</v>
      </c>
    </row>
    <row r="109" spans="5:20" x14ac:dyDescent="0.25">
      <c r="E109" s="72" t="s">
        <v>1051</v>
      </c>
      <c r="F109" s="73" t="str">
        <f>INDEX('[1]Export Lascom'!B:B,MATCH(E109,'[1]Export Lascom'!O:O,0))</f>
        <v>22ISS</v>
      </c>
      <c r="G109" s="73">
        <f>INDEX('[1]Export Lascom'!G:G,MATCH(E109,'[1]Export Lascom'!O:O,0))</f>
        <v>17</v>
      </c>
      <c r="H109" s="73" t="str">
        <f>INDEX('[1]Export Lascom'!D:D,MATCH(E109,'[1]Export Lascom'!O:O,0))</f>
        <v>PLO</v>
      </c>
      <c r="I109" s="73" t="str">
        <f>INDEX('[1]Export Lascom'!E:E,MATCH(E109,'[1]Export Lascom'!O:O,0))</f>
        <v>PN2068-2</v>
      </c>
      <c r="J109" s="73" t="str">
        <f>IF(MID(INDEX('[1]Export Lascom'!P:P,MATCH(E109,'[1]Export Lascom'!O:O,0)),4,1)="-",MID(INDEX('[1]Export Lascom'!P:P,MATCH(E109,'[1]Export Lascom'!O:O,0)),5,3),"Titre à mettre à jour")</f>
        <v>TTT</v>
      </c>
      <c r="K109" s="73" t="str">
        <f>IF(MID(INDEX('[1]Export Lascom'!P:P,MATCH(E109,'[1]Export Lascom'!O:O,0)),4,1)="-",MID(INDEX('[1]Export Lascom'!P:P,MATCH(E109,'[1]Export Lascom'!O:O,0)),9,3),"Titre à mettre à jour")</f>
        <v>TTZ</v>
      </c>
      <c r="L109" s="73" t="str">
        <f>INDEX('[1]Export Lascom'!I:I,MATCH(E109,'[1]Export Lascom'!O:O,0))</f>
        <v>DAF</v>
      </c>
      <c r="M109" s="73" t="str">
        <f>MID(E109,SEARCH("_",E109)-1+13,6)</f>
        <v>000088</v>
      </c>
      <c r="N109" s="74">
        <f>VALUE(MID(E109,SEARCH("_",E109)-1+20,2))</f>
        <v>2</v>
      </c>
      <c r="O109" s="73" t="s">
        <v>787</v>
      </c>
      <c r="P109" s="83" t="str">
        <f>IF(ISERROR(INDEX('Export CPRD PN2068-2'!M:M,MATCH(E109,'Export CPRD PN2068-2'!A:A,0))),"",INDEX('Export CPRD PN2068-2'!M:M,MATCH(E109,'Export CPRD PN2068-2'!A:A,0)))</f>
        <v/>
      </c>
      <c r="Q109" s="75"/>
      <c r="R109" s="76" t="str">
        <f>IF(AND(T109&lt;&gt;"",P109&lt;&gt;""),P109-T109,IF(AND(T109&lt;&gt;"",Q109&lt;&gt;""),Q109-T109,""))</f>
        <v/>
      </c>
      <c r="S109" s="76" t="str">
        <f>IF(ISERROR(INDEX('[1]Export Agora'!F:F,MATCH(INDEX('[1]Présence Agora'!#REF!,MATCH(E109,'[1]Présence Agora'!B:B,0)),'[1]Export Agora'!A:A,0))),"",IF(INDEX('[1]Export Agora'!F:F,MATCH(INDEX('[1]Présence Agora'!#REF!,MATCH(E109,'[1]Présence Agora'!B:B,0)),'[1]Export Agora'!A:A,0))="","",INDEX('[1]Export Agora'!F:F,MATCH(INDEX('[1]Présence Agora'!#REF!,MATCH(E109,'[1]Présence Agora'!B:B,0)),'[1]Export Agora'!A:A,0))))</f>
        <v/>
      </c>
      <c r="T109" s="65">
        <f>IF(INDEX('[1]Export Lascom'!U:U,MATCH(E109,'[1]Export Lascom'!O:O,0))="","",INDEX('[1]Export Lascom'!U:U,MATCH(E109,'[1]Export Lascom'!O:O,0)))</f>
        <v>45040</v>
      </c>
    </row>
    <row r="110" spans="5:20" x14ac:dyDescent="0.25">
      <c r="E110" s="72" t="s">
        <v>1008</v>
      </c>
      <c r="F110" s="73" t="str">
        <f>INDEX('[1]Export Lascom'!B:B,MATCH(E110,'[1]Export Lascom'!O:O,0))</f>
        <v>22ISS</v>
      </c>
      <c r="G110" s="73">
        <f>INDEX('[1]Export Lascom'!G:G,MATCH(E110,'[1]Export Lascom'!O:O,0))</f>
        <v>17</v>
      </c>
      <c r="H110" s="73" t="str">
        <f>INDEX('[1]Export Lascom'!D:D,MATCH(E110,'[1]Export Lascom'!O:O,0))</f>
        <v>G72</v>
      </c>
      <c r="I110" s="73" t="str">
        <f>INDEX('[1]Export Lascom'!E:E,MATCH(E110,'[1]Export Lascom'!O:O,0))</f>
        <v>PN2068-2</v>
      </c>
      <c r="J110" s="73" t="str">
        <f>IF(MID(INDEX('[1]Export Lascom'!P:P,MATCH(E110,'[1]Export Lascom'!O:O,0)),4,1)="-",MID(INDEX('[1]Export Lascom'!P:P,MATCH(E110,'[1]Export Lascom'!O:O,0)),5,3),"Titre à mettre à jour")</f>
        <v>TTT</v>
      </c>
      <c r="K110" s="73" t="str">
        <f>IF(MID(INDEX('[1]Export Lascom'!P:P,MATCH(E110,'[1]Export Lascom'!O:O,0)),4,1)="-",MID(INDEX('[1]Export Lascom'!P:P,MATCH(E110,'[1]Export Lascom'!O:O,0)),9,3),"Titre à mettre à jour")</f>
        <v>TTZ</v>
      </c>
      <c r="L110" s="73" t="str">
        <f>INDEX('[1]Export Lascom'!I:I,MATCH(E110,'[1]Export Lascom'!O:O,0))</f>
        <v>DAF</v>
      </c>
      <c r="M110" s="73" t="str">
        <f>MID(E110,SEARCH("_",E110)-1+13,6)</f>
        <v>000089</v>
      </c>
      <c r="N110" s="74">
        <f>VALUE(MID(E110,SEARCH("_",E110)-1+20,2))</f>
        <v>1</v>
      </c>
      <c r="O110" s="73" t="s">
        <v>787</v>
      </c>
      <c r="P110" s="83">
        <f>IF(ISERROR(INDEX('Export CPRD PN2068-2'!M:M,MATCH(E110,'Export CPRD PN2068-2'!A:A,0))),"",INDEX('Export CPRD PN2068-2'!M:M,MATCH(E110,'Export CPRD PN2068-2'!A:A,0)))</f>
        <v>45029</v>
      </c>
      <c r="Q110" s="75"/>
      <c r="R110" s="76">
        <f>IF(AND(T110&lt;&gt;"",P110&lt;&gt;""),P110-T110,IF(AND(T110&lt;&gt;"",Q110&lt;&gt;""),Q110-T110,""))</f>
        <v>0</v>
      </c>
      <c r="S110" s="76" t="str">
        <f>IF(ISERROR(INDEX('[1]Export Agora'!F:F,MATCH(INDEX('[1]Présence Agora'!#REF!,MATCH(E110,'[1]Présence Agora'!B:B,0)),'[1]Export Agora'!A:A,0))),"",IF(INDEX('[1]Export Agora'!F:F,MATCH(INDEX('[1]Présence Agora'!#REF!,MATCH(E110,'[1]Présence Agora'!B:B,0)),'[1]Export Agora'!A:A,0))="","",INDEX('[1]Export Agora'!F:F,MATCH(INDEX('[1]Présence Agora'!#REF!,MATCH(E110,'[1]Présence Agora'!B:B,0)),'[1]Export Agora'!A:A,0))))</f>
        <v/>
      </c>
      <c r="T110" s="65">
        <f>IF(INDEX('[1]Export Lascom'!U:U,MATCH(E110,'[1]Export Lascom'!O:O,0))="","",INDEX('[1]Export Lascom'!U:U,MATCH(E110,'[1]Export Lascom'!O:O,0)))</f>
        <v>45029</v>
      </c>
    </row>
    <row r="111" spans="5:20" x14ac:dyDescent="0.25">
      <c r="E111" s="72" t="s">
        <v>1052</v>
      </c>
      <c r="F111" s="73" t="str">
        <f>INDEX('[1]Export Lascom'!B:B,MATCH(E111,'[1]Export Lascom'!O:O,0))</f>
        <v>22ISS</v>
      </c>
      <c r="G111" s="73">
        <f>INDEX('[1]Export Lascom'!G:G,MATCH(E111,'[1]Export Lascom'!O:O,0))</f>
        <v>17</v>
      </c>
      <c r="H111" s="73" t="str">
        <f>INDEX('[1]Export Lascom'!D:D,MATCH(E111,'[1]Export Lascom'!O:O,0))</f>
        <v>PLO</v>
      </c>
      <c r="I111" s="73" t="str">
        <f>INDEX('[1]Export Lascom'!E:E,MATCH(E111,'[1]Export Lascom'!O:O,0))</f>
        <v>PN2068-2</v>
      </c>
      <c r="J111" s="73" t="str">
        <f>IF(MID(INDEX('[1]Export Lascom'!P:P,MATCH(E111,'[1]Export Lascom'!O:O,0)),4,1)="-",MID(INDEX('[1]Export Lascom'!P:P,MATCH(E111,'[1]Export Lascom'!O:O,0)),5,3),"Titre à mettre à jour")</f>
        <v>TTT</v>
      </c>
      <c r="K111" s="73" t="str">
        <f>IF(MID(INDEX('[1]Export Lascom'!P:P,MATCH(E111,'[1]Export Lascom'!O:O,0)),4,1)="-",MID(INDEX('[1]Export Lascom'!P:P,MATCH(E111,'[1]Export Lascom'!O:O,0)),9,3),"Titre à mettre à jour")</f>
        <v>TTZ</v>
      </c>
      <c r="L111" s="73" t="str">
        <f>INDEX('[1]Export Lascom'!I:I,MATCH(E111,'[1]Export Lascom'!O:O,0))</f>
        <v>DAF</v>
      </c>
      <c r="M111" s="73" t="str">
        <f>MID(E111,SEARCH("_",E111)-1+13,6)</f>
        <v>000089</v>
      </c>
      <c r="N111" s="74">
        <f>VALUE(MID(E111,SEARCH("_",E111)-1+20,2))</f>
        <v>2</v>
      </c>
      <c r="O111" s="73" t="s">
        <v>787</v>
      </c>
      <c r="P111" s="83" t="str">
        <f>IF(ISERROR(INDEX('Export CPRD PN2068-2'!M:M,MATCH(E111,'Export CPRD PN2068-2'!A:A,0))),"",INDEX('Export CPRD PN2068-2'!M:M,MATCH(E111,'Export CPRD PN2068-2'!A:A,0)))</f>
        <v/>
      </c>
      <c r="Q111" s="75"/>
      <c r="R111" s="76" t="str">
        <f>IF(AND(T111&lt;&gt;"",P111&lt;&gt;""),P111-T111,IF(AND(T111&lt;&gt;"",Q111&lt;&gt;""),Q111-T111,""))</f>
        <v/>
      </c>
      <c r="S111" s="76" t="str">
        <f>IF(ISERROR(INDEX('[1]Export Agora'!F:F,MATCH(INDEX('[1]Présence Agora'!#REF!,MATCH(E111,'[1]Présence Agora'!B:B,0)),'[1]Export Agora'!A:A,0))),"",IF(INDEX('[1]Export Agora'!F:F,MATCH(INDEX('[1]Présence Agora'!#REF!,MATCH(E111,'[1]Présence Agora'!B:B,0)),'[1]Export Agora'!A:A,0))="","",INDEX('[1]Export Agora'!F:F,MATCH(INDEX('[1]Présence Agora'!#REF!,MATCH(E111,'[1]Présence Agora'!B:B,0)),'[1]Export Agora'!A:A,0))))</f>
        <v/>
      </c>
      <c r="T111" s="65">
        <f>IF(INDEX('[1]Export Lascom'!U:U,MATCH(E111,'[1]Export Lascom'!O:O,0))="","",INDEX('[1]Export Lascom'!U:U,MATCH(E111,'[1]Export Lascom'!O:O,0)))</f>
        <v>45040</v>
      </c>
    </row>
    <row r="112" spans="5:20" x14ac:dyDescent="0.25">
      <c r="E112" s="72" t="s">
        <v>1009</v>
      </c>
      <c r="F112" s="73" t="str">
        <f>INDEX('[1]Export Lascom'!B:B,MATCH(E112,'[1]Export Lascom'!O:O,0))</f>
        <v>22ISS</v>
      </c>
      <c r="G112" s="73">
        <f>INDEX('[1]Export Lascom'!G:G,MATCH(E112,'[1]Export Lascom'!O:O,0))</f>
        <v>17</v>
      </c>
      <c r="H112" s="73" t="str">
        <f>INDEX('[1]Export Lascom'!D:D,MATCH(E112,'[1]Export Lascom'!O:O,0))</f>
        <v>G72</v>
      </c>
      <c r="I112" s="73" t="str">
        <f>INDEX('[1]Export Lascom'!E:E,MATCH(E112,'[1]Export Lascom'!O:O,0))</f>
        <v>PN2068-2</v>
      </c>
      <c r="J112" s="73" t="str">
        <f>IF(MID(INDEX('[1]Export Lascom'!P:P,MATCH(E112,'[1]Export Lascom'!O:O,0)),4,1)="-",MID(INDEX('[1]Export Lascom'!P:P,MATCH(E112,'[1]Export Lascom'!O:O,0)),5,3),"Titre à mettre à jour")</f>
        <v>TTT</v>
      </c>
      <c r="K112" s="73" t="str">
        <f>IF(MID(INDEX('[1]Export Lascom'!P:P,MATCH(E112,'[1]Export Lascom'!O:O,0)),4,1)="-",MID(INDEX('[1]Export Lascom'!P:P,MATCH(E112,'[1]Export Lascom'!O:O,0)),9,3),"Titre à mettre à jour")</f>
        <v>TTZ</v>
      </c>
      <c r="L112" s="73" t="str">
        <f>INDEX('[1]Export Lascom'!I:I,MATCH(E112,'[1]Export Lascom'!O:O,0))</f>
        <v>DAF</v>
      </c>
      <c r="M112" s="73" t="str">
        <f>MID(E112,SEARCH("_",E112)-1+13,6)</f>
        <v>000090</v>
      </c>
      <c r="N112" s="74">
        <f>VALUE(MID(E112,SEARCH("_",E112)-1+20,2))</f>
        <v>1</v>
      </c>
      <c r="O112" s="73" t="s">
        <v>787</v>
      </c>
      <c r="P112" s="83">
        <f>IF(ISERROR(INDEX('Export CPRD PN2068-2'!M:M,MATCH(E112,'Export CPRD PN2068-2'!A:A,0))),"",INDEX('Export CPRD PN2068-2'!M:M,MATCH(E112,'Export CPRD PN2068-2'!A:A,0)))</f>
        <v>45029</v>
      </c>
      <c r="Q112" s="75"/>
      <c r="R112" s="76">
        <f>IF(AND(T112&lt;&gt;"",P112&lt;&gt;""),P112-T112,IF(AND(T112&lt;&gt;"",Q112&lt;&gt;""),Q112-T112,""))</f>
        <v>0</v>
      </c>
      <c r="S112" s="76" t="str">
        <f>IF(ISERROR(INDEX('[1]Export Agora'!F:F,MATCH(INDEX('[1]Présence Agora'!#REF!,MATCH(E112,'[1]Présence Agora'!B:B,0)),'[1]Export Agora'!A:A,0))),"",IF(INDEX('[1]Export Agora'!F:F,MATCH(INDEX('[1]Présence Agora'!#REF!,MATCH(E112,'[1]Présence Agora'!B:B,0)),'[1]Export Agora'!A:A,0))="","",INDEX('[1]Export Agora'!F:F,MATCH(INDEX('[1]Présence Agora'!#REF!,MATCH(E112,'[1]Présence Agora'!B:B,0)),'[1]Export Agora'!A:A,0))))</f>
        <v/>
      </c>
      <c r="T112" s="65">
        <f>IF(INDEX('[1]Export Lascom'!U:U,MATCH(E112,'[1]Export Lascom'!O:O,0))="","",INDEX('[1]Export Lascom'!U:U,MATCH(E112,'[1]Export Lascom'!O:O,0)))</f>
        <v>45029</v>
      </c>
    </row>
    <row r="113" spans="5:20" x14ac:dyDescent="0.25">
      <c r="E113" s="72" t="s">
        <v>1057</v>
      </c>
      <c r="F113" s="73" t="str">
        <f>INDEX('[1]Export Lascom'!B:B,MATCH(E113,'[1]Export Lascom'!O:O,0))</f>
        <v>22ISS</v>
      </c>
      <c r="G113" s="73">
        <f>INDEX('[1]Export Lascom'!G:G,MATCH(E113,'[1]Export Lascom'!O:O,0))</f>
        <v>17</v>
      </c>
      <c r="H113" s="73" t="str">
        <f>INDEX('[1]Export Lascom'!D:D,MATCH(E113,'[1]Export Lascom'!O:O,0))</f>
        <v>PLO</v>
      </c>
      <c r="I113" s="73" t="str">
        <f>INDEX('[1]Export Lascom'!E:E,MATCH(E113,'[1]Export Lascom'!O:O,0))</f>
        <v>PN2068-2</v>
      </c>
      <c r="J113" s="73" t="str">
        <f>IF(MID(INDEX('[1]Export Lascom'!P:P,MATCH(E113,'[1]Export Lascom'!O:O,0)),4,1)="-",MID(INDEX('[1]Export Lascom'!P:P,MATCH(E113,'[1]Export Lascom'!O:O,0)),5,3),"Titre à mettre à jour")</f>
        <v>TTT</v>
      </c>
      <c r="K113" s="73" t="str">
        <f>IF(MID(INDEX('[1]Export Lascom'!P:P,MATCH(E113,'[1]Export Lascom'!O:O,0)),4,1)="-",MID(INDEX('[1]Export Lascom'!P:P,MATCH(E113,'[1]Export Lascom'!O:O,0)),9,3),"Titre à mettre à jour")</f>
        <v>TTZ</v>
      </c>
      <c r="L113" s="73" t="str">
        <f>INDEX('[1]Export Lascom'!I:I,MATCH(E113,'[1]Export Lascom'!O:O,0))</f>
        <v>DAF</v>
      </c>
      <c r="M113" s="73" t="str">
        <f>MID(E113,SEARCH("_",E113)-1+13,6)</f>
        <v>000090</v>
      </c>
      <c r="N113" s="74">
        <f>VALUE(MID(E113,SEARCH("_",E113)-1+20,2))</f>
        <v>2</v>
      </c>
      <c r="O113" s="73" t="s">
        <v>787</v>
      </c>
      <c r="P113" s="83" t="str">
        <f>IF(ISERROR(INDEX('Export CPRD PN2068-2'!M:M,MATCH(E113,'Export CPRD PN2068-2'!A:A,0))),"",INDEX('Export CPRD PN2068-2'!M:M,MATCH(E113,'Export CPRD PN2068-2'!A:A,0)))</f>
        <v/>
      </c>
      <c r="Q113" s="75"/>
      <c r="R113" s="76" t="str">
        <f>IF(AND(T113&lt;&gt;"",P113&lt;&gt;""),P113-T113,IF(AND(T113&lt;&gt;"",Q113&lt;&gt;""),Q113-T113,""))</f>
        <v/>
      </c>
      <c r="S113" s="76" t="str">
        <f>IF(ISERROR(INDEX('[1]Export Agora'!F:F,MATCH(INDEX('[1]Présence Agora'!#REF!,MATCH(E113,'[1]Présence Agora'!B:B,0)),'[1]Export Agora'!A:A,0))),"",IF(INDEX('[1]Export Agora'!F:F,MATCH(INDEX('[1]Présence Agora'!#REF!,MATCH(E113,'[1]Présence Agora'!B:B,0)),'[1]Export Agora'!A:A,0))="","",INDEX('[1]Export Agora'!F:F,MATCH(INDEX('[1]Présence Agora'!#REF!,MATCH(E113,'[1]Présence Agora'!B:B,0)),'[1]Export Agora'!A:A,0))))</f>
        <v/>
      </c>
      <c r="T113" s="65">
        <f>IF(INDEX('[1]Export Lascom'!U:U,MATCH(E113,'[1]Export Lascom'!O:O,0))="","",INDEX('[1]Export Lascom'!U:U,MATCH(E113,'[1]Export Lascom'!O:O,0)))</f>
        <v>45041</v>
      </c>
    </row>
    <row r="114" spans="5:20" x14ac:dyDescent="0.25">
      <c r="E114" s="72" t="s">
        <v>1010</v>
      </c>
      <c r="F114" s="73" t="str">
        <f>INDEX('[1]Export Lascom'!B:B,MATCH(E114,'[1]Export Lascom'!O:O,0))</f>
        <v>22ISS</v>
      </c>
      <c r="G114" s="73">
        <f>INDEX('[1]Export Lascom'!G:G,MATCH(E114,'[1]Export Lascom'!O:O,0))</f>
        <v>17</v>
      </c>
      <c r="H114" s="73" t="str">
        <f>INDEX('[1]Export Lascom'!D:D,MATCH(E114,'[1]Export Lascom'!O:O,0))</f>
        <v>G72</v>
      </c>
      <c r="I114" s="73" t="str">
        <f>INDEX('[1]Export Lascom'!E:E,MATCH(E114,'[1]Export Lascom'!O:O,0))</f>
        <v>PN2068-2</v>
      </c>
      <c r="J114" s="73" t="str">
        <f>IF(MID(INDEX('[1]Export Lascom'!P:P,MATCH(E114,'[1]Export Lascom'!O:O,0)),4,1)="-",MID(INDEX('[1]Export Lascom'!P:P,MATCH(E114,'[1]Export Lascom'!O:O,0)),5,3),"Titre à mettre à jour")</f>
        <v>TTT</v>
      </c>
      <c r="K114" s="73" t="str">
        <f>IF(MID(INDEX('[1]Export Lascom'!P:P,MATCH(E114,'[1]Export Lascom'!O:O,0)),4,1)="-",MID(INDEX('[1]Export Lascom'!P:P,MATCH(E114,'[1]Export Lascom'!O:O,0)),9,3),"Titre à mettre à jour")</f>
        <v>TTZ</v>
      </c>
      <c r="L114" s="73" t="str">
        <f>INDEX('[1]Export Lascom'!I:I,MATCH(E114,'[1]Export Lascom'!O:O,0))</f>
        <v>DAF</v>
      </c>
      <c r="M114" s="73" t="str">
        <f>MID(E114,SEARCH("_",E114)-1+13,6)</f>
        <v>000091</v>
      </c>
      <c r="N114" s="74">
        <f>VALUE(MID(E114,SEARCH("_",E114)-1+20,2))</f>
        <v>1</v>
      </c>
      <c r="O114" s="73" t="s">
        <v>787</v>
      </c>
      <c r="P114" s="83">
        <f>IF(ISERROR(INDEX('Export CPRD PN2068-2'!M:M,MATCH(E114,'Export CPRD PN2068-2'!A:A,0))),"",INDEX('Export CPRD PN2068-2'!M:M,MATCH(E114,'Export CPRD PN2068-2'!A:A,0)))</f>
        <v>45029</v>
      </c>
      <c r="Q114" s="75"/>
      <c r="R114" s="76">
        <f>IF(AND(T114&lt;&gt;"",P114&lt;&gt;""),P114-T114,IF(AND(T114&lt;&gt;"",Q114&lt;&gt;""),Q114-T114,""))</f>
        <v>0</v>
      </c>
      <c r="S114" s="76" t="str">
        <f>IF(ISERROR(INDEX('[1]Export Agora'!F:F,MATCH(INDEX('[1]Présence Agora'!#REF!,MATCH(E114,'[1]Présence Agora'!B:B,0)),'[1]Export Agora'!A:A,0))),"",IF(INDEX('[1]Export Agora'!F:F,MATCH(INDEX('[1]Présence Agora'!#REF!,MATCH(E114,'[1]Présence Agora'!B:B,0)),'[1]Export Agora'!A:A,0))="","",INDEX('[1]Export Agora'!F:F,MATCH(INDEX('[1]Présence Agora'!#REF!,MATCH(E114,'[1]Présence Agora'!B:B,0)),'[1]Export Agora'!A:A,0))))</f>
        <v/>
      </c>
      <c r="T114" s="65">
        <f>IF(INDEX('[1]Export Lascom'!U:U,MATCH(E114,'[1]Export Lascom'!O:O,0))="","",INDEX('[1]Export Lascom'!U:U,MATCH(E114,'[1]Export Lascom'!O:O,0)))</f>
        <v>45029</v>
      </c>
    </row>
    <row r="115" spans="5:20" x14ac:dyDescent="0.25">
      <c r="E115" s="72" t="s">
        <v>1058</v>
      </c>
      <c r="F115" s="73" t="str">
        <f>INDEX('[1]Export Lascom'!B:B,MATCH(E115,'[1]Export Lascom'!O:O,0))</f>
        <v>22ISS</v>
      </c>
      <c r="G115" s="73">
        <f>INDEX('[1]Export Lascom'!G:G,MATCH(E115,'[1]Export Lascom'!O:O,0))</f>
        <v>17</v>
      </c>
      <c r="H115" s="73" t="str">
        <f>INDEX('[1]Export Lascom'!D:D,MATCH(E115,'[1]Export Lascom'!O:O,0))</f>
        <v>PLO</v>
      </c>
      <c r="I115" s="73" t="str">
        <f>INDEX('[1]Export Lascom'!E:E,MATCH(E115,'[1]Export Lascom'!O:O,0))</f>
        <v>PN2068-2</v>
      </c>
      <c r="J115" s="73" t="str">
        <f>IF(MID(INDEX('[1]Export Lascom'!P:P,MATCH(E115,'[1]Export Lascom'!O:O,0)),4,1)="-",MID(INDEX('[1]Export Lascom'!P:P,MATCH(E115,'[1]Export Lascom'!O:O,0)),5,3),"Titre à mettre à jour")</f>
        <v>TTT</v>
      </c>
      <c r="K115" s="73" t="str">
        <f>IF(MID(INDEX('[1]Export Lascom'!P:P,MATCH(E115,'[1]Export Lascom'!O:O,0)),4,1)="-",MID(INDEX('[1]Export Lascom'!P:P,MATCH(E115,'[1]Export Lascom'!O:O,0)),9,3),"Titre à mettre à jour")</f>
        <v>TTZ</v>
      </c>
      <c r="L115" s="73" t="str">
        <f>INDEX('[1]Export Lascom'!I:I,MATCH(E115,'[1]Export Lascom'!O:O,0))</f>
        <v>DAF</v>
      </c>
      <c r="M115" s="73" t="str">
        <f>MID(E115,SEARCH("_",E115)-1+13,6)</f>
        <v>000091</v>
      </c>
      <c r="N115" s="74">
        <f>VALUE(MID(E115,SEARCH("_",E115)-1+20,2))</f>
        <v>2</v>
      </c>
      <c r="O115" s="73" t="s">
        <v>787</v>
      </c>
      <c r="P115" s="83" t="str">
        <f>IF(ISERROR(INDEX('Export CPRD PN2068-2'!M:M,MATCH(E115,'Export CPRD PN2068-2'!A:A,0))),"",INDEX('Export CPRD PN2068-2'!M:M,MATCH(E115,'Export CPRD PN2068-2'!A:A,0)))</f>
        <v/>
      </c>
      <c r="Q115" s="75"/>
      <c r="R115" s="76" t="str">
        <f>IF(AND(T115&lt;&gt;"",P115&lt;&gt;""),P115-T115,IF(AND(T115&lt;&gt;"",Q115&lt;&gt;""),Q115-T115,""))</f>
        <v/>
      </c>
      <c r="S115" s="76" t="str">
        <f>IF(ISERROR(INDEX('[1]Export Agora'!F:F,MATCH(INDEX('[1]Présence Agora'!#REF!,MATCH(E115,'[1]Présence Agora'!B:B,0)),'[1]Export Agora'!A:A,0))),"",IF(INDEX('[1]Export Agora'!F:F,MATCH(INDEX('[1]Présence Agora'!#REF!,MATCH(E115,'[1]Présence Agora'!B:B,0)),'[1]Export Agora'!A:A,0))="","",INDEX('[1]Export Agora'!F:F,MATCH(INDEX('[1]Présence Agora'!#REF!,MATCH(E115,'[1]Présence Agora'!B:B,0)),'[1]Export Agora'!A:A,0))))</f>
        <v/>
      </c>
      <c r="T115" s="65">
        <f>IF(INDEX('[1]Export Lascom'!U:U,MATCH(E115,'[1]Export Lascom'!O:O,0))="","",INDEX('[1]Export Lascom'!U:U,MATCH(E115,'[1]Export Lascom'!O:O,0)))</f>
        <v>45041</v>
      </c>
    </row>
    <row r="116" spans="5:20" x14ac:dyDescent="0.25">
      <c r="E116" s="72" t="s">
        <v>1011</v>
      </c>
      <c r="F116" s="73" t="str">
        <f>INDEX('[1]Export Lascom'!B:B,MATCH(E116,'[1]Export Lascom'!O:O,0))</f>
        <v>22ISS</v>
      </c>
      <c r="G116" s="73">
        <f>INDEX('[1]Export Lascom'!G:G,MATCH(E116,'[1]Export Lascom'!O:O,0))</f>
        <v>17</v>
      </c>
      <c r="H116" s="73" t="str">
        <f>INDEX('[1]Export Lascom'!D:D,MATCH(E116,'[1]Export Lascom'!O:O,0))</f>
        <v>G72</v>
      </c>
      <c r="I116" s="73" t="str">
        <f>INDEX('[1]Export Lascom'!E:E,MATCH(E116,'[1]Export Lascom'!O:O,0))</f>
        <v>PN2068-2</v>
      </c>
      <c r="J116" s="73" t="str">
        <f>IF(MID(INDEX('[1]Export Lascom'!P:P,MATCH(E116,'[1]Export Lascom'!O:O,0)),4,1)="-",MID(INDEX('[1]Export Lascom'!P:P,MATCH(E116,'[1]Export Lascom'!O:O,0)),5,3),"Titre à mettre à jour")</f>
        <v>TTT</v>
      </c>
      <c r="K116" s="73" t="str">
        <f>IF(MID(INDEX('[1]Export Lascom'!P:P,MATCH(E116,'[1]Export Lascom'!O:O,0)),4,1)="-",MID(INDEX('[1]Export Lascom'!P:P,MATCH(E116,'[1]Export Lascom'!O:O,0)),9,3),"Titre à mettre à jour")</f>
        <v>TTZ</v>
      </c>
      <c r="L116" s="73" t="str">
        <f>INDEX('[1]Export Lascom'!I:I,MATCH(E116,'[1]Export Lascom'!O:O,0))</f>
        <v>DAF</v>
      </c>
      <c r="M116" s="73" t="str">
        <f>MID(E116,SEARCH("_",E116)-1+13,6)</f>
        <v>000092</v>
      </c>
      <c r="N116" s="74">
        <f>VALUE(MID(E116,SEARCH("_",E116)-1+20,2))</f>
        <v>1</v>
      </c>
      <c r="O116" s="73" t="s">
        <v>787</v>
      </c>
      <c r="P116" s="83">
        <f>IF(ISERROR(INDEX('Export CPRD PN2068-2'!M:M,MATCH(E116,'Export CPRD PN2068-2'!A:A,0))),"",INDEX('Export CPRD PN2068-2'!M:M,MATCH(E116,'Export CPRD PN2068-2'!A:A,0)))</f>
        <v>45029</v>
      </c>
      <c r="Q116" s="75"/>
      <c r="R116" s="76">
        <f>IF(AND(T116&lt;&gt;"",P116&lt;&gt;""),P116-T116,IF(AND(T116&lt;&gt;"",Q116&lt;&gt;""),Q116-T116,""))</f>
        <v>0</v>
      </c>
      <c r="S116" s="76" t="str">
        <f>IF(ISERROR(INDEX('[1]Export Agora'!F:F,MATCH(INDEX('[1]Présence Agora'!#REF!,MATCH(E116,'[1]Présence Agora'!B:B,0)),'[1]Export Agora'!A:A,0))),"",IF(INDEX('[1]Export Agora'!F:F,MATCH(INDEX('[1]Présence Agora'!#REF!,MATCH(E116,'[1]Présence Agora'!B:B,0)),'[1]Export Agora'!A:A,0))="","",INDEX('[1]Export Agora'!F:F,MATCH(INDEX('[1]Présence Agora'!#REF!,MATCH(E116,'[1]Présence Agora'!B:B,0)),'[1]Export Agora'!A:A,0))))</f>
        <v/>
      </c>
      <c r="T116" s="65">
        <f>IF(INDEX('[1]Export Lascom'!U:U,MATCH(E116,'[1]Export Lascom'!O:O,0))="","",INDEX('[1]Export Lascom'!U:U,MATCH(E116,'[1]Export Lascom'!O:O,0)))</f>
        <v>45029</v>
      </c>
    </row>
    <row r="117" spans="5:20" x14ac:dyDescent="0.25">
      <c r="E117" s="72" t="s">
        <v>1059</v>
      </c>
      <c r="F117" s="73" t="str">
        <f>INDEX('[1]Export Lascom'!B:B,MATCH(E117,'[1]Export Lascom'!O:O,0))</f>
        <v>22ISS</v>
      </c>
      <c r="G117" s="73">
        <f>INDEX('[1]Export Lascom'!G:G,MATCH(E117,'[1]Export Lascom'!O:O,0))</f>
        <v>17</v>
      </c>
      <c r="H117" s="73" t="str">
        <f>INDEX('[1]Export Lascom'!D:D,MATCH(E117,'[1]Export Lascom'!O:O,0))</f>
        <v>PLO</v>
      </c>
      <c r="I117" s="73" t="str">
        <f>INDEX('[1]Export Lascom'!E:E,MATCH(E117,'[1]Export Lascom'!O:O,0))</f>
        <v>PN2068-2</v>
      </c>
      <c r="J117" s="73" t="str">
        <f>IF(MID(INDEX('[1]Export Lascom'!P:P,MATCH(E117,'[1]Export Lascom'!O:O,0)),4,1)="-",MID(INDEX('[1]Export Lascom'!P:P,MATCH(E117,'[1]Export Lascom'!O:O,0)),5,3),"Titre à mettre à jour")</f>
        <v>TTT</v>
      </c>
      <c r="K117" s="73" t="str">
        <f>IF(MID(INDEX('[1]Export Lascom'!P:P,MATCH(E117,'[1]Export Lascom'!O:O,0)),4,1)="-",MID(INDEX('[1]Export Lascom'!P:P,MATCH(E117,'[1]Export Lascom'!O:O,0)),9,3),"Titre à mettre à jour")</f>
        <v>TTZ</v>
      </c>
      <c r="L117" s="73" t="str">
        <f>INDEX('[1]Export Lascom'!I:I,MATCH(E117,'[1]Export Lascom'!O:O,0))</f>
        <v>DAF</v>
      </c>
      <c r="M117" s="73" t="str">
        <f>MID(E117,SEARCH("_",E117)-1+13,6)</f>
        <v>000092</v>
      </c>
      <c r="N117" s="74">
        <f>VALUE(MID(E117,SEARCH("_",E117)-1+20,2))</f>
        <v>2</v>
      </c>
      <c r="O117" s="73" t="s">
        <v>787</v>
      </c>
      <c r="P117" s="83" t="str">
        <f>IF(ISERROR(INDEX('Export CPRD PN2068-2'!M:M,MATCH(E117,'Export CPRD PN2068-2'!A:A,0))),"",INDEX('Export CPRD PN2068-2'!M:M,MATCH(E117,'Export CPRD PN2068-2'!A:A,0)))</f>
        <v/>
      </c>
      <c r="Q117" s="75"/>
      <c r="R117" s="76" t="str">
        <f>IF(AND(T117&lt;&gt;"",P117&lt;&gt;""),P117-T117,IF(AND(T117&lt;&gt;"",Q117&lt;&gt;""),Q117-T117,""))</f>
        <v/>
      </c>
      <c r="S117" s="76" t="str">
        <f>IF(ISERROR(INDEX('[1]Export Agora'!F:F,MATCH(INDEX('[1]Présence Agora'!#REF!,MATCH(E117,'[1]Présence Agora'!B:B,0)),'[1]Export Agora'!A:A,0))),"",IF(INDEX('[1]Export Agora'!F:F,MATCH(INDEX('[1]Présence Agora'!#REF!,MATCH(E117,'[1]Présence Agora'!B:B,0)),'[1]Export Agora'!A:A,0))="","",INDEX('[1]Export Agora'!F:F,MATCH(INDEX('[1]Présence Agora'!#REF!,MATCH(E117,'[1]Présence Agora'!B:B,0)),'[1]Export Agora'!A:A,0))))</f>
        <v/>
      </c>
      <c r="T117" s="65">
        <f>IF(INDEX('[1]Export Lascom'!U:U,MATCH(E117,'[1]Export Lascom'!O:O,0))="","",INDEX('[1]Export Lascom'!U:U,MATCH(E117,'[1]Export Lascom'!O:O,0)))</f>
        <v>45041</v>
      </c>
    </row>
    <row r="118" spans="5:20" x14ac:dyDescent="0.25">
      <c r="E118" s="72" t="s">
        <v>1012</v>
      </c>
      <c r="F118" s="73" t="str">
        <f>INDEX('[1]Export Lascom'!B:B,MATCH(E118,'[1]Export Lascom'!O:O,0))</f>
        <v>22ISS</v>
      </c>
      <c r="G118" s="73">
        <f>INDEX('[1]Export Lascom'!G:G,MATCH(E118,'[1]Export Lascom'!O:O,0))</f>
        <v>17</v>
      </c>
      <c r="H118" s="73" t="str">
        <f>INDEX('[1]Export Lascom'!D:D,MATCH(E118,'[1]Export Lascom'!O:O,0))</f>
        <v>G72</v>
      </c>
      <c r="I118" s="73" t="str">
        <f>INDEX('[1]Export Lascom'!E:E,MATCH(E118,'[1]Export Lascom'!O:O,0))</f>
        <v>PN2068-2</v>
      </c>
      <c r="J118" s="73" t="str">
        <f>IF(MID(INDEX('[1]Export Lascom'!P:P,MATCH(E118,'[1]Export Lascom'!O:O,0)),4,1)="-",MID(INDEX('[1]Export Lascom'!P:P,MATCH(E118,'[1]Export Lascom'!O:O,0)),5,3),"Titre à mettre à jour")</f>
        <v>TTT</v>
      </c>
      <c r="K118" s="73" t="str">
        <f>IF(MID(INDEX('[1]Export Lascom'!P:P,MATCH(E118,'[1]Export Lascom'!O:O,0)),4,1)="-",MID(INDEX('[1]Export Lascom'!P:P,MATCH(E118,'[1]Export Lascom'!O:O,0)),9,3),"Titre à mettre à jour")</f>
        <v>TTZ</v>
      </c>
      <c r="L118" s="73" t="str">
        <f>INDEX('[1]Export Lascom'!I:I,MATCH(E118,'[1]Export Lascom'!O:O,0))</f>
        <v>DAF</v>
      </c>
      <c r="M118" s="73" t="str">
        <f>MID(E118,SEARCH("_",E118)-1+13,6)</f>
        <v>000093</v>
      </c>
      <c r="N118" s="74">
        <f>VALUE(MID(E118,SEARCH("_",E118)-1+20,2))</f>
        <v>1</v>
      </c>
      <c r="O118" s="73" t="s">
        <v>787</v>
      </c>
      <c r="P118" s="83">
        <f>IF(ISERROR(INDEX('Export CPRD PN2068-2'!M:M,MATCH(E118,'Export CPRD PN2068-2'!A:A,0))),"",INDEX('Export CPRD PN2068-2'!M:M,MATCH(E118,'Export CPRD PN2068-2'!A:A,0)))</f>
        <v>45029</v>
      </c>
      <c r="Q118" s="75"/>
      <c r="R118" s="76">
        <f>IF(AND(T118&lt;&gt;"",P118&lt;&gt;""),P118-T118,IF(AND(T118&lt;&gt;"",Q118&lt;&gt;""),Q118-T118,""))</f>
        <v>0</v>
      </c>
      <c r="S118" s="76" t="str">
        <f>IF(ISERROR(INDEX('[1]Export Agora'!F:F,MATCH(INDEX('[1]Présence Agora'!#REF!,MATCH(E118,'[1]Présence Agora'!B:B,0)),'[1]Export Agora'!A:A,0))),"",IF(INDEX('[1]Export Agora'!F:F,MATCH(INDEX('[1]Présence Agora'!#REF!,MATCH(E118,'[1]Présence Agora'!B:B,0)),'[1]Export Agora'!A:A,0))="","",INDEX('[1]Export Agora'!F:F,MATCH(INDEX('[1]Présence Agora'!#REF!,MATCH(E118,'[1]Présence Agora'!B:B,0)),'[1]Export Agora'!A:A,0))))</f>
        <v/>
      </c>
      <c r="T118" s="65">
        <f>IF(INDEX('[1]Export Lascom'!U:U,MATCH(E118,'[1]Export Lascom'!O:O,0))="","",INDEX('[1]Export Lascom'!U:U,MATCH(E118,'[1]Export Lascom'!O:O,0)))</f>
        <v>45029</v>
      </c>
    </row>
    <row r="119" spans="5:20" x14ac:dyDescent="0.25">
      <c r="E119" s="72" t="s">
        <v>1060</v>
      </c>
      <c r="F119" s="73" t="str">
        <f>INDEX('[1]Export Lascom'!B:B,MATCH(E119,'[1]Export Lascom'!O:O,0))</f>
        <v>22ISS</v>
      </c>
      <c r="G119" s="73">
        <f>INDEX('[1]Export Lascom'!G:G,MATCH(E119,'[1]Export Lascom'!O:O,0))</f>
        <v>17</v>
      </c>
      <c r="H119" s="73" t="str">
        <f>INDEX('[1]Export Lascom'!D:D,MATCH(E119,'[1]Export Lascom'!O:O,0))</f>
        <v>PLO</v>
      </c>
      <c r="I119" s="73" t="str">
        <f>INDEX('[1]Export Lascom'!E:E,MATCH(E119,'[1]Export Lascom'!O:O,0))</f>
        <v>PN2068-2</v>
      </c>
      <c r="J119" s="73" t="str">
        <f>IF(MID(INDEX('[1]Export Lascom'!P:P,MATCH(E119,'[1]Export Lascom'!O:O,0)),4,1)="-",MID(INDEX('[1]Export Lascom'!P:P,MATCH(E119,'[1]Export Lascom'!O:O,0)),5,3),"Titre à mettre à jour")</f>
        <v>TTT</v>
      </c>
      <c r="K119" s="73" t="str">
        <f>IF(MID(INDEX('[1]Export Lascom'!P:P,MATCH(E119,'[1]Export Lascom'!O:O,0)),4,1)="-",MID(INDEX('[1]Export Lascom'!P:P,MATCH(E119,'[1]Export Lascom'!O:O,0)),9,3),"Titre à mettre à jour")</f>
        <v>TTZ</v>
      </c>
      <c r="L119" s="73" t="str">
        <f>INDEX('[1]Export Lascom'!I:I,MATCH(E119,'[1]Export Lascom'!O:O,0))</f>
        <v>DAF</v>
      </c>
      <c r="M119" s="73" t="str">
        <f>MID(E119,SEARCH("_",E119)-1+13,6)</f>
        <v>000093</v>
      </c>
      <c r="N119" s="74">
        <f>VALUE(MID(E119,SEARCH("_",E119)-1+20,2))</f>
        <v>2</v>
      </c>
      <c r="O119" s="73" t="s">
        <v>787</v>
      </c>
      <c r="P119" s="83" t="str">
        <f>IF(ISERROR(INDEX('Export CPRD PN2068-2'!M:M,MATCH(E119,'Export CPRD PN2068-2'!A:A,0))),"",INDEX('Export CPRD PN2068-2'!M:M,MATCH(E119,'Export CPRD PN2068-2'!A:A,0)))</f>
        <v/>
      </c>
      <c r="Q119" s="75"/>
      <c r="R119" s="76" t="str">
        <f>IF(AND(T119&lt;&gt;"",P119&lt;&gt;""),P119-T119,IF(AND(T119&lt;&gt;"",Q119&lt;&gt;""),Q119-T119,""))</f>
        <v/>
      </c>
      <c r="S119" s="76" t="str">
        <f>IF(ISERROR(INDEX('[1]Export Agora'!F:F,MATCH(INDEX('[1]Présence Agora'!#REF!,MATCH(E119,'[1]Présence Agora'!B:B,0)),'[1]Export Agora'!A:A,0))),"",IF(INDEX('[1]Export Agora'!F:F,MATCH(INDEX('[1]Présence Agora'!#REF!,MATCH(E119,'[1]Présence Agora'!B:B,0)),'[1]Export Agora'!A:A,0))="","",INDEX('[1]Export Agora'!F:F,MATCH(INDEX('[1]Présence Agora'!#REF!,MATCH(E119,'[1]Présence Agora'!B:B,0)),'[1]Export Agora'!A:A,0))))</f>
        <v/>
      </c>
      <c r="T119" s="65">
        <f>IF(INDEX('[1]Export Lascom'!U:U,MATCH(E119,'[1]Export Lascom'!O:O,0))="","",INDEX('[1]Export Lascom'!U:U,MATCH(E119,'[1]Export Lascom'!O:O,0)))</f>
        <v>45041</v>
      </c>
    </row>
    <row r="120" spans="5:20" x14ac:dyDescent="0.25">
      <c r="E120" s="72" t="s">
        <v>1013</v>
      </c>
      <c r="F120" s="73" t="str">
        <f>INDEX('[1]Export Lascom'!B:B,MATCH(E120,'[1]Export Lascom'!O:O,0))</f>
        <v>22ISS</v>
      </c>
      <c r="G120" s="73">
        <f>INDEX('[1]Export Lascom'!G:G,MATCH(E120,'[1]Export Lascom'!O:O,0))</f>
        <v>17</v>
      </c>
      <c r="H120" s="73" t="str">
        <f>INDEX('[1]Export Lascom'!D:D,MATCH(E120,'[1]Export Lascom'!O:O,0))</f>
        <v>G72</v>
      </c>
      <c r="I120" s="73" t="str">
        <f>INDEX('[1]Export Lascom'!E:E,MATCH(E120,'[1]Export Lascom'!O:O,0))</f>
        <v>PN2068-2</v>
      </c>
      <c r="J120" s="73" t="str">
        <f>IF(MID(INDEX('[1]Export Lascom'!P:P,MATCH(E120,'[1]Export Lascom'!O:O,0)),4,1)="-",MID(INDEX('[1]Export Lascom'!P:P,MATCH(E120,'[1]Export Lascom'!O:O,0)),5,3),"Titre à mettre à jour")</f>
        <v>TTT</v>
      </c>
      <c r="K120" s="73" t="str">
        <f>IF(MID(INDEX('[1]Export Lascom'!P:P,MATCH(E120,'[1]Export Lascom'!O:O,0)),4,1)="-",MID(INDEX('[1]Export Lascom'!P:P,MATCH(E120,'[1]Export Lascom'!O:O,0)),9,3),"Titre à mettre à jour")</f>
        <v>TTZ</v>
      </c>
      <c r="L120" s="73" t="str">
        <f>INDEX('[1]Export Lascom'!I:I,MATCH(E120,'[1]Export Lascom'!O:O,0))</f>
        <v>DAF</v>
      </c>
      <c r="M120" s="73" t="str">
        <f>MID(E120,SEARCH("_",E120)-1+13,6)</f>
        <v>000094</v>
      </c>
      <c r="N120" s="74">
        <f>VALUE(MID(E120,SEARCH("_",E120)-1+20,2))</f>
        <v>1</v>
      </c>
      <c r="O120" s="73" t="s">
        <v>787</v>
      </c>
      <c r="P120" s="83">
        <f>IF(ISERROR(INDEX('Export CPRD PN2068-2'!M:M,MATCH(E120,'Export CPRD PN2068-2'!A:A,0))),"",INDEX('Export CPRD PN2068-2'!M:M,MATCH(E120,'Export CPRD PN2068-2'!A:A,0)))</f>
        <v>45029</v>
      </c>
      <c r="Q120" s="75"/>
      <c r="R120" s="76">
        <f>IF(AND(T120&lt;&gt;"",P120&lt;&gt;""),P120-T120,IF(AND(T120&lt;&gt;"",Q120&lt;&gt;""),Q120-T120,""))</f>
        <v>0</v>
      </c>
      <c r="S120" s="76" t="str">
        <f>IF(ISERROR(INDEX('[1]Export Agora'!F:F,MATCH(INDEX('[1]Présence Agora'!#REF!,MATCH(E120,'[1]Présence Agora'!B:B,0)),'[1]Export Agora'!A:A,0))),"",IF(INDEX('[1]Export Agora'!F:F,MATCH(INDEX('[1]Présence Agora'!#REF!,MATCH(E120,'[1]Présence Agora'!B:B,0)),'[1]Export Agora'!A:A,0))="","",INDEX('[1]Export Agora'!F:F,MATCH(INDEX('[1]Présence Agora'!#REF!,MATCH(E120,'[1]Présence Agora'!B:B,0)),'[1]Export Agora'!A:A,0))))</f>
        <v/>
      </c>
      <c r="T120" s="65">
        <f>IF(INDEX('[1]Export Lascom'!U:U,MATCH(E120,'[1]Export Lascom'!O:O,0))="","",INDEX('[1]Export Lascom'!U:U,MATCH(E120,'[1]Export Lascom'!O:O,0)))</f>
        <v>45029</v>
      </c>
    </row>
    <row r="121" spans="5:20" x14ac:dyDescent="0.25">
      <c r="E121" s="72" t="s">
        <v>1061</v>
      </c>
      <c r="F121" s="73" t="str">
        <f>INDEX('[1]Export Lascom'!B:B,MATCH(E121,'[1]Export Lascom'!O:O,0))</f>
        <v>22ISS</v>
      </c>
      <c r="G121" s="73">
        <f>INDEX('[1]Export Lascom'!G:G,MATCH(E121,'[1]Export Lascom'!O:O,0))</f>
        <v>17</v>
      </c>
      <c r="H121" s="73" t="str">
        <f>INDEX('[1]Export Lascom'!D:D,MATCH(E121,'[1]Export Lascom'!O:O,0))</f>
        <v>PLO</v>
      </c>
      <c r="I121" s="73" t="str">
        <f>INDEX('[1]Export Lascom'!E:E,MATCH(E121,'[1]Export Lascom'!O:O,0))</f>
        <v>PN2068-2</v>
      </c>
      <c r="J121" s="73" t="str">
        <f>IF(MID(INDEX('[1]Export Lascom'!P:P,MATCH(E121,'[1]Export Lascom'!O:O,0)),4,1)="-",MID(INDEX('[1]Export Lascom'!P:P,MATCH(E121,'[1]Export Lascom'!O:O,0)),5,3),"Titre à mettre à jour")</f>
        <v>TTT</v>
      </c>
      <c r="K121" s="73" t="str">
        <f>IF(MID(INDEX('[1]Export Lascom'!P:P,MATCH(E121,'[1]Export Lascom'!O:O,0)),4,1)="-",MID(INDEX('[1]Export Lascom'!P:P,MATCH(E121,'[1]Export Lascom'!O:O,0)),9,3),"Titre à mettre à jour")</f>
        <v>TTZ</v>
      </c>
      <c r="L121" s="73" t="str">
        <f>INDEX('[1]Export Lascom'!I:I,MATCH(E121,'[1]Export Lascom'!O:O,0))</f>
        <v>DAF</v>
      </c>
      <c r="M121" s="73" t="str">
        <f>MID(E121,SEARCH("_",E121)-1+13,6)</f>
        <v>000094</v>
      </c>
      <c r="N121" s="74">
        <f>VALUE(MID(E121,SEARCH("_",E121)-1+20,2))</f>
        <v>2</v>
      </c>
      <c r="O121" s="73" t="s">
        <v>787</v>
      </c>
      <c r="P121" s="83" t="str">
        <f>IF(ISERROR(INDEX('Export CPRD PN2068-2'!M:M,MATCH(E121,'Export CPRD PN2068-2'!A:A,0))),"",INDEX('Export CPRD PN2068-2'!M:M,MATCH(E121,'Export CPRD PN2068-2'!A:A,0)))</f>
        <v/>
      </c>
      <c r="Q121" s="75"/>
      <c r="R121" s="76" t="str">
        <f>IF(AND(T121&lt;&gt;"",P121&lt;&gt;""),P121-T121,IF(AND(T121&lt;&gt;"",Q121&lt;&gt;""),Q121-T121,""))</f>
        <v/>
      </c>
      <c r="S121" s="76" t="str">
        <f>IF(ISERROR(INDEX('[1]Export Agora'!F:F,MATCH(INDEX('[1]Présence Agora'!#REF!,MATCH(E121,'[1]Présence Agora'!B:B,0)),'[1]Export Agora'!A:A,0))),"",IF(INDEX('[1]Export Agora'!F:F,MATCH(INDEX('[1]Présence Agora'!#REF!,MATCH(E121,'[1]Présence Agora'!B:B,0)),'[1]Export Agora'!A:A,0))="","",INDEX('[1]Export Agora'!F:F,MATCH(INDEX('[1]Présence Agora'!#REF!,MATCH(E121,'[1]Présence Agora'!B:B,0)),'[1]Export Agora'!A:A,0))))</f>
        <v/>
      </c>
      <c r="T121" s="65">
        <f>IF(INDEX('[1]Export Lascom'!U:U,MATCH(E121,'[1]Export Lascom'!O:O,0))="","",INDEX('[1]Export Lascom'!U:U,MATCH(E121,'[1]Export Lascom'!O:O,0)))</f>
        <v>45041</v>
      </c>
    </row>
    <row r="122" spans="5:20" x14ac:dyDescent="0.25">
      <c r="E122" s="72" t="s">
        <v>1014</v>
      </c>
      <c r="F122" s="73" t="str">
        <f>INDEX('[1]Export Lascom'!B:B,MATCH(E122,'[1]Export Lascom'!O:O,0))</f>
        <v>22ISS</v>
      </c>
      <c r="G122" s="73">
        <f>INDEX('[1]Export Lascom'!G:G,MATCH(E122,'[1]Export Lascom'!O:O,0))</f>
        <v>17</v>
      </c>
      <c r="H122" s="73" t="str">
        <f>INDEX('[1]Export Lascom'!D:D,MATCH(E122,'[1]Export Lascom'!O:O,0))</f>
        <v>G72</v>
      </c>
      <c r="I122" s="73" t="str">
        <f>INDEX('[1]Export Lascom'!E:E,MATCH(E122,'[1]Export Lascom'!O:O,0))</f>
        <v>PN2068-2</v>
      </c>
      <c r="J122" s="73" t="str">
        <f>IF(MID(INDEX('[1]Export Lascom'!P:P,MATCH(E122,'[1]Export Lascom'!O:O,0)),4,1)="-",MID(INDEX('[1]Export Lascom'!P:P,MATCH(E122,'[1]Export Lascom'!O:O,0)),5,3),"Titre à mettre à jour")</f>
        <v>TTT</v>
      </c>
      <c r="K122" s="73" t="str">
        <f>IF(MID(INDEX('[1]Export Lascom'!P:P,MATCH(E122,'[1]Export Lascom'!O:O,0)),4,1)="-",MID(INDEX('[1]Export Lascom'!P:P,MATCH(E122,'[1]Export Lascom'!O:O,0)),9,3),"Titre à mettre à jour")</f>
        <v>TTZ</v>
      </c>
      <c r="L122" s="73" t="str">
        <f>INDEX('[1]Export Lascom'!I:I,MATCH(E122,'[1]Export Lascom'!O:O,0))</f>
        <v>DAF</v>
      </c>
      <c r="M122" s="73" t="str">
        <f>MID(E122,SEARCH("_",E122)-1+13,6)</f>
        <v>000095</v>
      </c>
      <c r="N122" s="74">
        <f>VALUE(MID(E122,SEARCH("_",E122)-1+20,2))</f>
        <v>1</v>
      </c>
      <c r="O122" s="73" t="s">
        <v>787</v>
      </c>
      <c r="P122" s="83">
        <f>IF(ISERROR(INDEX('Export CPRD PN2068-2'!M:M,MATCH(E122,'Export CPRD PN2068-2'!A:A,0))),"",INDEX('Export CPRD PN2068-2'!M:M,MATCH(E122,'Export CPRD PN2068-2'!A:A,0)))</f>
        <v>45029</v>
      </c>
      <c r="Q122" s="75"/>
      <c r="R122" s="76">
        <f>IF(AND(T122&lt;&gt;"",P122&lt;&gt;""),P122-T122,IF(AND(T122&lt;&gt;"",Q122&lt;&gt;""),Q122-T122,""))</f>
        <v>0</v>
      </c>
      <c r="S122" s="76" t="str">
        <f>IF(ISERROR(INDEX('[1]Export Agora'!F:F,MATCH(INDEX('[1]Présence Agora'!#REF!,MATCH(E122,'[1]Présence Agora'!B:B,0)),'[1]Export Agora'!A:A,0))),"",IF(INDEX('[1]Export Agora'!F:F,MATCH(INDEX('[1]Présence Agora'!#REF!,MATCH(E122,'[1]Présence Agora'!B:B,0)),'[1]Export Agora'!A:A,0))="","",INDEX('[1]Export Agora'!F:F,MATCH(INDEX('[1]Présence Agora'!#REF!,MATCH(E122,'[1]Présence Agora'!B:B,0)),'[1]Export Agora'!A:A,0))))</f>
        <v/>
      </c>
      <c r="T122" s="65">
        <f>IF(INDEX('[1]Export Lascom'!U:U,MATCH(E122,'[1]Export Lascom'!O:O,0))="","",INDEX('[1]Export Lascom'!U:U,MATCH(E122,'[1]Export Lascom'!O:O,0)))</f>
        <v>45029</v>
      </c>
    </row>
    <row r="123" spans="5:20" x14ac:dyDescent="0.25">
      <c r="E123" s="72" t="s">
        <v>1062</v>
      </c>
      <c r="F123" s="73" t="str">
        <f>INDEX('[1]Export Lascom'!B:B,MATCH(E123,'[1]Export Lascom'!O:O,0))</f>
        <v>22ISS</v>
      </c>
      <c r="G123" s="73">
        <f>INDEX('[1]Export Lascom'!G:G,MATCH(E123,'[1]Export Lascom'!O:O,0))</f>
        <v>17</v>
      </c>
      <c r="H123" s="73" t="str">
        <f>INDEX('[1]Export Lascom'!D:D,MATCH(E123,'[1]Export Lascom'!O:O,0))</f>
        <v>PLO</v>
      </c>
      <c r="I123" s="73" t="str">
        <f>INDEX('[1]Export Lascom'!E:E,MATCH(E123,'[1]Export Lascom'!O:O,0))</f>
        <v>PN2068-2</v>
      </c>
      <c r="J123" s="73" t="str">
        <f>IF(MID(INDEX('[1]Export Lascom'!P:P,MATCH(E123,'[1]Export Lascom'!O:O,0)),4,1)="-",MID(INDEX('[1]Export Lascom'!P:P,MATCH(E123,'[1]Export Lascom'!O:O,0)),5,3),"Titre à mettre à jour")</f>
        <v>TTT</v>
      </c>
      <c r="K123" s="73" t="str">
        <f>IF(MID(INDEX('[1]Export Lascom'!P:P,MATCH(E123,'[1]Export Lascom'!O:O,0)),4,1)="-",MID(INDEX('[1]Export Lascom'!P:P,MATCH(E123,'[1]Export Lascom'!O:O,0)),9,3),"Titre à mettre à jour")</f>
        <v>TTZ</v>
      </c>
      <c r="L123" s="73" t="str">
        <f>INDEX('[1]Export Lascom'!I:I,MATCH(E123,'[1]Export Lascom'!O:O,0))</f>
        <v>DAF</v>
      </c>
      <c r="M123" s="73" t="str">
        <f>MID(E123,SEARCH("_",E123)-1+13,6)</f>
        <v>000095</v>
      </c>
      <c r="N123" s="74">
        <f>VALUE(MID(E123,SEARCH("_",E123)-1+20,2))</f>
        <v>2</v>
      </c>
      <c r="O123" s="73" t="s">
        <v>787</v>
      </c>
      <c r="P123" s="83" t="str">
        <f>IF(ISERROR(INDEX('Export CPRD PN2068-2'!M:M,MATCH(E123,'Export CPRD PN2068-2'!A:A,0))),"",INDEX('Export CPRD PN2068-2'!M:M,MATCH(E123,'Export CPRD PN2068-2'!A:A,0)))</f>
        <v/>
      </c>
      <c r="Q123" s="75"/>
      <c r="R123" s="76" t="str">
        <f>IF(AND(T123&lt;&gt;"",P123&lt;&gt;""),P123-T123,IF(AND(T123&lt;&gt;"",Q123&lt;&gt;""),Q123-T123,""))</f>
        <v/>
      </c>
      <c r="S123" s="76" t="str">
        <f>IF(ISERROR(INDEX('[1]Export Agora'!F:F,MATCH(INDEX('[1]Présence Agora'!#REF!,MATCH(E123,'[1]Présence Agora'!B:B,0)),'[1]Export Agora'!A:A,0))),"",IF(INDEX('[1]Export Agora'!F:F,MATCH(INDEX('[1]Présence Agora'!#REF!,MATCH(E123,'[1]Présence Agora'!B:B,0)),'[1]Export Agora'!A:A,0))="","",INDEX('[1]Export Agora'!F:F,MATCH(INDEX('[1]Présence Agora'!#REF!,MATCH(E123,'[1]Présence Agora'!B:B,0)),'[1]Export Agora'!A:A,0))))</f>
        <v/>
      </c>
      <c r="T123" s="65">
        <f>IF(INDEX('[1]Export Lascom'!U:U,MATCH(E123,'[1]Export Lascom'!O:O,0))="","",INDEX('[1]Export Lascom'!U:U,MATCH(E123,'[1]Export Lascom'!O:O,0)))</f>
        <v>45041</v>
      </c>
    </row>
    <row r="124" spans="5:20" x14ac:dyDescent="0.25">
      <c r="E124" s="72" t="s">
        <v>1015</v>
      </c>
      <c r="F124" s="73" t="str">
        <f>INDEX('[1]Export Lascom'!B:B,MATCH(E124,'[1]Export Lascom'!O:O,0))</f>
        <v>22ISS</v>
      </c>
      <c r="G124" s="73">
        <f>INDEX('[1]Export Lascom'!G:G,MATCH(E124,'[1]Export Lascom'!O:O,0))</f>
        <v>17</v>
      </c>
      <c r="H124" s="73" t="str">
        <f>INDEX('[1]Export Lascom'!D:D,MATCH(E124,'[1]Export Lascom'!O:O,0))</f>
        <v>G72</v>
      </c>
      <c r="I124" s="73" t="str">
        <f>INDEX('[1]Export Lascom'!E:E,MATCH(E124,'[1]Export Lascom'!O:O,0))</f>
        <v>PN2068-2</v>
      </c>
      <c r="J124" s="73" t="str">
        <f>IF(MID(INDEX('[1]Export Lascom'!P:P,MATCH(E124,'[1]Export Lascom'!O:O,0)),4,1)="-",MID(INDEX('[1]Export Lascom'!P:P,MATCH(E124,'[1]Export Lascom'!O:O,0)),5,3),"Titre à mettre à jour")</f>
        <v>TTT</v>
      </c>
      <c r="K124" s="73" t="str">
        <f>IF(MID(INDEX('[1]Export Lascom'!P:P,MATCH(E124,'[1]Export Lascom'!O:O,0)),4,1)="-",MID(INDEX('[1]Export Lascom'!P:P,MATCH(E124,'[1]Export Lascom'!O:O,0)),9,3),"Titre à mettre à jour")</f>
        <v>TTZ</v>
      </c>
      <c r="L124" s="73" t="str">
        <f>INDEX('[1]Export Lascom'!I:I,MATCH(E124,'[1]Export Lascom'!O:O,0))</f>
        <v>DAF</v>
      </c>
      <c r="M124" s="73" t="str">
        <f>MID(E124,SEARCH("_",E124)-1+13,6)</f>
        <v>000096</v>
      </c>
      <c r="N124" s="74">
        <f>VALUE(MID(E124,SEARCH("_",E124)-1+20,2))</f>
        <v>1</v>
      </c>
      <c r="O124" s="73" t="s">
        <v>785</v>
      </c>
      <c r="P124" s="83">
        <f>IF(ISERROR(INDEX('Export CPRD PN2068-2'!M:M,MATCH(E124,'Export CPRD PN2068-2'!A:A,0))),"",INDEX('Export CPRD PN2068-2'!M:M,MATCH(E124,'Export CPRD PN2068-2'!A:A,0)))</f>
        <v>45029</v>
      </c>
      <c r="Q124" s="75"/>
      <c r="R124" s="76">
        <f>IF(AND(T124&lt;&gt;"",P124&lt;&gt;""),P124-T124,IF(AND(T124&lt;&gt;"",Q124&lt;&gt;""),Q124-T124,""))</f>
        <v>0</v>
      </c>
      <c r="S124" s="76" t="str">
        <f>IF(ISERROR(INDEX('[1]Export Agora'!F:F,MATCH(INDEX('[1]Présence Agora'!#REF!,MATCH(E124,'[1]Présence Agora'!B:B,0)),'[1]Export Agora'!A:A,0))),"",IF(INDEX('[1]Export Agora'!F:F,MATCH(INDEX('[1]Présence Agora'!#REF!,MATCH(E124,'[1]Présence Agora'!B:B,0)),'[1]Export Agora'!A:A,0))="","",INDEX('[1]Export Agora'!F:F,MATCH(INDEX('[1]Présence Agora'!#REF!,MATCH(E124,'[1]Présence Agora'!B:B,0)),'[1]Export Agora'!A:A,0))))</f>
        <v/>
      </c>
      <c r="T124" s="65">
        <f>IF(INDEX('[1]Export Lascom'!U:U,MATCH(E124,'[1]Export Lascom'!O:O,0))="","",INDEX('[1]Export Lascom'!U:U,MATCH(E124,'[1]Export Lascom'!O:O,0)))</f>
        <v>45029</v>
      </c>
    </row>
    <row r="125" spans="5:20" x14ac:dyDescent="0.25">
      <c r="E125" s="72" t="s">
        <v>1068</v>
      </c>
      <c r="F125" s="73" t="str">
        <f>INDEX('[1]Export Lascom'!B:B,MATCH(E125,'[1]Export Lascom'!O:O,0))</f>
        <v>22ISS</v>
      </c>
      <c r="G125" s="73">
        <f>INDEX('[1]Export Lascom'!G:G,MATCH(E125,'[1]Export Lascom'!O:O,0))</f>
        <v>17</v>
      </c>
      <c r="H125" s="73" t="str">
        <f>INDEX('[1]Export Lascom'!D:D,MATCH(E125,'[1]Export Lascom'!O:O,0))</f>
        <v>PLO</v>
      </c>
      <c r="I125" s="73" t="str">
        <f>INDEX('[1]Export Lascom'!E:E,MATCH(E125,'[1]Export Lascom'!O:O,0))</f>
        <v>PN2068-2</v>
      </c>
      <c r="J125" s="73" t="str">
        <f>IF(MID(INDEX('[1]Export Lascom'!P:P,MATCH(E125,'[1]Export Lascom'!O:O,0)),4,1)="-",MID(INDEX('[1]Export Lascom'!P:P,MATCH(E125,'[1]Export Lascom'!O:O,0)),5,3),"Titre à mettre à jour")</f>
        <v>TTT</v>
      </c>
      <c r="K125" s="73" t="str">
        <f>IF(MID(INDEX('[1]Export Lascom'!P:P,MATCH(E125,'[1]Export Lascom'!O:O,0)),4,1)="-",MID(INDEX('[1]Export Lascom'!P:P,MATCH(E125,'[1]Export Lascom'!O:O,0)),9,3),"Titre à mettre à jour")</f>
        <v>TTZ</v>
      </c>
      <c r="L125" s="73" t="str">
        <f>INDEX('[1]Export Lascom'!I:I,MATCH(E125,'[1]Export Lascom'!O:O,0))</f>
        <v>DAF</v>
      </c>
      <c r="M125" s="73" t="str">
        <f>MID(E125,SEARCH("_",E125)-1+13,6)</f>
        <v>000096</v>
      </c>
      <c r="N125" s="74">
        <f>VALUE(MID(E125,SEARCH("_",E125)-1+20,2))</f>
        <v>2</v>
      </c>
      <c r="O125" s="73" t="s">
        <v>787</v>
      </c>
      <c r="P125" s="83" t="str">
        <f>IF(ISERROR(INDEX('Export CPRD PN2068-2'!M:M,MATCH(E125,'Export CPRD PN2068-2'!A:A,0))),"",INDEX('Export CPRD PN2068-2'!M:M,MATCH(E125,'Export CPRD PN2068-2'!A:A,0)))</f>
        <v/>
      </c>
      <c r="Q125" s="75"/>
      <c r="R125" s="76" t="str">
        <f>IF(AND(T125&lt;&gt;"",P125&lt;&gt;""),P125-T125,IF(AND(T125&lt;&gt;"",Q125&lt;&gt;""),Q125-T125,""))</f>
        <v/>
      </c>
      <c r="S125" s="76" t="str">
        <f>IF(ISERROR(INDEX('[1]Export Agora'!F:F,MATCH(INDEX('[1]Présence Agora'!#REF!,MATCH(E125,'[1]Présence Agora'!B:B,0)),'[1]Export Agora'!A:A,0))),"",IF(INDEX('[1]Export Agora'!F:F,MATCH(INDEX('[1]Présence Agora'!#REF!,MATCH(E125,'[1]Présence Agora'!B:B,0)),'[1]Export Agora'!A:A,0))="","",INDEX('[1]Export Agora'!F:F,MATCH(INDEX('[1]Présence Agora'!#REF!,MATCH(E125,'[1]Présence Agora'!B:B,0)),'[1]Export Agora'!A:A,0))))</f>
        <v/>
      </c>
      <c r="T125" s="65">
        <f>IF(INDEX('[1]Export Lascom'!U:U,MATCH(E125,'[1]Export Lascom'!O:O,0))="","",INDEX('[1]Export Lascom'!U:U,MATCH(E125,'[1]Export Lascom'!O:O,0)))</f>
        <v>45042</v>
      </c>
    </row>
    <row r="126" spans="5:20" x14ac:dyDescent="0.25">
      <c r="E126" s="72" t="s">
        <v>1063</v>
      </c>
      <c r="F126" s="73" t="str">
        <f>INDEX('[1]Export Lascom'!B:B,MATCH(E126,'[1]Export Lascom'!O:O,0))</f>
        <v>22ISS</v>
      </c>
      <c r="G126" s="73">
        <f>INDEX('[1]Export Lascom'!G:G,MATCH(E126,'[1]Export Lascom'!O:O,0))</f>
        <v>17</v>
      </c>
      <c r="H126" s="73" t="str">
        <f>INDEX('[1]Export Lascom'!D:D,MATCH(E126,'[1]Export Lascom'!O:O,0))</f>
        <v>PLO</v>
      </c>
      <c r="I126" s="73" t="str">
        <f>INDEX('[1]Export Lascom'!E:E,MATCH(E126,'[1]Export Lascom'!O:O,0))</f>
        <v>PN2068-2</v>
      </c>
      <c r="J126" s="73" t="str">
        <f>IF(MID(INDEX('[1]Export Lascom'!P:P,MATCH(E126,'[1]Export Lascom'!O:O,0)),4,1)="-",MID(INDEX('[1]Export Lascom'!P:P,MATCH(E126,'[1]Export Lascom'!O:O,0)),5,3),"Titre à mettre à jour")</f>
        <v>TTT</v>
      </c>
      <c r="K126" s="73" t="str">
        <f>IF(MID(INDEX('[1]Export Lascom'!P:P,MATCH(E126,'[1]Export Lascom'!O:O,0)),4,1)="-",MID(INDEX('[1]Export Lascom'!P:P,MATCH(E126,'[1]Export Lascom'!O:O,0)),9,3),"Titre à mettre à jour")</f>
        <v>TTZ</v>
      </c>
      <c r="L126" s="73" t="str">
        <f>INDEX('[1]Export Lascom'!I:I,MATCH(E126,'[1]Export Lascom'!O:O,0))</f>
        <v>DAF</v>
      </c>
      <c r="M126" s="73" t="str">
        <f>MID(E126,SEARCH("_",E126)-1+13,6)</f>
        <v>000097</v>
      </c>
      <c r="N126" s="74">
        <f>VALUE(MID(E126,SEARCH("_",E126)-1+20,2))</f>
        <v>1</v>
      </c>
      <c r="O126" s="73" t="s">
        <v>787</v>
      </c>
      <c r="P126" s="83">
        <f>IF(ISERROR(INDEX('Export CPRD PN2068-2'!M:M,MATCH(E126,'Export CPRD PN2068-2'!A:A,0))),"",INDEX('Export CPRD PN2068-2'!M:M,MATCH(E126,'Export CPRD PN2068-2'!A:A,0)))</f>
        <v>45043</v>
      </c>
      <c r="Q126" s="75"/>
      <c r="R126" s="76">
        <f>IF(AND(T126&lt;&gt;"",P126&lt;&gt;""),P126-T126,IF(AND(T126&lt;&gt;"",Q126&lt;&gt;""),Q126-T126,""))</f>
        <v>2</v>
      </c>
      <c r="S126" s="76" t="str">
        <f>IF(ISERROR(INDEX('[1]Export Agora'!F:F,MATCH(INDEX('[1]Présence Agora'!#REF!,MATCH(E126,'[1]Présence Agora'!B:B,0)),'[1]Export Agora'!A:A,0))),"",IF(INDEX('[1]Export Agora'!F:F,MATCH(INDEX('[1]Présence Agora'!#REF!,MATCH(E126,'[1]Présence Agora'!B:B,0)),'[1]Export Agora'!A:A,0))="","",INDEX('[1]Export Agora'!F:F,MATCH(INDEX('[1]Présence Agora'!#REF!,MATCH(E126,'[1]Présence Agora'!B:B,0)),'[1]Export Agora'!A:A,0))))</f>
        <v/>
      </c>
      <c r="T126" s="65">
        <f>IF(INDEX('[1]Export Lascom'!U:U,MATCH(E126,'[1]Export Lascom'!O:O,0))="","",INDEX('[1]Export Lascom'!U:U,MATCH(E126,'[1]Export Lascom'!O:O,0)))</f>
        <v>45041</v>
      </c>
    </row>
    <row r="127" spans="5:20" x14ac:dyDescent="0.25">
      <c r="E127" s="72" t="s">
        <v>1069</v>
      </c>
      <c r="F127" s="73" t="str">
        <f>INDEX('[1]Export Lascom'!B:B,MATCH(E127,'[1]Export Lascom'!O:O,0))</f>
        <v>22ISS</v>
      </c>
      <c r="G127" s="73">
        <f>INDEX('[1]Export Lascom'!G:G,MATCH(E127,'[1]Export Lascom'!O:O,0))</f>
        <v>17</v>
      </c>
      <c r="H127" s="73" t="str">
        <f>INDEX('[1]Export Lascom'!D:D,MATCH(E127,'[1]Export Lascom'!O:O,0))</f>
        <v>PLO</v>
      </c>
      <c r="I127" s="73" t="str">
        <f>INDEX('[1]Export Lascom'!E:E,MATCH(E127,'[1]Export Lascom'!O:O,0))</f>
        <v>PN2068-2</v>
      </c>
      <c r="J127" s="73" t="str">
        <f>IF(MID(INDEX('[1]Export Lascom'!P:P,MATCH(E127,'[1]Export Lascom'!O:O,0)),4,1)="-",MID(INDEX('[1]Export Lascom'!P:P,MATCH(E127,'[1]Export Lascom'!O:O,0)),5,3),"Titre à mettre à jour")</f>
        <v>TTT</v>
      </c>
      <c r="K127" s="73" t="str">
        <f>IF(MID(INDEX('[1]Export Lascom'!P:P,MATCH(E127,'[1]Export Lascom'!O:O,0)),4,1)="-",MID(INDEX('[1]Export Lascom'!P:P,MATCH(E127,'[1]Export Lascom'!O:O,0)),9,3),"Titre à mettre à jour")</f>
        <v>TTZ</v>
      </c>
      <c r="L127" s="73" t="str">
        <f>INDEX('[1]Export Lascom'!I:I,MATCH(E127,'[1]Export Lascom'!O:O,0))</f>
        <v>DAF</v>
      </c>
      <c r="M127" s="73" t="str">
        <f>MID(E127,SEARCH("_",E127)-1+13,6)</f>
        <v>000098</v>
      </c>
      <c r="N127" s="74">
        <f>VALUE(MID(E127,SEARCH("_",E127)-1+20,2))</f>
        <v>1</v>
      </c>
      <c r="O127" s="73" t="s">
        <v>787</v>
      </c>
      <c r="P127" s="83">
        <f>IF(ISERROR(INDEX('Export CPRD PN2068-2'!M:M,MATCH(E127,'Export CPRD PN2068-2'!A:A,0))),"",INDEX('Export CPRD PN2068-2'!M:M,MATCH(E127,'Export CPRD PN2068-2'!A:A,0)))</f>
        <v>45043</v>
      </c>
      <c r="Q127" s="75"/>
      <c r="R127" s="76">
        <f>IF(AND(T127&lt;&gt;"",P127&lt;&gt;""),P127-T127,IF(AND(T127&lt;&gt;"",Q127&lt;&gt;""),Q127-T127,""))</f>
        <v>1</v>
      </c>
      <c r="S127" s="76" t="str">
        <f>IF(ISERROR(INDEX('[1]Export Agora'!F:F,MATCH(INDEX('[1]Présence Agora'!#REF!,MATCH(E127,'[1]Présence Agora'!B:B,0)),'[1]Export Agora'!A:A,0))),"",IF(INDEX('[1]Export Agora'!F:F,MATCH(INDEX('[1]Présence Agora'!#REF!,MATCH(E127,'[1]Présence Agora'!B:B,0)),'[1]Export Agora'!A:A,0))="","",INDEX('[1]Export Agora'!F:F,MATCH(INDEX('[1]Présence Agora'!#REF!,MATCH(E127,'[1]Présence Agora'!B:B,0)),'[1]Export Agora'!A:A,0))))</f>
        <v/>
      </c>
      <c r="T127" s="65">
        <f>IF(INDEX('[1]Export Lascom'!U:U,MATCH(E127,'[1]Export Lascom'!O:O,0))="","",INDEX('[1]Export Lascom'!U:U,MATCH(E127,'[1]Export Lascom'!O:O,0)))</f>
        <v>45042</v>
      </c>
    </row>
    <row r="128" spans="5:20" x14ac:dyDescent="0.25">
      <c r="E128" s="72" t="s">
        <v>1070</v>
      </c>
      <c r="F128" s="73" t="str">
        <f>INDEX('[1]Export Lascom'!B:B,MATCH(E128,'[1]Export Lascom'!O:O,0))</f>
        <v>22ISS</v>
      </c>
      <c r="G128" s="73">
        <f>INDEX('[1]Export Lascom'!G:G,MATCH(E128,'[1]Export Lascom'!O:O,0))</f>
        <v>17</v>
      </c>
      <c r="H128" s="73" t="str">
        <f>INDEX('[1]Export Lascom'!D:D,MATCH(E128,'[1]Export Lascom'!O:O,0))</f>
        <v>PLO</v>
      </c>
      <c r="I128" s="73" t="str">
        <f>INDEX('[1]Export Lascom'!E:E,MATCH(E128,'[1]Export Lascom'!O:O,0))</f>
        <v>PN2068-2</v>
      </c>
      <c r="J128" s="73" t="str">
        <f>IF(MID(INDEX('[1]Export Lascom'!P:P,MATCH(E128,'[1]Export Lascom'!O:O,0)),4,1)="-",MID(INDEX('[1]Export Lascom'!P:P,MATCH(E128,'[1]Export Lascom'!O:O,0)),5,3),"Titre à mettre à jour")</f>
        <v>TTT</v>
      </c>
      <c r="K128" s="73" t="str">
        <f>IF(MID(INDEX('[1]Export Lascom'!P:P,MATCH(E128,'[1]Export Lascom'!O:O,0)),4,1)="-",MID(INDEX('[1]Export Lascom'!P:P,MATCH(E128,'[1]Export Lascom'!O:O,0)),9,3),"Titre à mettre à jour")</f>
        <v>TTZ</v>
      </c>
      <c r="L128" s="73" t="str">
        <f>INDEX('[1]Export Lascom'!I:I,MATCH(E128,'[1]Export Lascom'!O:O,0))</f>
        <v>DAF</v>
      </c>
      <c r="M128" s="73" t="str">
        <f>MID(E128,SEARCH("_",E128)-1+13,6)</f>
        <v>000099</v>
      </c>
      <c r="N128" s="74">
        <f>VALUE(MID(E128,SEARCH("_",E128)-1+20,2))</f>
        <v>1</v>
      </c>
      <c r="O128" s="73" t="s">
        <v>785</v>
      </c>
      <c r="P128" s="83">
        <f>IF(ISERROR(INDEX('Export CPRD PN2068-2'!M:M,MATCH(E128,'Export CPRD PN2068-2'!A:A,0))),"",INDEX('Export CPRD PN2068-2'!M:M,MATCH(E128,'Export CPRD PN2068-2'!A:A,0)))</f>
        <v>45043</v>
      </c>
      <c r="Q128" s="75"/>
      <c r="R128" s="76">
        <f>IF(AND(T128&lt;&gt;"",P128&lt;&gt;""),P128-T128,IF(AND(T128&lt;&gt;"",Q128&lt;&gt;""),Q128-T128,""))</f>
        <v>1</v>
      </c>
      <c r="S128" s="76" t="str">
        <f>IF(ISERROR(INDEX('[1]Export Agora'!F:F,MATCH(INDEX('[1]Présence Agora'!#REF!,MATCH(E128,'[1]Présence Agora'!B:B,0)),'[1]Export Agora'!A:A,0))),"",IF(INDEX('[1]Export Agora'!F:F,MATCH(INDEX('[1]Présence Agora'!#REF!,MATCH(E128,'[1]Présence Agora'!B:B,0)),'[1]Export Agora'!A:A,0))="","",INDEX('[1]Export Agora'!F:F,MATCH(INDEX('[1]Présence Agora'!#REF!,MATCH(E128,'[1]Présence Agora'!B:B,0)),'[1]Export Agora'!A:A,0))))</f>
        <v/>
      </c>
      <c r="T128" s="65">
        <f>IF(INDEX('[1]Export Lascom'!U:U,MATCH(E128,'[1]Export Lascom'!O:O,0))="","",INDEX('[1]Export Lascom'!U:U,MATCH(E128,'[1]Export Lascom'!O:O,0)))</f>
        <v>45042</v>
      </c>
    </row>
    <row r="129" spans="5:20" x14ac:dyDescent="0.25">
      <c r="E129" s="72" t="s">
        <v>1071</v>
      </c>
      <c r="F129" s="73" t="str">
        <f>INDEX('[1]Export Lascom'!B:B,MATCH(E129,'[1]Export Lascom'!O:O,0))</f>
        <v>22ISS</v>
      </c>
      <c r="G129" s="73">
        <f>INDEX('[1]Export Lascom'!G:G,MATCH(E129,'[1]Export Lascom'!O:O,0))</f>
        <v>17</v>
      </c>
      <c r="H129" s="73" t="str">
        <f>INDEX('[1]Export Lascom'!D:D,MATCH(E129,'[1]Export Lascom'!O:O,0))</f>
        <v>PLO</v>
      </c>
      <c r="I129" s="73" t="str">
        <f>INDEX('[1]Export Lascom'!E:E,MATCH(E129,'[1]Export Lascom'!O:O,0))</f>
        <v>PN2068-2</v>
      </c>
      <c r="J129" s="73" t="str">
        <f>IF(MID(INDEX('[1]Export Lascom'!P:P,MATCH(E129,'[1]Export Lascom'!O:O,0)),4,1)="-",MID(INDEX('[1]Export Lascom'!P:P,MATCH(E129,'[1]Export Lascom'!O:O,0)),5,3),"Titre à mettre à jour")</f>
        <v>TTT</v>
      </c>
      <c r="K129" s="73" t="str">
        <f>IF(MID(INDEX('[1]Export Lascom'!P:P,MATCH(E129,'[1]Export Lascom'!O:O,0)),4,1)="-",MID(INDEX('[1]Export Lascom'!P:P,MATCH(E129,'[1]Export Lascom'!O:O,0)),9,3),"Titre à mettre à jour")</f>
        <v>TTZ</v>
      </c>
      <c r="L129" s="73" t="str">
        <f>INDEX('[1]Export Lascom'!I:I,MATCH(E129,'[1]Export Lascom'!O:O,0))</f>
        <v>DAF</v>
      </c>
      <c r="M129" s="73" t="str">
        <f>MID(E129,SEARCH("_",E129)-1+13,6)</f>
        <v>000100</v>
      </c>
      <c r="N129" s="74">
        <f>VALUE(MID(E129,SEARCH("_",E129)-1+20,2))</f>
        <v>1</v>
      </c>
      <c r="O129" s="73" t="s">
        <v>787</v>
      </c>
      <c r="P129" s="83">
        <f>IF(ISERROR(INDEX('Export CPRD PN2068-2'!M:M,MATCH(E129,'Export CPRD PN2068-2'!A:A,0))),"",INDEX('Export CPRD PN2068-2'!M:M,MATCH(E129,'Export CPRD PN2068-2'!A:A,0)))</f>
        <v>45043</v>
      </c>
      <c r="Q129" s="75"/>
      <c r="R129" s="76">
        <f>IF(AND(T129&lt;&gt;"",P129&lt;&gt;""),P129-T129,IF(AND(T129&lt;&gt;"",Q129&lt;&gt;""),Q129-T129,""))</f>
        <v>1</v>
      </c>
      <c r="S129" s="76" t="str">
        <f>IF(ISERROR(INDEX('[1]Export Agora'!F:F,MATCH(INDEX('[1]Présence Agora'!#REF!,MATCH(E129,'[1]Présence Agora'!B:B,0)),'[1]Export Agora'!A:A,0))),"",IF(INDEX('[1]Export Agora'!F:F,MATCH(INDEX('[1]Présence Agora'!#REF!,MATCH(E129,'[1]Présence Agora'!B:B,0)),'[1]Export Agora'!A:A,0))="","",INDEX('[1]Export Agora'!F:F,MATCH(INDEX('[1]Présence Agora'!#REF!,MATCH(E129,'[1]Présence Agora'!B:B,0)),'[1]Export Agora'!A:A,0))))</f>
        <v/>
      </c>
      <c r="T129" s="65">
        <f>IF(INDEX('[1]Export Lascom'!U:U,MATCH(E129,'[1]Export Lascom'!O:O,0))="","",INDEX('[1]Export Lascom'!U:U,MATCH(E129,'[1]Export Lascom'!O:O,0)))</f>
        <v>45042</v>
      </c>
    </row>
    <row r="130" spans="5:20" x14ac:dyDescent="0.25">
      <c r="E130" s="72" t="s">
        <v>1072</v>
      </c>
      <c r="F130" s="73" t="str">
        <f>INDEX('[1]Export Lascom'!B:B,MATCH(E130,'[1]Export Lascom'!O:O,0))</f>
        <v>22ISS</v>
      </c>
      <c r="G130" s="73">
        <f>INDEX('[1]Export Lascom'!G:G,MATCH(E130,'[1]Export Lascom'!O:O,0))</f>
        <v>17</v>
      </c>
      <c r="H130" s="73" t="str">
        <f>INDEX('[1]Export Lascom'!D:D,MATCH(E130,'[1]Export Lascom'!O:O,0))</f>
        <v>PLO</v>
      </c>
      <c r="I130" s="73" t="str">
        <f>INDEX('[1]Export Lascom'!E:E,MATCH(E130,'[1]Export Lascom'!O:O,0))</f>
        <v>PN2068-2</v>
      </c>
      <c r="J130" s="73" t="str">
        <f>IF(MID(INDEX('[1]Export Lascom'!P:P,MATCH(E130,'[1]Export Lascom'!O:O,0)),4,1)="-",MID(INDEX('[1]Export Lascom'!P:P,MATCH(E130,'[1]Export Lascom'!O:O,0)),5,3),"Titre à mettre à jour")</f>
        <v>TTT</v>
      </c>
      <c r="K130" s="73" t="str">
        <f>IF(MID(INDEX('[1]Export Lascom'!P:P,MATCH(E130,'[1]Export Lascom'!O:O,0)),4,1)="-",MID(INDEX('[1]Export Lascom'!P:P,MATCH(E130,'[1]Export Lascom'!O:O,0)),9,3),"Titre à mettre à jour")</f>
        <v>TTZ</v>
      </c>
      <c r="L130" s="73" t="str">
        <f>INDEX('[1]Export Lascom'!I:I,MATCH(E130,'[1]Export Lascom'!O:O,0))</f>
        <v>DAF</v>
      </c>
      <c r="M130" s="73" t="str">
        <f>MID(E130,SEARCH("_",E130)-1+13,6)</f>
        <v>000103</v>
      </c>
      <c r="N130" s="74">
        <f>VALUE(MID(E130,SEARCH("_",E130)-1+20,2))</f>
        <v>1</v>
      </c>
      <c r="O130" s="73" t="s">
        <v>787</v>
      </c>
      <c r="P130" s="83">
        <f>IF(ISERROR(INDEX('Export CPRD PN2068-2'!M:M,MATCH(E130,'Export CPRD PN2068-2'!A:A,0))),"",INDEX('Export CPRD PN2068-2'!M:M,MATCH(E130,'Export CPRD PN2068-2'!A:A,0)))</f>
        <v>45043</v>
      </c>
      <c r="Q130" s="75"/>
      <c r="R130" s="76">
        <f>IF(AND(T130&lt;&gt;"",P130&lt;&gt;""),P130-T130,IF(AND(T130&lt;&gt;"",Q130&lt;&gt;""),Q130-T130,""))</f>
        <v>1</v>
      </c>
      <c r="S130" s="76" t="str">
        <f>IF(ISERROR(INDEX('[1]Export Agora'!F:F,MATCH(INDEX('[1]Présence Agora'!#REF!,MATCH(E130,'[1]Présence Agora'!B:B,0)),'[1]Export Agora'!A:A,0))),"",IF(INDEX('[1]Export Agora'!F:F,MATCH(INDEX('[1]Présence Agora'!#REF!,MATCH(E130,'[1]Présence Agora'!B:B,0)),'[1]Export Agora'!A:A,0))="","",INDEX('[1]Export Agora'!F:F,MATCH(INDEX('[1]Présence Agora'!#REF!,MATCH(E130,'[1]Présence Agora'!B:B,0)),'[1]Export Agora'!A:A,0))))</f>
        <v/>
      </c>
      <c r="T130" s="65">
        <f>IF(INDEX('[1]Export Lascom'!U:U,MATCH(E130,'[1]Export Lascom'!O:O,0))="","",INDEX('[1]Export Lascom'!U:U,MATCH(E130,'[1]Export Lascom'!O:O,0)))</f>
        <v>45042</v>
      </c>
    </row>
    <row r="131" spans="5:20" x14ac:dyDescent="0.25">
      <c r="E131" s="72" t="s">
        <v>1073</v>
      </c>
      <c r="F131" s="73" t="str">
        <f>INDEX('[1]Export Lascom'!B:B,MATCH(E131,'[1]Export Lascom'!O:O,0))</f>
        <v>22ISS</v>
      </c>
      <c r="G131" s="73">
        <f>INDEX('[1]Export Lascom'!G:G,MATCH(E131,'[1]Export Lascom'!O:O,0))</f>
        <v>17</v>
      </c>
      <c r="H131" s="73" t="str">
        <f>INDEX('[1]Export Lascom'!D:D,MATCH(E131,'[1]Export Lascom'!O:O,0))</f>
        <v>PLO</v>
      </c>
      <c r="I131" s="73" t="str">
        <f>INDEX('[1]Export Lascom'!E:E,MATCH(E131,'[1]Export Lascom'!O:O,0))</f>
        <v>PN2068-2</v>
      </c>
      <c r="J131" s="73" t="str">
        <f>IF(MID(INDEX('[1]Export Lascom'!P:P,MATCH(E131,'[1]Export Lascom'!O:O,0)),4,1)="-",MID(INDEX('[1]Export Lascom'!P:P,MATCH(E131,'[1]Export Lascom'!O:O,0)),5,3),"Titre à mettre à jour")</f>
        <v>TTT</v>
      </c>
      <c r="K131" s="73" t="str">
        <f>IF(MID(INDEX('[1]Export Lascom'!P:P,MATCH(E131,'[1]Export Lascom'!O:O,0)),4,1)="-",MID(INDEX('[1]Export Lascom'!P:P,MATCH(E131,'[1]Export Lascom'!O:O,0)),9,3),"Titre à mettre à jour")</f>
        <v>TTZ</v>
      </c>
      <c r="L131" s="73" t="str">
        <f>INDEX('[1]Export Lascom'!I:I,MATCH(E131,'[1]Export Lascom'!O:O,0))</f>
        <v>DAF</v>
      </c>
      <c r="M131" s="73" t="str">
        <f>MID(E131,SEARCH("_",E131)-1+13,6)</f>
        <v>000113</v>
      </c>
      <c r="N131" s="74">
        <f>VALUE(MID(E131,SEARCH("_",E131)-1+20,2))</f>
        <v>1</v>
      </c>
      <c r="O131" s="73" t="s">
        <v>787</v>
      </c>
      <c r="P131" s="83" t="str">
        <f>IF(ISERROR(INDEX('Export CPRD PN2068-2'!M:M,MATCH(E131,'Export CPRD PN2068-2'!A:A,0))),"",INDEX('Export CPRD PN2068-2'!M:M,MATCH(E131,'Export CPRD PN2068-2'!A:A,0)))</f>
        <v/>
      </c>
      <c r="Q131" s="75"/>
      <c r="R131" s="76" t="str">
        <f>IF(AND(T131&lt;&gt;"",P131&lt;&gt;""),P131-T131,IF(AND(T131&lt;&gt;"",Q131&lt;&gt;""),Q131-T131,""))</f>
        <v/>
      </c>
      <c r="S131" s="76" t="str">
        <f>IF(ISERROR(INDEX('[1]Export Agora'!F:F,MATCH(INDEX('[1]Présence Agora'!#REF!,MATCH(E131,'[1]Présence Agora'!B:B,0)),'[1]Export Agora'!A:A,0))),"",IF(INDEX('[1]Export Agora'!F:F,MATCH(INDEX('[1]Présence Agora'!#REF!,MATCH(E131,'[1]Présence Agora'!B:B,0)),'[1]Export Agora'!A:A,0))="","",INDEX('[1]Export Agora'!F:F,MATCH(INDEX('[1]Présence Agora'!#REF!,MATCH(E131,'[1]Présence Agora'!B:B,0)),'[1]Export Agora'!A:A,0))))</f>
        <v/>
      </c>
      <c r="T131" s="65">
        <f>IF(INDEX('[1]Export Lascom'!U:U,MATCH(E131,'[1]Export Lascom'!O:O,0))="","",INDEX('[1]Export Lascom'!U:U,MATCH(E131,'[1]Export Lascom'!O:O,0)))</f>
        <v>45042</v>
      </c>
    </row>
    <row r="132" spans="5:20" x14ac:dyDescent="0.25">
      <c r="E132" s="72" t="s">
        <v>1074</v>
      </c>
      <c r="F132" s="73" t="str">
        <f>INDEX('[1]Export Lascom'!B:B,MATCH(E132,'[1]Export Lascom'!O:O,0))</f>
        <v>22ISS</v>
      </c>
      <c r="G132" s="73">
        <f>INDEX('[1]Export Lascom'!G:G,MATCH(E132,'[1]Export Lascom'!O:O,0))</f>
        <v>17</v>
      </c>
      <c r="H132" s="73" t="str">
        <f>INDEX('[1]Export Lascom'!D:D,MATCH(E132,'[1]Export Lascom'!O:O,0))</f>
        <v>PLO</v>
      </c>
      <c r="I132" s="73" t="str">
        <f>INDEX('[1]Export Lascom'!E:E,MATCH(E132,'[1]Export Lascom'!O:O,0))</f>
        <v>PN2068-2</v>
      </c>
      <c r="J132" s="73" t="str">
        <f>IF(MID(INDEX('[1]Export Lascom'!P:P,MATCH(E132,'[1]Export Lascom'!O:O,0)),4,1)="-",MID(INDEX('[1]Export Lascom'!P:P,MATCH(E132,'[1]Export Lascom'!O:O,0)),5,3),"Titre à mettre à jour")</f>
        <v>TTT</v>
      </c>
      <c r="K132" s="73" t="str">
        <f>IF(MID(INDEX('[1]Export Lascom'!P:P,MATCH(E132,'[1]Export Lascom'!O:O,0)),4,1)="-",MID(INDEX('[1]Export Lascom'!P:P,MATCH(E132,'[1]Export Lascom'!O:O,0)),9,3),"Titre à mettre à jour")</f>
        <v>TTZ</v>
      </c>
      <c r="L132" s="73" t="str">
        <f>INDEX('[1]Export Lascom'!I:I,MATCH(E132,'[1]Export Lascom'!O:O,0))</f>
        <v>DAF</v>
      </c>
      <c r="M132" s="73" t="str">
        <f>MID(E132,SEARCH("_",E132)-1+13,6)</f>
        <v>000115</v>
      </c>
      <c r="N132" s="74">
        <f>VALUE(MID(E132,SEARCH("_",E132)-1+20,2))</f>
        <v>1</v>
      </c>
      <c r="O132" s="73" t="s">
        <v>787</v>
      </c>
      <c r="P132" s="83" t="str">
        <f>IF(ISERROR(INDEX('Export CPRD PN2068-2'!M:M,MATCH(E132,'Export CPRD PN2068-2'!A:A,0))),"",INDEX('Export CPRD PN2068-2'!M:M,MATCH(E132,'Export CPRD PN2068-2'!A:A,0)))</f>
        <v/>
      </c>
      <c r="Q132" s="75"/>
      <c r="R132" s="76" t="str">
        <f>IF(AND(T132&lt;&gt;"",P132&lt;&gt;""),P132-T132,IF(AND(T132&lt;&gt;"",Q132&lt;&gt;""),Q132-T132,""))</f>
        <v/>
      </c>
      <c r="S132" s="76" t="str">
        <f>IF(ISERROR(INDEX('[1]Export Agora'!F:F,MATCH(INDEX('[1]Présence Agora'!#REF!,MATCH(E132,'[1]Présence Agora'!B:B,0)),'[1]Export Agora'!A:A,0))),"",IF(INDEX('[1]Export Agora'!F:F,MATCH(INDEX('[1]Présence Agora'!#REF!,MATCH(E132,'[1]Présence Agora'!B:B,0)),'[1]Export Agora'!A:A,0))="","",INDEX('[1]Export Agora'!F:F,MATCH(INDEX('[1]Présence Agora'!#REF!,MATCH(E132,'[1]Présence Agora'!B:B,0)),'[1]Export Agora'!A:A,0))))</f>
        <v/>
      </c>
      <c r="T132" s="65">
        <f>IF(INDEX('[1]Export Lascom'!U:U,MATCH(E132,'[1]Export Lascom'!O:O,0))="","",INDEX('[1]Export Lascom'!U:U,MATCH(E132,'[1]Export Lascom'!O:O,0)))</f>
        <v>45042</v>
      </c>
    </row>
    <row r="133" spans="5:20" x14ac:dyDescent="0.25">
      <c r="E133" s="72" t="s">
        <v>1184</v>
      </c>
      <c r="F133" s="73" t="str">
        <f>INDEX('[1]Export Lascom'!B:B,MATCH(E133,'[1]Export Lascom'!O:O,0))</f>
        <v>22ISS</v>
      </c>
      <c r="G133" s="73">
        <f>INDEX('[1]Export Lascom'!G:G,MATCH(E133,'[1]Export Lascom'!O:O,0))</f>
        <v>17</v>
      </c>
      <c r="H133" s="73" t="str">
        <f>INDEX('[1]Export Lascom'!D:D,MATCH(E133,'[1]Export Lascom'!O:O,0))</f>
        <v>PLO</v>
      </c>
      <c r="I133" s="73" t="str">
        <f>INDEX('[1]Export Lascom'!E:E,MATCH(E133,'[1]Export Lascom'!O:O,0))</f>
        <v>PN2068-2</v>
      </c>
      <c r="J133" s="73" t="str">
        <f>IF(MID(INDEX('[1]Export Lascom'!P:P,MATCH(E133,'[1]Export Lascom'!O:O,0)),4,1)="-",MID(INDEX('[1]Export Lascom'!P:P,MATCH(E133,'[1]Export Lascom'!O:O,0)),5,3),"Titre à mettre à jour")</f>
        <v>TTT</v>
      </c>
      <c r="K133" s="73" t="str">
        <f>IF(MID(INDEX('[1]Export Lascom'!P:P,MATCH(E133,'[1]Export Lascom'!O:O,0)),4,1)="-",MID(INDEX('[1]Export Lascom'!P:P,MATCH(E133,'[1]Export Lascom'!O:O,0)),9,3),"Titre à mettre à jour")</f>
        <v>TTZ</v>
      </c>
      <c r="L133" s="73" t="str">
        <f>INDEX('[1]Export Lascom'!I:I,MATCH(E133,'[1]Export Lascom'!O:O,0))</f>
        <v>DAF</v>
      </c>
      <c r="M133" s="73" t="str">
        <f>MID(E133,SEARCH("_",E133)-1+13,6)</f>
        <v>000115</v>
      </c>
      <c r="N133" s="74">
        <f>VALUE(MID(E133,SEARCH("_",E133)-1+20,2))</f>
        <v>2</v>
      </c>
      <c r="O133" s="73" t="s">
        <v>787</v>
      </c>
      <c r="P133" s="83" t="str">
        <f>IF(ISERROR(INDEX('Export CPRD PN2068-2'!M:M,MATCH(E133,'Export CPRD PN2068-2'!A:A,0))),"",INDEX('Export CPRD PN2068-2'!M:M,MATCH(E133,'Export CPRD PN2068-2'!A:A,0)))</f>
        <v/>
      </c>
      <c r="Q133" s="75"/>
      <c r="R133" s="76" t="str">
        <f>IF(AND(T133&lt;&gt;"",P133&lt;&gt;""),P133-T133,IF(AND(T133&lt;&gt;"",Q133&lt;&gt;""),Q133-T133,""))</f>
        <v/>
      </c>
      <c r="S133" s="76" t="str">
        <f>IF(ISERROR(INDEX('[1]Export Agora'!F:F,MATCH(INDEX('[1]Présence Agora'!#REF!,MATCH(E133,'[1]Présence Agora'!B:B,0)),'[1]Export Agora'!A:A,0))),"",IF(INDEX('[1]Export Agora'!F:F,MATCH(INDEX('[1]Présence Agora'!#REF!,MATCH(E133,'[1]Présence Agora'!B:B,0)),'[1]Export Agora'!A:A,0))="","",INDEX('[1]Export Agora'!F:F,MATCH(INDEX('[1]Présence Agora'!#REF!,MATCH(E133,'[1]Présence Agora'!B:B,0)),'[1]Export Agora'!A:A,0))))</f>
        <v/>
      </c>
      <c r="T133" s="65">
        <f>IF(INDEX('[1]Export Lascom'!U:U,MATCH(E133,'[1]Export Lascom'!O:O,0))="","",INDEX('[1]Export Lascom'!U:U,MATCH(E133,'[1]Export Lascom'!O:O,0)))</f>
        <v>45063</v>
      </c>
    </row>
    <row r="134" spans="5:20" x14ac:dyDescent="0.25">
      <c r="E134" s="72" t="s">
        <v>1075</v>
      </c>
      <c r="F134" s="73" t="str">
        <f>INDEX('[1]Export Lascom'!B:B,MATCH(E134,'[1]Export Lascom'!O:O,0))</f>
        <v>22ISS</v>
      </c>
      <c r="G134" s="73">
        <f>INDEX('[1]Export Lascom'!G:G,MATCH(E134,'[1]Export Lascom'!O:O,0))</f>
        <v>17</v>
      </c>
      <c r="H134" s="73" t="str">
        <f>INDEX('[1]Export Lascom'!D:D,MATCH(E134,'[1]Export Lascom'!O:O,0))</f>
        <v>PLO</v>
      </c>
      <c r="I134" s="73" t="str">
        <f>INDEX('[1]Export Lascom'!E:E,MATCH(E134,'[1]Export Lascom'!O:O,0))</f>
        <v>PN2068-2</v>
      </c>
      <c r="J134" s="73" t="str">
        <f>IF(MID(INDEX('[1]Export Lascom'!P:P,MATCH(E134,'[1]Export Lascom'!O:O,0)),4,1)="-",MID(INDEX('[1]Export Lascom'!P:P,MATCH(E134,'[1]Export Lascom'!O:O,0)),5,3),"Titre à mettre à jour")</f>
        <v>TTT</v>
      </c>
      <c r="K134" s="73" t="str">
        <f>IF(MID(INDEX('[1]Export Lascom'!P:P,MATCH(E134,'[1]Export Lascom'!O:O,0)),4,1)="-",MID(INDEX('[1]Export Lascom'!P:P,MATCH(E134,'[1]Export Lascom'!O:O,0)),9,3),"Titre à mettre à jour")</f>
        <v>TTZ</v>
      </c>
      <c r="L134" s="73" t="str">
        <f>INDEX('[1]Export Lascom'!I:I,MATCH(E134,'[1]Export Lascom'!O:O,0))</f>
        <v>DAF</v>
      </c>
      <c r="M134" s="73" t="str">
        <f>MID(E134,SEARCH("_",E134)-1+13,6)</f>
        <v>000116</v>
      </c>
      <c r="N134" s="74">
        <f>VALUE(MID(E134,SEARCH("_",E134)-1+20,2))</f>
        <v>1</v>
      </c>
      <c r="O134" s="73" t="s">
        <v>787</v>
      </c>
      <c r="P134" s="83" t="str">
        <f>IF(ISERROR(INDEX('Export CPRD PN2068-2'!M:M,MATCH(E134,'Export CPRD PN2068-2'!A:A,0))),"",INDEX('Export CPRD PN2068-2'!M:M,MATCH(E134,'Export CPRD PN2068-2'!A:A,0)))</f>
        <v/>
      </c>
      <c r="Q134" s="75"/>
      <c r="R134" s="76" t="str">
        <f>IF(AND(T134&lt;&gt;"",P134&lt;&gt;""),P134-T134,IF(AND(T134&lt;&gt;"",Q134&lt;&gt;""),Q134-T134,""))</f>
        <v/>
      </c>
      <c r="S134" s="76" t="str">
        <f>IF(ISERROR(INDEX('[1]Export Agora'!F:F,MATCH(INDEX('[1]Présence Agora'!#REF!,MATCH(E134,'[1]Présence Agora'!B:B,0)),'[1]Export Agora'!A:A,0))),"",IF(INDEX('[1]Export Agora'!F:F,MATCH(INDEX('[1]Présence Agora'!#REF!,MATCH(E134,'[1]Présence Agora'!B:B,0)),'[1]Export Agora'!A:A,0))="","",INDEX('[1]Export Agora'!F:F,MATCH(INDEX('[1]Présence Agora'!#REF!,MATCH(E134,'[1]Présence Agora'!B:B,0)),'[1]Export Agora'!A:A,0))))</f>
        <v/>
      </c>
      <c r="T134" s="65">
        <f>IF(INDEX('[1]Export Lascom'!U:U,MATCH(E134,'[1]Export Lascom'!O:O,0))="","",INDEX('[1]Export Lascom'!U:U,MATCH(E134,'[1]Export Lascom'!O:O,0)))</f>
        <v>45042</v>
      </c>
    </row>
    <row r="135" spans="5:20" x14ac:dyDescent="0.25">
      <c r="E135" s="72" t="s">
        <v>1076</v>
      </c>
      <c r="F135" s="73" t="str">
        <f>INDEX('[1]Export Lascom'!B:B,MATCH(E135,'[1]Export Lascom'!O:O,0))</f>
        <v>22ISS</v>
      </c>
      <c r="G135" s="73">
        <f>INDEX('[1]Export Lascom'!G:G,MATCH(E135,'[1]Export Lascom'!O:O,0))</f>
        <v>17</v>
      </c>
      <c r="H135" s="73" t="str">
        <f>INDEX('[1]Export Lascom'!D:D,MATCH(E135,'[1]Export Lascom'!O:O,0))</f>
        <v>PLO</v>
      </c>
      <c r="I135" s="73" t="str">
        <f>INDEX('[1]Export Lascom'!E:E,MATCH(E135,'[1]Export Lascom'!O:O,0))</f>
        <v>PN2068-2</v>
      </c>
      <c r="J135" s="73" t="str">
        <f>IF(MID(INDEX('[1]Export Lascom'!P:P,MATCH(E135,'[1]Export Lascom'!O:O,0)),4,1)="-",MID(INDEX('[1]Export Lascom'!P:P,MATCH(E135,'[1]Export Lascom'!O:O,0)),5,3),"Titre à mettre à jour")</f>
        <v>TTT</v>
      </c>
      <c r="K135" s="73" t="str">
        <f>IF(MID(INDEX('[1]Export Lascom'!P:P,MATCH(E135,'[1]Export Lascom'!O:O,0)),4,1)="-",MID(INDEX('[1]Export Lascom'!P:P,MATCH(E135,'[1]Export Lascom'!O:O,0)),9,3),"Titre à mettre à jour")</f>
        <v>TTZ</v>
      </c>
      <c r="L135" s="73" t="str">
        <f>INDEX('[1]Export Lascom'!I:I,MATCH(E135,'[1]Export Lascom'!O:O,0))</f>
        <v>DAF</v>
      </c>
      <c r="M135" s="73" t="str">
        <f>MID(E135,SEARCH("_",E135)-1+13,6)</f>
        <v>000118</v>
      </c>
      <c r="N135" s="74">
        <f>VALUE(MID(E135,SEARCH("_",E135)-1+20,2))</f>
        <v>1</v>
      </c>
      <c r="O135" s="73" t="s">
        <v>787</v>
      </c>
      <c r="P135" s="83" t="str">
        <f>IF(ISERROR(INDEX('Export CPRD PN2068-2'!M:M,MATCH(E135,'Export CPRD PN2068-2'!A:A,0))),"",INDEX('Export CPRD PN2068-2'!M:M,MATCH(E135,'Export CPRD PN2068-2'!A:A,0)))</f>
        <v/>
      </c>
      <c r="Q135" s="75"/>
      <c r="R135" s="76" t="str">
        <f>IF(AND(T135&lt;&gt;"",P135&lt;&gt;""),P135-T135,IF(AND(T135&lt;&gt;"",Q135&lt;&gt;""),Q135-T135,""))</f>
        <v/>
      </c>
      <c r="S135" s="76" t="str">
        <f>IF(ISERROR(INDEX('[1]Export Agora'!F:F,MATCH(INDEX('[1]Présence Agora'!#REF!,MATCH(E135,'[1]Présence Agora'!B:B,0)),'[1]Export Agora'!A:A,0))),"",IF(INDEX('[1]Export Agora'!F:F,MATCH(INDEX('[1]Présence Agora'!#REF!,MATCH(E135,'[1]Présence Agora'!B:B,0)),'[1]Export Agora'!A:A,0))="","",INDEX('[1]Export Agora'!F:F,MATCH(INDEX('[1]Présence Agora'!#REF!,MATCH(E135,'[1]Présence Agora'!B:B,0)),'[1]Export Agora'!A:A,0))))</f>
        <v/>
      </c>
      <c r="T135" s="65">
        <f>IF(INDEX('[1]Export Lascom'!U:U,MATCH(E135,'[1]Export Lascom'!O:O,0))="","",INDEX('[1]Export Lascom'!U:U,MATCH(E135,'[1]Export Lascom'!O:O,0)))</f>
        <v>45042</v>
      </c>
    </row>
    <row r="136" spans="5:20" x14ac:dyDescent="0.25">
      <c r="E136" s="72" t="s">
        <v>1077</v>
      </c>
      <c r="F136" s="73" t="str">
        <f>INDEX('[1]Export Lascom'!B:B,MATCH(E136,'[1]Export Lascom'!O:O,0))</f>
        <v>22ISS</v>
      </c>
      <c r="G136" s="73">
        <f>INDEX('[1]Export Lascom'!G:G,MATCH(E136,'[1]Export Lascom'!O:O,0))</f>
        <v>17</v>
      </c>
      <c r="H136" s="73" t="str">
        <f>INDEX('[1]Export Lascom'!D:D,MATCH(E136,'[1]Export Lascom'!O:O,0))</f>
        <v>PLO</v>
      </c>
      <c r="I136" s="73" t="str">
        <f>INDEX('[1]Export Lascom'!E:E,MATCH(E136,'[1]Export Lascom'!O:O,0))</f>
        <v>PN2068-2</v>
      </c>
      <c r="J136" s="73" t="str">
        <f>IF(MID(INDEX('[1]Export Lascom'!P:P,MATCH(E136,'[1]Export Lascom'!O:O,0)),4,1)="-",MID(INDEX('[1]Export Lascom'!P:P,MATCH(E136,'[1]Export Lascom'!O:O,0)),5,3),"Titre à mettre à jour")</f>
        <v>TTT</v>
      </c>
      <c r="K136" s="73" t="str">
        <f>IF(MID(INDEX('[1]Export Lascom'!P:P,MATCH(E136,'[1]Export Lascom'!O:O,0)),4,1)="-",MID(INDEX('[1]Export Lascom'!P:P,MATCH(E136,'[1]Export Lascom'!O:O,0)),9,3),"Titre à mettre à jour")</f>
        <v>TTZ</v>
      </c>
      <c r="L136" s="73" t="str">
        <f>INDEX('[1]Export Lascom'!I:I,MATCH(E136,'[1]Export Lascom'!O:O,0))</f>
        <v>DAF</v>
      </c>
      <c r="M136" s="73" t="str">
        <f>MID(E136,SEARCH("_",E136)-1+13,6)</f>
        <v>000120</v>
      </c>
      <c r="N136" s="74">
        <f>VALUE(MID(E136,SEARCH("_",E136)-1+20,2))</f>
        <v>1</v>
      </c>
      <c r="O136" s="73" t="s">
        <v>785</v>
      </c>
      <c r="P136" s="83" t="str">
        <f>IF(ISERROR(INDEX('Export CPRD PN2068-2'!M:M,MATCH(E136,'Export CPRD PN2068-2'!A:A,0))),"",INDEX('Export CPRD PN2068-2'!M:M,MATCH(E136,'Export CPRD PN2068-2'!A:A,0)))</f>
        <v/>
      </c>
      <c r="Q136" s="75"/>
      <c r="R136" s="76" t="str">
        <f>IF(AND(T136&lt;&gt;"",P136&lt;&gt;""),P136-T136,IF(AND(T136&lt;&gt;"",Q136&lt;&gt;""),Q136-T136,""))</f>
        <v/>
      </c>
      <c r="S136" s="76" t="str">
        <f>IF(ISERROR(INDEX('[1]Export Agora'!F:F,MATCH(INDEX('[1]Présence Agora'!#REF!,MATCH(E136,'[1]Présence Agora'!B:B,0)),'[1]Export Agora'!A:A,0))),"",IF(INDEX('[1]Export Agora'!F:F,MATCH(INDEX('[1]Présence Agora'!#REF!,MATCH(E136,'[1]Présence Agora'!B:B,0)),'[1]Export Agora'!A:A,0))="","",INDEX('[1]Export Agora'!F:F,MATCH(INDEX('[1]Présence Agora'!#REF!,MATCH(E136,'[1]Présence Agora'!B:B,0)),'[1]Export Agora'!A:A,0))))</f>
        <v/>
      </c>
      <c r="T136" s="65">
        <f>IF(INDEX('[1]Export Lascom'!U:U,MATCH(E136,'[1]Export Lascom'!O:O,0))="","",INDEX('[1]Export Lascom'!U:U,MATCH(E136,'[1]Export Lascom'!O:O,0)))</f>
        <v>45042</v>
      </c>
    </row>
    <row r="137" spans="5:20" x14ac:dyDescent="0.25">
      <c r="E137" s="72" t="s">
        <v>1108</v>
      </c>
      <c r="F137" s="73" t="str">
        <f>INDEX('[1]Export Lascom'!B:B,MATCH(E137,'[1]Export Lascom'!O:O,0))</f>
        <v>22ISS</v>
      </c>
      <c r="G137" s="73">
        <f>INDEX('[1]Export Lascom'!G:G,MATCH(E137,'[1]Export Lascom'!O:O,0))</f>
        <v>17</v>
      </c>
      <c r="H137" s="73" t="str">
        <f>INDEX('[1]Export Lascom'!D:D,MATCH(E137,'[1]Export Lascom'!O:O,0))</f>
        <v>G12</v>
      </c>
      <c r="I137" s="73" t="str">
        <f>INDEX('[1]Export Lascom'!E:E,MATCH(E137,'[1]Export Lascom'!O:O,0))</f>
        <v>PN2068-2</v>
      </c>
      <c r="J137" s="73" t="str">
        <f>IF(MID(INDEX('[1]Export Lascom'!P:P,MATCH(E137,'[1]Export Lascom'!O:O,0)),4,1)="-",MID(INDEX('[1]Export Lascom'!P:P,MATCH(E137,'[1]Export Lascom'!O:O,0)),5,3),"Titre à mettre à jour")</f>
        <v>TTT</v>
      </c>
      <c r="K137" s="73" t="str">
        <f>IF(MID(INDEX('[1]Export Lascom'!P:P,MATCH(E137,'[1]Export Lascom'!O:O,0)),4,1)="-",MID(INDEX('[1]Export Lascom'!P:P,MATCH(E137,'[1]Export Lascom'!O:O,0)),9,3),"Titre à mettre à jour")</f>
        <v>TTZ</v>
      </c>
      <c r="L137" s="73" t="str">
        <f>INDEX('[1]Export Lascom'!I:I,MATCH(E137,'[1]Export Lascom'!O:O,0))</f>
        <v>DAF</v>
      </c>
      <c r="M137" s="73" t="str">
        <f>MID(E137,SEARCH("_",E137)-1+13,6)</f>
        <v>000121</v>
      </c>
      <c r="N137" s="74">
        <f>VALUE(MID(E137,SEARCH("_",E137)-1+20,2))</f>
        <v>1</v>
      </c>
      <c r="O137" s="73" t="s">
        <v>787</v>
      </c>
      <c r="P137" s="83" t="str">
        <f>IF(ISERROR(INDEX('Export CPRD PN2068-2'!M:M,MATCH(E137,'Export CPRD PN2068-2'!A:A,0))),"",INDEX('Export CPRD PN2068-2'!M:M,MATCH(E137,'Export CPRD PN2068-2'!A:A,0)))</f>
        <v/>
      </c>
      <c r="Q137" s="75"/>
      <c r="R137" s="76" t="str">
        <f>IF(AND(T137&lt;&gt;"",P137&lt;&gt;""),P137-T137,IF(AND(T137&lt;&gt;"",Q137&lt;&gt;""),Q137-T137,""))</f>
        <v/>
      </c>
      <c r="S137" s="76" t="str">
        <f>IF(ISERROR(INDEX('[1]Export Agora'!F:F,MATCH(INDEX('[1]Présence Agora'!#REF!,MATCH(E137,'[1]Présence Agora'!B:B,0)),'[1]Export Agora'!A:A,0))),"",IF(INDEX('[1]Export Agora'!F:F,MATCH(INDEX('[1]Présence Agora'!#REF!,MATCH(E137,'[1]Présence Agora'!B:B,0)),'[1]Export Agora'!A:A,0))="","",INDEX('[1]Export Agora'!F:F,MATCH(INDEX('[1]Présence Agora'!#REF!,MATCH(E137,'[1]Présence Agora'!B:B,0)),'[1]Export Agora'!A:A,0))))</f>
        <v/>
      </c>
      <c r="T137" s="65">
        <f>IF(INDEX('[1]Export Lascom'!U:U,MATCH(E137,'[1]Export Lascom'!O:O,0))="","",INDEX('[1]Export Lascom'!U:U,MATCH(E137,'[1]Export Lascom'!O:O,0)))</f>
        <v>45049</v>
      </c>
    </row>
    <row r="138" spans="5:20" x14ac:dyDescent="0.25">
      <c r="E138" s="72" t="s">
        <v>1109</v>
      </c>
      <c r="F138" s="73" t="str">
        <f>INDEX('[1]Export Lascom'!B:B,MATCH(E138,'[1]Export Lascom'!O:O,0))</f>
        <v>22ISS</v>
      </c>
      <c r="G138" s="73">
        <f>INDEX('[1]Export Lascom'!G:G,MATCH(E138,'[1]Export Lascom'!O:O,0))</f>
        <v>17</v>
      </c>
      <c r="H138" s="73" t="str">
        <f>INDEX('[1]Export Lascom'!D:D,MATCH(E138,'[1]Export Lascom'!O:O,0))</f>
        <v>G12</v>
      </c>
      <c r="I138" s="73" t="str">
        <f>INDEX('[1]Export Lascom'!E:E,MATCH(E138,'[1]Export Lascom'!O:O,0))</f>
        <v>PN2068-2</v>
      </c>
      <c r="J138" s="73" t="str">
        <f>IF(MID(INDEX('[1]Export Lascom'!P:P,MATCH(E138,'[1]Export Lascom'!O:O,0)),4,1)="-",MID(INDEX('[1]Export Lascom'!P:P,MATCH(E138,'[1]Export Lascom'!O:O,0)),5,3),"Titre à mettre à jour")</f>
        <v>Titre à mettre à jour</v>
      </c>
      <c r="K138" s="73" t="str">
        <f>IF(MID(INDEX('[1]Export Lascom'!P:P,MATCH(E138,'[1]Export Lascom'!O:O,0)),4,1)="-",MID(INDEX('[1]Export Lascom'!P:P,MATCH(E138,'[1]Export Lascom'!O:O,0)),9,3),"Titre à mettre à jour")</f>
        <v>Titre à mettre à jour</v>
      </c>
      <c r="L138" s="73" t="str">
        <f>INDEX('[1]Export Lascom'!I:I,MATCH(E138,'[1]Export Lascom'!O:O,0))</f>
        <v>DAF</v>
      </c>
      <c r="M138" s="73" t="str">
        <f>MID(E138,SEARCH("_",E138)-1+13,6)</f>
        <v>000122</v>
      </c>
      <c r="N138" s="74">
        <f>VALUE(MID(E138,SEARCH("_",E138)-1+20,2))</f>
        <v>1</v>
      </c>
      <c r="O138" s="73" t="s">
        <v>787</v>
      </c>
      <c r="P138" s="83" t="str">
        <f>IF(ISERROR(INDEX('Export CPRD PN2068-2'!M:M,MATCH(E138,'Export CPRD PN2068-2'!A:A,0))),"",INDEX('Export CPRD PN2068-2'!M:M,MATCH(E138,'Export CPRD PN2068-2'!A:A,0)))</f>
        <v/>
      </c>
      <c r="Q138" s="75"/>
      <c r="R138" s="76" t="str">
        <f>IF(AND(T138&lt;&gt;"",P138&lt;&gt;""),P138-T138,IF(AND(T138&lt;&gt;"",Q138&lt;&gt;""),Q138-T138,""))</f>
        <v/>
      </c>
      <c r="S138" s="76" t="str">
        <f>IF(ISERROR(INDEX('[1]Export Agora'!F:F,MATCH(INDEX('[1]Présence Agora'!#REF!,MATCH(E138,'[1]Présence Agora'!B:B,0)),'[1]Export Agora'!A:A,0))),"",IF(INDEX('[1]Export Agora'!F:F,MATCH(INDEX('[1]Présence Agora'!#REF!,MATCH(E138,'[1]Présence Agora'!B:B,0)),'[1]Export Agora'!A:A,0))="","",INDEX('[1]Export Agora'!F:F,MATCH(INDEX('[1]Présence Agora'!#REF!,MATCH(E138,'[1]Présence Agora'!B:B,0)),'[1]Export Agora'!A:A,0))))</f>
        <v/>
      </c>
      <c r="T138" s="65">
        <f>IF(INDEX('[1]Export Lascom'!U:U,MATCH(E138,'[1]Export Lascom'!O:O,0))="","",INDEX('[1]Export Lascom'!U:U,MATCH(E138,'[1]Export Lascom'!O:O,0)))</f>
        <v>45049</v>
      </c>
    </row>
    <row r="139" spans="5:20" x14ac:dyDescent="0.25">
      <c r="E139" s="72" t="s">
        <v>1110</v>
      </c>
      <c r="F139" s="73" t="str">
        <f>INDEX('[1]Export Lascom'!B:B,MATCH(E139,'[1]Export Lascom'!O:O,0))</f>
        <v>22ISS</v>
      </c>
      <c r="G139" s="73">
        <f>INDEX('[1]Export Lascom'!G:G,MATCH(E139,'[1]Export Lascom'!O:O,0))</f>
        <v>17</v>
      </c>
      <c r="H139" s="73" t="str">
        <f>INDEX('[1]Export Lascom'!D:D,MATCH(E139,'[1]Export Lascom'!O:O,0))</f>
        <v>G12</v>
      </c>
      <c r="I139" s="73" t="str">
        <f>INDEX('[1]Export Lascom'!E:E,MATCH(E139,'[1]Export Lascom'!O:O,0))</f>
        <v>PN2068-2</v>
      </c>
      <c r="J139" s="73" t="str">
        <f>IF(MID(INDEX('[1]Export Lascom'!P:P,MATCH(E139,'[1]Export Lascom'!O:O,0)),4,1)="-",MID(INDEX('[1]Export Lascom'!P:P,MATCH(E139,'[1]Export Lascom'!O:O,0)),5,3),"Titre à mettre à jour")</f>
        <v>Titre à mettre à jour</v>
      </c>
      <c r="K139" s="73" t="str">
        <f>IF(MID(INDEX('[1]Export Lascom'!P:P,MATCH(E139,'[1]Export Lascom'!O:O,0)),4,1)="-",MID(INDEX('[1]Export Lascom'!P:P,MATCH(E139,'[1]Export Lascom'!O:O,0)),9,3),"Titre à mettre à jour")</f>
        <v>Titre à mettre à jour</v>
      </c>
      <c r="L139" s="73" t="str">
        <f>INDEX('[1]Export Lascom'!I:I,MATCH(E139,'[1]Export Lascom'!O:O,0))</f>
        <v>DAF</v>
      </c>
      <c r="M139" s="73" t="str">
        <f>MID(E139,SEARCH("_",E139)-1+13,6)</f>
        <v>000123</v>
      </c>
      <c r="N139" s="74">
        <f>VALUE(MID(E139,SEARCH("_",E139)-1+20,2))</f>
        <v>1</v>
      </c>
      <c r="O139" s="73" t="s">
        <v>785</v>
      </c>
      <c r="P139" s="83" t="str">
        <f>IF(ISERROR(INDEX('Export CPRD PN2068-2'!M:M,MATCH(E139,'Export CPRD PN2068-2'!A:A,0))),"",INDEX('Export CPRD PN2068-2'!M:M,MATCH(E139,'Export CPRD PN2068-2'!A:A,0)))</f>
        <v/>
      </c>
      <c r="Q139" s="75"/>
      <c r="R139" s="76" t="str">
        <f>IF(AND(T139&lt;&gt;"",P139&lt;&gt;""),P139-T139,IF(AND(T139&lt;&gt;"",Q139&lt;&gt;""),Q139-T139,""))</f>
        <v/>
      </c>
      <c r="S139" s="76" t="str">
        <f>IF(ISERROR(INDEX('[1]Export Agora'!F:F,MATCH(INDEX('[1]Présence Agora'!#REF!,MATCH(E139,'[1]Présence Agora'!B:B,0)),'[1]Export Agora'!A:A,0))),"",IF(INDEX('[1]Export Agora'!F:F,MATCH(INDEX('[1]Présence Agora'!#REF!,MATCH(E139,'[1]Présence Agora'!B:B,0)),'[1]Export Agora'!A:A,0))="","",INDEX('[1]Export Agora'!F:F,MATCH(INDEX('[1]Présence Agora'!#REF!,MATCH(E139,'[1]Présence Agora'!B:B,0)),'[1]Export Agora'!A:A,0))))</f>
        <v/>
      </c>
      <c r="T139" s="65">
        <f>IF(INDEX('[1]Export Lascom'!U:U,MATCH(E139,'[1]Export Lascom'!O:O,0))="","",INDEX('[1]Export Lascom'!U:U,MATCH(E139,'[1]Export Lascom'!O:O,0)))</f>
        <v>45049</v>
      </c>
    </row>
    <row r="140" spans="5:20" x14ac:dyDescent="0.25">
      <c r="E140" s="72" t="s">
        <v>1145</v>
      </c>
      <c r="F140" s="73" t="str">
        <f>INDEX('[1]Export Lascom'!B:B,MATCH(E140,'[1]Export Lascom'!O:O,0))</f>
        <v>22ISS</v>
      </c>
      <c r="G140" s="73">
        <f>INDEX('[1]Export Lascom'!G:G,MATCH(E140,'[1]Export Lascom'!O:O,0))</f>
        <v>17</v>
      </c>
      <c r="H140" s="73" t="str">
        <f>INDEX('[1]Export Lascom'!D:D,MATCH(E140,'[1]Export Lascom'!O:O,0))</f>
        <v>G71</v>
      </c>
      <c r="I140" s="73" t="str">
        <f>INDEX('[1]Export Lascom'!E:E,MATCH(E140,'[1]Export Lascom'!O:O,0))</f>
        <v>PN2068-2</v>
      </c>
      <c r="J140" s="73" t="str">
        <f>IF(MID(INDEX('[1]Export Lascom'!P:P,MATCH(E140,'[1]Export Lascom'!O:O,0)),4,1)="-",MID(INDEX('[1]Export Lascom'!P:P,MATCH(E140,'[1]Export Lascom'!O:O,0)),5,3),"Titre à mettre à jour")</f>
        <v>Titre à mettre à jour</v>
      </c>
      <c r="K140" s="73" t="str">
        <f>IF(MID(INDEX('[1]Export Lascom'!P:P,MATCH(E140,'[1]Export Lascom'!O:O,0)),4,1)="-",MID(INDEX('[1]Export Lascom'!P:P,MATCH(E140,'[1]Export Lascom'!O:O,0)),9,3),"Titre à mettre à jour")</f>
        <v>Titre à mettre à jour</v>
      </c>
      <c r="L140" s="73" t="str">
        <f>INDEX('[1]Export Lascom'!I:I,MATCH(E140,'[1]Export Lascom'!O:O,0))</f>
        <v>DAF</v>
      </c>
      <c r="M140" s="73" t="str">
        <f>MID(E140,SEARCH("_",E140)-1+13,6)</f>
        <v>000236</v>
      </c>
      <c r="N140" s="74">
        <f>VALUE(MID(E140,SEARCH("_",E140)-1+20,2))</f>
        <v>1</v>
      </c>
      <c r="O140" s="73" t="s">
        <v>785</v>
      </c>
      <c r="P140" s="83" t="str">
        <f>IF(ISERROR(INDEX('Export CPRD PN2068-2'!M:M,MATCH(E140,'Export CPRD PN2068-2'!A:A,0))),"",INDEX('Export CPRD PN2068-2'!M:M,MATCH(E140,'Export CPRD PN2068-2'!A:A,0)))</f>
        <v/>
      </c>
      <c r="Q140" s="75"/>
      <c r="R140" s="76" t="str">
        <f>IF(AND(T140&lt;&gt;"",P140&lt;&gt;""),P140-T140,IF(AND(T140&lt;&gt;"",Q140&lt;&gt;""),Q140-T140,""))</f>
        <v/>
      </c>
      <c r="S140" s="76" t="str">
        <f>IF(ISERROR(INDEX('[1]Export Agora'!F:F,MATCH(INDEX('[1]Présence Agora'!#REF!,MATCH(E140,'[1]Présence Agora'!B:B,0)),'[1]Export Agora'!A:A,0))),"",IF(INDEX('[1]Export Agora'!F:F,MATCH(INDEX('[1]Présence Agora'!#REF!,MATCH(E140,'[1]Présence Agora'!B:B,0)),'[1]Export Agora'!A:A,0))="","",INDEX('[1]Export Agora'!F:F,MATCH(INDEX('[1]Présence Agora'!#REF!,MATCH(E140,'[1]Présence Agora'!B:B,0)),'[1]Export Agora'!A:A,0))))</f>
        <v/>
      </c>
      <c r="T140" s="65">
        <f>IF(INDEX('[1]Export Lascom'!U:U,MATCH(E140,'[1]Export Lascom'!O:O,0))="","",INDEX('[1]Export Lascom'!U:U,MATCH(E140,'[1]Export Lascom'!O:O,0)))</f>
        <v>45062</v>
      </c>
    </row>
    <row r="141" spans="5:20" x14ac:dyDescent="0.25">
      <c r="E141" s="72" t="s">
        <v>976</v>
      </c>
      <c r="F141" s="73" t="str">
        <f>INDEX('[1]Export Lascom'!B:B,MATCH(E141,'[1]Export Lascom'!O:O,0))</f>
        <v>22ISS</v>
      </c>
      <c r="G141" s="73">
        <f>INDEX('[1]Export Lascom'!G:G,MATCH(E141,'[1]Export Lascom'!O:O,0))</f>
        <v>17</v>
      </c>
      <c r="H141" s="73" t="str">
        <f>INDEX('[1]Export Lascom'!D:D,MATCH(E141,'[1]Export Lascom'!O:O,0))</f>
        <v>FMD</v>
      </c>
      <c r="I141" s="73" t="str">
        <f>INDEX('[1]Export Lascom'!E:E,MATCH(E141,'[1]Export Lascom'!O:O,0))</f>
        <v>PN2068-2</v>
      </c>
      <c r="J141" s="73" t="str">
        <f>IF(MID(INDEX('[1]Export Lascom'!P:P,MATCH(E141,'[1]Export Lascom'!O:O,0)),4,1)="-",MID(INDEX('[1]Export Lascom'!P:P,MATCH(E141,'[1]Export Lascom'!O:O,0)),5,3),"Titre à mettre à jour")</f>
        <v>Titre à mettre à jour</v>
      </c>
      <c r="K141" s="73" t="str">
        <f>IF(MID(INDEX('[1]Export Lascom'!P:P,MATCH(E141,'[1]Export Lascom'!O:O,0)),4,1)="-",MID(INDEX('[1]Export Lascom'!P:P,MATCH(E141,'[1]Export Lascom'!O:O,0)),9,3),"Titre à mettre à jour")</f>
        <v>Titre à mettre à jour</v>
      </c>
      <c r="L141" s="73" t="str">
        <f>INDEX('[1]Export Lascom'!I:I,MATCH(E141,'[1]Export Lascom'!O:O,0))</f>
        <v>FMD</v>
      </c>
      <c r="M141" s="73" t="str">
        <f>MID(E141,SEARCH("_",E141)-1+13,6)</f>
        <v>000066</v>
      </c>
      <c r="N141" s="74">
        <f>VALUE(MID(E141,SEARCH("_",E141)-1+20,2))</f>
        <v>1</v>
      </c>
      <c r="O141" s="73" t="s">
        <v>785</v>
      </c>
      <c r="P141" s="83">
        <f>IF(ISERROR(INDEX('Export CPRD PN2068-2'!M:M,MATCH(E141,'Export CPRD PN2068-2'!A:A,0))),"",INDEX('Export CPRD PN2068-2'!M:M,MATCH(E141,'Export CPRD PN2068-2'!A:A,0)))</f>
        <v>45022</v>
      </c>
      <c r="Q141" s="75"/>
      <c r="R141" s="76">
        <f>IF(AND(T141&lt;&gt;"",P141&lt;&gt;""),P141-T141,IF(AND(T141&lt;&gt;"",Q141&lt;&gt;""),Q141-T141,""))</f>
        <v>0</v>
      </c>
      <c r="S141" s="76" t="str">
        <f>IF(ISERROR(INDEX('[1]Export Agora'!F:F,MATCH(INDEX('[1]Présence Agora'!#REF!,MATCH(E141,'[1]Présence Agora'!B:B,0)),'[1]Export Agora'!A:A,0))),"",IF(INDEX('[1]Export Agora'!F:F,MATCH(INDEX('[1]Présence Agora'!#REF!,MATCH(E141,'[1]Présence Agora'!B:B,0)),'[1]Export Agora'!A:A,0))="","",INDEX('[1]Export Agora'!F:F,MATCH(INDEX('[1]Présence Agora'!#REF!,MATCH(E141,'[1]Présence Agora'!B:B,0)),'[1]Export Agora'!A:A,0))))</f>
        <v/>
      </c>
      <c r="T141" s="65">
        <f>IF(INDEX('[1]Export Lascom'!U:U,MATCH(E141,'[1]Export Lascom'!O:O,0))="","",INDEX('[1]Export Lascom'!U:U,MATCH(E141,'[1]Export Lascom'!O:O,0)))</f>
        <v>45022</v>
      </c>
    </row>
    <row r="142" spans="5:20" x14ac:dyDescent="0.25">
      <c r="E142" s="72" t="s">
        <v>1027</v>
      </c>
      <c r="F142" s="73" t="str">
        <f>INDEX('[1]Export Lascom'!B:B,MATCH(E142,'[1]Export Lascom'!O:O,0))</f>
        <v>22ISS</v>
      </c>
      <c r="G142" s="73">
        <f>INDEX('[1]Export Lascom'!G:G,MATCH(E142,'[1]Export Lascom'!O:O,0))</f>
        <v>17</v>
      </c>
      <c r="H142" s="73" t="str">
        <f>INDEX('[1]Export Lascom'!D:D,MATCH(E142,'[1]Export Lascom'!O:O,0))</f>
        <v>G72</v>
      </c>
      <c r="I142" s="73" t="str">
        <f>INDEX('[1]Export Lascom'!E:E,MATCH(E142,'[1]Export Lascom'!O:O,0))</f>
        <v>PN2068-2</v>
      </c>
      <c r="J142" s="73" t="str">
        <f>IF(MID(INDEX('[1]Export Lascom'!P:P,MATCH(E142,'[1]Export Lascom'!O:O,0)),4,1)="-",MID(INDEX('[1]Export Lascom'!P:P,MATCH(E142,'[1]Export Lascom'!O:O,0)),5,3),"Titre à mettre à jour")</f>
        <v>TTT</v>
      </c>
      <c r="K142" s="73" t="str">
        <f>IF(MID(INDEX('[1]Export Lascom'!P:P,MATCH(E142,'[1]Export Lascom'!O:O,0)),4,1)="-",MID(INDEX('[1]Export Lascom'!P:P,MATCH(E142,'[1]Export Lascom'!O:O,0)),9,3),"Titre à mettre à jour")</f>
        <v>TTZ</v>
      </c>
      <c r="L142" s="73" t="str">
        <f>INDEX('[1]Export Lascom'!I:I,MATCH(E142,'[1]Export Lascom'!O:O,0))</f>
        <v>FQR</v>
      </c>
      <c r="M142" s="73" t="str">
        <f>MID(E142,SEARCH("_",E142)-1+13,6)</f>
        <v>000104</v>
      </c>
      <c r="N142" s="74">
        <f>VALUE(MID(E142,SEARCH("_",E142)-1+20,2))</f>
        <v>1</v>
      </c>
      <c r="O142" s="73" t="s">
        <v>787</v>
      </c>
      <c r="P142" s="83" t="str">
        <f>IF(ISERROR(INDEX('Export CPRD PN2068-2'!M:M,MATCH(E142,'Export CPRD PN2068-2'!A:A,0))),"",INDEX('Export CPRD PN2068-2'!M:M,MATCH(E142,'Export CPRD PN2068-2'!A:A,0)))</f>
        <v/>
      </c>
      <c r="Q142" s="75"/>
      <c r="R142" s="76" t="str">
        <f>IF(AND(T142&lt;&gt;"",P142&lt;&gt;""),P142-T142,IF(AND(T142&lt;&gt;"",Q142&lt;&gt;""),Q142-T142,""))</f>
        <v/>
      </c>
      <c r="S142" s="76" t="str">
        <f>IF(ISERROR(INDEX('[1]Export Agora'!F:F,MATCH(INDEX('[1]Présence Agora'!#REF!,MATCH(E142,'[1]Présence Agora'!B:B,0)),'[1]Export Agora'!A:A,0))),"",IF(INDEX('[1]Export Agora'!F:F,MATCH(INDEX('[1]Présence Agora'!#REF!,MATCH(E142,'[1]Présence Agora'!B:B,0)),'[1]Export Agora'!A:A,0))="","",INDEX('[1]Export Agora'!F:F,MATCH(INDEX('[1]Présence Agora'!#REF!,MATCH(E142,'[1]Présence Agora'!B:B,0)),'[1]Export Agora'!A:A,0))))</f>
        <v/>
      </c>
      <c r="T142" s="65">
        <f>IF(INDEX('[1]Export Lascom'!U:U,MATCH(E142,'[1]Export Lascom'!O:O,0))="","",INDEX('[1]Export Lascom'!U:U,MATCH(E142,'[1]Export Lascom'!O:O,0)))</f>
        <v>45030</v>
      </c>
    </row>
    <row r="143" spans="5:20" x14ac:dyDescent="0.25">
      <c r="E143" s="72" t="s">
        <v>1064</v>
      </c>
      <c r="F143" s="73" t="str">
        <f>INDEX('[1]Export Lascom'!B:B,MATCH(E143,'[1]Export Lascom'!O:O,0))</f>
        <v>22ISS</v>
      </c>
      <c r="G143" s="73">
        <f>INDEX('[1]Export Lascom'!G:G,MATCH(E143,'[1]Export Lascom'!O:O,0))</f>
        <v>17</v>
      </c>
      <c r="H143" s="73" t="str">
        <f>INDEX('[1]Export Lascom'!D:D,MATCH(E143,'[1]Export Lascom'!O:O,0))</f>
        <v>PLO</v>
      </c>
      <c r="I143" s="73" t="str">
        <f>INDEX('[1]Export Lascom'!E:E,MATCH(E143,'[1]Export Lascom'!O:O,0))</f>
        <v>PN2068-2</v>
      </c>
      <c r="J143" s="73" t="str">
        <f>IF(MID(INDEX('[1]Export Lascom'!P:P,MATCH(E143,'[1]Export Lascom'!O:O,0)),4,1)="-",MID(INDEX('[1]Export Lascom'!P:P,MATCH(E143,'[1]Export Lascom'!O:O,0)),5,3),"Titre à mettre à jour")</f>
        <v>TTT</v>
      </c>
      <c r="K143" s="73" t="str">
        <f>IF(MID(INDEX('[1]Export Lascom'!P:P,MATCH(E143,'[1]Export Lascom'!O:O,0)),4,1)="-",MID(INDEX('[1]Export Lascom'!P:P,MATCH(E143,'[1]Export Lascom'!O:O,0)),9,3),"Titre à mettre à jour")</f>
        <v>TTZ</v>
      </c>
      <c r="L143" s="73" t="str">
        <f>INDEX('[1]Export Lascom'!I:I,MATCH(E143,'[1]Export Lascom'!O:O,0))</f>
        <v>FQR</v>
      </c>
      <c r="M143" s="73" t="str">
        <f>MID(E143,SEARCH("_",E143)-1+13,6)</f>
        <v>000104</v>
      </c>
      <c r="N143" s="74">
        <f>VALUE(MID(E143,SEARCH("_",E143)-1+20,2))</f>
        <v>2</v>
      </c>
      <c r="O143" s="73" t="s">
        <v>787</v>
      </c>
      <c r="P143" s="83" t="str">
        <f>IF(ISERROR(INDEX('Export CPRD PN2068-2'!M:M,MATCH(E143,'Export CPRD PN2068-2'!A:A,0))),"",INDEX('Export CPRD PN2068-2'!M:M,MATCH(E143,'Export CPRD PN2068-2'!A:A,0)))</f>
        <v/>
      </c>
      <c r="Q143" s="75"/>
      <c r="R143" s="76" t="str">
        <f>IF(AND(T143&lt;&gt;"",P143&lt;&gt;""),P143-T143,IF(AND(T143&lt;&gt;"",Q143&lt;&gt;""),Q143-T143,""))</f>
        <v/>
      </c>
      <c r="S143" s="76" t="str">
        <f>IF(ISERROR(INDEX('[1]Export Agora'!F:F,MATCH(INDEX('[1]Présence Agora'!#REF!,MATCH(E143,'[1]Présence Agora'!B:B,0)),'[1]Export Agora'!A:A,0))),"",IF(INDEX('[1]Export Agora'!F:F,MATCH(INDEX('[1]Présence Agora'!#REF!,MATCH(E143,'[1]Présence Agora'!B:B,0)),'[1]Export Agora'!A:A,0))="","",INDEX('[1]Export Agora'!F:F,MATCH(INDEX('[1]Présence Agora'!#REF!,MATCH(E143,'[1]Présence Agora'!B:B,0)),'[1]Export Agora'!A:A,0))))</f>
        <v/>
      </c>
      <c r="T143" s="65">
        <f>IF(INDEX('[1]Export Lascom'!U:U,MATCH(E143,'[1]Export Lascom'!O:O,0))="","",INDEX('[1]Export Lascom'!U:U,MATCH(E143,'[1]Export Lascom'!O:O,0)))</f>
        <v>45041</v>
      </c>
    </row>
    <row r="144" spans="5:20" x14ac:dyDescent="0.25">
      <c r="E144" s="72" t="s">
        <v>1028</v>
      </c>
      <c r="F144" s="73" t="str">
        <f>INDEX('[1]Export Lascom'!B:B,MATCH(E144,'[1]Export Lascom'!O:O,0))</f>
        <v>22ISS</v>
      </c>
      <c r="G144" s="73">
        <f>INDEX('[1]Export Lascom'!G:G,MATCH(E144,'[1]Export Lascom'!O:O,0))</f>
        <v>17</v>
      </c>
      <c r="H144" s="73" t="str">
        <f>INDEX('[1]Export Lascom'!D:D,MATCH(E144,'[1]Export Lascom'!O:O,0))</f>
        <v>G72</v>
      </c>
      <c r="I144" s="73" t="str">
        <f>INDEX('[1]Export Lascom'!E:E,MATCH(E144,'[1]Export Lascom'!O:O,0))</f>
        <v>PN2068-2</v>
      </c>
      <c r="J144" s="73" t="str">
        <f>IF(MID(INDEX('[1]Export Lascom'!P:P,MATCH(E144,'[1]Export Lascom'!O:O,0)),4,1)="-",MID(INDEX('[1]Export Lascom'!P:P,MATCH(E144,'[1]Export Lascom'!O:O,0)),5,3),"Titre à mettre à jour")</f>
        <v>TTT</v>
      </c>
      <c r="K144" s="73" t="str">
        <f>IF(MID(INDEX('[1]Export Lascom'!P:P,MATCH(E144,'[1]Export Lascom'!O:O,0)),4,1)="-",MID(INDEX('[1]Export Lascom'!P:P,MATCH(E144,'[1]Export Lascom'!O:O,0)),9,3),"Titre à mettre à jour")</f>
        <v>TTZ</v>
      </c>
      <c r="L144" s="73" t="str">
        <f>INDEX('[1]Export Lascom'!I:I,MATCH(E144,'[1]Export Lascom'!O:O,0))</f>
        <v>FQR</v>
      </c>
      <c r="M144" s="73" t="str">
        <f>MID(E144,SEARCH("_",E144)-1+13,6)</f>
        <v>000105</v>
      </c>
      <c r="N144" s="74">
        <f>VALUE(MID(E144,SEARCH("_",E144)-1+20,2))</f>
        <v>1</v>
      </c>
      <c r="O144" s="73" t="s">
        <v>787</v>
      </c>
      <c r="P144" s="83" t="str">
        <f>IF(ISERROR(INDEX('Export CPRD PN2068-2'!M:M,MATCH(E144,'Export CPRD PN2068-2'!A:A,0))),"",INDEX('Export CPRD PN2068-2'!M:M,MATCH(E144,'Export CPRD PN2068-2'!A:A,0)))</f>
        <v/>
      </c>
      <c r="Q144" s="75"/>
      <c r="R144" s="76" t="str">
        <f>IF(AND(T144&lt;&gt;"",P144&lt;&gt;""),P144-T144,IF(AND(T144&lt;&gt;"",Q144&lt;&gt;""),Q144-T144,""))</f>
        <v/>
      </c>
      <c r="S144" s="76" t="str">
        <f>IF(ISERROR(INDEX('[1]Export Agora'!F:F,MATCH(INDEX('[1]Présence Agora'!#REF!,MATCH(E144,'[1]Présence Agora'!B:B,0)),'[1]Export Agora'!A:A,0))),"",IF(INDEX('[1]Export Agora'!F:F,MATCH(INDEX('[1]Présence Agora'!#REF!,MATCH(E144,'[1]Présence Agora'!B:B,0)),'[1]Export Agora'!A:A,0))="","",INDEX('[1]Export Agora'!F:F,MATCH(INDEX('[1]Présence Agora'!#REF!,MATCH(E144,'[1]Présence Agora'!B:B,0)),'[1]Export Agora'!A:A,0))))</f>
        <v/>
      </c>
      <c r="T144" s="65">
        <f>IF(INDEX('[1]Export Lascom'!U:U,MATCH(E144,'[1]Export Lascom'!O:O,0))="","",INDEX('[1]Export Lascom'!U:U,MATCH(E144,'[1]Export Lascom'!O:O,0)))</f>
        <v>45030</v>
      </c>
    </row>
    <row r="145" spans="5:20" x14ac:dyDescent="0.25">
      <c r="E145" s="72" t="s">
        <v>1065</v>
      </c>
      <c r="F145" s="73" t="str">
        <f>INDEX('[1]Export Lascom'!B:B,MATCH(E145,'[1]Export Lascom'!O:O,0))</f>
        <v>22ISS</v>
      </c>
      <c r="G145" s="73">
        <f>INDEX('[1]Export Lascom'!G:G,MATCH(E145,'[1]Export Lascom'!O:O,0))</f>
        <v>17</v>
      </c>
      <c r="H145" s="73" t="str">
        <f>INDEX('[1]Export Lascom'!D:D,MATCH(E145,'[1]Export Lascom'!O:O,0))</f>
        <v>PLO</v>
      </c>
      <c r="I145" s="73" t="str">
        <f>INDEX('[1]Export Lascom'!E:E,MATCH(E145,'[1]Export Lascom'!O:O,0))</f>
        <v>PN2068-2</v>
      </c>
      <c r="J145" s="73" t="str">
        <f>IF(MID(INDEX('[1]Export Lascom'!P:P,MATCH(E145,'[1]Export Lascom'!O:O,0)),4,1)="-",MID(INDEX('[1]Export Lascom'!P:P,MATCH(E145,'[1]Export Lascom'!O:O,0)),5,3),"Titre à mettre à jour")</f>
        <v>TTT</v>
      </c>
      <c r="K145" s="73" t="str">
        <f>IF(MID(INDEX('[1]Export Lascom'!P:P,MATCH(E145,'[1]Export Lascom'!O:O,0)),4,1)="-",MID(INDEX('[1]Export Lascom'!P:P,MATCH(E145,'[1]Export Lascom'!O:O,0)),9,3),"Titre à mettre à jour")</f>
        <v>TTZ</v>
      </c>
      <c r="L145" s="73" t="str">
        <f>INDEX('[1]Export Lascom'!I:I,MATCH(E145,'[1]Export Lascom'!O:O,0))</f>
        <v>FQR</v>
      </c>
      <c r="M145" s="73" t="str">
        <f>MID(E145,SEARCH("_",E145)-1+13,6)</f>
        <v>000105</v>
      </c>
      <c r="N145" s="74">
        <f>VALUE(MID(E145,SEARCH("_",E145)-1+20,2))</f>
        <v>2</v>
      </c>
      <c r="O145" s="73" t="s">
        <v>787</v>
      </c>
      <c r="P145" s="83" t="str">
        <f>IF(ISERROR(INDEX('Export CPRD PN2068-2'!M:M,MATCH(E145,'Export CPRD PN2068-2'!A:A,0))),"",INDEX('Export CPRD PN2068-2'!M:M,MATCH(E145,'Export CPRD PN2068-2'!A:A,0)))</f>
        <v/>
      </c>
      <c r="Q145" s="75"/>
      <c r="R145" s="76" t="str">
        <f>IF(AND(T145&lt;&gt;"",P145&lt;&gt;""),P145-T145,IF(AND(T145&lt;&gt;"",Q145&lt;&gt;""),Q145-T145,""))</f>
        <v/>
      </c>
      <c r="S145" s="76" t="str">
        <f>IF(ISERROR(INDEX('[1]Export Agora'!F:F,MATCH(INDEX('[1]Présence Agora'!#REF!,MATCH(E145,'[1]Présence Agora'!B:B,0)),'[1]Export Agora'!A:A,0))),"",IF(INDEX('[1]Export Agora'!F:F,MATCH(INDEX('[1]Présence Agora'!#REF!,MATCH(E145,'[1]Présence Agora'!B:B,0)),'[1]Export Agora'!A:A,0))="","",INDEX('[1]Export Agora'!F:F,MATCH(INDEX('[1]Présence Agora'!#REF!,MATCH(E145,'[1]Présence Agora'!B:B,0)),'[1]Export Agora'!A:A,0))))</f>
        <v/>
      </c>
      <c r="T145" s="65">
        <f>IF(INDEX('[1]Export Lascom'!U:U,MATCH(E145,'[1]Export Lascom'!O:O,0))="","",INDEX('[1]Export Lascom'!U:U,MATCH(E145,'[1]Export Lascom'!O:O,0)))</f>
        <v>45041</v>
      </c>
    </row>
    <row r="146" spans="5:20" x14ac:dyDescent="0.25">
      <c r="E146" s="72" t="s">
        <v>1029</v>
      </c>
      <c r="F146" s="73" t="str">
        <f>INDEX('[1]Export Lascom'!B:B,MATCH(E146,'[1]Export Lascom'!O:O,0))</f>
        <v>22ISS</v>
      </c>
      <c r="G146" s="73">
        <f>INDEX('[1]Export Lascom'!G:G,MATCH(E146,'[1]Export Lascom'!O:O,0))</f>
        <v>17</v>
      </c>
      <c r="H146" s="73" t="str">
        <f>INDEX('[1]Export Lascom'!D:D,MATCH(E146,'[1]Export Lascom'!O:O,0))</f>
        <v>G72</v>
      </c>
      <c r="I146" s="73" t="str">
        <f>INDEX('[1]Export Lascom'!E:E,MATCH(E146,'[1]Export Lascom'!O:O,0))</f>
        <v>PN2068-2</v>
      </c>
      <c r="J146" s="73" t="str">
        <f>IF(MID(INDEX('[1]Export Lascom'!P:P,MATCH(E146,'[1]Export Lascom'!O:O,0)),4,1)="-",MID(INDEX('[1]Export Lascom'!P:P,MATCH(E146,'[1]Export Lascom'!O:O,0)),5,3),"Titre à mettre à jour")</f>
        <v>TTT</v>
      </c>
      <c r="K146" s="73" t="str">
        <f>IF(MID(INDEX('[1]Export Lascom'!P:P,MATCH(E146,'[1]Export Lascom'!O:O,0)),4,1)="-",MID(INDEX('[1]Export Lascom'!P:P,MATCH(E146,'[1]Export Lascom'!O:O,0)),9,3),"Titre à mettre à jour")</f>
        <v>TTZ</v>
      </c>
      <c r="L146" s="73" t="str">
        <f>INDEX('[1]Export Lascom'!I:I,MATCH(E146,'[1]Export Lascom'!O:O,0))</f>
        <v>FQR</v>
      </c>
      <c r="M146" s="73" t="str">
        <f>MID(E146,SEARCH("_",E146)-1+13,6)</f>
        <v>000106</v>
      </c>
      <c r="N146" s="74">
        <f>VALUE(MID(E146,SEARCH("_",E146)-1+20,2))</f>
        <v>1</v>
      </c>
      <c r="O146" s="73" t="s">
        <v>785</v>
      </c>
      <c r="P146" s="83" t="str">
        <f>IF(ISERROR(INDEX('Export CPRD PN2068-2'!M:M,MATCH(E146,'Export CPRD PN2068-2'!A:A,0))),"",INDEX('Export CPRD PN2068-2'!M:M,MATCH(E146,'Export CPRD PN2068-2'!A:A,0)))</f>
        <v/>
      </c>
      <c r="Q146" s="75"/>
      <c r="R146" s="76" t="str">
        <f>IF(AND(T146&lt;&gt;"",P146&lt;&gt;""),P146-T146,IF(AND(T146&lt;&gt;"",Q146&lt;&gt;""),Q146-T146,""))</f>
        <v/>
      </c>
      <c r="S146" s="76" t="str">
        <f>IF(ISERROR(INDEX('[1]Export Agora'!F:F,MATCH(INDEX('[1]Présence Agora'!#REF!,MATCH(E146,'[1]Présence Agora'!B:B,0)),'[1]Export Agora'!A:A,0))),"",IF(INDEX('[1]Export Agora'!F:F,MATCH(INDEX('[1]Présence Agora'!#REF!,MATCH(E146,'[1]Présence Agora'!B:B,0)),'[1]Export Agora'!A:A,0))="","",INDEX('[1]Export Agora'!F:F,MATCH(INDEX('[1]Présence Agora'!#REF!,MATCH(E146,'[1]Présence Agora'!B:B,0)),'[1]Export Agora'!A:A,0))))</f>
        <v/>
      </c>
      <c r="T146" s="65">
        <f>IF(INDEX('[1]Export Lascom'!U:U,MATCH(E146,'[1]Export Lascom'!O:O,0))="","",INDEX('[1]Export Lascom'!U:U,MATCH(E146,'[1]Export Lascom'!O:O,0)))</f>
        <v>45030</v>
      </c>
    </row>
    <row r="147" spans="5:20" x14ac:dyDescent="0.25">
      <c r="E147" s="72" t="s">
        <v>1066</v>
      </c>
      <c r="F147" s="73" t="str">
        <f>INDEX('[1]Export Lascom'!B:B,MATCH(E147,'[1]Export Lascom'!O:O,0))</f>
        <v>22ISS</v>
      </c>
      <c r="G147" s="73">
        <f>INDEX('[1]Export Lascom'!G:G,MATCH(E147,'[1]Export Lascom'!O:O,0))</f>
        <v>17</v>
      </c>
      <c r="H147" s="73" t="str">
        <f>INDEX('[1]Export Lascom'!D:D,MATCH(E147,'[1]Export Lascom'!O:O,0))</f>
        <v>PLO</v>
      </c>
      <c r="I147" s="73" t="str">
        <f>INDEX('[1]Export Lascom'!E:E,MATCH(E147,'[1]Export Lascom'!O:O,0))</f>
        <v>PN2068-2</v>
      </c>
      <c r="J147" s="73" t="str">
        <f>IF(MID(INDEX('[1]Export Lascom'!P:P,MATCH(E147,'[1]Export Lascom'!O:O,0)),4,1)="-",MID(INDEX('[1]Export Lascom'!P:P,MATCH(E147,'[1]Export Lascom'!O:O,0)),5,3),"Titre à mettre à jour")</f>
        <v>TTT</v>
      </c>
      <c r="K147" s="73" t="str">
        <f>IF(MID(INDEX('[1]Export Lascom'!P:P,MATCH(E147,'[1]Export Lascom'!O:O,0)),4,1)="-",MID(INDEX('[1]Export Lascom'!P:P,MATCH(E147,'[1]Export Lascom'!O:O,0)),9,3),"Titre à mettre à jour")</f>
        <v>TTZ</v>
      </c>
      <c r="L147" s="73" t="str">
        <f>INDEX('[1]Export Lascom'!I:I,MATCH(E147,'[1]Export Lascom'!O:O,0))</f>
        <v>FQR</v>
      </c>
      <c r="M147" s="73" t="str">
        <f>MID(E147,SEARCH("_",E147)-1+13,6)</f>
        <v>000106</v>
      </c>
      <c r="N147" s="74">
        <f>VALUE(MID(E147,SEARCH("_",E147)-1+20,2))</f>
        <v>2</v>
      </c>
      <c r="O147" s="73" t="s">
        <v>785</v>
      </c>
      <c r="P147" s="83" t="str">
        <f>IF(ISERROR(INDEX('Export CPRD PN2068-2'!M:M,MATCH(E147,'Export CPRD PN2068-2'!A:A,0))),"",INDEX('Export CPRD PN2068-2'!M:M,MATCH(E147,'Export CPRD PN2068-2'!A:A,0)))</f>
        <v/>
      </c>
      <c r="Q147" s="75"/>
      <c r="R147" s="76" t="str">
        <f>IF(AND(T147&lt;&gt;"",P147&lt;&gt;""),P147-T147,IF(AND(T147&lt;&gt;"",Q147&lt;&gt;""),Q147-T147,""))</f>
        <v/>
      </c>
      <c r="S147" s="76" t="str">
        <f>IF(ISERROR(INDEX('[1]Export Agora'!F:F,MATCH(INDEX('[1]Présence Agora'!#REF!,MATCH(E147,'[1]Présence Agora'!B:B,0)),'[1]Export Agora'!A:A,0))),"",IF(INDEX('[1]Export Agora'!F:F,MATCH(INDEX('[1]Présence Agora'!#REF!,MATCH(E147,'[1]Présence Agora'!B:B,0)),'[1]Export Agora'!A:A,0))="","",INDEX('[1]Export Agora'!F:F,MATCH(INDEX('[1]Présence Agora'!#REF!,MATCH(E147,'[1]Présence Agora'!B:B,0)),'[1]Export Agora'!A:A,0))))</f>
        <v/>
      </c>
      <c r="T147" s="65">
        <f>IF(INDEX('[1]Export Lascom'!U:U,MATCH(E147,'[1]Export Lascom'!O:O,0))="","",INDEX('[1]Export Lascom'!U:U,MATCH(E147,'[1]Export Lascom'!O:O,0)))</f>
        <v>45041</v>
      </c>
    </row>
    <row r="148" spans="5:20" x14ac:dyDescent="0.25">
      <c r="E148" s="72" t="s">
        <v>1054</v>
      </c>
      <c r="F148" s="73" t="str">
        <f>INDEX('[1]Export Lascom'!B:B,MATCH(E148,'[1]Export Lascom'!O:O,0))</f>
        <v>22ISS</v>
      </c>
      <c r="G148" s="73">
        <f>INDEX('[1]Export Lascom'!G:G,MATCH(E148,'[1]Export Lascom'!O:O,0))</f>
        <v>17</v>
      </c>
      <c r="H148" s="73" t="str">
        <f>INDEX('[1]Export Lascom'!D:D,MATCH(E148,'[1]Export Lascom'!O:O,0))</f>
        <v>G71</v>
      </c>
      <c r="I148" s="73" t="str">
        <f>INDEX('[1]Export Lascom'!E:E,MATCH(E148,'[1]Export Lascom'!O:O,0))</f>
        <v>PN2068-2</v>
      </c>
      <c r="J148" s="73" t="str">
        <f>IF(MID(INDEX('[1]Export Lascom'!P:P,MATCH(E148,'[1]Export Lascom'!O:O,0)),4,1)="-",MID(INDEX('[1]Export Lascom'!P:P,MATCH(E148,'[1]Export Lascom'!O:O,0)),5,3),"Titre à mettre à jour")</f>
        <v>Titre à mettre à jour</v>
      </c>
      <c r="K148" s="73" t="str">
        <f>IF(MID(INDEX('[1]Export Lascom'!P:P,MATCH(E148,'[1]Export Lascom'!O:O,0)),4,1)="-",MID(INDEX('[1]Export Lascom'!P:P,MATCH(E148,'[1]Export Lascom'!O:O,0)),9,3),"Titre à mettre à jour")</f>
        <v>Titre à mettre à jour</v>
      </c>
      <c r="L148" s="73" t="str">
        <f>INDEX('[1]Export Lascom'!I:I,MATCH(E148,'[1]Export Lascom'!O:O,0))</f>
        <v>FQR</v>
      </c>
      <c r="M148" s="73" t="str">
        <f>MID(E148,SEARCH("_",E148)-1+13,6)</f>
        <v>000108</v>
      </c>
      <c r="N148" s="74">
        <f>VALUE(MID(E148,SEARCH("_",E148)-1+20,2))</f>
        <v>1</v>
      </c>
      <c r="O148" s="73" t="s">
        <v>787</v>
      </c>
      <c r="P148" s="83" t="str">
        <f>IF(ISERROR(INDEX('Export CPRD PN2068-2'!M:M,MATCH(E148,'Export CPRD PN2068-2'!A:A,0))),"",INDEX('Export CPRD PN2068-2'!M:M,MATCH(E148,'Export CPRD PN2068-2'!A:A,0)))</f>
        <v/>
      </c>
      <c r="Q148" s="75"/>
      <c r="R148" s="76" t="str">
        <f>IF(AND(T148&lt;&gt;"",P148&lt;&gt;""),P148-T148,IF(AND(T148&lt;&gt;"",Q148&lt;&gt;""),Q148-T148,""))</f>
        <v/>
      </c>
      <c r="S148" s="76" t="str">
        <f>IF(ISERROR(INDEX('[1]Export Agora'!F:F,MATCH(INDEX('[1]Présence Agora'!#REF!,MATCH(E148,'[1]Présence Agora'!B:B,0)),'[1]Export Agora'!A:A,0))),"",IF(INDEX('[1]Export Agora'!F:F,MATCH(INDEX('[1]Présence Agora'!#REF!,MATCH(E148,'[1]Présence Agora'!B:B,0)),'[1]Export Agora'!A:A,0))="","",INDEX('[1]Export Agora'!F:F,MATCH(INDEX('[1]Présence Agora'!#REF!,MATCH(E148,'[1]Présence Agora'!B:B,0)),'[1]Export Agora'!A:A,0))))</f>
        <v/>
      </c>
      <c r="T148" s="65">
        <f>IF(INDEX('[1]Export Lascom'!U:U,MATCH(E148,'[1]Export Lascom'!O:O,0))="","",INDEX('[1]Export Lascom'!U:U,MATCH(E148,'[1]Export Lascom'!O:O,0)))</f>
        <v>45041</v>
      </c>
    </row>
    <row r="149" spans="5:20" x14ac:dyDescent="0.25">
      <c r="E149" s="72" t="s">
        <v>1055</v>
      </c>
      <c r="F149" s="73" t="str">
        <f>INDEX('[1]Export Lascom'!B:B,MATCH(E149,'[1]Export Lascom'!O:O,0))</f>
        <v>22ISS</v>
      </c>
      <c r="G149" s="73">
        <f>INDEX('[1]Export Lascom'!G:G,MATCH(E149,'[1]Export Lascom'!O:O,0))</f>
        <v>17</v>
      </c>
      <c r="H149" s="73" t="str">
        <f>INDEX('[1]Export Lascom'!D:D,MATCH(E149,'[1]Export Lascom'!O:O,0))</f>
        <v>G71</v>
      </c>
      <c r="I149" s="73" t="str">
        <f>INDEX('[1]Export Lascom'!E:E,MATCH(E149,'[1]Export Lascom'!O:O,0))</f>
        <v>PN2068-2</v>
      </c>
      <c r="J149" s="73" t="str">
        <f>IF(MID(INDEX('[1]Export Lascom'!P:P,MATCH(E149,'[1]Export Lascom'!O:O,0)),4,1)="-",MID(INDEX('[1]Export Lascom'!P:P,MATCH(E149,'[1]Export Lascom'!O:O,0)),5,3),"Titre à mettre à jour")</f>
        <v>Titre à mettre à jour</v>
      </c>
      <c r="K149" s="73" t="str">
        <f>IF(MID(INDEX('[1]Export Lascom'!P:P,MATCH(E149,'[1]Export Lascom'!O:O,0)),4,1)="-",MID(INDEX('[1]Export Lascom'!P:P,MATCH(E149,'[1]Export Lascom'!O:O,0)),9,3),"Titre à mettre à jour")</f>
        <v>Titre à mettre à jour</v>
      </c>
      <c r="L149" s="73" t="str">
        <f>INDEX('[1]Export Lascom'!I:I,MATCH(E149,'[1]Export Lascom'!O:O,0))</f>
        <v>FQR</v>
      </c>
      <c r="M149" s="73" t="str">
        <f>MID(E149,SEARCH("_",E149)-1+13,6)</f>
        <v>000109</v>
      </c>
      <c r="N149" s="74">
        <f>VALUE(MID(E149,SEARCH("_",E149)-1+20,2))</f>
        <v>1</v>
      </c>
      <c r="O149" s="73" t="s">
        <v>787</v>
      </c>
      <c r="P149" s="83" t="str">
        <f>IF(ISERROR(INDEX('Export CPRD PN2068-2'!M:M,MATCH(E149,'Export CPRD PN2068-2'!A:A,0))),"",INDEX('Export CPRD PN2068-2'!M:M,MATCH(E149,'Export CPRD PN2068-2'!A:A,0)))</f>
        <v/>
      </c>
      <c r="Q149" s="75"/>
      <c r="R149" s="76" t="str">
        <f>IF(AND(T149&lt;&gt;"",P149&lt;&gt;""),P149-T149,IF(AND(T149&lt;&gt;"",Q149&lt;&gt;""),Q149-T149,""))</f>
        <v/>
      </c>
      <c r="S149" s="76" t="str">
        <f>IF(ISERROR(INDEX('[1]Export Agora'!F:F,MATCH(INDEX('[1]Présence Agora'!#REF!,MATCH(E149,'[1]Présence Agora'!B:B,0)),'[1]Export Agora'!A:A,0))),"",IF(INDEX('[1]Export Agora'!F:F,MATCH(INDEX('[1]Présence Agora'!#REF!,MATCH(E149,'[1]Présence Agora'!B:B,0)),'[1]Export Agora'!A:A,0))="","",INDEX('[1]Export Agora'!F:F,MATCH(INDEX('[1]Présence Agora'!#REF!,MATCH(E149,'[1]Présence Agora'!B:B,0)),'[1]Export Agora'!A:A,0))))</f>
        <v/>
      </c>
      <c r="T149" s="65">
        <f>IF(INDEX('[1]Export Lascom'!U:U,MATCH(E149,'[1]Export Lascom'!O:O,0))="","",INDEX('[1]Export Lascom'!U:U,MATCH(E149,'[1]Export Lascom'!O:O,0)))</f>
        <v>45041</v>
      </c>
    </row>
    <row r="150" spans="5:20" x14ac:dyDescent="0.25">
      <c r="E150" s="72" t="s">
        <v>1127</v>
      </c>
      <c r="F150" s="73" t="str">
        <f>INDEX('[1]Export Lascom'!B:B,MATCH(E150,'[1]Export Lascom'!O:O,0))</f>
        <v>22ISS</v>
      </c>
      <c r="G150" s="73">
        <f>INDEX('[1]Export Lascom'!G:G,MATCH(E150,'[1]Export Lascom'!O:O,0))</f>
        <v>17</v>
      </c>
      <c r="H150" s="73" t="str">
        <f>INDEX('[1]Export Lascom'!D:D,MATCH(E150,'[1]Export Lascom'!O:O,0))</f>
        <v>G71</v>
      </c>
      <c r="I150" s="73" t="str">
        <f>INDEX('[1]Export Lascom'!E:E,MATCH(E150,'[1]Export Lascom'!O:O,0))</f>
        <v>PN2068-2</v>
      </c>
      <c r="J150" s="73" t="str">
        <f>IF(MID(INDEX('[1]Export Lascom'!P:P,MATCH(E150,'[1]Export Lascom'!O:O,0)),4,1)="-",MID(INDEX('[1]Export Lascom'!P:P,MATCH(E150,'[1]Export Lascom'!O:O,0)),5,3),"Titre à mettre à jour")</f>
        <v>Titre à mettre à jour</v>
      </c>
      <c r="K150" s="73" t="str">
        <f>IF(MID(INDEX('[1]Export Lascom'!P:P,MATCH(E150,'[1]Export Lascom'!O:O,0)),4,1)="-",MID(INDEX('[1]Export Lascom'!P:P,MATCH(E150,'[1]Export Lascom'!O:O,0)),9,3),"Titre à mettre à jour")</f>
        <v>Titre à mettre à jour</v>
      </c>
      <c r="L150" s="73" t="str">
        <f>INDEX('[1]Export Lascom'!I:I,MATCH(E150,'[1]Export Lascom'!O:O,0))</f>
        <v>FQR</v>
      </c>
      <c r="M150" s="73" t="str">
        <f>MID(E150,SEARCH("_",E150)-1+13,6)</f>
        <v>000136</v>
      </c>
      <c r="N150" s="74">
        <f>VALUE(MID(E150,SEARCH("_",E150)-1+20,2))</f>
        <v>1</v>
      </c>
      <c r="O150" s="73" t="s">
        <v>787</v>
      </c>
      <c r="P150" s="83" t="str">
        <f>IF(ISERROR(INDEX('Export CPRD PN2068-2'!M:M,MATCH(E150,'Export CPRD PN2068-2'!A:A,0))),"",INDEX('Export CPRD PN2068-2'!M:M,MATCH(E150,'Export CPRD PN2068-2'!A:A,0)))</f>
        <v/>
      </c>
      <c r="Q150" s="75"/>
      <c r="R150" s="76" t="str">
        <f>IF(AND(T150&lt;&gt;"",P150&lt;&gt;""),P150-T150,IF(AND(T150&lt;&gt;"",Q150&lt;&gt;""),Q150-T150,""))</f>
        <v/>
      </c>
      <c r="S150" s="76" t="str">
        <f>IF(ISERROR(INDEX('[1]Export Agora'!F:F,MATCH(INDEX('[1]Présence Agora'!#REF!,MATCH(E150,'[1]Présence Agora'!B:B,0)),'[1]Export Agora'!A:A,0))),"",IF(INDEX('[1]Export Agora'!F:F,MATCH(INDEX('[1]Présence Agora'!#REF!,MATCH(E150,'[1]Présence Agora'!B:B,0)),'[1]Export Agora'!A:A,0))="","",INDEX('[1]Export Agora'!F:F,MATCH(INDEX('[1]Présence Agora'!#REF!,MATCH(E150,'[1]Présence Agora'!B:B,0)),'[1]Export Agora'!A:A,0))))</f>
        <v/>
      </c>
      <c r="T150" s="65">
        <f>IF(INDEX('[1]Export Lascom'!U:U,MATCH(E150,'[1]Export Lascom'!O:O,0))="","",INDEX('[1]Export Lascom'!U:U,MATCH(E150,'[1]Export Lascom'!O:O,0)))</f>
        <v>45055</v>
      </c>
    </row>
    <row r="151" spans="5:20" x14ac:dyDescent="0.25">
      <c r="E151" s="72" t="s">
        <v>1131</v>
      </c>
      <c r="F151" s="73" t="str">
        <f>INDEX('[1]Export Lascom'!B:B,MATCH(E151,'[1]Export Lascom'!O:O,0))</f>
        <v>22ISS</v>
      </c>
      <c r="G151" s="73">
        <f>INDEX('[1]Export Lascom'!G:G,MATCH(E151,'[1]Export Lascom'!O:O,0))</f>
        <v>17</v>
      </c>
      <c r="H151" s="73" t="str">
        <f>INDEX('[1]Export Lascom'!D:D,MATCH(E151,'[1]Export Lascom'!O:O,0))</f>
        <v>G71</v>
      </c>
      <c r="I151" s="73" t="str">
        <f>INDEX('[1]Export Lascom'!E:E,MATCH(E151,'[1]Export Lascom'!O:O,0))</f>
        <v>PN2068-2</v>
      </c>
      <c r="J151" s="73" t="str">
        <f>IF(MID(INDEX('[1]Export Lascom'!P:P,MATCH(E151,'[1]Export Lascom'!O:O,0)),4,1)="-",MID(INDEX('[1]Export Lascom'!P:P,MATCH(E151,'[1]Export Lascom'!O:O,0)),5,3),"Titre à mettre à jour")</f>
        <v>Titre à mettre à jour</v>
      </c>
      <c r="K151" s="73" t="str">
        <f>IF(MID(INDEX('[1]Export Lascom'!P:P,MATCH(E151,'[1]Export Lascom'!O:O,0)),4,1)="-",MID(INDEX('[1]Export Lascom'!P:P,MATCH(E151,'[1]Export Lascom'!O:O,0)),9,3),"Titre à mettre à jour")</f>
        <v>Titre à mettre à jour</v>
      </c>
      <c r="L151" s="73" t="str">
        <f>INDEX('[1]Export Lascom'!I:I,MATCH(E151,'[1]Export Lascom'!O:O,0))</f>
        <v>FQR</v>
      </c>
      <c r="M151" s="73" t="str">
        <f>MID(E151,SEARCH("_",E151)-1+13,6)</f>
        <v>000155</v>
      </c>
      <c r="N151" s="74">
        <f>VALUE(MID(E151,SEARCH("_",E151)-1+20,2))</f>
        <v>1</v>
      </c>
      <c r="O151" s="73" t="s">
        <v>785</v>
      </c>
      <c r="P151" s="83" t="str">
        <f>IF(ISERROR(INDEX('Export CPRD PN2068-2'!M:M,MATCH(E151,'Export CPRD PN2068-2'!A:A,0))),"",INDEX('Export CPRD PN2068-2'!M:M,MATCH(E151,'Export CPRD PN2068-2'!A:A,0)))</f>
        <v/>
      </c>
      <c r="Q151" s="75"/>
      <c r="R151" s="76" t="str">
        <f>IF(AND(T151&lt;&gt;"",P151&lt;&gt;""),P151-T151,IF(AND(T151&lt;&gt;"",Q151&lt;&gt;""),Q151-T151,""))</f>
        <v/>
      </c>
      <c r="S151" s="76" t="str">
        <f>IF(ISERROR(INDEX('[1]Export Agora'!F:F,MATCH(INDEX('[1]Présence Agora'!#REF!,MATCH(E151,'[1]Présence Agora'!B:B,0)),'[1]Export Agora'!A:A,0))),"",IF(INDEX('[1]Export Agora'!F:F,MATCH(INDEX('[1]Présence Agora'!#REF!,MATCH(E151,'[1]Présence Agora'!B:B,0)),'[1]Export Agora'!A:A,0))="","",INDEX('[1]Export Agora'!F:F,MATCH(INDEX('[1]Présence Agora'!#REF!,MATCH(E151,'[1]Présence Agora'!B:B,0)),'[1]Export Agora'!A:A,0))))</f>
        <v/>
      </c>
      <c r="T151" s="65">
        <f>IF(INDEX('[1]Export Lascom'!U:U,MATCH(E151,'[1]Export Lascom'!O:O,0))="","",INDEX('[1]Export Lascom'!U:U,MATCH(E151,'[1]Export Lascom'!O:O,0)))</f>
        <v>45056</v>
      </c>
    </row>
    <row r="152" spans="5:20" x14ac:dyDescent="0.25">
      <c r="E152" s="72" t="s">
        <v>1146</v>
      </c>
      <c r="F152" s="73" t="str">
        <f>INDEX('[1]Export Lascom'!B:B,MATCH(E152,'[1]Export Lascom'!O:O,0))</f>
        <v>22ISS</v>
      </c>
      <c r="G152" s="73">
        <f>INDEX('[1]Export Lascom'!G:G,MATCH(E152,'[1]Export Lascom'!O:O,0))</f>
        <v>17</v>
      </c>
      <c r="H152" s="73" t="str">
        <f>INDEX('[1]Export Lascom'!D:D,MATCH(E152,'[1]Export Lascom'!O:O,0))</f>
        <v>G71</v>
      </c>
      <c r="I152" s="73" t="str">
        <f>INDEX('[1]Export Lascom'!E:E,MATCH(E152,'[1]Export Lascom'!O:O,0))</f>
        <v>PN2068-2</v>
      </c>
      <c r="J152" s="73" t="str">
        <f>IF(MID(INDEX('[1]Export Lascom'!P:P,MATCH(E152,'[1]Export Lascom'!O:O,0)),4,1)="-",MID(INDEX('[1]Export Lascom'!P:P,MATCH(E152,'[1]Export Lascom'!O:O,0)),5,3),"Titre à mettre à jour")</f>
        <v>Titre à mettre à jour</v>
      </c>
      <c r="K152" s="73" t="str">
        <f>IF(MID(INDEX('[1]Export Lascom'!P:P,MATCH(E152,'[1]Export Lascom'!O:O,0)),4,1)="-",MID(INDEX('[1]Export Lascom'!P:P,MATCH(E152,'[1]Export Lascom'!O:O,0)),9,3),"Titre à mettre à jour")</f>
        <v>Titre à mettre à jour</v>
      </c>
      <c r="L152" s="73" t="str">
        <f>INDEX('[1]Export Lascom'!I:I,MATCH(E152,'[1]Export Lascom'!O:O,0))</f>
        <v>FQR</v>
      </c>
      <c r="M152" s="73" t="str">
        <f>MID(E152,SEARCH("_",E152)-1+13,6)</f>
        <v>000235</v>
      </c>
      <c r="N152" s="74">
        <f>VALUE(MID(E152,SEARCH("_",E152)-1+20,2))</f>
        <v>1</v>
      </c>
      <c r="O152" s="73" t="s">
        <v>785</v>
      </c>
      <c r="P152" s="83" t="str">
        <f>IF(ISERROR(INDEX('Export CPRD PN2068-2'!M:M,MATCH(E152,'Export CPRD PN2068-2'!A:A,0))),"",INDEX('Export CPRD PN2068-2'!M:M,MATCH(E152,'Export CPRD PN2068-2'!A:A,0)))</f>
        <v/>
      </c>
      <c r="Q152" s="75"/>
      <c r="R152" s="76" t="str">
        <f>IF(AND(T152&lt;&gt;"",P152&lt;&gt;""),P152-T152,IF(AND(T152&lt;&gt;"",Q152&lt;&gt;""),Q152-T152,""))</f>
        <v/>
      </c>
      <c r="S152" s="76" t="str">
        <f>IF(ISERROR(INDEX('[1]Export Agora'!F:F,MATCH(INDEX('[1]Présence Agora'!#REF!,MATCH(E152,'[1]Présence Agora'!B:B,0)),'[1]Export Agora'!A:A,0))),"",IF(INDEX('[1]Export Agora'!F:F,MATCH(INDEX('[1]Présence Agora'!#REF!,MATCH(E152,'[1]Présence Agora'!B:B,0)),'[1]Export Agora'!A:A,0))="","",INDEX('[1]Export Agora'!F:F,MATCH(INDEX('[1]Présence Agora'!#REF!,MATCH(E152,'[1]Présence Agora'!B:B,0)),'[1]Export Agora'!A:A,0))))</f>
        <v/>
      </c>
      <c r="T152" s="65">
        <f>IF(INDEX('[1]Export Lascom'!U:U,MATCH(E152,'[1]Export Lascom'!O:O,0))="","",INDEX('[1]Export Lascom'!U:U,MATCH(E152,'[1]Export Lascom'!O:O,0)))</f>
        <v>45062</v>
      </c>
    </row>
    <row r="153" spans="5:20" x14ac:dyDescent="0.25">
      <c r="E153" s="72" t="s">
        <v>1258</v>
      </c>
      <c r="F153" s="73" t="str">
        <f>INDEX('[1]Export Lascom'!B:B,MATCH(E153,'[1]Export Lascom'!O:O,0))</f>
        <v>22ISS</v>
      </c>
      <c r="G153" s="73">
        <f>INDEX('[1]Export Lascom'!G:G,MATCH(E153,'[1]Export Lascom'!O:O,0))</f>
        <v>17</v>
      </c>
      <c r="H153" s="73" t="str">
        <f>INDEX('[1]Export Lascom'!D:D,MATCH(E153,'[1]Export Lascom'!O:O,0))</f>
        <v>G12</v>
      </c>
      <c r="I153" s="73" t="str">
        <f>INDEX('[1]Export Lascom'!E:E,MATCH(E153,'[1]Export Lascom'!O:O,0))</f>
        <v>PN2068-2</v>
      </c>
      <c r="J153" s="73" t="str">
        <f>IF(MID(INDEX('[1]Export Lascom'!P:P,MATCH(E153,'[1]Export Lascom'!O:O,0)),4,1)="-",MID(INDEX('[1]Export Lascom'!P:P,MATCH(E153,'[1]Export Lascom'!O:O,0)),5,3),"Titre à mettre à jour")</f>
        <v>FIC</v>
      </c>
      <c r="K153" s="73" t="str">
        <f>IF(MID(INDEX('[1]Export Lascom'!P:P,MATCH(E153,'[1]Export Lascom'!O:O,0)),4,1)="-",MID(INDEX('[1]Export Lascom'!P:P,MATCH(E153,'[1]Export Lascom'!O:O,0)),9,3),"Titre à mettre à jour")</f>
        <v>E Q</v>
      </c>
      <c r="L153" s="73" t="str">
        <f>INDEX('[1]Export Lascom'!I:I,MATCH(E153,'[1]Export Lascom'!O:O,0))</f>
        <v>FQR</v>
      </c>
      <c r="M153" s="73" t="str">
        <f>MID(E153,SEARCH("_",E153)-1+13,6)</f>
        <v>000237</v>
      </c>
      <c r="N153" s="74">
        <f>VALUE(MID(E153,SEARCH("_",E153)-1+20,2))</f>
        <v>1</v>
      </c>
      <c r="O153" s="73" t="s">
        <v>787</v>
      </c>
      <c r="P153" s="83" t="str">
        <f>IF(ISERROR(INDEX('Export CPRD PN2068-2'!M:M,MATCH(E153,'Export CPRD PN2068-2'!A:A,0))),"",INDEX('Export CPRD PN2068-2'!M:M,MATCH(E153,'Export CPRD PN2068-2'!A:A,0)))</f>
        <v/>
      </c>
      <c r="Q153" s="75"/>
      <c r="R153" s="76" t="str">
        <f>IF(AND(T153&lt;&gt;"",P153&lt;&gt;""),P153-T153,IF(AND(T153&lt;&gt;"",Q153&lt;&gt;""),Q153-T153,""))</f>
        <v/>
      </c>
      <c r="S153" s="76" t="str">
        <f>IF(ISERROR(INDEX('[1]Export Agora'!F:F,MATCH(INDEX('[1]Présence Agora'!#REF!,MATCH(E153,'[1]Présence Agora'!B:B,0)),'[1]Export Agora'!A:A,0))),"",IF(INDEX('[1]Export Agora'!F:F,MATCH(INDEX('[1]Présence Agora'!#REF!,MATCH(E153,'[1]Présence Agora'!B:B,0)),'[1]Export Agora'!A:A,0))="","",INDEX('[1]Export Agora'!F:F,MATCH(INDEX('[1]Présence Agora'!#REF!,MATCH(E153,'[1]Présence Agora'!B:B,0)),'[1]Export Agora'!A:A,0))))</f>
        <v/>
      </c>
      <c r="T153" s="65" t="str">
        <f>IF(INDEX('[1]Export Lascom'!U:U,MATCH(E153,'[1]Export Lascom'!O:O,0))="","",INDEX('[1]Export Lascom'!U:U,MATCH(E153,'[1]Export Lascom'!O:O,0)))</f>
        <v/>
      </c>
    </row>
    <row r="154" spans="5:20" x14ac:dyDescent="0.25">
      <c r="E154" s="72" t="s">
        <v>1240</v>
      </c>
      <c r="F154" s="73" t="str">
        <f>INDEX('[1]Export Lascom'!B:B,MATCH(E154,'[1]Export Lascom'!O:O,0))</f>
        <v>22ISS</v>
      </c>
      <c r="G154" s="73">
        <f>INDEX('[1]Export Lascom'!G:G,MATCH(E154,'[1]Export Lascom'!O:O,0))</f>
        <v>17</v>
      </c>
      <c r="H154" s="73" t="str">
        <f>INDEX('[1]Export Lascom'!D:D,MATCH(E154,'[1]Export Lascom'!O:O,0))</f>
        <v>G12</v>
      </c>
      <c r="I154" s="73" t="str">
        <f>INDEX('[1]Export Lascom'!E:E,MATCH(E154,'[1]Export Lascom'!O:O,0))</f>
        <v>PN2068-2</v>
      </c>
      <c r="J154" s="73" t="str">
        <f>IF(MID(INDEX('[1]Export Lascom'!P:P,MATCH(E154,'[1]Export Lascom'!O:O,0)),4,1)="-",MID(INDEX('[1]Export Lascom'!P:P,MATCH(E154,'[1]Export Lascom'!O:O,0)),5,3),"Titre à mettre à jour")</f>
        <v>FIC</v>
      </c>
      <c r="K154" s="73" t="str">
        <f>IF(MID(INDEX('[1]Export Lascom'!P:P,MATCH(E154,'[1]Export Lascom'!O:O,0)),4,1)="-",MID(INDEX('[1]Export Lascom'!P:P,MATCH(E154,'[1]Export Lascom'!O:O,0)),9,3),"Titre à mettre à jour")</f>
        <v>E Q</v>
      </c>
      <c r="L154" s="73" t="str">
        <f>INDEX('[1]Export Lascom'!I:I,MATCH(E154,'[1]Export Lascom'!O:O,0))</f>
        <v>FQR</v>
      </c>
      <c r="M154" s="73" t="str">
        <f>MID(E154,SEARCH("_",E154)-1+13,6)</f>
        <v>000238</v>
      </c>
      <c r="N154" s="74">
        <f>VALUE(MID(E154,SEARCH("_",E154)-1+20,2))</f>
        <v>1</v>
      </c>
      <c r="O154" s="73" t="s">
        <v>787</v>
      </c>
      <c r="P154" s="83" t="str">
        <f>IF(ISERROR(INDEX('Export CPRD PN2068-2'!M:M,MATCH(E154,'Export CPRD PN2068-2'!A:A,0))),"",INDEX('Export CPRD PN2068-2'!M:M,MATCH(E154,'Export CPRD PN2068-2'!A:A,0)))</f>
        <v/>
      </c>
      <c r="Q154" s="75"/>
      <c r="R154" s="76" t="str">
        <f>IF(AND(T154&lt;&gt;"",P154&lt;&gt;""),P154-T154,IF(AND(T154&lt;&gt;"",Q154&lt;&gt;""),Q154-T154,""))</f>
        <v/>
      </c>
      <c r="S154" s="76" t="str">
        <f>IF(ISERROR(INDEX('[1]Export Agora'!F:F,MATCH(INDEX('[1]Présence Agora'!#REF!,MATCH(E154,'[1]Présence Agora'!B:B,0)),'[1]Export Agora'!A:A,0))),"",IF(INDEX('[1]Export Agora'!F:F,MATCH(INDEX('[1]Présence Agora'!#REF!,MATCH(E154,'[1]Présence Agora'!B:B,0)),'[1]Export Agora'!A:A,0))="","",INDEX('[1]Export Agora'!F:F,MATCH(INDEX('[1]Présence Agora'!#REF!,MATCH(E154,'[1]Présence Agora'!B:B,0)),'[1]Export Agora'!A:A,0))))</f>
        <v/>
      </c>
      <c r="T154" s="65">
        <f>IF(INDEX('[1]Export Lascom'!U:U,MATCH(E154,'[1]Export Lascom'!O:O,0))="","",INDEX('[1]Export Lascom'!U:U,MATCH(E154,'[1]Export Lascom'!O:O,0)))</f>
        <v>45072</v>
      </c>
    </row>
    <row r="155" spans="5:20" x14ac:dyDescent="0.25">
      <c r="E155" s="72" t="s">
        <v>1241</v>
      </c>
      <c r="F155" s="73" t="str">
        <f>INDEX('[1]Export Lascom'!B:B,MATCH(E155,'[1]Export Lascom'!O:O,0))</f>
        <v>22ISS</v>
      </c>
      <c r="G155" s="73">
        <f>INDEX('[1]Export Lascom'!G:G,MATCH(E155,'[1]Export Lascom'!O:O,0))</f>
        <v>17</v>
      </c>
      <c r="H155" s="73" t="str">
        <f>INDEX('[1]Export Lascom'!D:D,MATCH(E155,'[1]Export Lascom'!O:O,0))</f>
        <v>G12</v>
      </c>
      <c r="I155" s="73" t="str">
        <f>INDEX('[1]Export Lascom'!E:E,MATCH(E155,'[1]Export Lascom'!O:O,0))</f>
        <v>PN2068-2</v>
      </c>
      <c r="J155" s="73" t="str">
        <f>IF(MID(INDEX('[1]Export Lascom'!P:P,MATCH(E155,'[1]Export Lascom'!O:O,0)),4,1)="-",MID(INDEX('[1]Export Lascom'!P:P,MATCH(E155,'[1]Export Lascom'!O:O,0)),5,3),"Titre à mettre à jour")</f>
        <v>FIC</v>
      </c>
      <c r="K155" s="73" t="str">
        <f>IF(MID(INDEX('[1]Export Lascom'!P:P,MATCH(E155,'[1]Export Lascom'!O:O,0)),4,1)="-",MID(INDEX('[1]Export Lascom'!P:P,MATCH(E155,'[1]Export Lascom'!O:O,0)),9,3),"Titre à mettre à jour")</f>
        <v>E Q</v>
      </c>
      <c r="L155" s="73" t="str">
        <f>INDEX('[1]Export Lascom'!I:I,MATCH(E155,'[1]Export Lascom'!O:O,0))</f>
        <v>FQR</v>
      </c>
      <c r="M155" s="73" t="str">
        <f>MID(E155,SEARCH("_",E155)-1+13,6)</f>
        <v>000239</v>
      </c>
      <c r="N155" s="74">
        <f>VALUE(MID(E155,SEARCH("_",E155)-1+20,2))</f>
        <v>1</v>
      </c>
      <c r="O155" s="73" t="s">
        <v>787</v>
      </c>
      <c r="P155" s="83" t="str">
        <f>IF(ISERROR(INDEX('Export CPRD PN2068-2'!M:M,MATCH(E155,'Export CPRD PN2068-2'!A:A,0))),"",INDEX('Export CPRD PN2068-2'!M:M,MATCH(E155,'Export CPRD PN2068-2'!A:A,0)))</f>
        <v/>
      </c>
      <c r="Q155" s="75"/>
      <c r="R155" s="76" t="str">
        <f>IF(AND(T155&lt;&gt;"",P155&lt;&gt;""),P155-T155,IF(AND(T155&lt;&gt;"",Q155&lt;&gt;""),Q155-T155,""))</f>
        <v/>
      </c>
      <c r="S155" s="76" t="str">
        <f>IF(ISERROR(INDEX('[1]Export Agora'!F:F,MATCH(INDEX('[1]Présence Agora'!#REF!,MATCH(E155,'[1]Présence Agora'!B:B,0)),'[1]Export Agora'!A:A,0))),"",IF(INDEX('[1]Export Agora'!F:F,MATCH(INDEX('[1]Présence Agora'!#REF!,MATCH(E155,'[1]Présence Agora'!B:B,0)),'[1]Export Agora'!A:A,0))="","",INDEX('[1]Export Agora'!F:F,MATCH(INDEX('[1]Présence Agora'!#REF!,MATCH(E155,'[1]Présence Agora'!B:B,0)),'[1]Export Agora'!A:A,0))))</f>
        <v/>
      </c>
      <c r="T155" s="65">
        <f>IF(INDEX('[1]Export Lascom'!U:U,MATCH(E155,'[1]Export Lascom'!O:O,0))="","",INDEX('[1]Export Lascom'!U:U,MATCH(E155,'[1]Export Lascom'!O:O,0)))</f>
        <v>45072</v>
      </c>
    </row>
    <row r="156" spans="5:20" x14ac:dyDescent="0.25">
      <c r="E156" s="72" t="s">
        <v>1259</v>
      </c>
      <c r="F156" s="73" t="str">
        <f>INDEX('[1]Export Lascom'!B:B,MATCH(E156,'[1]Export Lascom'!O:O,0))</f>
        <v>22ISS</v>
      </c>
      <c r="G156" s="73">
        <f>INDEX('[1]Export Lascom'!G:G,MATCH(E156,'[1]Export Lascom'!O:O,0))</f>
        <v>17</v>
      </c>
      <c r="H156" s="73" t="str">
        <f>INDEX('[1]Export Lascom'!D:D,MATCH(E156,'[1]Export Lascom'!O:O,0))</f>
        <v>G12</v>
      </c>
      <c r="I156" s="73" t="str">
        <f>INDEX('[1]Export Lascom'!E:E,MATCH(E156,'[1]Export Lascom'!O:O,0))</f>
        <v>PN2068-2</v>
      </c>
      <c r="J156" s="73" t="str">
        <f>IF(MID(INDEX('[1]Export Lascom'!P:P,MATCH(E156,'[1]Export Lascom'!O:O,0)),4,1)="-",MID(INDEX('[1]Export Lascom'!P:P,MATCH(E156,'[1]Export Lascom'!O:O,0)),5,3),"Titre à mettre à jour")</f>
        <v>FIC</v>
      </c>
      <c r="K156" s="73" t="str">
        <f>IF(MID(INDEX('[1]Export Lascom'!P:P,MATCH(E156,'[1]Export Lascom'!O:O,0)),4,1)="-",MID(INDEX('[1]Export Lascom'!P:P,MATCH(E156,'[1]Export Lascom'!O:O,0)),9,3),"Titre à mettre à jour")</f>
        <v>E Q</v>
      </c>
      <c r="L156" s="73" t="str">
        <f>INDEX('[1]Export Lascom'!I:I,MATCH(E156,'[1]Export Lascom'!O:O,0))</f>
        <v>FQR</v>
      </c>
      <c r="M156" s="73" t="str">
        <f>MID(E156,SEARCH("_",E156)-1+13,6)</f>
        <v>000240</v>
      </c>
      <c r="N156" s="74">
        <f>VALUE(MID(E156,SEARCH("_",E156)-1+20,2))</f>
        <v>1</v>
      </c>
      <c r="O156" s="73" t="s">
        <v>787</v>
      </c>
      <c r="P156" s="83" t="str">
        <f>IF(ISERROR(INDEX('Export CPRD PN2068-2'!M:M,MATCH(E156,'Export CPRD PN2068-2'!A:A,0))),"",INDEX('Export CPRD PN2068-2'!M:M,MATCH(E156,'Export CPRD PN2068-2'!A:A,0)))</f>
        <v/>
      </c>
      <c r="Q156" s="75"/>
      <c r="R156" s="76" t="str">
        <f>IF(AND(T156&lt;&gt;"",P156&lt;&gt;""),P156-T156,IF(AND(T156&lt;&gt;"",Q156&lt;&gt;""),Q156-T156,""))</f>
        <v/>
      </c>
      <c r="S156" s="76" t="str">
        <f>IF(ISERROR(INDEX('[1]Export Agora'!F:F,MATCH(INDEX('[1]Présence Agora'!#REF!,MATCH(E156,'[1]Présence Agora'!B:B,0)),'[1]Export Agora'!A:A,0))),"",IF(INDEX('[1]Export Agora'!F:F,MATCH(INDEX('[1]Présence Agora'!#REF!,MATCH(E156,'[1]Présence Agora'!B:B,0)),'[1]Export Agora'!A:A,0))="","",INDEX('[1]Export Agora'!F:F,MATCH(INDEX('[1]Présence Agora'!#REF!,MATCH(E156,'[1]Présence Agora'!B:B,0)),'[1]Export Agora'!A:A,0))))</f>
        <v/>
      </c>
      <c r="T156" s="65" t="str">
        <f>IF(INDEX('[1]Export Lascom'!U:U,MATCH(E156,'[1]Export Lascom'!O:O,0))="","",INDEX('[1]Export Lascom'!U:U,MATCH(E156,'[1]Export Lascom'!O:O,0)))</f>
        <v/>
      </c>
    </row>
    <row r="157" spans="5:20" x14ac:dyDescent="0.25">
      <c r="E157" s="72" t="s">
        <v>1242</v>
      </c>
      <c r="F157" s="73" t="str">
        <f>INDEX('[1]Export Lascom'!B:B,MATCH(E157,'[1]Export Lascom'!O:O,0))</f>
        <v>22ISS</v>
      </c>
      <c r="G157" s="73">
        <f>INDEX('[1]Export Lascom'!G:G,MATCH(E157,'[1]Export Lascom'!O:O,0))</f>
        <v>17</v>
      </c>
      <c r="H157" s="73" t="str">
        <f>INDEX('[1]Export Lascom'!D:D,MATCH(E157,'[1]Export Lascom'!O:O,0))</f>
        <v>G12</v>
      </c>
      <c r="I157" s="73" t="str">
        <f>INDEX('[1]Export Lascom'!E:E,MATCH(E157,'[1]Export Lascom'!O:O,0))</f>
        <v>PN2068-2</v>
      </c>
      <c r="J157" s="73" t="str">
        <f>IF(MID(INDEX('[1]Export Lascom'!P:P,MATCH(E157,'[1]Export Lascom'!O:O,0)),4,1)="-",MID(INDEX('[1]Export Lascom'!P:P,MATCH(E157,'[1]Export Lascom'!O:O,0)),5,3),"Titre à mettre à jour")</f>
        <v>FIC</v>
      </c>
      <c r="K157" s="73" t="str">
        <f>IF(MID(INDEX('[1]Export Lascom'!P:P,MATCH(E157,'[1]Export Lascom'!O:O,0)),4,1)="-",MID(INDEX('[1]Export Lascom'!P:P,MATCH(E157,'[1]Export Lascom'!O:O,0)),9,3),"Titre à mettre à jour")</f>
        <v>E Q</v>
      </c>
      <c r="L157" s="73" t="str">
        <f>INDEX('[1]Export Lascom'!I:I,MATCH(E157,'[1]Export Lascom'!O:O,0))</f>
        <v>FQR</v>
      </c>
      <c r="M157" s="73" t="str">
        <f>MID(E157,SEARCH("_",E157)-1+13,6)</f>
        <v>000241</v>
      </c>
      <c r="N157" s="74">
        <f>VALUE(MID(E157,SEARCH("_",E157)-1+20,2))</f>
        <v>1</v>
      </c>
      <c r="O157" s="73" t="s">
        <v>787</v>
      </c>
      <c r="P157" s="83" t="str">
        <f>IF(ISERROR(INDEX('Export CPRD PN2068-2'!M:M,MATCH(E157,'Export CPRD PN2068-2'!A:A,0))),"",INDEX('Export CPRD PN2068-2'!M:M,MATCH(E157,'Export CPRD PN2068-2'!A:A,0)))</f>
        <v/>
      </c>
      <c r="Q157" s="75"/>
      <c r="R157" s="76" t="str">
        <f>IF(AND(T157&lt;&gt;"",P157&lt;&gt;""),P157-T157,IF(AND(T157&lt;&gt;"",Q157&lt;&gt;""),Q157-T157,""))</f>
        <v/>
      </c>
      <c r="S157" s="76" t="str">
        <f>IF(ISERROR(INDEX('[1]Export Agora'!F:F,MATCH(INDEX('[1]Présence Agora'!#REF!,MATCH(E157,'[1]Présence Agora'!B:B,0)),'[1]Export Agora'!A:A,0))),"",IF(INDEX('[1]Export Agora'!F:F,MATCH(INDEX('[1]Présence Agora'!#REF!,MATCH(E157,'[1]Présence Agora'!B:B,0)),'[1]Export Agora'!A:A,0))="","",INDEX('[1]Export Agora'!F:F,MATCH(INDEX('[1]Présence Agora'!#REF!,MATCH(E157,'[1]Présence Agora'!B:B,0)),'[1]Export Agora'!A:A,0))))</f>
        <v/>
      </c>
      <c r="T157" s="65">
        <f>IF(INDEX('[1]Export Lascom'!U:U,MATCH(E157,'[1]Export Lascom'!O:O,0))="","",INDEX('[1]Export Lascom'!U:U,MATCH(E157,'[1]Export Lascom'!O:O,0)))</f>
        <v>45072</v>
      </c>
    </row>
    <row r="158" spans="5:20" x14ac:dyDescent="0.25">
      <c r="E158" s="72" t="s">
        <v>1243</v>
      </c>
      <c r="F158" s="73" t="str">
        <f>INDEX('[1]Export Lascom'!B:B,MATCH(E158,'[1]Export Lascom'!O:O,0))</f>
        <v>22ISS</v>
      </c>
      <c r="G158" s="73">
        <f>INDEX('[1]Export Lascom'!G:G,MATCH(E158,'[1]Export Lascom'!O:O,0))</f>
        <v>17</v>
      </c>
      <c r="H158" s="73" t="str">
        <f>INDEX('[1]Export Lascom'!D:D,MATCH(E158,'[1]Export Lascom'!O:O,0))</f>
        <v>G12</v>
      </c>
      <c r="I158" s="73" t="str">
        <f>INDEX('[1]Export Lascom'!E:E,MATCH(E158,'[1]Export Lascom'!O:O,0))</f>
        <v>PN2068-2</v>
      </c>
      <c r="J158" s="73" t="str">
        <f>IF(MID(INDEX('[1]Export Lascom'!P:P,MATCH(E158,'[1]Export Lascom'!O:O,0)),4,1)="-",MID(INDEX('[1]Export Lascom'!P:P,MATCH(E158,'[1]Export Lascom'!O:O,0)),5,3),"Titre à mettre à jour")</f>
        <v>FIC</v>
      </c>
      <c r="K158" s="73" t="str">
        <f>IF(MID(INDEX('[1]Export Lascom'!P:P,MATCH(E158,'[1]Export Lascom'!O:O,0)),4,1)="-",MID(INDEX('[1]Export Lascom'!P:P,MATCH(E158,'[1]Export Lascom'!O:O,0)),9,3),"Titre à mettre à jour")</f>
        <v>E Q</v>
      </c>
      <c r="L158" s="73" t="str">
        <f>INDEX('[1]Export Lascom'!I:I,MATCH(E158,'[1]Export Lascom'!O:O,0))</f>
        <v>FQR</v>
      </c>
      <c r="M158" s="73" t="str">
        <f>MID(E158,SEARCH("_",E158)-1+13,6)</f>
        <v>000242</v>
      </c>
      <c r="N158" s="74">
        <f>VALUE(MID(E158,SEARCH("_",E158)-1+20,2))</f>
        <v>1</v>
      </c>
      <c r="O158" s="73" t="s">
        <v>787</v>
      </c>
      <c r="P158" s="83" t="str">
        <f>IF(ISERROR(INDEX('Export CPRD PN2068-2'!M:M,MATCH(E158,'Export CPRD PN2068-2'!A:A,0))),"",INDEX('Export CPRD PN2068-2'!M:M,MATCH(E158,'Export CPRD PN2068-2'!A:A,0)))</f>
        <v/>
      </c>
      <c r="Q158" s="75"/>
      <c r="R158" s="76" t="str">
        <f>IF(AND(T158&lt;&gt;"",P158&lt;&gt;""),P158-T158,IF(AND(T158&lt;&gt;"",Q158&lt;&gt;""),Q158-T158,""))</f>
        <v/>
      </c>
      <c r="S158" s="76" t="str">
        <f>IF(ISERROR(INDEX('[1]Export Agora'!F:F,MATCH(INDEX('[1]Présence Agora'!#REF!,MATCH(E158,'[1]Présence Agora'!B:B,0)),'[1]Export Agora'!A:A,0))),"",IF(INDEX('[1]Export Agora'!F:F,MATCH(INDEX('[1]Présence Agora'!#REF!,MATCH(E158,'[1]Présence Agora'!B:B,0)),'[1]Export Agora'!A:A,0))="","",INDEX('[1]Export Agora'!F:F,MATCH(INDEX('[1]Présence Agora'!#REF!,MATCH(E158,'[1]Présence Agora'!B:B,0)),'[1]Export Agora'!A:A,0))))</f>
        <v/>
      </c>
      <c r="T158" s="65">
        <f>IF(INDEX('[1]Export Lascom'!U:U,MATCH(E158,'[1]Export Lascom'!O:O,0))="","",INDEX('[1]Export Lascom'!U:U,MATCH(E158,'[1]Export Lascom'!O:O,0)))</f>
        <v>45072</v>
      </c>
    </row>
    <row r="159" spans="5:20" x14ac:dyDescent="0.25">
      <c r="E159" s="72" t="s">
        <v>1244</v>
      </c>
      <c r="F159" s="73" t="str">
        <f>INDEX('[1]Export Lascom'!B:B,MATCH(E159,'[1]Export Lascom'!O:O,0))</f>
        <v>22ISS</v>
      </c>
      <c r="G159" s="73">
        <f>INDEX('[1]Export Lascom'!G:G,MATCH(E159,'[1]Export Lascom'!O:O,0))</f>
        <v>17</v>
      </c>
      <c r="H159" s="73" t="str">
        <f>INDEX('[1]Export Lascom'!D:D,MATCH(E159,'[1]Export Lascom'!O:O,0))</f>
        <v>G12</v>
      </c>
      <c r="I159" s="73" t="str">
        <f>INDEX('[1]Export Lascom'!E:E,MATCH(E159,'[1]Export Lascom'!O:O,0))</f>
        <v>PN2068-2</v>
      </c>
      <c r="J159" s="73" t="str">
        <f>IF(MID(INDEX('[1]Export Lascom'!P:P,MATCH(E159,'[1]Export Lascom'!O:O,0)),4,1)="-",MID(INDEX('[1]Export Lascom'!P:P,MATCH(E159,'[1]Export Lascom'!O:O,0)),5,3),"Titre à mettre à jour")</f>
        <v>FIC</v>
      </c>
      <c r="K159" s="73" t="str">
        <f>IF(MID(INDEX('[1]Export Lascom'!P:P,MATCH(E159,'[1]Export Lascom'!O:O,0)),4,1)="-",MID(INDEX('[1]Export Lascom'!P:P,MATCH(E159,'[1]Export Lascom'!O:O,0)),9,3),"Titre à mettre à jour")</f>
        <v>E Q</v>
      </c>
      <c r="L159" s="73" t="str">
        <f>INDEX('[1]Export Lascom'!I:I,MATCH(E159,'[1]Export Lascom'!O:O,0))</f>
        <v>FQR</v>
      </c>
      <c r="M159" s="73" t="str">
        <f>MID(E159,SEARCH("_",E159)-1+13,6)</f>
        <v>000243</v>
      </c>
      <c r="N159" s="74">
        <f>VALUE(MID(E159,SEARCH("_",E159)-1+20,2))</f>
        <v>1</v>
      </c>
      <c r="O159" s="73" t="s">
        <v>787</v>
      </c>
      <c r="P159" s="83" t="str">
        <f>IF(ISERROR(INDEX('Export CPRD PN2068-2'!M:M,MATCH(E159,'Export CPRD PN2068-2'!A:A,0))),"",INDEX('Export CPRD PN2068-2'!M:M,MATCH(E159,'Export CPRD PN2068-2'!A:A,0)))</f>
        <v/>
      </c>
      <c r="Q159" s="75"/>
      <c r="R159" s="76" t="str">
        <f>IF(AND(T159&lt;&gt;"",P159&lt;&gt;""),P159-T159,IF(AND(T159&lt;&gt;"",Q159&lt;&gt;""),Q159-T159,""))</f>
        <v/>
      </c>
      <c r="S159" s="76" t="str">
        <f>IF(ISERROR(INDEX('[1]Export Agora'!F:F,MATCH(INDEX('[1]Présence Agora'!#REF!,MATCH(E159,'[1]Présence Agora'!B:B,0)),'[1]Export Agora'!A:A,0))),"",IF(INDEX('[1]Export Agora'!F:F,MATCH(INDEX('[1]Présence Agora'!#REF!,MATCH(E159,'[1]Présence Agora'!B:B,0)),'[1]Export Agora'!A:A,0))="","",INDEX('[1]Export Agora'!F:F,MATCH(INDEX('[1]Présence Agora'!#REF!,MATCH(E159,'[1]Présence Agora'!B:B,0)),'[1]Export Agora'!A:A,0))))</f>
        <v/>
      </c>
      <c r="T159" s="65">
        <f>IF(INDEX('[1]Export Lascom'!U:U,MATCH(E159,'[1]Export Lascom'!O:O,0))="","",INDEX('[1]Export Lascom'!U:U,MATCH(E159,'[1]Export Lascom'!O:O,0)))</f>
        <v>45072</v>
      </c>
    </row>
    <row r="160" spans="5:20" x14ac:dyDescent="0.25">
      <c r="E160" s="72" t="s">
        <v>1245</v>
      </c>
      <c r="F160" s="73" t="str">
        <f>INDEX('[1]Export Lascom'!B:B,MATCH(E160,'[1]Export Lascom'!O:O,0))</f>
        <v>22ISS</v>
      </c>
      <c r="G160" s="73">
        <f>INDEX('[1]Export Lascom'!G:G,MATCH(E160,'[1]Export Lascom'!O:O,0))</f>
        <v>17</v>
      </c>
      <c r="H160" s="73" t="str">
        <f>INDEX('[1]Export Lascom'!D:D,MATCH(E160,'[1]Export Lascom'!O:O,0))</f>
        <v>G12</v>
      </c>
      <c r="I160" s="73" t="str">
        <f>INDEX('[1]Export Lascom'!E:E,MATCH(E160,'[1]Export Lascom'!O:O,0))</f>
        <v>PN2068-2</v>
      </c>
      <c r="J160" s="73" t="str">
        <f>IF(MID(INDEX('[1]Export Lascom'!P:P,MATCH(E160,'[1]Export Lascom'!O:O,0)),4,1)="-",MID(INDEX('[1]Export Lascom'!P:P,MATCH(E160,'[1]Export Lascom'!O:O,0)),5,3),"Titre à mettre à jour")</f>
        <v>FIC</v>
      </c>
      <c r="K160" s="73" t="str">
        <f>IF(MID(INDEX('[1]Export Lascom'!P:P,MATCH(E160,'[1]Export Lascom'!O:O,0)),4,1)="-",MID(INDEX('[1]Export Lascom'!P:P,MATCH(E160,'[1]Export Lascom'!O:O,0)),9,3),"Titre à mettre à jour")</f>
        <v>E Q</v>
      </c>
      <c r="L160" s="73" t="str">
        <f>INDEX('[1]Export Lascom'!I:I,MATCH(E160,'[1]Export Lascom'!O:O,0))</f>
        <v>FQR</v>
      </c>
      <c r="M160" s="73" t="str">
        <f>MID(E160,SEARCH("_",E160)-1+13,6)</f>
        <v>000244</v>
      </c>
      <c r="N160" s="74">
        <f>VALUE(MID(E160,SEARCH("_",E160)-1+20,2))</f>
        <v>1</v>
      </c>
      <c r="O160" s="73" t="s">
        <v>787</v>
      </c>
      <c r="P160" s="83" t="str">
        <f>IF(ISERROR(INDEX('Export CPRD PN2068-2'!M:M,MATCH(E160,'Export CPRD PN2068-2'!A:A,0))),"",INDEX('Export CPRD PN2068-2'!M:M,MATCH(E160,'Export CPRD PN2068-2'!A:A,0)))</f>
        <v/>
      </c>
      <c r="Q160" s="75"/>
      <c r="R160" s="76" t="str">
        <f>IF(AND(T160&lt;&gt;"",P160&lt;&gt;""),P160-T160,IF(AND(T160&lt;&gt;"",Q160&lt;&gt;""),Q160-T160,""))</f>
        <v/>
      </c>
      <c r="S160" s="76" t="str">
        <f>IF(ISERROR(INDEX('[1]Export Agora'!F:F,MATCH(INDEX('[1]Présence Agora'!#REF!,MATCH(E160,'[1]Présence Agora'!B:B,0)),'[1]Export Agora'!A:A,0))),"",IF(INDEX('[1]Export Agora'!F:F,MATCH(INDEX('[1]Présence Agora'!#REF!,MATCH(E160,'[1]Présence Agora'!B:B,0)),'[1]Export Agora'!A:A,0))="","",INDEX('[1]Export Agora'!F:F,MATCH(INDEX('[1]Présence Agora'!#REF!,MATCH(E160,'[1]Présence Agora'!B:B,0)),'[1]Export Agora'!A:A,0))))</f>
        <v/>
      </c>
      <c r="T160" s="65">
        <f>IF(INDEX('[1]Export Lascom'!U:U,MATCH(E160,'[1]Export Lascom'!O:O,0))="","",INDEX('[1]Export Lascom'!U:U,MATCH(E160,'[1]Export Lascom'!O:O,0)))</f>
        <v>45072</v>
      </c>
    </row>
    <row r="161" spans="5:20" x14ac:dyDescent="0.25">
      <c r="E161" s="72" t="s">
        <v>1246</v>
      </c>
      <c r="F161" s="73" t="str">
        <f>INDEX('[1]Export Lascom'!B:B,MATCH(E161,'[1]Export Lascom'!O:O,0))</f>
        <v>22ISS</v>
      </c>
      <c r="G161" s="73">
        <f>INDEX('[1]Export Lascom'!G:G,MATCH(E161,'[1]Export Lascom'!O:O,0))</f>
        <v>17</v>
      </c>
      <c r="H161" s="73" t="str">
        <f>INDEX('[1]Export Lascom'!D:D,MATCH(E161,'[1]Export Lascom'!O:O,0))</f>
        <v>G12</v>
      </c>
      <c r="I161" s="73" t="str">
        <f>INDEX('[1]Export Lascom'!E:E,MATCH(E161,'[1]Export Lascom'!O:O,0))</f>
        <v>PN2068-2</v>
      </c>
      <c r="J161" s="73" t="str">
        <f>IF(MID(INDEX('[1]Export Lascom'!P:P,MATCH(E161,'[1]Export Lascom'!O:O,0)),4,1)="-",MID(INDEX('[1]Export Lascom'!P:P,MATCH(E161,'[1]Export Lascom'!O:O,0)),5,3),"Titre à mettre à jour")</f>
        <v>FIC</v>
      </c>
      <c r="K161" s="73" t="str">
        <f>IF(MID(INDEX('[1]Export Lascom'!P:P,MATCH(E161,'[1]Export Lascom'!O:O,0)),4,1)="-",MID(INDEX('[1]Export Lascom'!P:P,MATCH(E161,'[1]Export Lascom'!O:O,0)),9,3),"Titre à mettre à jour")</f>
        <v>E Q</v>
      </c>
      <c r="L161" s="73" t="str">
        <f>INDEX('[1]Export Lascom'!I:I,MATCH(E161,'[1]Export Lascom'!O:O,0))</f>
        <v>FQR</v>
      </c>
      <c r="M161" s="73" t="str">
        <f>MID(E161,SEARCH("_",E161)-1+13,6)</f>
        <v>000245</v>
      </c>
      <c r="N161" s="74">
        <f>VALUE(MID(E161,SEARCH("_",E161)-1+20,2))</f>
        <v>1</v>
      </c>
      <c r="O161" s="73" t="s">
        <v>787</v>
      </c>
      <c r="P161" s="83" t="str">
        <f>IF(ISERROR(INDEX('Export CPRD PN2068-2'!M:M,MATCH(E161,'Export CPRD PN2068-2'!A:A,0))),"",INDEX('Export CPRD PN2068-2'!M:M,MATCH(E161,'Export CPRD PN2068-2'!A:A,0)))</f>
        <v/>
      </c>
      <c r="Q161" s="75"/>
      <c r="R161" s="76" t="str">
        <f>IF(AND(T161&lt;&gt;"",P161&lt;&gt;""),P161-T161,IF(AND(T161&lt;&gt;"",Q161&lt;&gt;""),Q161-T161,""))</f>
        <v/>
      </c>
      <c r="S161" s="76" t="str">
        <f>IF(ISERROR(INDEX('[1]Export Agora'!F:F,MATCH(INDEX('[1]Présence Agora'!#REF!,MATCH(E161,'[1]Présence Agora'!B:B,0)),'[1]Export Agora'!A:A,0))),"",IF(INDEX('[1]Export Agora'!F:F,MATCH(INDEX('[1]Présence Agora'!#REF!,MATCH(E161,'[1]Présence Agora'!B:B,0)),'[1]Export Agora'!A:A,0))="","",INDEX('[1]Export Agora'!F:F,MATCH(INDEX('[1]Présence Agora'!#REF!,MATCH(E161,'[1]Présence Agora'!B:B,0)),'[1]Export Agora'!A:A,0))))</f>
        <v/>
      </c>
      <c r="T161" s="65">
        <f>IF(INDEX('[1]Export Lascom'!U:U,MATCH(E161,'[1]Export Lascom'!O:O,0))="","",INDEX('[1]Export Lascom'!U:U,MATCH(E161,'[1]Export Lascom'!O:O,0)))</f>
        <v>45072</v>
      </c>
    </row>
    <row r="162" spans="5:20" x14ac:dyDescent="0.25">
      <c r="E162" s="72" t="s">
        <v>1247</v>
      </c>
      <c r="F162" s="73" t="str">
        <f>INDEX('[1]Export Lascom'!B:B,MATCH(E162,'[1]Export Lascom'!O:O,0))</f>
        <v>22ISS</v>
      </c>
      <c r="G162" s="73">
        <f>INDEX('[1]Export Lascom'!G:G,MATCH(E162,'[1]Export Lascom'!O:O,0))</f>
        <v>17</v>
      </c>
      <c r="H162" s="73" t="str">
        <f>INDEX('[1]Export Lascom'!D:D,MATCH(E162,'[1]Export Lascom'!O:O,0))</f>
        <v>G12</v>
      </c>
      <c r="I162" s="73" t="str">
        <f>INDEX('[1]Export Lascom'!E:E,MATCH(E162,'[1]Export Lascom'!O:O,0))</f>
        <v>PN2068-2</v>
      </c>
      <c r="J162" s="73" t="str">
        <f>IF(MID(INDEX('[1]Export Lascom'!P:P,MATCH(E162,'[1]Export Lascom'!O:O,0)),4,1)="-",MID(INDEX('[1]Export Lascom'!P:P,MATCH(E162,'[1]Export Lascom'!O:O,0)),5,3),"Titre à mettre à jour")</f>
        <v>FIC</v>
      </c>
      <c r="K162" s="73" t="str">
        <f>IF(MID(INDEX('[1]Export Lascom'!P:P,MATCH(E162,'[1]Export Lascom'!O:O,0)),4,1)="-",MID(INDEX('[1]Export Lascom'!P:P,MATCH(E162,'[1]Export Lascom'!O:O,0)),9,3),"Titre à mettre à jour")</f>
        <v>E Q</v>
      </c>
      <c r="L162" s="73" t="str">
        <f>INDEX('[1]Export Lascom'!I:I,MATCH(E162,'[1]Export Lascom'!O:O,0))</f>
        <v>FQR</v>
      </c>
      <c r="M162" s="73" t="str">
        <f>MID(E162,SEARCH("_",E162)-1+13,6)</f>
        <v>000246</v>
      </c>
      <c r="N162" s="74">
        <f>VALUE(MID(E162,SEARCH("_",E162)-1+20,2))</f>
        <v>1</v>
      </c>
      <c r="O162" s="73" t="s">
        <v>787</v>
      </c>
      <c r="P162" s="83" t="str">
        <f>IF(ISERROR(INDEX('Export CPRD PN2068-2'!M:M,MATCH(E162,'Export CPRD PN2068-2'!A:A,0))),"",INDEX('Export CPRD PN2068-2'!M:M,MATCH(E162,'Export CPRD PN2068-2'!A:A,0)))</f>
        <v/>
      </c>
      <c r="Q162" s="75"/>
      <c r="R162" s="76" t="str">
        <f>IF(AND(T162&lt;&gt;"",P162&lt;&gt;""),P162-T162,IF(AND(T162&lt;&gt;"",Q162&lt;&gt;""),Q162-T162,""))</f>
        <v/>
      </c>
      <c r="S162" s="76" t="str">
        <f>IF(ISERROR(INDEX('[1]Export Agora'!F:F,MATCH(INDEX('[1]Présence Agora'!#REF!,MATCH(E162,'[1]Présence Agora'!B:B,0)),'[1]Export Agora'!A:A,0))),"",IF(INDEX('[1]Export Agora'!F:F,MATCH(INDEX('[1]Présence Agora'!#REF!,MATCH(E162,'[1]Présence Agora'!B:B,0)),'[1]Export Agora'!A:A,0))="","",INDEX('[1]Export Agora'!F:F,MATCH(INDEX('[1]Présence Agora'!#REF!,MATCH(E162,'[1]Présence Agora'!B:B,0)),'[1]Export Agora'!A:A,0))))</f>
        <v/>
      </c>
      <c r="T162" s="65">
        <f>IF(INDEX('[1]Export Lascom'!U:U,MATCH(E162,'[1]Export Lascom'!O:O,0))="","",INDEX('[1]Export Lascom'!U:U,MATCH(E162,'[1]Export Lascom'!O:O,0)))</f>
        <v>45072</v>
      </c>
    </row>
    <row r="163" spans="5:20" x14ac:dyDescent="0.25">
      <c r="E163" s="72" t="s">
        <v>1248</v>
      </c>
      <c r="F163" s="73" t="str">
        <f>INDEX('[1]Export Lascom'!B:B,MATCH(E163,'[1]Export Lascom'!O:O,0))</f>
        <v>22ISS</v>
      </c>
      <c r="G163" s="73">
        <f>INDEX('[1]Export Lascom'!G:G,MATCH(E163,'[1]Export Lascom'!O:O,0))</f>
        <v>17</v>
      </c>
      <c r="H163" s="73" t="str">
        <f>INDEX('[1]Export Lascom'!D:D,MATCH(E163,'[1]Export Lascom'!O:O,0))</f>
        <v>G12</v>
      </c>
      <c r="I163" s="73" t="str">
        <f>INDEX('[1]Export Lascom'!E:E,MATCH(E163,'[1]Export Lascom'!O:O,0))</f>
        <v>PN2068-2</v>
      </c>
      <c r="J163" s="73" t="str">
        <f>IF(MID(INDEX('[1]Export Lascom'!P:P,MATCH(E163,'[1]Export Lascom'!O:O,0)),4,1)="-",MID(INDEX('[1]Export Lascom'!P:P,MATCH(E163,'[1]Export Lascom'!O:O,0)),5,3),"Titre à mettre à jour")</f>
        <v>FIC</v>
      </c>
      <c r="K163" s="73" t="str">
        <f>IF(MID(INDEX('[1]Export Lascom'!P:P,MATCH(E163,'[1]Export Lascom'!O:O,0)),4,1)="-",MID(INDEX('[1]Export Lascom'!P:P,MATCH(E163,'[1]Export Lascom'!O:O,0)),9,3),"Titre à mettre à jour")</f>
        <v>E Q</v>
      </c>
      <c r="L163" s="73" t="str">
        <f>INDEX('[1]Export Lascom'!I:I,MATCH(E163,'[1]Export Lascom'!O:O,0))</f>
        <v>FQR</v>
      </c>
      <c r="M163" s="73" t="str">
        <f>MID(E163,SEARCH("_",E163)-1+13,6)</f>
        <v>000247</v>
      </c>
      <c r="N163" s="74">
        <f>VALUE(MID(E163,SEARCH("_",E163)-1+20,2))</f>
        <v>1</v>
      </c>
      <c r="O163" s="73" t="s">
        <v>787</v>
      </c>
      <c r="P163" s="83" t="str">
        <f>IF(ISERROR(INDEX('Export CPRD PN2068-2'!M:M,MATCH(E163,'Export CPRD PN2068-2'!A:A,0))),"",INDEX('Export CPRD PN2068-2'!M:M,MATCH(E163,'Export CPRD PN2068-2'!A:A,0)))</f>
        <v/>
      </c>
      <c r="Q163" s="75"/>
      <c r="R163" s="76" t="str">
        <f>IF(AND(T163&lt;&gt;"",P163&lt;&gt;""),P163-T163,IF(AND(T163&lt;&gt;"",Q163&lt;&gt;""),Q163-T163,""))</f>
        <v/>
      </c>
      <c r="S163" s="76" t="str">
        <f>IF(ISERROR(INDEX('[1]Export Agora'!F:F,MATCH(INDEX('[1]Présence Agora'!#REF!,MATCH(E163,'[1]Présence Agora'!B:B,0)),'[1]Export Agora'!A:A,0))),"",IF(INDEX('[1]Export Agora'!F:F,MATCH(INDEX('[1]Présence Agora'!#REF!,MATCH(E163,'[1]Présence Agora'!B:B,0)),'[1]Export Agora'!A:A,0))="","",INDEX('[1]Export Agora'!F:F,MATCH(INDEX('[1]Présence Agora'!#REF!,MATCH(E163,'[1]Présence Agora'!B:B,0)),'[1]Export Agora'!A:A,0))))</f>
        <v/>
      </c>
      <c r="T163" s="65">
        <f>IF(INDEX('[1]Export Lascom'!U:U,MATCH(E163,'[1]Export Lascom'!O:O,0))="","",INDEX('[1]Export Lascom'!U:U,MATCH(E163,'[1]Export Lascom'!O:O,0)))</f>
        <v>45072</v>
      </c>
    </row>
    <row r="164" spans="5:20" x14ac:dyDescent="0.25">
      <c r="E164" s="72" t="s">
        <v>1249</v>
      </c>
      <c r="F164" s="73" t="str">
        <f>INDEX('[1]Export Lascom'!B:B,MATCH(E164,'[1]Export Lascom'!O:O,0))</f>
        <v>22ISS</v>
      </c>
      <c r="G164" s="73">
        <f>INDEX('[1]Export Lascom'!G:G,MATCH(E164,'[1]Export Lascom'!O:O,0))</f>
        <v>17</v>
      </c>
      <c r="H164" s="73" t="str">
        <f>INDEX('[1]Export Lascom'!D:D,MATCH(E164,'[1]Export Lascom'!O:O,0))</f>
        <v>G12</v>
      </c>
      <c r="I164" s="73" t="str">
        <f>INDEX('[1]Export Lascom'!E:E,MATCH(E164,'[1]Export Lascom'!O:O,0))</f>
        <v>PN2068-2</v>
      </c>
      <c r="J164" s="73" t="str">
        <f>IF(MID(INDEX('[1]Export Lascom'!P:P,MATCH(E164,'[1]Export Lascom'!O:O,0)),4,1)="-",MID(INDEX('[1]Export Lascom'!P:P,MATCH(E164,'[1]Export Lascom'!O:O,0)),5,3),"Titre à mettre à jour")</f>
        <v>FIC</v>
      </c>
      <c r="K164" s="73" t="str">
        <f>IF(MID(INDEX('[1]Export Lascom'!P:P,MATCH(E164,'[1]Export Lascom'!O:O,0)),4,1)="-",MID(INDEX('[1]Export Lascom'!P:P,MATCH(E164,'[1]Export Lascom'!O:O,0)),9,3),"Titre à mettre à jour")</f>
        <v>E Q</v>
      </c>
      <c r="L164" s="73" t="str">
        <f>INDEX('[1]Export Lascom'!I:I,MATCH(E164,'[1]Export Lascom'!O:O,0))</f>
        <v>FQR</v>
      </c>
      <c r="M164" s="73" t="str">
        <f>MID(E164,SEARCH("_",E164)-1+13,6)</f>
        <v>000248</v>
      </c>
      <c r="N164" s="74">
        <f>VALUE(MID(E164,SEARCH("_",E164)-1+20,2))</f>
        <v>1</v>
      </c>
      <c r="O164" s="73" t="s">
        <v>787</v>
      </c>
      <c r="P164" s="83" t="str">
        <f>IF(ISERROR(INDEX('Export CPRD PN2068-2'!M:M,MATCH(E164,'Export CPRD PN2068-2'!A:A,0))),"",INDEX('Export CPRD PN2068-2'!M:M,MATCH(E164,'Export CPRD PN2068-2'!A:A,0)))</f>
        <v/>
      </c>
      <c r="Q164" s="75"/>
      <c r="R164" s="76" t="str">
        <f>IF(AND(T164&lt;&gt;"",P164&lt;&gt;""),P164-T164,IF(AND(T164&lt;&gt;"",Q164&lt;&gt;""),Q164-T164,""))</f>
        <v/>
      </c>
      <c r="S164" s="76" t="str">
        <f>IF(ISERROR(INDEX('[1]Export Agora'!F:F,MATCH(INDEX('[1]Présence Agora'!#REF!,MATCH(E164,'[1]Présence Agora'!B:B,0)),'[1]Export Agora'!A:A,0))),"",IF(INDEX('[1]Export Agora'!F:F,MATCH(INDEX('[1]Présence Agora'!#REF!,MATCH(E164,'[1]Présence Agora'!B:B,0)),'[1]Export Agora'!A:A,0))="","",INDEX('[1]Export Agora'!F:F,MATCH(INDEX('[1]Présence Agora'!#REF!,MATCH(E164,'[1]Présence Agora'!B:B,0)),'[1]Export Agora'!A:A,0))))</f>
        <v/>
      </c>
      <c r="T164" s="65">
        <f>IF(INDEX('[1]Export Lascom'!U:U,MATCH(E164,'[1]Export Lascom'!O:O,0))="","",INDEX('[1]Export Lascom'!U:U,MATCH(E164,'[1]Export Lascom'!O:O,0)))</f>
        <v>45072</v>
      </c>
    </row>
    <row r="165" spans="5:20" x14ac:dyDescent="0.25">
      <c r="E165" s="72" t="s">
        <v>1260</v>
      </c>
      <c r="F165" s="73" t="str">
        <f>INDEX('[1]Export Lascom'!B:B,MATCH(E165,'[1]Export Lascom'!O:O,0))</f>
        <v>22ISS</v>
      </c>
      <c r="G165" s="73">
        <f>INDEX('[1]Export Lascom'!G:G,MATCH(E165,'[1]Export Lascom'!O:O,0))</f>
        <v>17</v>
      </c>
      <c r="H165" s="73" t="str">
        <f>INDEX('[1]Export Lascom'!D:D,MATCH(E165,'[1]Export Lascom'!O:O,0))</f>
        <v>G12</v>
      </c>
      <c r="I165" s="73" t="str">
        <f>INDEX('[1]Export Lascom'!E:E,MATCH(E165,'[1]Export Lascom'!O:O,0))</f>
        <v>PN2068-2</v>
      </c>
      <c r="J165" s="73" t="str">
        <f>IF(MID(INDEX('[1]Export Lascom'!P:P,MATCH(E165,'[1]Export Lascom'!O:O,0)),4,1)="-",MID(INDEX('[1]Export Lascom'!P:P,MATCH(E165,'[1]Export Lascom'!O:O,0)),5,3),"Titre à mettre à jour")</f>
        <v>FIC</v>
      </c>
      <c r="K165" s="73" t="str">
        <f>IF(MID(INDEX('[1]Export Lascom'!P:P,MATCH(E165,'[1]Export Lascom'!O:O,0)),4,1)="-",MID(INDEX('[1]Export Lascom'!P:P,MATCH(E165,'[1]Export Lascom'!O:O,0)),9,3),"Titre à mettre à jour")</f>
        <v>E Q</v>
      </c>
      <c r="L165" s="73" t="str">
        <f>INDEX('[1]Export Lascom'!I:I,MATCH(E165,'[1]Export Lascom'!O:O,0))</f>
        <v>FQR</v>
      </c>
      <c r="M165" s="73" t="str">
        <f>MID(E165,SEARCH("_",E165)-1+13,6)</f>
        <v>000249</v>
      </c>
      <c r="N165" s="74">
        <f>VALUE(MID(E165,SEARCH("_",E165)-1+20,2))</f>
        <v>1</v>
      </c>
      <c r="O165" s="73" t="s">
        <v>787</v>
      </c>
      <c r="P165" s="83" t="str">
        <f>IF(ISERROR(INDEX('Export CPRD PN2068-2'!M:M,MATCH(E165,'Export CPRD PN2068-2'!A:A,0))),"",INDEX('Export CPRD PN2068-2'!M:M,MATCH(E165,'Export CPRD PN2068-2'!A:A,0)))</f>
        <v/>
      </c>
      <c r="Q165" s="75"/>
      <c r="R165" s="76" t="str">
        <f>IF(AND(T165&lt;&gt;"",P165&lt;&gt;""),P165-T165,IF(AND(T165&lt;&gt;"",Q165&lt;&gt;""),Q165-T165,""))</f>
        <v/>
      </c>
      <c r="S165" s="76" t="str">
        <f>IF(ISERROR(INDEX('[1]Export Agora'!F:F,MATCH(INDEX('[1]Présence Agora'!#REF!,MATCH(E165,'[1]Présence Agora'!B:B,0)),'[1]Export Agora'!A:A,0))),"",IF(INDEX('[1]Export Agora'!F:F,MATCH(INDEX('[1]Présence Agora'!#REF!,MATCH(E165,'[1]Présence Agora'!B:B,0)),'[1]Export Agora'!A:A,0))="","",INDEX('[1]Export Agora'!F:F,MATCH(INDEX('[1]Présence Agora'!#REF!,MATCH(E165,'[1]Présence Agora'!B:B,0)),'[1]Export Agora'!A:A,0))))</f>
        <v/>
      </c>
      <c r="T165" s="65" t="str">
        <f>IF(INDEX('[1]Export Lascom'!U:U,MATCH(E165,'[1]Export Lascom'!O:O,0))="","",INDEX('[1]Export Lascom'!U:U,MATCH(E165,'[1]Export Lascom'!O:O,0)))</f>
        <v/>
      </c>
    </row>
    <row r="166" spans="5:20" x14ac:dyDescent="0.25">
      <c r="E166" s="72" t="s">
        <v>1250</v>
      </c>
      <c r="F166" s="73" t="str">
        <f>INDEX('[1]Export Lascom'!B:B,MATCH(E166,'[1]Export Lascom'!O:O,0))</f>
        <v>22ISS</v>
      </c>
      <c r="G166" s="73">
        <f>INDEX('[1]Export Lascom'!G:G,MATCH(E166,'[1]Export Lascom'!O:O,0))</f>
        <v>17</v>
      </c>
      <c r="H166" s="73" t="str">
        <f>INDEX('[1]Export Lascom'!D:D,MATCH(E166,'[1]Export Lascom'!O:O,0))</f>
        <v>G12</v>
      </c>
      <c r="I166" s="73" t="str">
        <f>INDEX('[1]Export Lascom'!E:E,MATCH(E166,'[1]Export Lascom'!O:O,0))</f>
        <v>PN2068-2</v>
      </c>
      <c r="J166" s="73" t="str">
        <f>IF(MID(INDEX('[1]Export Lascom'!P:P,MATCH(E166,'[1]Export Lascom'!O:O,0)),4,1)="-",MID(INDEX('[1]Export Lascom'!P:P,MATCH(E166,'[1]Export Lascom'!O:O,0)),5,3),"Titre à mettre à jour")</f>
        <v>FIC</v>
      </c>
      <c r="K166" s="73" t="str">
        <f>IF(MID(INDEX('[1]Export Lascom'!P:P,MATCH(E166,'[1]Export Lascom'!O:O,0)),4,1)="-",MID(INDEX('[1]Export Lascom'!P:P,MATCH(E166,'[1]Export Lascom'!O:O,0)),9,3),"Titre à mettre à jour")</f>
        <v>E Q</v>
      </c>
      <c r="L166" s="73" t="str">
        <f>INDEX('[1]Export Lascom'!I:I,MATCH(E166,'[1]Export Lascom'!O:O,0))</f>
        <v>FQR</v>
      </c>
      <c r="M166" s="73" t="str">
        <f>MID(E166,SEARCH("_",E166)-1+13,6)</f>
        <v>000250</v>
      </c>
      <c r="N166" s="74">
        <f>VALUE(MID(E166,SEARCH("_",E166)-1+20,2))</f>
        <v>1</v>
      </c>
      <c r="O166" s="73" t="s">
        <v>787</v>
      </c>
      <c r="P166" s="83" t="str">
        <f>IF(ISERROR(INDEX('Export CPRD PN2068-2'!M:M,MATCH(E166,'Export CPRD PN2068-2'!A:A,0))),"",INDEX('Export CPRD PN2068-2'!M:M,MATCH(E166,'Export CPRD PN2068-2'!A:A,0)))</f>
        <v/>
      </c>
      <c r="Q166" s="75"/>
      <c r="R166" s="76" t="str">
        <f>IF(AND(T166&lt;&gt;"",P166&lt;&gt;""),P166-T166,IF(AND(T166&lt;&gt;"",Q166&lt;&gt;""),Q166-T166,""))</f>
        <v/>
      </c>
      <c r="S166" s="76" t="str">
        <f>IF(ISERROR(INDEX('[1]Export Agora'!F:F,MATCH(INDEX('[1]Présence Agora'!#REF!,MATCH(E166,'[1]Présence Agora'!B:B,0)),'[1]Export Agora'!A:A,0))),"",IF(INDEX('[1]Export Agora'!F:F,MATCH(INDEX('[1]Présence Agora'!#REF!,MATCH(E166,'[1]Présence Agora'!B:B,0)),'[1]Export Agora'!A:A,0))="","",INDEX('[1]Export Agora'!F:F,MATCH(INDEX('[1]Présence Agora'!#REF!,MATCH(E166,'[1]Présence Agora'!B:B,0)),'[1]Export Agora'!A:A,0))))</f>
        <v/>
      </c>
      <c r="T166" s="65">
        <f>IF(INDEX('[1]Export Lascom'!U:U,MATCH(E166,'[1]Export Lascom'!O:O,0))="","",INDEX('[1]Export Lascom'!U:U,MATCH(E166,'[1]Export Lascom'!O:O,0)))</f>
        <v>45072</v>
      </c>
    </row>
    <row r="167" spans="5:20" x14ac:dyDescent="0.25">
      <c r="E167" s="72" t="s">
        <v>1251</v>
      </c>
      <c r="F167" s="73" t="str">
        <f>INDEX('[1]Export Lascom'!B:B,MATCH(E167,'[1]Export Lascom'!O:O,0))</f>
        <v>22ISS</v>
      </c>
      <c r="G167" s="73">
        <f>INDEX('[1]Export Lascom'!G:G,MATCH(E167,'[1]Export Lascom'!O:O,0))</f>
        <v>17</v>
      </c>
      <c r="H167" s="73" t="str">
        <f>INDEX('[1]Export Lascom'!D:D,MATCH(E167,'[1]Export Lascom'!O:O,0))</f>
        <v>G12</v>
      </c>
      <c r="I167" s="73" t="str">
        <f>INDEX('[1]Export Lascom'!E:E,MATCH(E167,'[1]Export Lascom'!O:O,0))</f>
        <v>PN2068-2</v>
      </c>
      <c r="J167" s="73" t="str">
        <f>IF(MID(INDEX('[1]Export Lascom'!P:P,MATCH(E167,'[1]Export Lascom'!O:O,0)),4,1)="-",MID(INDEX('[1]Export Lascom'!P:P,MATCH(E167,'[1]Export Lascom'!O:O,0)),5,3),"Titre à mettre à jour")</f>
        <v>FIC</v>
      </c>
      <c r="K167" s="73" t="str">
        <f>IF(MID(INDEX('[1]Export Lascom'!P:P,MATCH(E167,'[1]Export Lascom'!O:O,0)),4,1)="-",MID(INDEX('[1]Export Lascom'!P:P,MATCH(E167,'[1]Export Lascom'!O:O,0)),9,3),"Titre à mettre à jour")</f>
        <v>E Q</v>
      </c>
      <c r="L167" s="73" t="str">
        <f>INDEX('[1]Export Lascom'!I:I,MATCH(E167,'[1]Export Lascom'!O:O,0))</f>
        <v>FQR</v>
      </c>
      <c r="M167" s="73" t="str">
        <f>MID(E167,SEARCH("_",E167)-1+13,6)</f>
        <v>000251</v>
      </c>
      <c r="N167" s="74">
        <f>VALUE(MID(E167,SEARCH("_",E167)-1+20,2))</f>
        <v>1</v>
      </c>
      <c r="O167" s="73" t="s">
        <v>785</v>
      </c>
      <c r="P167" s="83" t="str">
        <f>IF(ISERROR(INDEX('Export CPRD PN2068-2'!M:M,MATCH(E167,'Export CPRD PN2068-2'!A:A,0))),"",INDEX('Export CPRD PN2068-2'!M:M,MATCH(E167,'Export CPRD PN2068-2'!A:A,0)))</f>
        <v/>
      </c>
      <c r="Q167" s="75"/>
      <c r="R167" s="76" t="str">
        <f>IF(AND(T167&lt;&gt;"",P167&lt;&gt;""),P167-T167,IF(AND(T167&lt;&gt;"",Q167&lt;&gt;""),Q167-T167,""))</f>
        <v/>
      </c>
      <c r="S167" s="76" t="str">
        <f>IF(ISERROR(INDEX('[1]Export Agora'!F:F,MATCH(INDEX('[1]Présence Agora'!#REF!,MATCH(E167,'[1]Présence Agora'!B:B,0)),'[1]Export Agora'!A:A,0))),"",IF(INDEX('[1]Export Agora'!F:F,MATCH(INDEX('[1]Présence Agora'!#REF!,MATCH(E167,'[1]Présence Agora'!B:B,0)),'[1]Export Agora'!A:A,0))="","",INDEX('[1]Export Agora'!F:F,MATCH(INDEX('[1]Présence Agora'!#REF!,MATCH(E167,'[1]Présence Agora'!B:B,0)),'[1]Export Agora'!A:A,0))))</f>
        <v/>
      </c>
      <c r="T167" s="65">
        <f>IF(INDEX('[1]Export Lascom'!U:U,MATCH(E167,'[1]Export Lascom'!O:O,0))="","",INDEX('[1]Export Lascom'!U:U,MATCH(E167,'[1]Export Lascom'!O:O,0)))</f>
        <v>45072</v>
      </c>
    </row>
    <row r="168" spans="5:20" x14ac:dyDescent="0.25">
      <c r="E168" s="72" t="s">
        <v>1032</v>
      </c>
      <c r="F168" s="73" t="str">
        <f>INDEX('[1]Export Lascom'!B:B,MATCH(E168,'[1]Export Lascom'!O:O,0))</f>
        <v>22ISS</v>
      </c>
      <c r="G168" s="73">
        <f>INDEX('[1]Export Lascom'!G:G,MATCH(E168,'[1]Export Lascom'!O:O,0))</f>
        <v>17</v>
      </c>
      <c r="H168" s="73" t="str">
        <f>INDEX('[1]Export Lascom'!D:D,MATCH(E168,'[1]Export Lascom'!O:O,0))</f>
        <v>GEN</v>
      </c>
      <c r="I168" s="73" t="str">
        <f>INDEX('[1]Export Lascom'!E:E,MATCH(E168,'[1]Export Lascom'!O:O,0))</f>
        <v>PN2068-2</v>
      </c>
      <c r="J168" s="73" t="str">
        <f>IF(MID(INDEX('[1]Export Lascom'!P:P,MATCH(E168,'[1]Export Lascom'!O:O,0)),4,1)="-",MID(INDEX('[1]Export Lascom'!P:P,MATCH(E168,'[1]Export Lascom'!O:O,0)),5,3),"Titre à mettre à jour")</f>
        <v>Titre à mettre à jour</v>
      </c>
      <c r="K168" s="73" t="str">
        <f>IF(MID(INDEX('[1]Export Lascom'!P:P,MATCH(E168,'[1]Export Lascom'!O:O,0)),4,1)="-",MID(INDEX('[1]Export Lascom'!P:P,MATCH(E168,'[1]Export Lascom'!O:O,0)),9,3),"Titre à mettre à jour")</f>
        <v>Titre à mettre à jour</v>
      </c>
      <c r="L168" s="73" t="str">
        <f>INDEX('[1]Export Lascom'!I:I,MATCH(E168,'[1]Export Lascom'!O:O,0))</f>
        <v>LIS</v>
      </c>
      <c r="M168" s="73" t="str">
        <f>MID(E168,SEARCH("_",E168)-1+13,6)</f>
        <v>000084</v>
      </c>
      <c r="N168" s="74">
        <f>VALUE(MID(E168,SEARCH("_",E168)-1+20,2))</f>
        <v>1</v>
      </c>
      <c r="O168" s="73" t="s">
        <v>785</v>
      </c>
      <c r="P168" s="83">
        <f>IF(ISERROR(INDEX('Export CPRD PN2068-2'!M:M,MATCH(E168,'Export CPRD PN2068-2'!A:A,0))),"",INDEX('Export CPRD PN2068-2'!M:M,MATCH(E168,'Export CPRD PN2068-2'!A:A,0)))</f>
        <v>45034</v>
      </c>
      <c r="Q168" s="75"/>
      <c r="R168" s="76">
        <f>IF(AND(T168&lt;&gt;"",P168&lt;&gt;""),P168-T168,IF(AND(T168&lt;&gt;"",Q168&lt;&gt;""),Q168-T168,""))</f>
        <v>0</v>
      </c>
      <c r="S168" s="76" t="str">
        <f>IF(ISERROR(INDEX('[1]Export Agora'!F:F,MATCH(INDEX('[1]Présence Agora'!#REF!,MATCH(E168,'[1]Présence Agora'!B:B,0)),'[1]Export Agora'!A:A,0))),"",IF(INDEX('[1]Export Agora'!F:F,MATCH(INDEX('[1]Présence Agora'!#REF!,MATCH(E168,'[1]Présence Agora'!B:B,0)),'[1]Export Agora'!A:A,0))="","",INDEX('[1]Export Agora'!F:F,MATCH(INDEX('[1]Présence Agora'!#REF!,MATCH(E168,'[1]Présence Agora'!B:B,0)),'[1]Export Agora'!A:A,0))))</f>
        <v/>
      </c>
      <c r="T168" s="65">
        <f>IF(INDEX('[1]Export Lascom'!U:U,MATCH(E168,'[1]Export Lascom'!O:O,0))="","",INDEX('[1]Export Lascom'!U:U,MATCH(E168,'[1]Export Lascom'!O:O,0)))</f>
        <v>45034</v>
      </c>
    </row>
    <row r="169" spans="5:20" x14ac:dyDescent="0.25">
      <c r="E169" s="72" t="s">
        <v>901</v>
      </c>
      <c r="F169" s="73" t="str">
        <f>INDEX('[1]Export Lascom'!B:B,MATCH(E169,'[1]Export Lascom'!O:O,0))</f>
        <v>22ISS</v>
      </c>
      <c r="G169" s="73">
        <f>INDEX('[1]Export Lascom'!G:G,MATCH(E169,'[1]Export Lascom'!O:O,0))</f>
        <v>17</v>
      </c>
      <c r="H169" s="73" t="str">
        <f>INDEX('[1]Export Lascom'!D:D,MATCH(E169,'[1]Export Lascom'!O:O,0))</f>
        <v>G71</v>
      </c>
      <c r="I169" s="73" t="str">
        <f>INDEX('[1]Export Lascom'!E:E,MATCH(E169,'[1]Export Lascom'!O:O,0))</f>
        <v>PN2068-2</v>
      </c>
      <c r="J169" s="73" t="str">
        <f>IF(MID(INDEX('[1]Export Lascom'!P:P,MATCH(E169,'[1]Export Lascom'!O:O,0)),4,1)="-",MID(INDEX('[1]Export Lascom'!P:P,MATCH(E169,'[1]Export Lascom'!O:O,0)),5,3),"Titre à mettre à jour")</f>
        <v>Titre à mettre à jour</v>
      </c>
      <c r="K169" s="73" t="str">
        <f>IF(MID(INDEX('[1]Export Lascom'!P:P,MATCH(E169,'[1]Export Lascom'!O:O,0)),4,1)="-",MID(INDEX('[1]Export Lascom'!P:P,MATCH(E169,'[1]Export Lascom'!O:O,0)),9,3),"Titre à mettre à jour")</f>
        <v>Titre à mettre à jour</v>
      </c>
      <c r="L169" s="73" t="str">
        <f>INDEX('[1]Export Lascom'!I:I,MATCH(E169,'[1]Export Lascom'!O:O,0))</f>
        <v>MOD</v>
      </c>
      <c r="M169" s="73" t="str">
        <f>MID(E169,SEARCH("_",E169)-1+13,6)</f>
        <v>000063</v>
      </c>
      <c r="N169" s="74">
        <f>VALUE(MID(E169,SEARCH("_",E169)-1+20,2))</f>
        <v>1</v>
      </c>
      <c r="O169" s="73" t="s">
        <v>787</v>
      </c>
      <c r="P169" s="83" t="str">
        <f>IF(ISERROR(INDEX('Export CPRD PN2068-2'!M:M,MATCH(E169,'Export CPRD PN2068-2'!A:A,0))),"",INDEX('Export CPRD PN2068-2'!M:M,MATCH(E169,'Export CPRD PN2068-2'!A:A,0)))</f>
        <v/>
      </c>
      <c r="Q169" s="75"/>
      <c r="R169" s="76" t="str">
        <f>IF(AND(T169&lt;&gt;"",P169&lt;&gt;""),P169-T169,IF(AND(T169&lt;&gt;"",Q169&lt;&gt;""),Q169-T169,""))</f>
        <v/>
      </c>
      <c r="S169" s="76" t="str">
        <f>IF(ISERROR(INDEX('[1]Export Agora'!F:F,MATCH(INDEX('[1]Présence Agora'!#REF!,MATCH(E169,'[1]Présence Agora'!B:B,0)),'[1]Export Agora'!A:A,0))),"",IF(INDEX('[1]Export Agora'!F:F,MATCH(INDEX('[1]Présence Agora'!#REF!,MATCH(E169,'[1]Présence Agora'!B:B,0)),'[1]Export Agora'!A:A,0))="","",INDEX('[1]Export Agora'!F:F,MATCH(INDEX('[1]Présence Agora'!#REF!,MATCH(E169,'[1]Présence Agora'!B:B,0)),'[1]Export Agora'!A:A,0))))</f>
        <v/>
      </c>
      <c r="T169" s="65">
        <f>IF(INDEX('[1]Export Lascom'!U:U,MATCH(E169,'[1]Export Lascom'!O:O,0))="","",INDEX('[1]Export Lascom'!U:U,MATCH(E169,'[1]Export Lascom'!O:O,0)))</f>
        <v>44978</v>
      </c>
    </row>
    <row r="170" spans="5:20" x14ac:dyDescent="0.25">
      <c r="E170" s="72" t="s">
        <v>1263</v>
      </c>
      <c r="F170" s="73" t="str">
        <f>INDEX('[1]Export Lascom'!B:B,MATCH(E170,'[1]Export Lascom'!O:O,0))</f>
        <v>22ISS</v>
      </c>
      <c r="G170" s="73">
        <f>INDEX('[1]Export Lascom'!G:G,MATCH(E170,'[1]Export Lascom'!O:O,0))</f>
        <v>17</v>
      </c>
      <c r="H170" s="73" t="str">
        <f>INDEX('[1]Export Lascom'!D:D,MATCH(E170,'[1]Export Lascom'!O:O,0))</f>
        <v>G71</v>
      </c>
      <c r="I170" s="73" t="str">
        <f>INDEX('[1]Export Lascom'!E:E,MATCH(E170,'[1]Export Lascom'!O:O,0))</f>
        <v>PN2068-2</v>
      </c>
      <c r="J170" s="73" t="str">
        <f>IF(MID(INDEX('[1]Export Lascom'!P:P,MATCH(E170,'[1]Export Lascom'!O:O,0)),4,1)="-",MID(INDEX('[1]Export Lascom'!P:P,MATCH(E170,'[1]Export Lascom'!O:O,0)),5,3),"Titre à mettre à jour")</f>
        <v>Titre à mettre à jour</v>
      </c>
      <c r="K170" s="73" t="str">
        <f>IF(MID(INDEX('[1]Export Lascom'!P:P,MATCH(E170,'[1]Export Lascom'!O:O,0)),4,1)="-",MID(INDEX('[1]Export Lascom'!P:P,MATCH(E170,'[1]Export Lascom'!O:O,0)),9,3),"Titre à mettre à jour")</f>
        <v>Titre à mettre à jour</v>
      </c>
      <c r="L170" s="73" t="str">
        <f>INDEX('[1]Export Lascom'!I:I,MATCH(E170,'[1]Export Lascom'!O:O,0))</f>
        <v>MOD</v>
      </c>
      <c r="M170" s="73" t="str">
        <f>MID(E170,SEARCH("_",E170)-1+13,6)</f>
        <v>000063</v>
      </c>
      <c r="N170" s="74">
        <f>VALUE(MID(E170,SEARCH("_",E170)-1+20,2))</f>
        <v>2</v>
      </c>
      <c r="O170" s="73" t="s">
        <v>787</v>
      </c>
      <c r="P170" s="83" t="str">
        <f>IF(ISERROR(INDEX('Export CPRD PN2068-2'!M:M,MATCH(E170,'Export CPRD PN2068-2'!A:A,0))),"",INDEX('Export CPRD PN2068-2'!M:M,MATCH(E170,'Export CPRD PN2068-2'!A:A,0)))</f>
        <v/>
      </c>
      <c r="Q170" s="75"/>
      <c r="R170" s="76" t="str">
        <f>IF(AND(T170&lt;&gt;"",P170&lt;&gt;""),P170-T170,IF(AND(T170&lt;&gt;"",Q170&lt;&gt;""),Q170-T170,""))</f>
        <v/>
      </c>
      <c r="S170" s="76" t="str">
        <f>IF(ISERROR(INDEX('[1]Export Agora'!F:F,MATCH(INDEX('[1]Présence Agora'!#REF!,MATCH(E170,'[1]Présence Agora'!B:B,0)),'[1]Export Agora'!A:A,0))),"",IF(INDEX('[1]Export Agora'!F:F,MATCH(INDEX('[1]Présence Agora'!#REF!,MATCH(E170,'[1]Présence Agora'!B:B,0)),'[1]Export Agora'!A:A,0))="","",INDEX('[1]Export Agora'!F:F,MATCH(INDEX('[1]Présence Agora'!#REF!,MATCH(E170,'[1]Présence Agora'!B:B,0)),'[1]Export Agora'!A:A,0))))</f>
        <v/>
      </c>
      <c r="T170" s="65" t="str">
        <f>IF(INDEX('[1]Export Lascom'!U:U,MATCH(E170,'[1]Export Lascom'!O:O,0))="","",INDEX('[1]Export Lascom'!U:U,MATCH(E170,'[1]Export Lascom'!O:O,0)))</f>
        <v/>
      </c>
    </row>
    <row r="171" spans="5:20" x14ac:dyDescent="0.25">
      <c r="E171" s="72" t="s">
        <v>931</v>
      </c>
      <c r="F171" s="73" t="str">
        <f>INDEX('[1]Export Lascom'!B:B,MATCH(E171,'[1]Export Lascom'!O:O,0))</f>
        <v>22ISS</v>
      </c>
      <c r="G171" s="73">
        <f>INDEX('[1]Export Lascom'!G:G,MATCH(E171,'[1]Export Lascom'!O:O,0))</f>
        <v>17</v>
      </c>
      <c r="H171" s="73" t="str">
        <f>INDEX('[1]Export Lascom'!D:D,MATCH(E171,'[1]Export Lascom'!O:O,0))</f>
        <v>G71</v>
      </c>
      <c r="I171" s="73" t="str">
        <f>INDEX('[1]Export Lascom'!E:E,MATCH(E171,'[1]Export Lascom'!O:O,0))</f>
        <v>PN2068-2</v>
      </c>
      <c r="J171" s="73" t="str">
        <f>IF(MID(INDEX('[1]Export Lascom'!P:P,MATCH(E171,'[1]Export Lascom'!O:O,0)),4,1)="-",MID(INDEX('[1]Export Lascom'!P:P,MATCH(E171,'[1]Export Lascom'!O:O,0)),5,3),"Titre à mettre à jour")</f>
        <v>Titre à mettre à jour</v>
      </c>
      <c r="K171" s="73" t="str">
        <f>IF(MID(INDEX('[1]Export Lascom'!P:P,MATCH(E171,'[1]Export Lascom'!O:O,0)),4,1)="-",MID(INDEX('[1]Export Lascom'!P:P,MATCH(E171,'[1]Export Lascom'!O:O,0)),9,3),"Titre à mettre à jour")</f>
        <v>Titre à mettre à jour</v>
      </c>
      <c r="L171" s="73" t="str">
        <f>INDEX('[1]Export Lascom'!I:I,MATCH(E171,'[1]Export Lascom'!O:O,0))</f>
        <v>MOD</v>
      </c>
      <c r="M171" s="73" t="str">
        <f>MID(E171,SEARCH("_",E171)-1+13,6)</f>
        <v>000063</v>
      </c>
      <c r="N171" s="74">
        <f>VALUE(MID(E171,SEARCH("_",E171)-1+20,2))</f>
        <v>3</v>
      </c>
      <c r="O171" s="73" t="s">
        <v>785</v>
      </c>
      <c r="P171" s="83">
        <f>IF(ISERROR(INDEX('Export CPRD PN2068-2'!M:M,MATCH(E171,'Export CPRD PN2068-2'!A:A,0))),"",INDEX('Export CPRD PN2068-2'!M:M,MATCH(E171,'Export CPRD PN2068-2'!A:A,0)))</f>
        <v>44978</v>
      </c>
      <c r="Q171" s="75"/>
      <c r="R171" s="76">
        <f>IF(AND(T171&lt;&gt;"",P171&lt;&gt;""),P171-T171,IF(AND(T171&lt;&gt;"",Q171&lt;&gt;""),Q171-T171,""))</f>
        <v>-21</v>
      </c>
      <c r="S171" s="76" t="str">
        <f>IF(ISERROR(INDEX('[1]Export Agora'!F:F,MATCH(INDEX('[1]Présence Agora'!#REF!,MATCH(E171,'[1]Présence Agora'!B:B,0)),'[1]Export Agora'!A:A,0))),"",IF(INDEX('[1]Export Agora'!F:F,MATCH(INDEX('[1]Présence Agora'!#REF!,MATCH(E171,'[1]Présence Agora'!B:B,0)),'[1]Export Agora'!A:A,0))="","",INDEX('[1]Export Agora'!F:F,MATCH(INDEX('[1]Présence Agora'!#REF!,MATCH(E171,'[1]Présence Agora'!B:B,0)),'[1]Export Agora'!A:A,0))))</f>
        <v/>
      </c>
      <c r="T171" s="65">
        <f>IF(INDEX('[1]Export Lascom'!U:U,MATCH(E171,'[1]Export Lascom'!O:O,0))="","",INDEX('[1]Export Lascom'!U:U,MATCH(E171,'[1]Export Lascom'!O:O,0)))</f>
        <v>44999</v>
      </c>
    </row>
    <row r="172" spans="5:20" x14ac:dyDescent="0.25">
      <c r="E172" s="72" t="s">
        <v>903</v>
      </c>
      <c r="F172" s="73" t="str">
        <f>INDEX('[1]Export Lascom'!B:B,MATCH(E172,'[1]Export Lascom'!O:O,0))</f>
        <v>22ISS</v>
      </c>
      <c r="G172" s="73">
        <f>INDEX('[1]Export Lascom'!G:G,MATCH(E172,'[1]Export Lascom'!O:O,0))</f>
        <v>17</v>
      </c>
      <c r="H172" s="73" t="str">
        <f>INDEX('[1]Export Lascom'!D:D,MATCH(E172,'[1]Export Lascom'!O:O,0))</f>
        <v>GEN</v>
      </c>
      <c r="I172" s="73" t="str">
        <f>INDEX('[1]Export Lascom'!E:E,MATCH(E172,'[1]Export Lascom'!O:O,0))</f>
        <v>PN2068-2</v>
      </c>
      <c r="J172" s="73" t="str">
        <f>IF(MID(INDEX('[1]Export Lascom'!P:P,MATCH(E172,'[1]Export Lascom'!O:O,0)),4,1)="-",MID(INDEX('[1]Export Lascom'!P:P,MATCH(E172,'[1]Export Lascom'!O:O,0)),5,3),"Titre à mettre à jour")</f>
        <v>Titre à mettre à jour</v>
      </c>
      <c r="K172" s="73" t="str">
        <f>IF(MID(INDEX('[1]Export Lascom'!P:P,MATCH(E172,'[1]Export Lascom'!O:O,0)),4,1)="-",MID(INDEX('[1]Export Lascom'!P:P,MATCH(E172,'[1]Export Lascom'!O:O,0)),9,3),"Titre à mettre à jour")</f>
        <v>Titre à mettre à jour</v>
      </c>
      <c r="L172" s="73" t="str">
        <f>INDEX('[1]Export Lascom'!I:I,MATCH(E172,'[1]Export Lascom'!O:O,0))</f>
        <v>MOD</v>
      </c>
      <c r="M172" s="73" t="str">
        <f>MID(E172,SEARCH("_",E172)-1+13,6)</f>
        <v>000064</v>
      </c>
      <c r="N172" s="74">
        <f>VALUE(MID(E172,SEARCH("_",E172)-1+20,2))</f>
        <v>1</v>
      </c>
      <c r="O172" s="73" t="s">
        <v>785</v>
      </c>
      <c r="P172" s="83">
        <f>IF(ISERROR(INDEX('Export CPRD PN2068-2'!M:M,MATCH(E172,'Export CPRD PN2068-2'!A:A,0))),"",INDEX('Export CPRD PN2068-2'!M:M,MATCH(E172,'Export CPRD PN2068-2'!A:A,0)))</f>
        <v>44978</v>
      </c>
      <c r="Q172" s="75"/>
      <c r="R172" s="76">
        <f>IF(AND(T172&lt;&gt;"",P172&lt;&gt;""),P172-T172,IF(AND(T172&lt;&gt;"",Q172&lt;&gt;""),Q172-T172,""))</f>
        <v>0</v>
      </c>
      <c r="S172" s="76" t="str">
        <f>IF(ISERROR(INDEX('[1]Export Agora'!F:F,MATCH(INDEX('[1]Présence Agora'!#REF!,MATCH(E172,'[1]Présence Agora'!B:B,0)),'[1]Export Agora'!A:A,0))),"",IF(INDEX('[1]Export Agora'!F:F,MATCH(INDEX('[1]Présence Agora'!#REF!,MATCH(E172,'[1]Présence Agora'!B:B,0)),'[1]Export Agora'!A:A,0))="","",INDEX('[1]Export Agora'!F:F,MATCH(INDEX('[1]Présence Agora'!#REF!,MATCH(E172,'[1]Présence Agora'!B:B,0)),'[1]Export Agora'!A:A,0))))</f>
        <v/>
      </c>
      <c r="T172" s="65">
        <f>IF(INDEX('[1]Export Lascom'!U:U,MATCH(E172,'[1]Export Lascom'!O:O,0))="","",INDEX('[1]Export Lascom'!U:U,MATCH(E172,'[1]Export Lascom'!O:O,0)))</f>
        <v>44978</v>
      </c>
    </row>
    <row r="173" spans="5:20" x14ac:dyDescent="0.25">
      <c r="E173" s="72" t="s">
        <v>793</v>
      </c>
      <c r="F173" s="73" t="str">
        <f>INDEX('[1]Export Lascom'!B:B,MATCH(E173,'[1]Export Lascom'!O:O,0))</f>
        <v>22ISS</v>
      </c>
      <c r="G173" s="73">
        <f>INDEX('[1]Export Lascom'!G:G,MATCH(E173,'[1]Export Lascom'!O:O,0))</f>
        <v>17</v>
      </c>
      <c r="H173" s="73" t="str">
        <f>INDEX('[1]Export Lascom'!D:D,MATCH(E173,'[1]Export Lascom'!O:O,0))</f>
        <v>MQP</v>
      </c>
      <c r="I173" s="73" t="str">
        <f>INDEX('[1]Export Lascom'!E:E,MATCH(E173,'[1]Export Lascom'!O:O,0))</f>
        <v>PN2068-2</v>
      </c>
      <c r="J173" s="73" t="str">
        <f>IF(MID(INDEX('[1]Export Lascom'!P:P,MATCH(E173,'[1]Export Lascom'!O:O,0)),4,1)="-",MID(INDEX('[1]Export Lascom'!P:P,MATCH(E173,'[1]Export Lascom'!O:O,0)),5,3),"Titre à mettre à jour")</f>
        <v>Titre à mettre à jour</v>
      </c>
      <c r="K173" s="73" t="str">
        <f>IF(MID(INDEX('[1]Export Lascom'!P:P,MATCH(E173,'[1]Export Lascom'!O:O,0)),4,1)="-",MID(INDEX('[1]Export Lascom'!P:P,MATCH(E173,'[1]Export Lascom'!O:O,0)),9,3),"Titre à mettre à jour")</f>
        <v>Titre à mettre à jour</v>
      </c>
      <c r="L173" s="73" t="str">
        <f>INDEX('[1]Export Lascom'!I:I,MATCH(E173,'[1]Export Lascom'!O:O,0))</f>
        <v>NOT</v>
      </c>
      <c r="M173" s="73" t="str">
        <f>MID(E173,SEARCH("_",E173)-1+13,6)</f>
        <v>000004</v>
      </c>
      <c r="N173" s="74">
        <f>VALUE(MID(E173,SEARCH("_",E173)-1+20,2))</f>
        <v>1</v>
      </c>
      <c r="O173" s="73" t="s">
        <v>787</v>
      </c>
      <c r="P173" s="83" t="str">
        <f>IF(ISERROR(INDEX('Export CPRD PN2068-2'!M:M,MATCH(E173,'Export CPRD PN2068-2'!A:A,0))),"",INDEX('Export CPRD PN2068-2'!M:M,MATCH(E173,'Export CPRD PN2068-2'!A:A,0)))</f>
        <v/>
      </c>
      <c r="Q173" s="75"/>
      <c r="R173" s="76" t="str">
        <f>IF(AND(T173&lt;&gt;"",P173&lt;&gt;""),P173-T173,IF(AND(T173&lt;&gt;"",Q173&lt;&gt;""),Q173-T173,""))</f>
        <v/>
      </c>
      <c r="S173" s="76" t="str">
        <f>IF(ISERROR(INDEX('[1]Export Agora'!F:F,MATCH(INDEX('[1]Présence Agora'!#REF!,MATCH(E173,'[1]Présence Agora'!B:B,0)),'[1]Export Agora'!A:A,0))),"",IF(INDEX('[1]Export Agora'!F:F,MATCH(INDEX('[1]Présence Agora'!#REF!,MATCH(E173,'[1]Présence Agora'!B:B,0)),'[1]Export Agora'!A:A,0))="","",INDEX('[1]Export Agora'!F:F,MATCH(INDEX('[1]Présence Agora'!#REF!,MATCH(E173,'[1]Présence Agora'!B:B,0)),'[1]Export Agora'!A:A,0))))</f>
        <v/>
      </c>
      <c r="T173" s="65">
        <f>IF(INDEX('[1]Export Lascom'!U:U,MATCH(E173,'[1]Export Lascom'!O:O,0))="","",INDEX('[1]Export Lascom'!U:U,MATCH(E173,'[1]Export Lascom'!O:O,0)))</f>
        <v>44915</v>
      </c>
    </row>
    <row r="174" spans="5:20" x14ac:dyDescent="0.25">
      <c r="E174" s="72" t="s">
        <v>822</v>
      </c>
      <c r="F174" s="73" t="str">
        <f>INDEX('[1]Export Lascom'!B:B,MATCH(E174,'[1]Export Lascom'!O:O,0))</f>
        <v>22ISS</v>
      </c>
      <c r="G174" s="73">
        <f>INDEX('[1]Export Lascom'!G:G,MATCH(E174,'[1]Export Lascom'!O:O,0))</f>
        <v>17</v>
      </c>
      <c r="H174" s="73" t="str">
        <f>INDEX('[1]Export Lascom'!D:D,MATCH(E174,'[1]Export Lascom'!O:O,0))</f>
        <v>MQP</v>
      </c>
      <c r="I174" s="73" t="str">
        <f>INDEX('[1]Export Lascom'!E:E,MATCH(E174,'[1]Export Lascom'!O:O,0))</f>
        <v>PN2068-2</v>
      </c>
      <c r="J174" s="73" t="str">
        <f>IF(MID(INDEX('[1]Export Lascom'!P:P,MATCH(E174,'[1]Export Lascom'!O:O,0)),4,1)="-",MID(INDEX('[1]Export Lascom'!P:P,MATCH(E174,'[1]Export Lascom'!O:O,0)),5,3),"Titre à mettre à jour")</f>
        <v>Titre à mettre à jour</v>
      </c>
      <c r="K174" s="73" t="str">
        <f>IF(MID(INDEX('[1]Export Lascom'!P:P,MATCH(E174,'[1]Export Lascom'!O:O,0)),4,1)="-",MID(INDEX('[1]Export Lascom'!P:P,MATCH(E174,'[1]Export Lascom'!O:O,0)),9,3),"Titre à mettre à jour")</f>
        <v>Titre à mettre à jour</v>
      </c>
      <c r="L174" s="73" t="str">
        <f>INDEX('[1]Export Lascom'!I:I,MATCH(E174,'[1]Export Lascom'!O:O,0))</f>
        <v>NOT</v>
      </c>
      <c r="M174" s="73" t="str">
        <f>MID(E174,SEARCH("_",E174)-1+13,6)</f>
        <v>000004</v>
      </c>
      <c r="N174" s="74">
        <f>VALUE(MID(E174,SEARCH("_",E174)-1+20,2))</f>
        <v>2</v>
      </c>
      <c r="O174" s="73" t="s">
        <v>785</v>
      </c>
      <c r="P174" s="83">
        <f>IF(ISERROR(INDEX('Export CPRD PN2068-2'!M:M,MATCH(E174,'Export CPRD PN2068-2'!A:A,0))),"",INDEX('Export CPRD PN2068-2'!M:M,MATCH(E174,'Export CPRD PN2068-2'!A:A,0)))</f>
        <v>44915</v>
      </c>
      <c r="Q174" s="75">
        <v>44951</v>
      </c>
      <c r="R174" s="76">
        <f>IF(AND(T174&lt;&gt;"",P174&lt;&gt;""),P174-T174,IF(AND(T174&lt;&gt;"",Q174&lt;&gt;""),Q174-T174,""))</f>
        <v>-29</v>
      </c>
      <c r="S174" s="76" t="str">
        <f>IF(ISERROR(INDEX('[1]Export Agora'!F:F,MATCH(INDEX('[1]Présence Agora'!#REF!,MATCH(E174,'[1]Présence Agora'!B:B,0)),'[1]Export Agora'!A:A,0))),"",IF(INDEX('[1]Export Agora'!F:F,MATCH(INDEX('[1]Présence Agora'!#REF!,MATCH(E174,'[1]Présence Agora'!B:B,0)),'[1]Export Agora'!A:A,0))="","",INDEX('[1]Export Agora'!F:F,MATCH(INDEX('[1]Présence Agora'!#REF!,MATCH(E174,'[1]Présence Agora'!B:B,0)),'[1]Export Agora'!A:A,0))))</f>
        <v/>
      </c>
      <c r="T174" s="65">
        <f>IF(INDEX('[1]Export Lascom'!U:U,MATCH(E174,'[1]Export Lascom'!O:O,0))="","",INDEX('[1]Export Lascom'!U:U,MATCH(E174,'[1]Export Lascom'!O:O,0)))</f>
        <v>44944</v>
      </c>
    </row>
    <row r="175" spans="5:20" x14ac:dyDescent="0.25">
      <c r="E175" s="72" t="s">
        <v>790</v>
      </c>
      <c r="F175" s="73" t="str">
        <f>INDEX('[1]Export Lascom'!B:B,MATCH(E175,'[1]Export Lascom'!O:O,0))</f>
        <v>22ISS</v>
      </c>
      <c r="G175" s="73">
        <f>INDEX('[1]Export Lascom'!G:G,MATCH(E175,'[1]Export Lascom'!O:O,0))</f>
        <v>17</v>
      </c>
      <c r="H175" s="73" t="str">
        <f>INDEX('[1]Export Lascom'!D:D,MATCH(E175,'[1]Export Lascom'!O:O,0))</f>
        <v>G71</v>
      </c>
      <c r="I175" s="73" t="str">
        <f>INDEX('[1]Export Lascom'!E:E,MATCH(E175,'[1]Export Lascom'!O:O,0))</f>
        <v>PN2068-2</v>
      </c>
      <c r="J175" s="73" t="str">
        <f>IF(MID(INDEX('[1]Export Lascom'!P:P,MATCH(E175,'[1]Export Lascom'!O:O,0)),4,1)="-",MID(INDEX('[1]Export Lascom'!P:P,MATCH(E175,'[1]Export Lascom'!O:O,0)),5,3),"Titre à mettre à jour")</f>
        <v>Titre à mettre à jour</v>
      </c>
      <c r="K175" s="73" t="str">
        <f>IF(MID(INDEX('[1]Export Lascom'!P:P,MATCH(E175,'[1]Export Lascom'!O:O,0)),4,1)="-",MID(INDEX('[1]Export Lascom'!P:P,MATCH(E175,'[1]Export Lascom'!O:O,0)),9,3),"Titre à mettre à jour")</f>
        <v>Titre à mettre à jour</v>
      </c>
      <c r="L175" s="73" t="str">
        <f>INDEX('[1]Export Lascom'!I:I,MATCH(E175,'[1]Export Lascom'!O:O,0))</f>
        <v>NOT</v>
      </c>
      <c r="M175" s="73" t="str">
        <f>MID(E175,SEARCH("_",E175)-1+13,6)</f>
        <v>000006</v>
      </c>
      <c r="N175" s="74">
        <f>VALUE(MID(E175,SEARCH("_",E175)-1+20,2))</f>
        <v>1</v>
      </c>
      <c r="O175" s="73" t="s">
        <v>787</v>
      </c>
      <c r="P175" s="83">
        <f>IF(ISERROR(INDEX('Export CPRD PN2068-2'!M:M,MATCH(E175,'Export CPRD PN2068-2'!A:A,0))),"",INDEX('Export CPRD PN2068-2'!M:M,MATCH(E175,'Export CPRD PN2068-2'!A:A,0)))</f>
        <v>44915</v>
      </c>
      <c r="Q175" s="75"/>
      <c r="R175" s="76">
        <f>IF(AND(T175&lt;&gt;"",P175&lt;&gt;""),P175-T175,IF(AND(T175&lt;&gt;"",Q175&lt;&gt;""),Q175-T175,""))</f>
        <v>0</v>
      </c>
      <c r="S175" s="76" t="str">
        <f>IF(ISERROR(INDEX('[1]Export Agora'!F:F,MATCH(INDEX('[1]Présence Agora'!#REF!,MATCH(E175,'[1]Présence Agora'!B:B,0)),'[1]Export Agora'!A:A,0))),"",IF(INDEX('[1]Export Agora'!F:F,MATCH(INDEX('[1]Présence Agora'!#REF!,MATCH(E175,'[1]Présence Agora'!B:B,0)),'[1]Export Agora'!A:A,0))="","",INDEX('[1]Export Agora'!F:F,MATCH(INDEX('[1]Présence Agora'!#REF!,MATCH(E175,'[1]Présence Agora'!B:B,0)),'[1]Export Agora'!A:A,0))))</f>
        <v/>
      </c>
      <c r="T175" s="65">
        <f>IF(INDEX('[1]Export Lascom'!U:U,MATCH(E175,'[1]Export Lascom'!O:O,0))="","",INDEX('[1]Export Lascom'!U:U,MATCH(E175,'[1]Export Lascom'!O:O,0)))</f>
        <v>44915</v>
      </c>
    </row>
    <row r="176" spans="5:20" x14ac:dyDescent="0.25">
      <c r="E176" s="72" t="s">
        <v>789</v>
      </c>
      <c r="F176" s="73" t="str">
        <f>INDEX('[1]Export Lascom'!B:B,MATCH(E176,'[1]Export Lascom'!O:O,0))</f>
        <v>22ISS</v>
      </c>
      <c r="G176" s="73">
        <f>INDEX('[1]Export Lascom'!G:G,MATCH(E176,'[1]Export Lascom'!O:O,0))</f>
        <v>17</v>
      </c>
      <c r="H176" s="73" t="str">
        <f>INDEX('[1]Export Lascom'!D:D,MATCH(E176,'[1]Export Lascom'!O:O,0))</f>
        <v>FMD</v>
      </c>
      <c r="I176" s="73" t="str">
        <f>INDEX('[1]Export Lascom'!E:E,MATCH(E176,'[1]Export Lascom'!O:O,0))</f>
        <v>PN2068-2</v>
      </c>
      <c r="J176" s="73" t="str">
        <f>IF(MID(INDEX('[1]Export Lascom'!P:P,MATCH(E176,'[1]Export Lascom'!O:O,0)),4,1)="-",MID(INDEX('[1]Export Lascom'!P:P,MATCH(E176,'[1]Export Lascom'!O:O,0)),5,3),"Titre à mettre à jour")</f>
        <v>Titre à mettre à jour</v>
      </c>
      <c r="K176" s="73" t="str">
        <f>IF(MID(INDEX('[1]Export Lascom'!P:P,MATCH(E176,'[1]Export Lascom'!O:O,0)),4,1)="-",MID(INDEX('[1]Export Lascom'!P:P,MATCH(E176,'[1]Export Lascom'!O:O,0)),9,3),"Titre à mettre à jour")</f>
        <v>Titre à mettre à jour</v>
      </c>
      <c r="L176" s="73" t="str">
        <f>INDEX('[1]Export Lascom'!I:I,MATCH(E176,'[1]Export Lascom'!O:O,0))</f>
        <v>NOT</v>
      </c>
      <c r="M176" s="73" t="str">
        <f>MID(E176,SEARCH("_",E176)-1+13,6)</f>
        <v>000007</v>
      </c>
      <c r="N176" s="74">
        <f>VALUE(MID(E176,SEARCH("_",E176)-1+20,2))</f>
        <v>1</v>
      </c>
      <c r="O176" s="73" t="s">
        <v>787</v>
      </c>
      <c r="P176" s="83" t="str">
        <f>IF(ISERROR(INDEX('Export CPRD PN2068-2'!M:M,MATCH(E176,'Export CPRD PN2068-2'!A:A,0))),"",INDEX('Export CPRD PN2068-2'!M:M,MATCH(E176,'Export CPRD PN2068-2'!A:A,0)))</f>
        <v/>
      </c>
      <c r="Q176" s="75"/>
      <c r="R176" s="76" t="str">
        <f>IF(AND(T176&lt;&gt;"",P176&lt;&gt;""),P176-T176,IF(AND(T176&lt;&gt;"",Q176&lt;&gt;""),Q176-T176,""))</f>
        <v/>
      </c>
      <c r="S176" s="76" t="str">
        <f>IF(ISERROR(INDEX('[1]Export Agora'!F:F,MATCH(INDEX('[1]Présence Agora'!#REF!,MATCH(E176,'[1]Présence Agora'!B:B,0)),'[1]Export Agora'!A:A,0))),"",IF(INDEX('[1]Export Agora'!F:F,MATCH(INDEX('[1]Présence Agora'!#REF!,MATCH(E176,'[1]Présence Agora'!B:B,0)),'[1]Export Agora'!A:A,0))="","",INDEX('[1]Export Agora'!F:F,MATCH(INDEX('[1]Présence Agora'!#REF!,MATCH(E176,'[1]Présence Agora'!B:B,0)),'[1]Export Agora'!A:A,0))))</f>
        <v/>
      </c>
      <c r="T176" s="65">
        <f>IF(INDEX('[1]Export Lascom'!U:U,MATCH(E176,'[1]Export Lascom'!O:O,0))="","",INDEX('[1]Export Lascom'!U:U,MATCH(E176,'[1]Export Lascom'!O:O,0)))</f>
        <v>44915</v>
      </c>
    </row>
    <row r="177" spans="5:20" x14ac:dyDescent="0.25">
      <c r="E177" s="72" t="s">
        <v>795</v>
      </c>
      <c r="F177" s="73" t="str">
        <f>INDEX('[1]Export Lascom'!B:B,MATCH(E177,'[1]Export Lascom'!O:O,0))</f>
        <v>22ISS</v>
      </c>
      <c r="G177" s="73">
        <f>INDEX('[1]Export Lascom'!G:G,MATCH(E177,'[1]Export Lascom'!O:O,0))</f>
        <v>17</v>
      </c>
      <c r="H177" s="73" t="str">
        <f>INDEX('[1]Export Lascom'!D:D,MATCH(E177,'[1]Export Lascom'!O:O,0))</f>
        <v>FMD</v>
      </c>
      <c r="I177" s="73" t="str">
        <f>INDEX('[1]Export Lascom'!E:E,MATCH(E177,'[1]Export Lascom'!O:O,0))</f>
        <v>PN2068-2</v>
      </c>
      <c r="J177" s="73" t="str">
        <f>IF(MID(INDEX('[1]Export Lascom'!P:P,MATCH(E177,'[1]Export Lascom'!O:O,0)),4,1)="-",MID(INDEX('[1]Export Lascom'!P:P,MATCH(E177,'[1]Export Lascom'!O:O,0)),5,3),"Titre à mettre à jour")</f>
        <v>Titre à mettre à jour</v>
      </c>
      <c r="K177" s="73" t="str">
        <f>IF(MID(INDEX('[1]Export Lascom'!P:P,MATCH(E177,'[1]Export Lascom'!O:O,0)),4,1)="-",MID(INDEX('[1]Export Lascom'!P:P,MATCH(E177,'[1]Export Lascom'!O:O,0)),9,3),"Titre à mettre à jour")</f>
        <v>Titre à mettre à jour</v>
      </c>
      <c r="L177" s="73" t="str">
        <f>INDEX('[1]Export Lascom'!I:I,MATCH(E177,'[1]Export Lascom'!O:O,0))</f>
        <v>NOT</v>
      </c>
      <c r="M177" s="73" t="str">
        <f>MID(E177,SEARCH("_",E177)-1+13,6)</f>
        <v>000007</v>
      </c>
      <c r="N177" s="74">
        <f>VALUE(MID(E177,SEARCH("_",E177)-1+20,2))</f>
        <v>2</v>
      </c>
      <c r="O177" s="73" t="s">
        <v>787</v>
      </c>
      <c r="P177" s="83" t="str">
        <f>IF(ISERROR(INDEX('Export CPRD PN2068-2'!M:M,MATCH(E177,'Export CPRD PN2068-2'!A:A,0))),"",INDEX('Export CPRD PN2068-2'!M:M,MATCH(E177,'Export CPRD PN2068-2'!A:A,0)))</f>
        <v/>
      </c>
      <c r="Q177" s="75">
        <v>44930</v>
      </c>
      <c r="R177" s="76">
        <f>IF(AND(T177&lt;&gt;"",P177&lt;&gt;""),P177-T177,IF(AND(T177&lt;&gt;"",Q177&lt;&gt;""),Q177-T177,""))</f>
        <v>13</v>
      </c>
      <c r="S177" s="76" t="str">
        <f>IF(ISERROR(INDEX('[1]Export Agora'!F:F,MATCH(INDEX('[1]Présence Agora'!#REF!,MATCH(E177,'[1]Présence Agora'!B:B,0)),'[1]Export Agora'!A:A,0))),"",IF(INDEX('[1]Export Agora'!F:F,MATCH(INDEX('[1]Présence Agora'!#REF!,MATCH(E177,'[1]Présence Agora'!B:B,0)),'[1]Export Agora'!A:A,0))="","",INDEX('[1]Export Agora'!F:F,MATCH(INDEX('[1]Présence Agora'!#REF!,MATCH(E177,'[1]Présence Agora'!B:B,0)),'[1]Export Agora'!A:A,0))))</f>
        <v/>
      </c>
      <c r="T177" s="65">
        <f>IF(INDEX('[1]Export Lascom'!U:U,MATCH(E177,'[1]Export Lascom'!O:O,0))="","",INDEX('[1]Export Lascom'!U:U,MATCH(E177,'[1]Export Lascom'!O:O,0)))</f>
        <v>44917</v>
      </c>
    </row>
    <row r="178" spans="5:20" x14ac:dyDescent="0.25">
      <c r="E178" s="72" t="s">
        <v>950</v>
      </c>
      <c r="F178" s="73" t="str">
        <f>INDEX('[1]Export Lascom'!B:B,MATCH(E178,'[1]Export Lascom'!O:O,0))</f>
        <v>22ISS</v>
      </c>
      <c r="G178" s="73">
        <f>INDEX('[1]Export Lascom'!G:G,MATCH(E178,'[1]Export Lascom'!O:O,0))</f>
        <v>17</v>
      </c>
      <c r="H178" s="73" t="str">
        <f>INDEX('[1]Export Lascom'!D:D,MATCH(E178,'[1]Export Lascom'!O:O,0))</f>
        <v>FMD</v>
      </c>
      <c r="I178" s="73" t="str">
        <f>INDEX('[1]Export Lascom'!E:E,MATCH(E178,'[1]Export Lascom'!O:O,0))</f>
        <v>PN2068-2</v>
      </c>
      <c r="J178" s="73" t="str">
        <f>IF(MID(INDEX('[1]Export Lascom'!P:P,MATCH(E178,'[1]Export Lascom'!O:O,0)),4,1)="-",MID(INDEX('[1]Export Lascom'!P:P,MATCH(E178,'[1]Export Lascom'!O:O,0)),5,3),"Titre à mettre à jour")</f>
        <v>Titre à mettre à jour</v>
      </c>
      <c r="K178" s="73" t="str">
        <f>IF(MID(INDEX('[1]Export Lascom'!P:P,MATCH(E178,'[1]Export Lascom'!O:O,0)),4,1)="-",MID(INDEX('[1]Export Lascom'!P:P,MATCH(E178,'[1]Export Lascom'!O:O,0)),9,3),"Titre à mettre à jour")</f>
        <v>Titre à mettre à jour</v>
      </c>
      <c r="L178" s="73" t="str">
        <f>INDEX('[1]Export Lascom'!I:I,MATCH(E178,'[1]Export Lascom'!O:O,0))</f>
        <v>NOT</v>
      </c>
      <c r="M178" s="73" t="str">
        <f>MID(E178,SEARCH("_",E178)-1+13,6)</f>
        <v>000007</v>
      </c>
      <c r="N178" s="74">
        <f>VALUE(MID(E178,SEARCH("_",E178)-1+20,2))</f>
        <v>4</v>
      </c>
      <c r="O178" s="73" t="s">
        <v>785</v>
      </c>
      <c r="P178" s="83">
        <f>IF(ISERROR(INDEX('Export CPRD PN2068-2'!M:M,MATCH(E178,'Export CPRD PN2068-2'!A:A,0))),"",INDEX('Export CPRD PN2068-2'!M:M,MATCH(E178,'Export CPRD PN2068-2'!A:A,0)))</f>
        <v>45281</v>
      </c>
      <c r="Q178" s="75">
        <v>44932</v>
      </c>
      <c r="R178" s="76">
        <f>IF(AND(T178&lt;&gt;"",P178&lt;&gt;""),P178-T178,IF(AND(T178&lt;&gt;"",Q178&lt;&gt;""),Q178-T178,""))</f>
        <v>273</v>
      </c>
      <c r="S178" s="76" t="str">
        <f>IF(ISERROR(INDEX('[1]Export Agora'!F:F,MATCH(INDEX('[1]Présence Agora'!#REF!,MATCH(E178,'[1]Présence Agora'!B:B,0)),'[1]Export Agora'!A:A,0))),"",IF(INDEX('[1]Export Agora'!F:F,MATCH(INDEX('[1]Présence Agora'!#REF!,MATCH(E178,'[1]Présence Agora'!B:B,0)),'[1]Export Agora'!A:A,0))="","",INDEX('[1]Export Agora'!F:F,MATCH(INDEX('[1]Présence Agora'!#REF!,MATCH(E178,'[1]Présence Agora'!B:B,0)),'[1]Export Agora'!A:A,0))))</f>
        <v/>
      </c>
      <c r="T178" s="65">
        <f>IF(INDEX('[1]Export Lascom'!U:U,MATCH(E178,'[1]Export Lascom'!O:O,0))="","",INDEX('[1]Export Lascom'!U:U,MATCH(E178,'[1]Export Lascom'!O:O,0)))</f>
        <v>45008</v>
      </c>
    </row>
    <row r="179" spans="5:20" x14ac:dyDescent="0.25">
      <c r="E179" s="72" t="s">
        <v>794</v>
      </c>
      <c r="F179" s="73" t="str">
        <f>INDEX('[1]Export Lascom'!B:B,MATCH(E179,'[1]Export Lascom'!O:O,0))</f>
        <v>22ISS</v>
      </c>
      <c r="G179" s="73">
        <f>INDEX('[1]Export Lascom'!G:G,MATCH(E179,'[1]Export Lascom'!O:O,0))</f>
        <v>17</v>
      </c>
      <c r="H179" s="73" t="str">
        <f>INDEX('[1]Export Lascom'!D:D,MATCH(E179,'[1]Export Lascom'!O:O,0))</f>
        <v>MIN</v>
      </c>
      <c r="I179" s="73" t="str">
        <f>INDEX('[1]Export Lascom'!E:E,MATCH(E179,'[1]Export Lascom'!O:O,0))</f>
        <v>PN2068-2</v>
      </c>
      <c r="J179" s="73" t="str">
        <f>IF(MID(INDEX('[1]Export Lascom'!P:P,MATCH(E179,'[1]Export Lascom'!O:O,0)),4,1)="-",MID(INDEX('[1]Export Lascom'!P:P,MATCH(E179,'[1]Export Lascom'!O:O,0)),5,3),"Titre à mettre à jour")</f>
        <v>Titre à mettre à jour</v>
      </c>
      <c r="K179" s="73" t="str">
        <f>IF(MID(INDEX('[1]Export Lascom'!P:P,MATCH(E179,'[1]Export Lascom'!O:O,0)),4,1)="-",MID(INDEX('[1]Export Lascom'!P:P,MATCH(E179,'[1]Export Lascom'!O:O,0)),9,3),"Titre à mettre à jour")</f>
        <v>Titre à mettre à jour</v>
      </c>
      <c r="L179" s="73" t="str">
        <f>INDEX('[1]Export Lascom'!I:I,MATCH(E179,'[1]Export Lascom'!O:O,0))</f>
        <v>NOT</v>
      </c>
      <c r="M179" s="73" t="str">
        <f>MID(E179,SEARCH("_",E179)-1+13,6)</f>
        <v>000008</v>
      </c>
      <c r="N179" s="74">
        <f>VALUE(MID(E179,SEARCH("_",E179)-1+20,2))</f>
        <v>1</v>
      </c>
      <c r="O179" s="73" t="s">
        <v>785</v>
      </c>
      <c r="P179" s="83">
        <f>IF(ISERROR(INDEX('Export CPRD PN2068-2'!M:M,MATCH(E179,'Export CPRD PN2068-2'!A:A,0))),"",INDEX('Export CPRD PN2068-2'!M:M,MATCH(E179,'Export CPRD PN2068-2'!A:A,0)))</f>
        <v>44916</v>
      </c>
      <c r="Q179" s="75"/>
      <c r="R179" s="76">
        <f>IF(AND(T179&lt;&gt;"",P179&lt;&gt;""),P179-T179,IF(AND(T179&lt;&gt;"",Q179&lt;&gt;""),Q179-T179,""))</f>
        <v>0</v>
      </c>
      <c r="S179" s="76" t="str">
        <f>IF(ISERROR(INDEX('[1]Export Agora'!F:F,MATCH(INDEX('[1]Présence Agora'!#REF!,MATCH(E179,'[1]Présence Agora'!B:B,0)),'[1]Export Agora'!A:A,0))),"",IF(INDEX('[1]Export Agora'!F:F,MATCH(INDEX('[1]Présence Agora'!#REF!,MATCH(E179,'[1]Présence Agora'!B:B,0)),'[1]Export Agora'!A:A,0))="","",INDEX('[1]Export Agora'!F:F,MATCH(INDEX('[1]Présence Agora'!#REF!,MATCH(E179,'[1]Présence Agora'!B:B,0)),'[1]Export Agora'!A:A,0))))</f>
        <v/>
      </c>
      <c r="T179" s="65">
        <f>IF(INDEX('[1]Export Lascom'!U:U,MATCH(E179,'[1]Export Lascom'!O:O,0))="","",INDEX('[1]Export Lascom'!U:U,MATCH(E179,'[1]Export Lascom'!O:O,0)))</f>
        <v>44916</v>
      </c>
    </row>
    <row r="180" spans="5:20" x14ac:dyDescent="0.25">
      <c r="E180" s="72" t="s">
        <v>856</v>
      </c>
      <c r="F180" s="73" t="str">
        <f>INDEX('[1]Export Lascom'!B:B,MATCH(E180,'[1]Export Lascom'!O:O,0))</f>
        <v>22ISS</v>
      </c>
      <c r="G180" s="73">
        <f>INDEX('[1]Export Lascom'!G:G,MATCH(E180,'[1]Export Lascom'!O:O,0))</f>
        <v>17</v>
      </c>
      <c r="H180" s="73" t="str">
        <f>INDEX('[1]Export Lascom'!D:D,MATCH(E180,'[1]Export Lascom'!O:O,0))</f>
        <v>G71</v>
      </c>
      <c r="I180" s="73" t="str">
        <f>INDEX('[1]Export Lascom'!E:E,MATCH(E180,'[1]Export Lascom'!O:O,0))</f>
        <v>PN2068-2</v>
      </c>
      <c r="J180" s="73" t="str">
        <f>IF(MID(INDEX('[1]Export Lascom'!P:P,MATCH(E180,'[1]Export Lascom'!O:O,0)),4,1)="-",MID(INDEX('[1]Export Lascom'!P:P,MATCH(E180,'[1]Export Lascom'!O:O,0)),5,3),"Titre à mettre à jour")</f>
        <v>Titre à mettre à jour</v>
      </c>
      <c r="K180" s="73" t="str">
        <f>IF(MID(INDEX('[1]Export Lascom'!P:P,MATCH(E180,'[1]Export Lascom'!O:O,0)),4,1)="-",MID(INDEX('[1]Export Lascom'!P:P,MATCH(E180,'[1]Export Lascom'!O:O,0)),9,3),"Titre à mettre à jour")</f>
        <v>Titre à mettre à jour</v>
      </c>
      <c r="L180" s="73" t="str">
        <f>INDEX('[1]Export Lascom'!I:I,MATCH(E180,'[1]Export Lascom'!O:O,0))</f>
        <v>NOT</v>
      </c>
      <c r="M180" s="73" t="str">
        <f>MID(E180,SEARCH("_",E180)-1+13,6)</f>
        <v>000029</v>
      </c>
      <c r="N180" s="74">
        <f>VALUE(MID(E180,SEARCH("_",E180)-1+20,2))</f>
        <v>1</v>
      </c>
      <c r="O180" s="73" t="s">
        <v>785</v>
      </c>
      <c r="P180" s="83">
        <f>IF(ISERROR(INDEX('Export CPRD PN2068-2'!M:M,MATCH(E180,'Export CPRD PN2068-2'!A:A,0))),"",INDEX('Export CPRD PN2068-2'!M:M,MATCH(E180,'Export CPRD PN2068-2'!A:A,0)))</f>
        <v>44957</v>
      </c>
      <c r="Q180" s="75"/>
      <c r="R180" s="76">
        <f>IF(AND(T180&lt;&gt;"",P180&lt;&gt;""),P180-T180,IF(AND(T180&lt;&gt;"",Q180&lt;&gt;""),Q180-T180,""))</f>
        <v>0</v>
      </c>
      <c r="S180" s="76" t="str">
        <f>IF(ISERROR(INDEX('[1]Export Agora'!F:F,MATCH(INDEX('[1]Présence Agora'!#REF!,MATCH(E180,'[1]Présence Agora'!B:B,0)),'[1]Export Agora'!A:A,0))),"",IF(INDEX('[1]Export Agora'!F:F,MATCH(INDEX('[1]Présence Agora'!#REF!,MATCH(E180,'[1]Présence Agora'!B:B,0)),'[1]Export Agora'!A:A,0))="","",INDEX('[1]Export Agora'!F:F,MATCH(INDEX('[1]Présence Agora'!#REF!,MATCH(E180,'[1]Présence Agora'!B:B,0)),'[1]Export Agora'!A:A,0))))</f>
        <v/>
      </c>
      <c r="T180" s="65">
        <f>IF(INDEX('[1]Export Lascom'!U:U,MATCH(E180,'[1]Export Lascom'!O:O,0))="","",INDEX('[1]Export Lascom'!U:U,MATCH(E180,'[1]Export Lascom'!O:O,0)))</f>
        <v>44957</v>
      </c>
    </row>
    <row r="181" spans="5:20" x14ac:dyDescent="0.25">
      <c r="E181" s="72" t="s">
        <v>873</v>
      </c>
      <c r="F181" s="73" t="str">
        <f>INDEX('[1]Export Lascom'!B:B,MATCH(E181,'[1]Export Lascom'!O:O,0))</f>
        <v>22ISS</v>
      </c>
      <c r="G181" s="73">
        <f>INDEX('[1]Export Lascom'!G:G,MATCH(E181,'[1]Export Lascom'!O:O,0))</f>
        <v>17</v>
      </c>
      <c r="H181" s="73" t="str">
        <f>INDEX('[1]Export Lascom'!D:D,MATCH(E181,'[1]Export Lascom'!O:O,0))</f>
        <v>ENV</v>
      </c>
      <c r="I181" s="73" t="str">
        <f>INDEX('[1]Export Lascom'!E:E,MATCH(E181,'[1]Export Lascom'!O:O,0))</f>
        <v>PN2068-2</v>
      </c>
      <c r="J181" s="73" t="str">
        <f>IF(MID(INDEX('[1]Export Lascom'!P:P,MATCH(E181,'[1]Export Lascom'!O:O,0)),4,1)="-",MID(INDEX('[1]Export Lascom'!P:P,MATCH(E181,'[1]Export Lascom'!O:O,0)),5,3),"Titre à mettre à jour")</f>
        <v>Titre à mettre à jour</v>
      </c>
      <c r="K181" s="73" t="str">
        <f>IF(MID(INDEX('[1]Export Lascom'!P:P,MATCH(E181,'[1]Export Lascom'!O:O,0)),4,1)="-",MID(INDEX('[1]Export Lascom'!P:P,MATCH(E181,'[1]Export Lascom'!O:O,0)),9,3),"Titre à mettre à jour")</f>
        <v>Titre à mettre à jour</v>
      </c>
      <c r="L181" s="73" t="str">
        <f>INDEX('[1]Export Lascom'!I:I,MATCH(E181,'[1]Export Lascom'!O:O,0))</f>
        <v>NOT</v>
      </c>
      <c r="M181" s="73" t="str">
        <f>MID(E181,SEARCH("_",E181)-1+13,6)</f>
        <v>000039</v>
      </c>
      <c r="N181" s="74">
        <f>VALUE(MID(E181,SEARCH("_",E181)-1+20,2))</f>
        <v>1</v>
      </c>
      <c r="O181" s="73" t="s">
        <v>785</v>
      </c>
      <c r="P181" s="83">
        <f>IF(ISERROR(INDEX('Export CPRD PN2068-2'!M:M,MATCH(E181,'Export CPRD PN2068-2'!A:A,0))),"",INDEX('Export CPRD PN2068-2'!M:M,MATCH(E181,'Export CPRD PN2068-2'!A:A,0)))</f>
        <v>44972</v>
      </c>
      <c r="Q181" s="75"/>
      <c r="R181" s="76">
        <f>IF(AND(T181&lt;&gt;"",P181&lt;&gt;""),P181-T181,IF(AND(T181&lt;&gt;"",Q181&lt;&gt;""),Q181-T181,""))</f>
        <v>0</v>
      </c>
      <c r="S181" s="76" t="str">
        <f>IF(ISERROR(INDEX('[1]Export Agora'!F:F,MATCH(INDEX('[1]Présence Agora'!#REF!,MATCH(E181,'[1]Présence Agora'!B:B,0)),'[1]Export Agora'!A:A,0))),"",IF(INDEX('[1]Export Agora'!F:F,MATCH(INDEX('[1]Présence Agora'!#REF!,MATCH(E181,'[1]Présence Agora'!B:B,0)),'[1]Export Agora'!A:A,0))="","",INDEX('[1]Export Agora'!F:F,MATCH(INDEX('[1]Présence Agora'!#REF!,MATCH(E181,'[1]Présence Agora'!B:B,0)),'[1]Export Agora'!A:A,0))))</f>
        <v/>
      </c>
      <c r="T181" s="65">
        <f>IF(INDEX('[1]Export Lascom'!U:U,MATCH(E181,'[1]Export Lascom'!O:O,0))="","",INDEX('[1]Export Lascom'!U:U,MATCH(E181,'[1]Export Lascom'!O:O,0)))</f>
        <v>44972</v>
      </c>
    </row>
    <row r="182" spans="5:20" x14ac:dyDescent="0.25">
      <c r="E182" s="72" t="s">
        <v>791</v>
      </c>
      <c r="F182" s="73" t="str">
        <f>INDEX('[1]Export Lascom'!B:B,MATCH(E182,'[1]Export Lascom'!O:O,0))</f>
        <v>22ISS</v>
      </c>
      <c r="G182" s="73">
        <f>INDEX('[1]Export Lascom'!G:G,MATCH(E182,'[1]Export Lascom'!O:O,0))</f>
        <v>17</v>
      </c>
      <c r="H182" s="73" t="str">
        <f>INDEX('[1]Export Lascom'!D:D,MATCH(E182,'[1]Export Lascom'!O:O,0))</f>
        <v>G71</v>
      </c>
      <c r="I182" s="73" t="str">
        <f>INDEX('[1]Export Lascom'!E:E,MATCH(E182,'[1]Export Lascom'!O:O,0))</f>
        <v>PN2068-2</v>
      </c>
      <c r="J182" s="73" t="str">
        <f>IF(MID(INDEX('[1]Export Lascom'!P:P,MATCH(E182,'[1]Export Lascom'!O:O,0)),4,1)="-",MID(INDEX('[1]Export Lascom'!P:P,MATCH(E182,'[1]Export Lascom'!O:O,0)),5,3),"Titre à mettre à jour")</f>
        <v>Titre à mettre à jour</v>
      </c>
      <c r="K182" s="73" t="str">
        <f>IF(MID(INDEX('[1]Export Lascom'!P:P,MATCH(E182,'[1]Export Lascom'!O:O,0)),4,1)="-",MID(INDEX('[1]Export Lascom'!P:P,MATCH(E182,'[1]Export Lascom'!O:O,0)),9,3),"Titre à mettre à jour")</f>
        <v>Titre à mettre à jour</v>
      </c>
      <c r="L182" s="73" t="str">
        <f>INDEX('[1]Export Lascom'!I:I,MATCH(E182,'[1]Export Lascom'!O:O,0))</f>
        <v>NTE</v>
      </c>
      <c r="M182" s="73" t="str">
        <f>MID(E182,SEARCH("_",E182)-1+13,6)</f>
        <v>000002</v>
      </c>
      <c r="N182" s="74">
        <f>VALUE(MID(E182,SEARCH("_",E182)-1+20,2))</f>
        <v>1</v>
      </c>
      <c r="O182" s="73" t="s">
        <v>787</v>
      </c>
      <c r="P182" s="83">
        <f>IF(ISERROR(INDEX('Export CPRD PN2068-2'!M:M,MATCH(E182,'Export CPRD PN2068-2'!A:A,0))),"",INDEX('Export CPRD PN2068-2'!M:M,MATCH(E182,'Export CPRD PN2068-2'!A:A,0)))</f>
        <v>44915</v>
      </c>
      <c r="Q182" s="75"/>
      <c r="R182" s="76">
        <f>IF(AND(T182&lt;&gt;"",P182&lt;&gt;""),P182-T182,IF(AND(T182&lt;&gt;"",Q182&lt;&gt;""),Q182-T182,""))</f>
        <v>0</v>
      </c>
      <c r="S182" s="76" t="str">
        <f>IF(ISERROR(INDEX('[1]Export Agora'!F:F,MATCH(INDEX('[1]Présence Agora'!#REF!,MATCH(E182,'[1]Présence Agora'!B:B,0)),'[1]Export Agora'!A:A,0))),"",IF(INDEX('[1]Export Agora'!F:F,MATCH(INDEX('[1]Présence Agora'!#REF!,MATCH(E182,'[1]Présence Agora'!B:B,0)),'[1]Export Agora'!A:A,0))="","",INDEX('[1]Export Agora'!F:F,MATCH(INDEX('[1]Présence Agora'!#REF!,MATCH(E182,'[1]Présence Agora'!B:B,0)),'[1]Export Agora'!A:A,0))))</f>
        <v/>
      </c>
      <c r="T182" s="65">
        <f>IF(INDEX('[1]Export Lascom'!U:U,MATCH(E182,'[1]Export Lascom'!O:O,0))="","",INDEX('[1]Export Lascom'!U:U,MATCH(E182,'[1]Export Lascom'!O:O,0)))</f>
        <v>44915</v>
      </c>
    </row>
    <row r="183" spans="5:20" x14ac:dyDescent="0.25">
      <c r="E183" s="72" t="s">
        <v>792</v>
      </c>
      <c r="F183" s="73" t="str">
        <f>INDEX('[1]Export Lascom'!B:B,MATCH(E183,'[1]Export Lascom'!O:O,0))</f>
        <v>22ISS</v>
      </c>
      <c r="G183" s="73">
        <f>INDEX('[1]Export Lascom'!G:G,MATCH(E183,'[1]Export Lascom'!O:O,0))</f>
        <v>17</v>
      </c>
      <c r="H183" s="73" t="str">
        <f>INDEX('[1]Export Lascom'!D:D,MATCH(E183,'[1]Export Lascom'!O:O,0))</f>
        <v>G71</v>
      </c>
      <c r="I183" s="73" t="str">
        <f>INDEX('[1]Export Lascom'!E:E,MATCH(E183,'[1]Export Lascom'!O:O,0))</f>
        <v>PN2068-2</v>
      </c>
      <c r="J183" s="73" t="str">
        <f>IF(MID(INDEX('[1]Export Lascom'!P:P,MATCH(E183,'[1]Export Lascom'!O:O,0)),4,1)="-",MID(INDEX('[1]Export Lascom'!P:P,MATCH(E183,'[1]Export Lascom'!O:O,0)),5,3),"Titre à mettre à jour")</f>
        <v>Titre à mettre à jour</v>
      </c>
      <c r="K183" s="73" t="str">
        <f>IF(MID(INDEX('[1]Export Lascom'!P:P,MATCH(E183,'[1]Export Lascom'!O:O,0)),4,1)="-",MID(INDEX('[1]Export Lascom'!P:P,MATCH(E183,'[1]Export Lascom'!O:O,0)),9,3),"Titre à mettre à jour")</f>
        <v>Titre à mettre à jour</v>
      </c>
      <c r="L183" s="73" t="str">
        <f>INDEX('[1]Export Lascom'!I:I,MATCH(E183,'[1]Export Lascom'!O:O,0))</f>
        <v>NTE</v>
      </c>
      <c r="M183" s="73" t="str">
        <f>MID(E183,SEARCH("_",E183)-1+13,6)</f>
        <v>000003</v>
      </c>
      <c r="N183" s="74">
        <f>VALUE(MID(E183,SEARCH("_",E183)-1+20,2))</f>
        <v>1</v>
      </c>
      <c r="O183" s="73" t="s">
        <v>787</v>
      </c>
      <c r="P183" s="83" t="str">
        <f>IF(ISERROR(INDEX('Export CPRD PN2068-2'!M:M,MATCH(E183,'Export CPRD PN2068-2'!A:A,0))),"",INDEX('Export CPRD PN2068-2'!M:M,MATCH(E183,'Export CPRD PN2068-2'!A:A,0)))</f>
        <v/>
      </c>
      <c r="Q183" s="75"/>
      <c r="R183" s="76" t="str">
        <f>IF(AND(T183&lt;&gt;"",P183&lt;&gt;""),P183-T183,IF(AND(T183&lt;&gt;"",Q183&lt;&gt;""),Q183-T183,""))</f>
        <v/>
      </c>
      <c r="S183" s="76" t="str">
        <f>IF(ISERROR(INDEX('[1]Export Agora'!F:F,MATCH(INDEX('[1]Présence Agora'!#REF!,MATCH(E183,'[1]Présence Agora'!B:B,0)),'[1]Export Agora'!A:A,0))),"",IF(INDEX('[1]Export Agora'!F:F,MATCH(INDEX('[1]Présence Agora'!#REF!,MATCH(E183,'[1]Présence Agora'!B:B,0)),'[1]Export Agora'!A:A,0))="","",INDEX('[1]Export Agora'!F:F,MATCH(INDEX('[1]Présence Agora'!#REF!,MATCH(E183,'[1]Présence Agora'!B:B,0)),'[1]Export Agora'!A:A,0))))</f>
        <v/>
      </c>
      <c r="T183" s="65">
        <f>IF(INDEX('[1]Export Lascom'!U:U,MATCH(E183,'[1]Export Lascom'!O:O,0))="","",INDEX('[1]Export Lascom'!U:U,MATCH(E183,'[1]Export Lascom'!O:O,0)))</f>
        <v>44915</v>
      </c>
    </row>
    <row r="184" spans="5:20" x14ac:dyDescent="0.25">
      <c r="E184" s="72" t="s">
        <v>796</v>
      </c>
      <c r="F184" s="73" t="str">
        <f>INDEX('[1]Export Lascom'!B:B,MATCH(E184,'[1]Export Lascom'!O:O,0))</f>
        <v>22ISS</v>
      </c>
      <c r="G184" s="73">
        <f>INDEX('[1]Export Lascom'!G:G,MATCH(E184,'[1]Export Lascom'!O:O,0))</f>
        <v>17</v>
      </c>
      <c r="H184" s="73" t="str">
        <f>INDEX('[1]Export Lascom'!D:D,MATCH(E184,'[1]Export Lascom'!O:O,0))</f>
        <v>G71</v>
      </c>
      <c r="I184" s="73" t="str">
        <f>INDEX('[1]Export Lascom'!E:E,MATCH(E184,'[1]Export Lascom'!O:O,0))</f>
        <v>PN2068-2</v>
      </c>
      <c r="J184" s="73" t="str">
        <f>IF(MID(INDEX('[1]Export Lascom'!P:P,MATCH(E184,'[1]Export Lascom'!O:O,0)),4,1)="-",MID(INDEX('[1]Export Lascom'!P:P,MATCH(E184,'[1]Export Lascom'!O:O,0)),5,3),"Titre à mettre à jour")</f>
        <v>Titre à mettre à jour</v>
      </c>
      <c r="K184" s="73" t="str">
        <f>IF(MID(INDEX('[1]Export Lascom'!P:P,MATCH(E184,'[1]Export Lascom'!O:O,0)),4,1)="-",MID(INDEX('[1]Export Lascom'!P:P,MATCH(E184,'[1]Export Lascom'!O:O,0)),9,3),"Titre à mettre à jour")</f>
        <v>Titre à mettre à jour</v>
      </c>
      <c r="L184" s="73" t="str">
        <f>INDEX('[1]Export Lascom'!I:I,MATCH(E184,'[1]Export Lascom'!O:O,0))</f>
        <v>NTE</v>
      </c>
      <c r="M184" s="73" t="str">
        <f>MID(E184,SEARCH("_",E184)-1+13,6)</f>
        <v>000003</v>
      </c>
      <c r="N184" s="74">
        <f>VALUE(MID(E184,SEARCH("_",E184)-1+20,2))</f>
        <v>2</v>
      </c>
      <c r="O184" s="73" t="s">
        <v>787</v>
      </c>
      <c r="P184" s="83">
        <f>IF(ISERROR(INDEX('Export CPRD PN2068-2'!M:M,MATCH(E184,'Export CPRD PN2068-2'!A:A,0))),"",INDEX('Export CPRD PN2068-2'!M:M,MATCH(E184,'Export CPRD PN2068-2'!A:A,0)))</f>
        <v>44915</v>
      </c>
      <c r="Q184" s="75">
        <v>44930</v>
      </c>
      <c r="R184" s="76">
        <f>IF(AND(T184&lt;&gt;"",P184&lt;&gt;""),P184-T184,IF(AND(T184&lt;&gt;"",Q184&lt;&gt;""),Q184-T184,""))</f>
        <v>-2</v>
      </c>
      <c r="S184" s="76" t="str">
        <f>IF(ISERROR(INDEX('[1]Export Agora'!F:F,MATCH(INDEX('[1]Présence Agora'!#REF!,MATCH(E184,'[1]Présence Agora'!B:B,0)),'[1]Export Agora'!A:A,0))),"",IF(INDEX('[1]Export Agora'!F:F,MATCH(INDEX('[1]Présence Agora'!#REF!,MATCH(E184,'[1]Présence Agora'!B:B,0)),'[1]Export Agora'!A:A,0))="","",INDEX('[1]Export Agora'!F:F,MATCH(INDEX('[1]Présence Agora'!#REF!,MATCH(E184,'[1]Présence Agora'!B:B,0)),'[1]Export Agora'!A:A,0))))</f>
        <v/>
      </c>
      <c r="T184" s="65">
        <f>IF(INDEX('[1]Export Lascom'!U:U,MATCH(E184,'[1]Export Lascom'!O:O,0))="","",INDEX('[1]Export Lascom'!U:U,MATCH(E184,'[1]Export Lascom'!O:O,0)))</f>
        <v>44917</v>
      </c>
    </row>
    <row r="185" spans="5:20" x14ac:dyDescent="0.25">
      <c r="E185" s="72" t="s">
        <v>1105</v>
      </c>
      <c r="F185" s="73" t="str">
        <f>INDEX('[1]Export Lascom'!B:B,MATCH(E185,'[1]Export Lascom'!O:O,0))</f>
        <v>22ISS</v>
      </c>
      <c r="G185" s="73">
        <f>INDEX('[1]Export Lascom'!G:G,MATCH(E185,'[1]Export Lascom'!O:O,0))</f>
        <v>17</v>
      </c>
      <c r="H185" s="73" t="str">
        <f>INDEX('[1]Export Lascom'!D:D,MATCH(E185,'[1]Export Lascom'!O:O,0))</f>
        <v>G71</v>
      </c>
      <c r="I185" s="73" t="str">
        <f>INDEX('[1]Export Lascom'!E:E,MATCH(E185,'[1]Export Lascom'!O:O,0))</f>
        <v>PN2068-2</v>
      </c>
      <c r="J185" s="73" t="str">
        <f>IF(MID(INDEX('[1]Export Lascom'!P:P,MATCH(E185,'[1]Export Lascom'!O:O,0)),4,1)="-",MID(INDEX('[1]Export Lascom'!P:P,MATCH(E185,'[1]Export Lascom'!O:O,0)),5,3),"Titre à mettre à jour")</f>
        <v>Titre à mettre à jour</v>
      </c>
      <c r="K185" s="73" t="str">
        <f>IF(MID(INDEX('[1]Export Lascom'!P:P,MATCH(E185,'[1]Export Lascom'!O:O,0)),4,1)="-",MID(INDEX('[1]Export Lascom'!P:P,MATCH(E185,'[1]Export Lascom'!O:O,0)),9,3),"Titre à mettre à jour")</f>
        <v>Titre à mettre à jour</v>
      </c>
      <c r="L185" s="73" t="str">
        <f>INDEX('[1]Export Lascom'!I:I,MATCH(E185,'[1]Export Lascom'!O:O,0))</f>
        <v>NTE</v>
      </c>
      <c r="M185" s="73" t="str">
        <f>MID(E185,SEARCH("_",E185)-1+13,6)</f>
        <v>000019</v>
      </c>
      <c r="N185" s="74">
        <f>VALUE(MID(E185,SEARCH("_",E185)-1+20,2))</f>
        <v>3</v>
      </c>
      <c r="O185" s="73" t="s">
        <v>787</v>
      </c>
      <c r="P185" s="83" t="str">
        <f>IF(ISERROR(INDEX('Export CPRD PN2068-2'!M:M,MATCH(E185,'Export CPRD PN2068-2'!A:A,0))),"",INDEX('Export CPRD PN2068-2'!M:M,MATCH(E185,'Export CPRD PN2068-2'!A:A,0)))</f>
        <v/>
      </c>
      <c r="Q185" s="75"/>
      <c r="R185" s="76" t="str">
        <f>IF(AND(T185&lt;&gt;"",P185&lt;&gt;""),P185-T185,IF(AND(T185&lt;&gt;"",Q185&lt;&gt;""),Q185-T185,""))</f>
        <v/>
      </c>
      <c r="S185" s="76" t="str">
        <f>IF(ISERROR(INDEX('[1]Export Agora'!F:F,MATCH(INDEX('[1]Présence Agora'!#REF!,MATCH(E185,'[1]Présence Agora'!B:B,0)),'[1]Export Agora'!A:A,0))),"",IF(INDEX('[1]Export Agora'!F:F,MATCH(INDEX('[1]Présence Agora'!#REF!,MATCH(E185,'[1]Présence Agora'!B:B,0)),'[1]Export Agora'!A:A,0))="","",INDEX('[1]Export Agora'!F:F,MATCH(INDEX('[1]Présence Agora'!#REF!,MATCH(E185,'[1]Présence Agora'!B:B,0)),'[1]Export Agora'!A:A,0))))</f>
        <v/>
      </c>
      <c r="T185" s="65">
        <f>IF(INDEX('[1]Export Lascom'!U:U,MATCH(E185,'[1]Export Lascom'!O:O,0))="","",INDEX('[1]Export Lascom'!U:U,MATCH(E185,'[1]Export Lascom'!O:O,0)))</f>
        <v>45048</v>
      </c>
    </row>
    <row r="186" spans="5:20" x14ac:dyDescent="0.25">
      <c r="E186" s="72" t="s">
        <v>824</v>
      </c>
      <c r="F186" s="73" t="str">
        <f>INDEX('[1]Export Lascom'!B:B,MATCH(E186,'[1]Export Lascom'!O:O,0))</f>
        <v>22ISS</v>
      </c>
      <c r="G186" s="73">
        <f>INDEX('[1]Export Lascom'!G:G,MATCH(E186,'[1]Export Lascom'!O:O,0))</f>
        <v>17</v>
      </c>
      <c r="H186" s="73" t="str">
        <f>INDEX('[1]Export Lascom'!D:D,MATCH(E186,'[1]Export Lascom'!O:O,0))</f>
        <v>G71</v>
      </c>
      <c r="I186" s="73" t="str">
        <f>INDEX('[1]Export Lascom'!E:E,MATCH(E186,'[1]Export Lascom'!O:O,0))</f>
        <v>PN2068-2</v>
      </c>
      <c r="J186" s="73" t="str">
        <f>IF(MID(INDEX('[1]Export Lascom'!P:P,MATCH(E186,'[1]Export Lascom'!O:O,0)),4,1)="-",MID(INDEX('[1]Export Lascom'!P:P,MATCH(E186,'[1]Export Lascom'!O:O,0)),5,3),"Titre à mettre à jour")</f>
        <v>Titre à mettre à jour</v>
      </c>
      <c r="K186" s="73" t="str">
        <f>IF(MID(INDEX('[1]Export Lascom'!P:P,MATCH(E186,'[1]Export Lascom'!O:O,0)),4,1)="-",MID(INDEX('[1]Export Lascom'!P:P,MATCH(E186,'[1]Export Lascom'!O:O,0)),9,3),"Titre à mettre à jour")</f>
        <v>Titre à mettre à jour</v>
      </c>
      <c r="L186" s="73" t="str">
        <f>INDEX('[1]Export Lascom'!I:I,MATCH(E186,'[1]Export Lascom'!O:O,0))</f>
        <v>NTE</v>
      </c>
      <c r="M186" s="73" t="str">
        <f>MID(E186,SEARCH("_",E186)-1+13,6)</f>
        <v>000020</v>
      </c>
      <c r="N186" s="74">
        <f>VALUE(MID(E186,SEARCH("_",E186)-1+20,2))</f>
        <v>1</v>
      </c>
      <c r="O186" s="73" t="s">
        <v>787</v>
      </c>
      <c r="P186" s="83" t="str">
        <f>IF(ISERROR(INDEX('Export CPRD PN2068-2'!M:M,MATCH(E186,'Export CPRD PN2068-2'!A:A,0))),"",INDEX('Export CPRD PN2068-2'!M:M,MATCH(E186,'Export CPRD PN2068-2'!A:A,0)))</f>
        <v/>
      </c>
      <c r="Q186" s="75"/>
      <c r="R186" s="76" t="str">
        <f>IF(AND(T186&lt;&gt;"",P186&lt;&gt;""),P186-T186,IF(AND(T186&lt;&gt;"",Q186&lt;&gt;""),Q186-T186,""))</f>
        <v/>
      </c>
      <c r="S186" s="76" t="str">
        <f>IF(ISERROR(INDEX('[1]Export Agora'!F:F,MATCH(INDEX('[1]Présence Agora'!#REF!,MATCH(E186,'[1]Présence Agora'!B:B,0)),'[1]Export Agora'!A:A,0))),"",IF(INDEX('[1]Export Agora'!F:F,MATCH(INDEX('[1]Présence Agora'!#REF!,MATCH(E186,'[1]Présence Agora'!B:B,0)),'[1]Export Agora'!A:A,0))="","",INDEX('[1]Export Agora'!F:F,MATCH(INDEX('[1]Présence Agora'!#REF!,MATCH(E186,'[1]Présence Agora'!B:B,0)),'[1]Export Agora'!A:A,0))))</f>
        <v/>
      </c>
      <c r="T186" s="65">
        <f>IF(INDEX('[1]Export Lascom'!U:U,MATCH(E186,'[1]Export Lascom'!O:O,0))="","",INDEX('[1]Export Lascom'!U:U,MATCH(E186,'[1]Export Lascom'!O:O,0)))</f>
        <v>44946</v>
      </c>
    </row>
    <row r="187" spans="5:20" x14ac:dyDescent="0.25">
      <c r="E187" s="72" t="s">
        <v>837</v>
      </c>
      <c r="F187" s="73" t="str">
        <f>INDEX('[1]Export Lascom'!B:B,MATCH(E187,'[1]Export Lascom'!O:O,0))</f>
        <v>22ISS</v>
      </c>
      <c r="G187" s="73">
        <f>INDEX('[1]Export Lascom'!G:G,MATCH(E187,'[1]Export Lascom'!O:O,0))</f>
        <v>17</v>
      </c>
      <c r="H187" s="73" t="str">
        <f>INDEX('[1]Export Lascom'!D:D,MATCH(E187,'[1]Export Lascom'!O:O,0))</f>
        <v>G71</v>
      </c>
      <c r="I187" s="73" t="str">
        <f>INDEX('[1]Export Lascom'!E:E,MATCH(E187,'[1]Export Lascom'!O:O,0))</f>
        <v>PN2068-2</v>
      </c>
      <c r="J187" s="73" t="str">
        <f>IF(MID(INDEX('[1]Export Lascom'!P:P,MATCH(E187,'[1]Export Lascom'!O:O,0)),4,1)="-",MID(INDEX('[1]Export Lascom'!P:P,MATCH(E187,'[1]Export Lascom'!O:O,0)),5,3),"Titre à mettre à jour")</f>
        <v>Titre à mettre à jour</v>
      </c>
      <c r="K187" s="73" t="str">
        <f>IF(MID(INDEX('[1]Export Lascom'!P:P,MATCH(E187,'[1]Export Lascom'!O:O,0)),4,1)="-",MID(INDEX('[1]Export Lascom'!P:P,MATCH(E187,'[1]Export Lascom'!O:O,0)),9,3),"Titre à mettre à jour")</f>
        <v>Titre à mettre à jour</v>
      </c>
      <c r="L187" s="73" t="str">
        <f>INDEX('[1]Export Lascom'!I:I,MATCH(E187,'[1]Export Lascom'!O:O,0))</f>
        <v>NTE</v>
      </c>
      <c r="M187" s="73" t="str">
        <f>MID(E187,SEARCH("_",E187)-1+13,6)</f>
        <v>000020</v>
      </c>
      <c r="N187" s="74">
        <f>VALUE(MID(E187,SEARCH("_",E187)-1+20,2))</f>
        <v>2</v>
      </c>
      <c r="O187" s="73" t="s">
        <v>787</v>
      </c>
      <c r="P187" s="83">
        <f>IF(ISERROR(INDEX('Export CPRD PN2068-2'!M:M,MATCH(E187,'Export CPRD PN2068-2'!A:A,0))),"",INDEX('Export CPRD PN2068-2'!M:M,MATCH(E187,'Export CPRD PN2068-2'!A:A,0)))</f>
        <v>44946</v>
      </c>
      <c r="Q187" s="75"/>
      <c r="R187" s="76">
        <f>IF(AND(T187&lt;&gt;"",P187&lt;&gt;""),P187-T187,IF(AND(T187&lt;&gt;"",Q187&lt;&gt;""),Q187-T187,""))</f>
        <v>-3</v>
      </c>
      <c r="S187" s="76" t="str">
        <f>IF(ISERROR(INDEX('[1]Export Agora'!F:F,MATCH(INDEX('[1]Présence Agora'!#REF!,MATCH(E187,'[1]Présence Agora'!B:B,0)),'[1]Export Agora'!A:A,0))),"",IF(INDEX('[1]Export Agora'!F:F,MATCH(INDEX('[1]Présence Agora'!#REF!,MATCH(E187,'[1]Présence Agora'!B:B,0)),'[1]Export Agora'!A:A,0))="","",INDEX('[1]Export Agora'!F:F,MATCH(INDEX('[1]Présence Agora'!#REF!,MATCH(E187,'[1]Présence Agora'!B:B,0)),'[1]Export Agora'!A:A,0))))</f>
        <v/>
      </c>
      <c r="T187" s="65">
        <f>IF(INDEX('[1]Export Lascom'!U:U,MATCH(E187,'[1]Export Lascom'!O:O,0))="","",INDEX('[1]Export Lascom'!U:U,MATCH(E187,'[1]Export Lascom'!O:O,0)))</f>
        <v>44949</v>
      </c>
    </row>
    <row r="188" spans="5:20" x14ac:dyDescent="0.25">
      <c r="E188" s="72" t="s">
        <v>979</v>
      </c>
      <c r="F188" s="73" t="str">
        <f>INDEX('[1]Export Lascom'!B:B,MATCH(E188,'[1]Export Lascom'!O:O,0))</f>
        <v>22ISS</v>
      </c>
      <c r="G188" s="73">
        <f>INDEX('[1]Export Lascom'!G:G,MATCH(E188,'[1]Export Lascom'!O:O,0))</f>
        <v>17</v>
      </c>
      <c r="H188" s="73" t="str">
        <f>INDEX('[1]Export Lascom'!D:D,MATCH(E188,'[1]Export Lascom'!O:O,0))</f>
        <v>G71</v>
      </c>
      <c r="I188" s="73" t="str">
        <f>INDEX('[1]Export Lascom'!E:E,MATCH(E188,'[1]Export Lascom'!O:O,0))</f>
        <v>PN2068-2</v>
      </c>
      <c r="J188" s="73" t="str">
        <f>IF(MID(INDEX('[1]Export Lascom'!P:P,MATCH(E188,'[1]Export Lascom'!O:O,0)),4,1)="-",MID(INDEX('[1]Export Lascom'!P:P,MATCH(E188,'[1]Export Lascom'!O:O,0)),5,3),"Titre à mettre à jour")</f>
        <v>Titre à mettre à jour</v>
      </c>
      <c r="K188" s="73" t="str">
        <f>IF(MID(INDEX('[1]Export Lascom'!P:P,MATCH(E188,'[1]Export Lascom'!O:O,0)),4,1)="-",MID(INDEX('[1]Export Lascom'!P:P,MATCH(E188,'[1]Export Lascom'!O:O,0)),9,3),"Titre à mettre à jour")</f>
        <v>Titre à mettre à jour</v>
      </c>
      <c r="L188" s="73" t="str">
        <f>INDEX('[1]Export Lascom'!I:I,MATCH(E188,'[1]Export Lascom'!O:O,0))</f>
        <v>NTE</v>
      </c>
      <c r="M188" s="73" t="str">
        <f>MID(E188,SEARCH("_",E188)-1+13,6)</f>
        <v>000020</v>
      </c>
      <c r="N188" s="74">
        <f>VALUE(MID(E188,SEARCH("_",E188)-1+20,2))</f>
        <v>3</v>
      </c>
      <c r="O188" s="73" t="s">
        <v>787</v>
      </c>
      <c r="P188" s="83" t="str">
        <f>IF(ISERROR(INDEX('Export CPRD PN2068-2'!M:M,MATCH(E188,'Export CPRD PN2068-2'!A:A,0))),"",INDEX('Export CPRD PN2068-2'!M:M,MATCH(E188,'Export CPRD PN2068-2'!A:A,0)))</f>
        <v/>
      </c>
      <c r="Q188" s="75"/>
      <c r="R188" s="76" t="str">
        <f>IF(AND(T188&lt;&gt;"",P188&lt;&gt;""),P188-T188,IF(AND(T188&lt;&gt;"",Q188&lt;&gt;""),Q188-T188,""))</f>
        <v/>
      </c>
      <c r="S188" s="76" t="str">
        <f>IF(ISERROR(INDEX('[1]Export Agora'!F:F,MATCH(INDEX('[1]Présence Agora'!#REF!,MATCH(E188,'[1]Présence Agora'!B:B,0)),'[1]Export Agora'!A:A,0))),"",IF(INDEX('[1]Export Agora'!F:F,MATCH(INDEX('[1]Présence Agora'!#REF!,MATCH(E188,'[1]Présence Agora'!B:B,0)),'[1]Export Agora'!A:A,0))="","",INDEX('[1]Export Agora'!F:F,MATCH(INDEX('[1]Présence Agora'!#REF!,MATCH(E188,'[1]Présence Agora'!B:B,0)),'[1]Export Agora'!A:A,0))))</f>
        <v/>
      </c>
      <c r="T188" s="65">
        <f>IF(INDEX('[1]Export Lascom'!U:U,MATCH(E188,'[1]Export Lascom'!O:O,0))="","",INDEX('[1]Export Lascom'!U:U,MATCH(E188,'[1]Export Lascom'!O:O,0)))</f>
        <v>45027</v>
      </c>
    </row>
    <row r="189" spans="5:20" x14ac:dyDescent="0.25">
      <c r="E189" s="72" t="s">
        <v>1147</v>
      </c>
      <c r="F189" s="73" t="str">
        <f>INDEX('[1]Export Lascom'!B:B,MATCH(E189,'[1]Export Lascom'!O:O,0))</f>
        <v>22ISS</v>
      </c>
      <c r="G189" s="73">
        <f>INDEX('[1]Export Lascom'!G:G,MATCH(E189,'[1]Export Lascom'!O:O,0))</f>
        <v>17</v>
      </c>
      <c r="H189" s="73" t="str">
        <f>INDEX('[1]Export Lascom'!D:D,MATCH(E189,'[1]Export Lascom'!O:O,0))</f>
        <v>G71</v>
      </c>
      <c r="I189" s="73" t="str">
        <f>INDEX('[1]Export Lascom'!E:E,MATCH(E189,'[1]Export Lascom'!O:O,0))</f>
        <v>PN2068-2</v>
      </c>
      <c r="J189" s="73" t="str">
        <f>IF(MID(INDEX('[1]Export Lascom'!P:P,MATCH(E189,'[1]Export Lascom'!O:O,0)),4,1)="-",MID(INDEX('[1]Export Lascom'!P:P,MATCH(E189,'[1]Export Lascom'!O:O,0)),5,3),"Titre à mettre à jour")</f>
        <v>Titre à mettre à jour</v>
      </c>
      <c r="K189" s="73" t="str">
        <f>IF(MID(INDEX('[1]Export Lascom'!P:P,MATCH(E189,'[1]Export Lascom'!O:O,0)),4,1)="-",MID(INDEX('[1]Export Lascom'!P:P,MATCH(E189,'[1]Export Lascom'!O:O,0)),9,3),"Titre à mettre à jour")</f>
        <v>Titre à mettre à jour</v>
      </c>
      <c r="L189" s="73" t="str">
        <f>INDEX('[1]Export Lascom'!I:I,MATCH(E189,'[1]Export Lascom'!O:O,0))</f>
        <v>NTE</v>
      </c>
      <c r="M189" s="73" t="str">
        <f>MID(E189,SEARCH("_",E189)-1+13,6)</f>
        <v>000020</v>
      </c>
      <c r="N189" s="74">
        <f>VALUE(MID(E189,SEARCH("_",E189)-1+20,2))</f>
        <v>4</v>
      </c>
      <c r="O189" s="73" t="s">
        <v>787</v>
      </c>
      <c r="P189" s="83" t="str">
        <f>IF(ISERROR(INDEX('Export CPRD PN2068-2'!M:M,MATCH(E189,'Export CPRD PN2068-2'!A:A,0))),"",INDEX('Export CPRD PN2068-2'!M:M,MATCH(E189,'Export CPRD PN2068-2'!A:A,0)))</f>
        <v/>
      </c>
      <c r="Q189" s="75"/>
      <c r="R189" s="76" t="str">
        <f>IF(AND(T189&lt;&gt;"",P189&lt;&gt;""),P189-T189,IF(AND(T189&lt;&gt;"",Q189&lt;&gt;""),Q189-T189,""))</f>
        <v/>
      </c>
      <c r="S189" s="76" t="str">
        <f>IF(ISERROR(INDEX('[1]Export Agora'!F:F,MATCH(INDEX('[1]Présence Agora'!#REF!,MATCH(E189,'[1]Présence Agora'!B:B,0)),'[1]Export Agora'!A:A,0))),"",IF(INDEX('[1]Export Agora'!F:F,MATCH(INDEX('[1]Présence Agora'!#REF!,MATCH(E189,'[1]Présence Agora'!B:B,0)),'[1]Export Agora'!A:A,0))="","",INDEX('[1]Export Agora'!F:F,MATCH(INDEX('[1]Présence Agora'!#REF!,MATCH(E189,'[1]Présence Agora'!B:B,0)),'[1]Export Agora'!A:A,0))))</f>
        <v/>
      </c>
      <c r="T189" s="65">
        <f>IF(INDEX('[1]Export Lascom'!U:U,MATCH(E189,'[1]Export Lascom'!O:O,0))="","",INDEX('[1]Export Lascom'!U:U,MATCH(E189,'[1]Export Lascom'!O:O,0)))</f>
        <v>45062</v>
      </c>
    </row>
    <row r="190" spans="5:20" x14ac:dyDescent="0.25">
      <c r="E190" s="72" t="s">
        <v>825</v>
      </c>
      <c r="F190" s="73" t="str">
        <f>INDEX('[1]Export Lascom'!B:B,MATCH(E190,'[1]Export Lascom'!O:O,0))</f>
        <v>22ISS</v>
      </c>
      <c r="G190" s="73">
        <f>INDEX('[1]Export Lascom'!G:G,MATCH(E190,'[1]Export Lascom'!O:O,0))</f>
        <v>17</v>
      </c>
      <c r="H190" s="73" t="str">
        <f>INDEX('[1]Export Lascom'!D:D,MATCH(E190,'[1]Export Lascom'!O:O,0))</f>
        <v>G71</v>
      </c>
      <c r="I190" s="73" t="str">
        <f>INDEX('[1]Export Lascom'!E:E,MATCH(E190,'[1]Export Lascom'!O:O,0))</f>
        <v>PN2068-2</v>
      </c>
      <c r="J190" s="73" t="str">
        <f>IF(MID(INDEX('[1]Export Lascom'!P:P,MATCH(E190,'[1]Export Lascom'!O:O,0)),4,1)="-",MID(INDEX('[1]Export Lascom'!P:P,MATCH(E190,'[1]Export Lascom'!O:O,0)),5,3),"Titre à mettre à jour")</f>
        <v>Titre à mettre à jour</v>
      </c>
      <c r="K190" s="73" t="str">
        <f>IF(MID(INDEX('[1]Export Lascom'!P:P,MATCH(E190,'[1]Export Lascom'!O:O,0)),4,1)="-",MID(INDEX('[1]Export Lascom'!P:P,MATCH(E190,'[1]Export Lascom'!O:O,0)),9,3),"Titre à mettre à jour")</f>
        <v>Titre à mettre à jour</v>
      </c>
      <c r="L190" s="73" t="str">
        <f>INDEX('[1]Export Lascom'!I:I,MATCH(E190,'[1]Export Lascom'!O:O,0))</f>
        <v>NTE</v>
      </c>
      <c r="M190" s="73" t="str">
        <f>MID(E190,SEARCH("_",E190)-1+13,6)</f>
        <v>000021</v>
      </c>
      <c r="N190" s="74">
        <f>VALUE(MID(E190,SEARCH("_",E190)-1+20,2))</f>
        <v>1</v>
      </c>
      <c r="O190" s="73" t="s">
        <v>787</v>
      </c>
      <c r="P190" s="83" t="str">
        <f>IF(ISERROR(INDEX('Export CPRD PN2068-2'!M:M,MATCH(E190,'Export CPRD PN2068-2'!A:A,0))),"",INDEX('Export CPRD PN2068-2'!M:M,MATCH(E190,'Export CPRD PN2068-2'!A:A,0)))</f>
        <v/>
      </c>
      <c r="Q190" s="75"/>
      <c r="R190" s="76" t="str">
        <f>IF(AND(T190&lt;&gt;"",P190&lt;&gt;""),P190-T190,IF(AND(T190&lt;&gt;"",Q190&lt;&gt;""),Q190-T190,""))</f>
        <v/>
      </c>
      <c r="S190" s="76" t="str">
        <f>IF(ISERROR(INDEX('[1]Export Agora'!F:F,MATCH(INDEX('[1]Présence Agora'!#REF!,MATCH(E190,'[1]Présence Agora'!B:B,0)),'[1]Export Agora'!A:A,0))),"",IF(INDEX('[1]Export Agora'!F:F,MATCH(INDEX('[1]Présence Agora'!#REF!,MATCH(E190,'[1]Présence Agora'!B:B,0)),'[1]Export Agora'!A:A,0))="","",INDEX('[1]Export Agora'!F:F,MATCH(INDEX('[1]Présence Agora'!#REF!,MATCH(E190,'[1]Présence Agora'!B:B,0)),'[1]Export Agora'!A:A,0))))</f>
        <v/>
      </c>
      <c r="T190" s="65">
        <f>IF(INDEX('[1]Export Lascom'!U:U,MATCH(E190,'[1]Export Lascom'!O:O,0))="","",INDEX('[1]Export Lascom'!U:U,MATCH(E190,'[1]Export Lascom'!O:O,0)))</f>
        <v>44946</v>
      </c>
    </row>
    <row r="191" spans="5:20" x14ac:dyDescent="0.25">
      <c r="E191" s="72" t="s">
        <v>1106</v>
      </c>
      <c r="F191" s="73" t="str">
        <f>INDEX('[1]Export Lascom'!B:B,MATCH(E191,'[1]Export Lascom'!O:O,0))</f>
        <v>22ISS</v>
      </c>
      <c r="G191" s="73">
        <f>INDEX('[1]Export Lascom'!G:G,MATCH(E191,'[1]Export Lascom'!O:O,0))</f>
        <v>17</v>
      </c>
      <c r="H191" s="73" t="str">
        <f>INDEX('[1]Export Lascom'!D:D,MATCH(E191,'[1]Export Lascom'!O:O,0))</f>
        <v>G71</v>
      </c>
      <c r="I191" s="73" t="str">
        <f>INDEX('[1]Export Lascom'!E:E,MATCH(E191,'[1]Export Lascom'!O:O,0))</f>
        <v>PN2068-2</v>
      </c>
      <c r="J191" s="73" t="str">
        <f>IF(MID(INDEX('[1]Export Lascom'!P:P,MATCH(E191,'[1]Export Lascom'!O:O,0)),4,1)="-",MID(INDEX('[1]Export Lascom'!P:P,MATCH(E191,'[1]Export Lascom'!O:O,0)),5,3),"Titre à mettre à jour")</f>
        <v>Titre à mettre à jour</v>
      </c>
      <c r="K191" s="73" t="str">
        <f>IF(MID(INDEX('[1]Export Lascom'!P:P,MATCH(E191,'[1]Export Lascom'!O:O,0)),4,1)="-",MID(INDEX('[1]Export Lascom'!P:P,MATCH(E191,'[1]Export Lascom'!O:O,0)),9,3),"Titre à mettre à jour")</f>
        <v>Titre à mettre à jour</v>
      </c>
      <c r="L191" s="73" t="str">
        <f>INDEX('[1]Export Lascom'!I:I,MATCH(E191,'[1]Export Lascom'!O:O,0))</f>
        <v>NTE</v>
      </c>
      <c r="M191" s="73" t="str">
        <f>MID(E191,SEARCH("_",E191)-1+13,6)</f>
        <v>000021</v>
      </c>
      <c r="N191" s="74">
        <f>VALUE(MID(E191,SEARCH("_",E191)-1+20,2))</f>
        <v>4</v>
      </c>
      <c r="O191" s="73" t="s">
        <v>787</v>
      </c>
      <c r="P191" s="83" t="str">
        <f>IF(ISERROR(INDEX('Export CPRD PN2068-2'!M:M,MATCH(E191,'Export CPRD PN2068-2'!A:A,0))),"",INDEX('Export CPRD PN2068-2'!M:M,MATCH(E191,'Export CPRD PN2068-2'!A:A,0)))</f>
        <v/>
      </c>
      <c r="Q191" s="75">
        <v>44963</v>
      </c>
      <c r="R191" s="76">
        <f>IF(AND(T191&lt;&gt;"",P191&lt;&gt;""),P191-T191,IF(AND(T191&lt;&gt;"",Q191&lt;&gt;""),Q191-T191,""))</f>
        <v>-85</v>
      </c>
      <c r="S191" s="76" t="str">
        <f>IF(ISERROR(INDEX('[1]Export Agora'!F:F,MATCH(INDEX('[1]Présence Agora'!#REF!,MATCH(E191,'[1]Présence Agora'!B:B,0)),'[1]Export Agora'!A:A,0))),"",IF(INDEX('[1]Export Agora'!F:F,MATCH(INDEX('[1]Présence Agora'!#REF!,MATCH(E191,'[1]Présence Agora'!B:B,0)),'[1]Export Agora'!A:A,0))="","",INDEX('[1]Export Agora'!F:F,MATCH(INDEX('[1]Présence Agora'!#REF!,MATCH(E191,'[1]Présence Agora'!B:B,0)),'[1]Export Agora'!A:A,0))))</f>
        <v/>
      </c>
      <c r="T191" s="65">
        <f>IF(INDEX('[1]Export Lascom'!U:U,MATCH(E191,'[1]Export Lascom'!O:O,0))="","",INDEX('[1]Export Lascom'!U:U,MATCH(E191,'[1]Export Lascom'!O:O,0)))</f>
        <v>45048</v>
      </c>
    </row>
    <row r="192" spans="5:20" x14ac:dyDescent="0.25">
      <c r="E192" s="72" t="s">
        <v>826</v>
      </c>
      <c r="F192" s="73" t="str">
        <f>INDEX('[1]Export Lascom'!B:B,MATCH(E192,'[1]Export Lascom'!O:O,0))</f>
        <v>22ISS</v>
      </c>
      <c r="G192" s="73">
        <f>INDEX('[1]Export Lascom'!G:G,MATCH(E192,'[1]Export Lascom'!O:O,0))</f>
        <v>17</v>
      </c>
      <c r="H192" s="73" t="str">
        <f>INDEX('[1]Export Lascom'!D:D,MATCH(E192,'[1]Export Lascom'!O:O,0))</f>
        <v>G71</v>
      </c>
      <c r="I192" s="73" t="str">
        <f>INDEX('[1]Export Lascom'!E:E,MATCH(E192,'[1]Export Lascom'!O:O,0))</f>
        <v>PN2068-2</v>
      </c>
      <c r="J192" s="73" t="str">
        <f>IF(MID(INDEX('[1]Export Lascom'!P:P,MATCH(E192,'[1]Export Lascom'!O:O,0)),4,1)="-",MID(INDEX('[1]Export Lascom'!P:P,MATCH(E192,'[1]Export Lascom'!O:O,0)),5,3),"Titre à mettre à jour")</f>
        <v>Titre à mettre à jour</v>
      </c>
      <c r="K192" s="73" t="str">
        <f>IF(MID(INDEX('[1]Export Lascom'!P:P,MATCH(E192,'[1]Export Lascom'!O:O,0)),4,1)="-",MID(INDEX('[1]Export Lascom'!P:P,MATCH(E192,'[1]Export Lascom'!O:O,0)),9,3),"Titre à mettre à jour")</f>
        <v>Titre à mettre à jour</v>
      </c>
      <c r="L192" s="73" t="str">
        <f>INDEX('[1]Export Lascom'!I:I,MATCH(E192,'[1]Export Lascom'!O:O,0))</f>
        <v>NTE</v>
      </c>
      <c r="M192" s="73" t="str">
        <f>MID(E192,SEARCH("_",E192)-1+13,6)</f>
        <v>000022</v>
      </c>
      <c r="N192" s="74">
        <f>VALUE(MID(E192,SEARCH("_",E192)-1+20,2))</f>
        <v>1</v>
      </c>
      <c r="O192" s="73" t="s">
        <v>787</v>
      </c>
      <c r="P192" s="83" t="str">
        <f>IF(ISERROR(INDEX('Export CPRD PN2068-2'!M:M,MATCH(E192,'Export CPRD PN2068-2'!A:A,0))),"",INDEX('Export CPRD PN2068-2'!M:M,MATCH(E192,'Export CPRD PN2068-2'!A:A,0)))</f>
        <v/>
      </c>
      <c r="Q192" s="75"/>
      <c r="R192" s="76" t="str">
        <f>IF(AND(T192&lt;&gt;"",P192&lt;&gt;""),P192-T192,IF(AND(T192&lt;&gt;"",Q192&lt;&gt;""),Q192-T192,""))</f>
        <v/>
      </c>
      <c r="S192" s="76" t="str">
        <f>IF(ISERROR(INDEX('[1]Export Agora'!F:F,MATCH(INDEX('[1]Présence Agora'!#REF!,MATCH(E192,'[1]Présence Agora'!B:B,0)),'[1]Export Agora'!A:A,0))),"",IF(INDEX('[1]Export Agora'!F:F,MATCH(INDEX('[1]Présence Agora'!#REF!,MATCH(E192,'[1]Présence Agora'!B:B,0)),'[1]Export Agora'!A:A,0))="","",INDEX('[1]Export Agora'!F:F,MATCH(INDEX('[1]Présence Agora'!#REF!,MATCH(E192,'[1]Présence Agora'!B:B,0)),'[1]Export Agora'!A:A,0))))</f>
        <v/>
      </c>
      <c r="T192" s="65">
        <f>IF(INDEX('[1]Export Lascom'!U:U,MATCH(E192,'[1]Export Lascom'!O:O,0))="","",INDEX('[1]Export Lascom'!U:U,MATCH(E192,'[1]Export Lascom'!O:O,0)))</f>
        <v>44946</v>
      </c>
    </row>
    <row r="193" spans="5:20" x14ac:dyDescent="0.25">
      <c r="E193" s="72" t="s">
        <v>838</v>
      </c>
      <c r="F193" s="73" t="str">
        <f>INDEX('[1]Export Lascom'!B:B,MATCH(E193,'[1]Export Lascom'!O:O,0))</f>
        <v>22ISS</v>
      </c>
      <c r="G193" s="73">
        <f>INDEX('[1]Export Lascom'!G:G,MATCH(E193,'[1]Export Lascom'!O:O,0))</f>
        <v>17</v>
      </c>
      <c r="H193" s="73" t="str">
        <f>INDEX('[1]Export Lascom'!D:D,MATCH(E193,'[1]Export Lascom'!O:O,0))</f>
        <v>G71</v>
      </c>
      <c r="I193" s="73" t="str">
        <f>INDEX('[1]Export Lascom'!E:E,MATCH(E193,'[1]Export Lascom'!O:O,0))</f>
        <v>PN2068-2</v>
      </c>
      <c r="J193" s="73" t="str">
        <f>IF(MID(INDEX('[1]Export Lascom'!P:P,MATCH(E193,'[1]Export Lascom'!O:O,0)),4,1)="-",MID(INDEX('[1]Export Lascom'!P:P,MATCH(E193,'[1]Export Lascom'!O:O,0)),5,3),"Titre à mettre à jour")</f>
        <v>Titre à mettre à jour</v>
      </c>
      <c r="K193" s="73" t="str">
        <f>IF(MID(INDEX('[1]Export Lascom'!P:P,MATCH(E193,'[1]Export Lascom'!O:O,0)),4,1)="-",MID(INDEX('[1]Export Lascom'!P:P,MATCH(E193,'[1]Export Lascom'!O:O,0)),9,3),"Titre à mettre à jour")</f>
        <v>Titre à mettre à jour</v>
      </c>
      <c r="L193" s="73" t="str">
        <f>INDEX('[1]Export Lascom'!I:I,MATCH(E193,'[1]Export Lascom'!O:O,0))</f>
        <v>NTE</v>
      </c>
      <c r="M193" s="73" t="str">
        <f>MID(E193,SEARCH("_",E193)-1+13,6)</f>
        <v>000022</v>
      </c>
      <c r="N193" s="74">
        <f>VALUE(MID(E193,SEARCH("_",E193)-1+20,2))</f>
        <v>2</v>
      </c>
      <c r="O193" s="73" t="s">
        <v>787</v>
      </c>
      <c r="P193" s="83">
        <f>IF(ISERROR(INDEX('Export CPRD PN2068-2'!M:M,MATCH(E193,'Export CPRD PN2068-2'!A:A,0))),"",INDEX('Export CPRD PN2068-2'!M:M,MATCH(E193,'Export CPRD PN2068-2'!A:A,0)))</f>
        <v>44946</v>
      </c>
      <c r="Q193" s="75"/>
      <c r="R193" s="76">
        <f>IF(AND(T193&lt;&gt;"",P193&lt;&gt;""),P193-T193,IF(AND(T193&lt;&gt;"",Q193&lt;&gt;""),Q193-T193,""))</f>
        <v>-3</v>
      </c>
      <c r="S193" s="76" t="str">
        <f>IF(ISERROR(INDEX('[1]Export Agora'!F:F,MATCH(INDEX('[1]Présence Agora'!#REF!,MATCH(E193,'[1]Présence Agora'!B:B,0)),'[1]Export Agora'!A:A,0))),"",IF(INDEX('[1]Export Agora'!F:F,MATCH(INDEX('[1]Présence Agora'!#REF!,MATCH(E193,'[1]Présence Agora'!B:B,0)),'[1]Export Agora'!A:A,0))="","",INDEX('[1]Export Agora'!F:F,MATCH(INDEX('[1]Présence Agora'!#REF!,MATCH(E193,'[1]Présence Agora'!B:B,0)),'[1]Export Agora'!A:A,0))))</f>
        <v/>
      </c>
      <c r="T193" s="65">
        <f>IF(INDEX('[1]Export Lascom'!U:U,MATCH(E193,'[1]Export Lascom'!O:O,0))="","",INDEX('[1]Export Lascom'!U:U,MATCH(E193,'[1]Export Lascom'!O:O,0)))</f>
        <v>44949</v>
      </c>
    </row>
    <row r="194" spans="5:20" x14ac:dyDescent="0.25">
      <c r="E194" s="72" t="s">
        <v>980</v>
      </c>
      <c r="F194" s="73" t="str">
        <f>INDEX('[1]Export Lascom'!B:B,MATCH(E194,'[1]Export Lascom'!O:O,0))</f>
        <v>22ISS</v>
      </c>
      <c r="G194" s="73">
        <f>INDEX('[1]Export Lascom'!G:G,MATCH(E194,'[1]Export Lascom'!O:O,0))</f>
        <v>17</v>
      </c>
      <c r="H194" s="73" t="str">
        <f>INDEX('[1]Export Lascom'!D:D,MATCH(E194,'[1]Export Lascom'!O:O,0))</f>
        <v>G71</v>
      </c>
      <c r="I194" s="73" t="str">
        <f>INDEX('[1]Export Lascom'!E:E,MATCH(E194,'[1]Export Lascom'!O:O,0))</f>
        <v>PN2068-2</v>
      </c>
      <c r="J194" s="73" t="str">
        <f>IF(MID(INDEX('[1]Export Lascom'!P:P,MATCH(E194,'[1]Export Lascom'!O:O,0)),4,1)="-",MID(INDEX('[1]Export Lascom'!P:P,MATCH(E194,'[1]Export Lascom'!O:O,0)),5,3),"Titre à mettre à jour")</f>
        <v>Titre à mettre à jour</v>
      </c>
      <c r="K194" s="73" t="str">
        <f>IF(MID(INDEX('[1]Export Lascom'!P:P,MATCH(E194,'[1]Export Lascom'!O:O,0)),4,1)="-",MID(INDEX('[1]Export Lascom'!P:P,MATCH(E194,'[1]Export Lascom'!O:O,0)),9,3),"Titre à mettre à jour")</f>
        <v>Titre à mettre à jour</v>
      </c>
      <c r="L194" s="73" t="str">
        <f>INDEX('[1]Export Lascom'!I:I,MATCH(E194,'[1]Export Lascom'!O:O,0))</f>
        <v>NTE</v>
      </c>
      <c r="M194" s="73" t="str">
        <f>MID(E194,SEARCH("_",E194)-1+13,6)</f>
        <v>000022</v>
      </c>
      <c r="N194" s="74">
        <f>VALUE(MID(E194,SEARCH("_",E194)-1+20,2))</f>
        <v>3</v>
      </c>
      <c r="O194" s="73" t="s">
        <v>787</v>
      </c>
      <c r="P194" s="83" t="str">
        <f>IF(ISERROR(INDEX('Export CPRD PN2068-2'!M:M,MATCH(E194,'Export CPRD PN2068-2'!A:A,0))),"",INDEX('Export CPRD PN2068-2'!M:M,MATCH(E194,'Export CPRD PN2068-2'!A:A,0)))</f>
        <v/>
      </c>
      <c r="Q194" s="75"/>
      <c r="R194" s="76" t="str">
        <f>IF(AND(T194&lt;&gt;"",P194&lt;&gt;""),P194-T194,IF(AND(T194&lt;&gt;"",Q194&lt;&gt;""),Q194-T194,""))</f>
        <v/>
      </c>
      <c r="S194" s="76" t="str">
        <f>IF(ISERROR(INDEX('[1]Export Agora'!F:F,MATCH(INDEX('[1]Présence Agora'!#REF!,MATCH(E194,'[1]Présence Agora'!B:B,0)),'[1]Export Agora'!A:A,0))),"",IF(INDEX('[1]Export Agora'!F:F,MATCH(INDEX('[1]Présence Agora'!#REF!,MATCH(E194,'[1]Présence Agora'!B:B,0)),'[1]Export Agora'!A:A,0))="","",INDEX('[1]Export Agora'!F:F,MATCH(INDEX('[1]Présence Agora'!#REF!,MATCH(E194,'[1]Présence Agora'!B:B,0)),'[1]Export Agora'!A:A,0))))</f>
        <v/>
      </c>
      <c r="T194" s="65">
        <f>IF(INDEX('[1]Export Lascom'!U:U,MATCH(E194,'[1]Export Lascom'!O:O,0))="","",INDEX('[1]Export Lascom'!U:U,MATCH(E194,'[1]Export Lascom'!O:O,0)))</f>
        <v>45027</v>
      </c>
    </row>
    <row r="195" spans="5:20" x14ac:dyDescent="0.25">
      <c r="E195" s="72" t="s">
        <v>1107</v>
      </c>
      <c r="F195" s="73" t="str">
        <f>INDEX('[1]Export Lascom'!B:B,MATCH(E195,'[1]Export Lascom'!O:O,0))</f>
        <v>22ISS</v>
      </c>
      <c r="G195" s="73">
        <f>INDEX('[1]Export Lascom'!G:G,MATCH(E195,'[1]Export Lascom'!O:O,0))</f>
        <v>17</v>
      </c>
      <c r="H195" s="73" t="str">
        <f>INDEX('[1]Export Lascom'!D:D,MATCH(E195,'[1]Export Lascom'!O:O,0))</f>
        <v>G71</v>
      </c>
      <c r="I195" s="73" t="str">
        <f>INDEX('[1]Export Lascom'!E:E,MATCH(E195,'[1]Export Lascom'!O:O,0))</f>
        <v>PN2068-2</v>
      </c>
      <c r="J195" s="73" t="str">
        <f>IF(MID(INDEX('[1]Export Lascom'!P:P,MATCH(E195,'[1]Export Lascom'!O:O,0)),4,1)="-",MID(INDEX('[1]Export Lascom'!P:P,MATCH(E195,'[1]Export Lascom'!O:O,0)),5,3),"Titre à mettre à jour")</f>
        <v>Titre à mettre à jour</v>
      </c>
      <c r="K195" s="73" t="str">
        <f>IF(MID(INDEX('[1]Export Lascom'!P:P,MATCH(E195,'[1]Export Lascom'!O:O,0)),4,1)="-",MID(INDEX('[1]Export Lascom'!P:P,MATCH(E195,'[1]Export Lascom'!O:O,0)),9,3),"Titre à mettre à jour")</f>
        <v>Titre à mettre à jour</v>
      </c>
      <c r="L195" s="73" t="str">
        <f>INDEX('[1]Export Lascom'!I:I,MATCH(E195,'[1]Export Lascom'!O:O,0))</f>
        <v>NTE</v>
      </c>
      <c r="M195" s="73" t="str">
        <f>MID(E195,SEARCH("_",E195)-1+13,6)</f>
        <v>000022</v>
      </c>
      <c r="N195" s="74">
        <f>VALUE(MID(E195,SEARCH("_",E195)-1+20,2))</f>
        <v>4</v>
      </c>
      <c r="O195" s="73" t="s">
        <v>787</v>
      </c>
      <c r="P195" s="83" t="str">
        <f>IF(ISERROR(INDEX('Export CPRD PN2068-2'!M:M,MATCH(E195,'Export CPRD PN2068-2'!A:A,0))),"",INDEX('Export CPRD PN2068-2'!M:M,MATCH(E195,'Export CPRD PN2068-2'!A:A,0)))</f>
        <v/>
      </c>
      <c r="Q195" s="75"/>
      <c r="R195" s="76" t="str">
        <f>IF(AND(T195&lt;&gt;"",P195&lt;&gt;""),P195-T195,IF(AND(T195&lt;&gt;"",Q195&lt;&gt;""),Q195-T195,""))</f>
        <v/>
      </c>
      <c r="S195" s="76" t="str">
        <f>IF(ISERROR(INDEX('[1]Export Agora'!F:F,MATCH(INDEX('[1]Présence Agora'!#REF!,MATCH(E195,'[1]Présence Agora'!B:B,0)),'[1]Export Agora'!A:A,0))),"",IF(INDEX('[1]Export Agora'!F:F,MATCH(INDEX('[1]Présence Agora'!#REF!,MATCH(E195,'[1]Présence Agora'!B:B,0)),'[1]Export Agora'!A:A,0))="","",INDEX('[1]Export Agora'!F:F,MATCH(INDEX('[1]Présence Agora'!#REF!,MATCH(E195,'[1]Présence Agora'!B:B,0)),'[1]Export Agora'!A:A,0))))</f>
        <v/>
      </c>
      <c r="T195" s="65">
        <f>IF(INDEX('[1]Export Lascom'!U:U,MATCH(E195,'[1]Export Lascom'!O:O,0))="","",INDEX('[1]Export Lascom'!U:U,MATCH(E195,'[1]Export Lascom'!O:O,0)))</f>
        <v>45048</v>
      </c>
    </row>
    <row r="196" spans="5:20" x14ac:dyDescent="0.25">
      <c r="E196" s="72" t="s">
        <v>1111</v>
      </c>
      <c r="F196" s="73" t="str">
        <f>INDEX('[1]Export Lascom'!B:B,MATCH(E196,'[1]Export Lascom'!O:O,0))</f>
        <v>22ISS</v>
      </c>
      <c r="G196" s="73">
        <f>INDEX('[1]Export Lascom'!G:G,MATCH(E196,'[1]Export Lascom'!O:O,0))</f>
        <v>17</v>
      </c>
      <c r="H196" s="73" t="str">
        <f>INDEX('[1]Export Lascom'!D:D,MATCH(E196,'[1]Export Lascom'!O:O,0))</f>
        <v>G71</v>
      </c>
      <c r="I196" s="73" t="str">
        <f>INDEX('[1]Export Lascom'!E:E,MATCH(E196,'[1]Export Lascom'!O:O,0))</f>
        <v>PN2068-2</v>
      </c>
      <c r="J196" s="73" t="str">
        <f>IF(MID(INDEX('[1]Export Lascom'!P:P,MATCH(E196,'[1]Export Lascom'!O:O,0)),4,1)="-",MID(INDEX('[1]Export Lascom'!P:P,MATCH(E196,'[1]Export Lascom'!O:O,0)),5,3),"Titre à mettre à jour")</f>
        <v>Titre à mettre à jour</v>
      </c>
      <c r="K196" s="73" t="str">
        <f>IF(MID(INDEX('[1]Export Lascom'!P:P,MATCH(E196,'[1]Export Lascom'!O:O,0)),4,1)="-",MID(INDEX('[1]Export Lascom'!P:P,MATCH(E196,'[1]Export Lascom'!O:O,0)),9,3),"Titre à mettre à jour")</f>
        <v>Titre à mettre à jour</v>
      </c>
      <c r="L196" s="73" t="str">
        <f>INDEX('[1]Export Lascom'!I:I,MATCH(E196,'[1]Export Lascom'!O:O,0))</f>
        <v>NTE</v>
      </c>
      <c r="M196" s="73" t="str">
        <f>MID(E196,SEARCH("_",E196)-1+13,6)</f>
        <v>000022</v>
      </c>
      <c r="N196" s="74">
        <f>VALUE(MID(E196,SEARCH("_",E196)-1+20,2))</f>
        <v>5</v>
      </c>
      <c r="O196" s="73" t="s">
        <v>787</v>
      </c>
      <c r="P196" s="83" t="str">
        <f>IF(ISERROR(INDEX('Export CPRD PN2068-2'!M:M,MATCH(E196,'Export CPRD PN2068-2'!A:A,0))),"",INDEX('Export CPRD PN2068-2'!M:M,MATCH(E196,'Export CPRD PN2068-2'!A:A,0)))</f>
        <v/>
      </c>
      <c r="Q196" s="75">
        <v>45063</v>
      </c>
      <c r="R196" s="76">
        <f>IF(AND(T196&lt;&gt;"",P196&lt;&gt;""),P196-T196,IF(AND(T196&lt;&gt;"",Q196&lt;&gt;""),Q196-T196,""))</f>
        <v>14</v>
      </c>
      <c r="S196" s="76" t="str">
        <f>IF(ISERROR(INDEX('[1]Export Agora'!F:F,MATCH(INDEX('[1]Présence Agora'!#REF!,MATCH(E196,'[1]Présence Agora'!B:B,0)),'[1]Export Agora'!A:A,0))),"",IF(INDEX('[1]Export Agora'!F:F,MATCH(INDEX('[1]Présence Agora'!#REF!,MATCH(E196,'[1]Présence Agora'!B:B,0)),'[1]Export Agora'!A:A,0))="","",INDEX('[1]Export Agora'!F:F,MATCH(INDEX('[1]Présence Agora'!#REF!,MATCH(E196,'[1]Présence Agora'!B:B,0)),'[1]Export Agora'!A:A,0))))</f>
        <v/>
      </c>
      <c r="T196" s="65">
        <f>IF(INDEX('[1]Export Lascom'!U:U,MATCH(E196,'[1]Export Lascom'!O:O,0))="","",INDEX('[1]Export Lascom'!U:U,MATCH(E196,'[1]Export Lascom'!O:O,0)))</f>
        <v>45049</v>
      </c>
    </row>
    <row r="197" spans="5:20" x14ac:dyDescent="0.25">
      <c r="E197" s="72" t="s">
        <v>977</v>
      </c>
      <c r="F197" s="73" t="str">
        <f>INDEX('[1]Export Lascom'!B:B,MATCH(E197,'[1]Export Lascom'!O:O,0))</f>
        <v>22ISS</v>
      </c>
      <c r="G197" s="73">
        <f>INDEX('[1]Export Lascom'!G:G,MATCH(E197,'[1]Export Lascom'!O:O,0))</f>
        <v>17</v>
      </c>
      <c r="H197" s="73" t="str">
        <f>INDEX('[1]Export Lascom'!D:D,MATCH(E197,'[1]Export Lascom'!O:O,0))</f>
        <v>G71</v>
      </c>
      <c r="I197" s="73" t="str">
        <f>INDEX('[1]Export Lascom'!E:E,MATCH(E197,'[1]Export Lascom'!O:O,0))</f>
        <v>PN2068-2</v>
      </c>
      <c r="J197" s="73" t="str">
        <f>IF(MID(INDEX('[1]Export Lascom'!P:P,MATCH(E197,'[1]Export Lascom'!O:O,0)),4,1)="-",MID(INDEX('[1]Export Lascom'!P:P,MATCH(E197,'[1]Export Lascom'!O:O,0)),5,3),"Titre à mettre à jour")</f>
        <v>Titre à mettre à jour</v>
      </c>
      <c r="K197" s="73" t="str">
        <f>IF(MID(INDEX('[1]Export Lascom'!P:P,MATCH(E197,'[1]Export Lascom'!O:O,0)),4,1)="-",MID(INDEX('[1]Export Lascom'!P:P,MATCH(E197,'[1]Export Lascom'!O:O,0)),9,3),"Titre à mettre à jour")</f>
        <v>Titre à mettre à jour</v>
      </c>
      <c r="L197" s="73" t="str">
        <f>INDEX('[1]Export Lascom'!I:I,MATCH(E197,'[1]Export Lascom'!O:O,0))</f>
        <v>NTE</v>
      </c>
      <c r="M197" s="73" t="str">
        <f>MID(E197,SEARCH("_",E197)-1+13,6)</f>
        <v>000023</v>
      </c>
      <c r="N197" s="74">
        <f>VALUE(MID(E197,SEARCH("_",E197)-1+20,2))</f>
        <v>2</v>
      </c>
      <c r="O197" s="73" t="s">
        <v>787</v>
      </c>
      <c r="P197" s="83">
        <f>IF(ISERROR(INDEX('Export CPRD PN2068-2'!M:M,MATCH(E197,'Export CPRD PN2068-2'!A:A,0))),"",INDEX('Export CPRD PN2068-2'!M:M,MATCH(E197,'Export CPRD PN2068-2'!A:A,0)))</f>
        <v>44944</v>
      </c>
      <c r="Q197" s="75"/>
      <c r="R197" s="76">
        <f>IF(AND(T197&lt;&gt;"",P197&lt;&gt;""),P197-T197,IF(AND(T197&lt;&gt;"",Q197&lt;&gt;""),Q197-T197,""))</f>
        <v>-78</v>
      </c>
      <c r="S197" s="76" t="str">
        <f>IF(ISERROR(INDEX('[1]Export Agora'!F:F,MATCH(INDEX('[1]Présence Agora'!#REF!,MATCH(E197,'[1]Présence Agora'!B:B,0)),'[1]Export Agora'!A:A,0))),"",IF(INDEX('[1]Export Agora'!F:F,MATCH(INDEX('[1]Présence Agora'!#REF!,MATCH(E197,'[1]Présence Agora'!B:B,0)),'[1]Export Agora'!A:A,0))="","",INDEX('[1]Export Agora'!F:F,MATCH(INDEX('[1]Présence Agora'!#REF!,MATCH(E197,'[1]Présence Agora'!B:B,0)),'[1]Export Agora'!A:A,0))))</f>
        <v/>
      </c>
      <c r="T197" s="65">
        <f>IF(INDEX('[1]Export Lascom'!U:U,MATCH(E197,'[1]Export Lascom'!O:O,0))="","",INDEX('[1]Export Lascom'!U:U,MATCH(E197,'[1]Export Lascom'!O:O,0)))</f>
        <v>45022</v>
      </c>
    </row>
    <row r="198" spans="5:20" x14ac:dyDescent="0.25">
      <c r="E198" s="72" t="s">
        <v>827</v>
      </c>
      <c r="F198" s="73" t="str">
        <f>INDEX('[1]Export Lascom'!B:B,MATCH(E198,'[1]Export Lascom'!O:O,0))</f>
        <v>22ISS</v>
      </c>
      <c r="G198" s="73">
        <f>INDEX('[1]Export Lascom'!G:G,MATCH(E198,'[1]Export Lascom'!O:O,0))</f>
        <v>17</v>
      </c>
      <c r="H198" s="73" t="str">
        <f>INDEX('[1]Export Lascom'!D:D,MATCH(E198,'[1]Export Lascom'!O:O,0))</f>
        <v>G71</v>
      </c>
      <c r="I198" s="73" t="str">
        <f>INDEX('[1]Export Lascom'!E:E,MATCH(E198,'[1]Export Lascom'!O:O,0))</f>
        <v>PN2068-2</v>
      </c>
      <c r="J198" s="73" t="str">
        <f>IF(MID(INDEX('[1]Export Lascom'!P:P,MATCH(E198,'[1]Export Lascom'!O:O,0)),4,1)="-",MID(INDEX('[1]Export Lascom'!P:P,MATCH(E198,'[1]Export Lascom'!O:O,0)),5,3),"Titre à mettre à jour")</f>
        <v>Titre à mettre à jour</v>
      </c>
      <c r="K198" s="73" t="str">
        <f>IF(MID(INDEX('[1]Export Lascom'!P:P,MATCH(E198,'[1]Export Lascom'!O:O,0)),4,1)="-",MID(INDEX('[1]Export Lascom'!P:P,MATCH(E198,'[1]Export Lascom'!O:O,0)),9,3),"Titre à mettre à jour")</f>
        <v>Titre à mettre à jour</v>
      </c>
      <c r="L198" s="73" t="str">
        <f>INDEX('[1]Export Lascom'!I:I,MATCH(E198,'[1]Export Lascom'!O:O,0))</f>
        <v>NTE</v>
      </c>
      <c r="M198" s="73" t="str">
        <f>MID(E198,SEARCH("_",E198)-1+13,6)</f>
        <v>000024</v>
      </c>
      <c r="N198" s="74">
        <f>VALUE(MID(E198,SEARCH("_",E198)-1+20,2))</f>
        <v>1</v>
      </c>
      <c r="O198" s="73" t="s">
        <v>787</v>
      </c>
      <c r="P198" s="83">
        <f>IF(ISERROR(INDEX('Export CPRD PN2068-2'!M:M,MATCH(E198,'Export CPRD PN2068-2'!A:A,0))),"",INDEX('Export CPRD PN2068-2'!M:M,MATCH(E198,'Export CPRD PN2068-2'!A:A,0)))</f>
        <v>44946</v>
      </c>
      <c r="Q198" s="75"/>
      <c r="R198" s="76">
        <f>IF(AND(T198&lt;&gt;"",P198&lt;&gt;""),P198-T198,IF(AND(T198&lt;&gt;"",Q198&lt;&gt;""),Q198-T198,""))</f>
        <v>0</v>
      </c>
      <c r="S198" s="76" t="str">
        <f>IF(ISERROR(INDEX('[1]Export Agora'!F:F,MATCH(INDEX('[1]Présence Agora'!#REF!,MATCH(E198,'[1]Présence Agora'!B:B,0)),'[1]Export Agora'!A:A,0))),"",IF(INDEX('[1]Export Agora'!F:F,MATCH(INDEX('[1]Présence Agora'!#REF!,MATCH(E198,'[1]Présence Agora'!B:B,0)),'[1]Export Agora'!A:A,0))="","",INDEX('[1]Export Agora'!F:F,MATCH(INDEX('[1]Présence Agora'!#REF!,MATCH(E198,'[1]Présence Agora'!B:B,0)),'[1]Export Agora'!A:A,0))))</f>
        <v/>
      </c>
      <c r="T198" s="65">
        <f>IF(INDEX('[1]Export Lascom'!U:U,MATCH(E198,'[1]Export Lascom'!O:O,0))="","",INDEX('[1]Export Lascom'!U:U,MATCH(E198,'[1]Export Lascom'!O:O,0)))</f>
        <v>44946</v>
      </c>
    </row>
    <row r="199" spans="5:20" x14ac:dyDescent="0.25">
      <c r="E199" s="72" t="s">
        <v>981</v>
      </c>
      <c r="F199" s="73" t="str">
        <f>INDEX('[1]Export Lascom'!B:B,MATCH(E199,'[1]Export Lascom'!O:O,0))</f>
        <v>22ISS</v>
      </c>
      <c r="G199" s="73">
        <f>INDEX('[1]Export Lascom'!G:G,MATCH(E199,'[1]Export Lascom'!O:O,0))</f>
        <v>17</v>
      </c>
      <c r="H199" s="73" t="str">
        <f>INDEX('[1]Export Lascom'!D:D,MATCH(E199,'[1]Export Lascom'!O:O,0))</f>
        <v>G71</v>
      </c>
      <c r="I199" s="73" t="str">
        <f>INDEX('[1]Export Lascom'!E:E,MATCH(E199,'[1]Export Lascom'!O:O,0))</f>
        <v>PN2068-2</v>
      </c>
      <c r="J199" s="73" t="str">
        <f>IF(MID(INDEX('[1]Export Lascom'!P:P,MATCH(E199,'[1]Export Lascom'!O:O,0)),4,1)="-",MID(INDEX('[1]Export Lascom'!P:P,MATCH(E199,'[1]Export Lascom'!O:O,0)),5,3),"Titre à mettre à jour")</f>
        <v>Titre à mettre à jour</v>
      </c>
      <c r="K199" s="73" t="str">
        <f>IF(MID(INDEX('[1]Export Lascom'!P:P,MATCH(E199,'[1]Export Lascom'!O:O,0)),4,1)="-",MID(INDEX('[1]Export Lascom'!P:P,MATCH(E199,'[1]Export Lascom'!O:O,0)),9,3),"Titre à mettre à jour")</f>
        <v>Titre à mettre à jour</v>
      </c>
      <c r="L199" s="73" t="str">
        <f>INDEX('[1]Export Lascom'!I:I,MATCH(E199,'[1]Export Lascom'!O:O,0))</f>
        <v>NTE</v>
      </c>
      <c r="M199" s="73" t="str">
        <f>MID(E199,SEARCH("_",E199)-1+13,6)</f>
        <v>000024</v>
      </c>
      <c r="N199" s="74">
        <f>VALUE(MID(E199,SEARCH("_",E199)-1+20,2))</f>
        <v>2</v>
      </c>
      <c r="O199" s="73" t="s">
        <v>787</v>
      </c>
      <c r="P199" s="83" t="str">
        <f>IF(ISERROR(INDEX('Export CPRD PN2068-2'!M:M,MATCH(E199,'Export CPRD PN2068-2'!A:A,0))),"",INDEX('Export CPRD PN2068-2'!M:M,MATCH(E199,'Export CPRD PN2068-2'!A:A,0)))</f>
        <v/>
      </c>
      <c r="Q199" s="75"/>
      <c r="R199" s="76" t="str">
        <f>IF(AND(T199&lt;&gt;"",P199&lt;&gt;""),P199-T199,IF(AND(T199&lt;&gt;"",Q199&lt;&gt;""),Q199-T199,""))</f>
        <v/>
      </c>
      <c r="S199" s="76" t="str">
        <f>IF(ISERROR(INDEX('[1]Export Agora'!F:F,MATCH(INDEX('[1]Présence Agora'!#REF!,MATCH(E199,'[1]Présence Agora'!B:B,0)),'[1]Export Agora'!A:A,0))),"",IF(INDEX('[1]Export Agora'!F:F,MATCH(INDEX('[1]Présence Agora'!#REF!,MATCH(E199,'[1]Présence Agora'!B:B,0)),'[1]Export Agora'!A:A,0))="","",INDEX('[1]Export Agora'!F:F,MATCH(INDEX('[1]Présence Agora'!#REF!,MATCH(E199,'[1]Présence Agora'!B:B,0)),'[1]Export Agora'!A:A,0))))</f>
        <v/>
      </c>
      <c r="T199" s="65">
        <f>IF(INDEX('[1]Export Lascom'!U:U,MATCH(E199,'[1]Export Lascom'!O:O,0))="","",INDEX('[1]Export Lascom'!U:U,MATCH(E199,'[1]Export Lascom'!O:O,0)))</f>
        <v>45027</v>
      </c>
    </row>
    <row r="200" spans="5:20" x14ac:dyDescent="0.25">
      <c r="E200" s="72" t="s">
        <v>987</v>
      </c>
      <c r="F200" s="73" t="str">
        <f>INDEX('[1]Export Lascom'!B:B,MATCH(E200,'[1]Export Lascom'!O:O,0))</f>
        <v>22ISS</v>
      </c>
      <c r="G200" s="73">
        <f>INDEX('[1]Export Lascom'!G:G,MATCH(E200,'[1]Export Lascom'!O:O,0))</f>
        <v>17</v>
      </c>
      <c r="H200" s="73" t="str">
        <f>INDEX('[1]Export Lascom'!D:D,MATCH(E200,'[1]Export Lascom'!O:O,0))</f>
        <v>G71</v>
      </c>
      <c r="I200" s="73" t="str">
        <f>INDEX('[1]Export Lascom'!E:E,MATCH(E200,'[1]Export Lascom'!O:O,0))</f>
        <v>PN2068-2</v>
      </c>
      <c r="J200" s="73" t="str">
        <f>IF(MID(INDEX('[1]Export Lascom'!P:P,MATCH(E200,'[1]Export Lascom'!O:O,0)),4,1)="-",MID(INDEX('[1]Export Lascom'!P:P,MATCH(E200,'[1]Export Lascom'!O:O,0)),5,3),"Titre à mettre à jour")</f>
        <v>Titre à mettre à jour</v>
      </c>
      <c r="K200" s="73" t="str">
        <f>IF(MID(INDEX('[1]Export Lascom'!P:P,MATCH(E200,'[1]Export Lascom'!O:O,0)),4,1)="-",MID(INDEX('[1]Export Lascom'!P:P,MATCH(E200,'[1]Export Lascom'!O:O,0)),9,3),"Titre à mettre à jour")</f>
        <v>Titre à mettre à jour</v>
      </c>
      <c r="L200" s="73" t="str">
        <f>INDEX('[1]Export Lascom'!I:I,MATCH(E200,'[1]Export Lascom'!O:O,0))</f>
        <v>NTE</v>
      </c>
      <c r="M200" s="73" t="str">
        <f>MID(E200,SEARCH("_",E200)-1+13,6)</f>
        <v>000024</v>
      </c>
      <c r="N200" s="74">
        <f>VALUE(MID(E200,SEARCH("_",E200)-1+20,2))</f>
        <v>3</v>
      </c>
      <c r="O200" s="73" t="s">
        <v>787</v>
      </c>
      <c r="P200" s="83" t="str">
        <f>IF(ISERROR(INDEX('Export CPRD PN2068-2'!M:M,MATCH(E200,'Export CPRD PN2068-2'!A:A,0))),"",INDEX('Export CPRD PN2068-2'!M:M,MATCH(E200,'Export CPRD PN2068-2'!A:A,0)))</f>
        <v/>
      </c>
      <c r="Q200" s="75">
        <v>45042</v>
      </c>
      <c r="R200" s="76">
        <f>IF(AND(T200&lt;&gt;"",P200&lt;&gt;""),P200-T200,IF(AND(T200&lt;&gt;"",Q200&lt;&gt;""),Q200-T200,""))</f>
        <v>14</v>
      </c>
      <c r="S200" s="76" t="str">
        <f>IF(ISERROR(INDEX('[1]Export Agora'!F:F,MATCH(INDEX('[1]Présence Agora'!#REF!,MATCH(E200,'[1]Présence Agora'!B:B,0)),'[1]Export Agora'!A:A,0))),"",IF(INDEX('[1]Export Agora'!F:F,MATCH(INDEX('[1]Présence Agora'!#REF!,MATCH(E200,'[1]Présence Agora'!B:B,0)),'[1]Export Agora'!A:A,0))="","",INDEX('[1]Export Agora'!F:F,MATCH(INDEX('[1]Présence Agora'!#REF!,MATCH(E200,'[1]Présence Agora'!B:B,0)),'[1]Export Agora'!A:A,0))))</f>
        <v/>
      </c>
      <c r="T200" s="65">
        <f>IF(INDEX('[1]Export Lascom'!U:U,MATCH(E200,'[1]Export Lascom'!O:O,0))="","",INDEX('[1]Export Lascom'!U:U,MATCH(E200,'[1]Export Lascom'!O:O,0)))</f>
        <v>45028</v>
      </c>
    </row>
    <row r="201" spans="5:20" x14ac:dyDescent="0.25">
      <c r="E201" s="72" t="s">
        <v>1180</v>
      </c>
      <c r="F201" s="73" t="str">
        <f>INDEX('[1]Export Lascom'!B:B,MATCH(E201,'[1]Export Lascom'!O:O,0))</f>
        <v>22ISS</v>
      </c>
      <c r="G201" s="73">
        <f>INDEX('[1]Export Lascom'!G:G,MATCH(E201,'[1]Export Lascom'!O:O,0))</f>
        <v>17</v>
      </c>
      <c r="H201" s="73" t="str">
        <f>INDEX('[1]Export Lascom'!D:D,MATCH(E201,'[1]Export Lascom'!O:O,0))</f>
        <v>G71</v>
      </c>
      <c r="I201" s="73" t="str">
        <f>INDEX('[1]Export Lascom'!E:E,MATCH(E201,'[1]Export Lascom'!O:O,0))</f>
        <v>PN2068-2</v>
      </c>
      <c r="J201" s="73" t="str">
        <f>IF(MID(INDEX('[1]Export Lascom'!P:P,MATCH(E201,'[1]Export Lascom'!O:O,0)),4,1)="-",MID(INDEX('[1]Export Lascom'!P:P,MATCH(E201,'[1]Export Lascom'!O:O,0)),5,3),"Titre à mettre à jour")</f>
        <v>Titre à mettre à jour</v>
      </c>
      <c r="K201" s="73" t="str">
        <f>IF(MID(INDEX('[1]Export Lascom'!P:P,MATCH(E201,'[1]Export Lascom'!O:O,0)),4,1)="-",MID(INDEX('[1]Export Lascom'!P:P,MATCH(E201,'[1]Export Lascom'!O:O,0)),9,3),"Titre à mettre à jour")</f>
        <v>Titre à mettre à jour</v>
      </c>
      <c r="L201" s="73" t="str">
        <f>INDEX('[1]Export Lascom'!I:I,MATCH(E201,'[1]Export Lascom'!O:O,0))</f>
        <v>NTE</v>
      </c>
      <c r="M201" s="73" t="str">
        <f>MID(E201,SEARCH("_",E201)-1+13,6)</f>
        <v>000024</v>
      </c>
      <c r="N201" s="74">
        <f>VALUE(MID(E201,SEARCH("_",E201)-1+20,2))</f>
        <v>4</v>
      </c>
      <c r="O201" s="73" t="s">
        <v>787</v>
      </c>
      <c r="P201" s="83" t="str">
        <f>IF(ISERROR(INDEX('Export CPRD PN2068-2'!M:M,MATCH(E201,'Export CPRD PN2068-2'!A:A,0))),"",INDEX('Export CPRD PN2068-2'!M:M,MATCH(E201,'Export CPRD PN2068-2'!A:A,0)))</f>
        <v/>
      </c>
      <c r="Q201" s="75">
        <v>45042</v>
      </c>
      <c r="R201" s="76">
        <f>IF(AND(T201&lt;&gt;"",P201&lt;&gt;""),P201-T201,IF(AND(T201&lt;&gt;"",Q201&lt;&gt;""),Q201-T201,""))</f>
        <v>-21</v>
      </c>
      <c r="S201" s="76" t="str">
        <f>IF(ISERROR(INDEX('[1]Export Agora'!F:F,MATCH(INDEX('[1]Présence Agora'!#REF!,MATCH(E201,'[1]Présence Agora'!B:B,0)),'[1]Export Agora'!A:A,0))),"",IF(INDEX('[1]Export Agora'!F:F,MATCH(INDEX('[1]Présence Agora'!#REF!,MATCH(E201,'[1]Présence Agora'!B:B,0)),'[1]Export Agora'!A:A,0))="","",INDEX('[1]Export Agora'!F:F,MATCH(INDEX('[1]Présence Agora'!#REF!,MATCH(E201,'[1]Présence Agora'!B:B,0)),'[1]Export Agora'!A:A,0))))</f>
        <v/>
      </c>
      <c r="T201" s="65">
        <f>IF(INDEX('[1]Export Lascom'!U:U,MATCH(E201,'[1]Export Lascom'!O:O,0))="","",INDEX('[1]Export Lascom'!U:U,MATCH(E201,'[1]Export Lascom'!O:O,0)))</f>
        <v>45063</v>
      </c>
    </row>
    <row r="202" spans="5:20" x14ac:dyDescent="0.25">
      <c r="E202" s="72" t="s">
        <v>915</v>
      </c>
      <c r="F202" s="73" t="str">
        <f>INDEX('[1]Export Lascom'!B:B,MATCH(E202,'[1]Export Lascom'!O:O,0))</f>
        <v>22ISS</v>
      </c>
      <c r="G202" s="73">
        <f>INDEX('[1]Export Lascom'!G:G,MATCH(E202,'[1]Export Lascom'!O:O,0))</f>
        <v>17</v>
      </c>
      <c r="H202" s="73" t="str">
        <f>INDEX('[1]Export Lascom'!D:D,MATCH(E202,'[1]Export Lascom'!O:O,0))</f>
        <v>G71</v>
      </c>
      <c r="I202" s="73" t="str">
        <f>INDEX('[1]Export Lascom'!E:E,MATCH(E202,'[1]Export Lascom'!O:O,0))</f>
        <v>PN2068-2</v>
      </c>
      <c r="J202" s="73" t="str">
        <f>IF(MID(INDEX('[1]Export Lascom'!P:P,MATCH(E202,'[1]Export Lascom'!O:O,0)),4,1)="-",MID(INDEX('[1]Export Lascom'!P:P,MATCH(E202,'[1]Export Lascom'!O:O,0)),5,3),"Titre à mettre à jour")</f>
        <v>Titre à mettre à jour</v>
      </c>
      <c r="K202" s="73" t="str">
        <f>IF(MID(INDEX('[1]Export Lascom'!P:P,MATCH(E202,'[1]Export Lascom'!O:O,0)),4,1)="-",MID(INDEX('[1]Export Lascom'!P:P,MATCH(E202,'[1]Export Lascom'!O:O,0)),9,3),"Titre à mettre à jour")</f>
        <v>Titre à mettre à jour</v>
      </c>
      <c r="L202" s="73" t="str">
        <f>INDEX('[1]Export Lascom'!I:I,MATCH(E202,'[1]Export Lascom'!O:O,0))</f>
        <v>NTE</v>
      </c>
      <c r="M202" s="73" t="str">
        <f>MID(E202,SEARCH("_",E202)-1+13,6)</f>
        <v>000030</v>
      </c>
      <c r="N202" s="74">
        <f>VALUE(MID(E202,SEARCH("_",E202)-1+20,2))</f>
        <v>1</v>
      </c>
      <c r="O202" s="73" t="s">
        <v>787</v>
      </c>
      <c r="P202" s="83">
        <f>IF(ISERROR(INDEX('Export CPRD PN2068-2'!M:M,MATCH(E202,'Export CPRD PN2068-2'!A:A,0))),"",INDEX('Export CPRD PN2068-2'!M:M,MATCH(E202,'Export CPRD PN2068-2'!A:A,0)))</f>
        <v>44985</v>
      </c>
      <c r="Q202" s="75"/>
      <c r="R202" s="76">
        <f>IF(AND(T202&lt;&gt;"",P202&lt;&gt;""),P202-T202,IF(AND(T202&lt;&gt;"",Q202&lt;&gt;""),Q202-T202,""))</f>
        <v>0</v>
      </c>
      <c r="S202" s="76" t="str">
        <f>IF(ISERROR(INDEX('[1]Export Agora'!F:F,MATCH(INDEX('[1]Présence Agora'!#REF!,MATCH(E202,'[1]Présence Agora'!B:B,0)),'[1]Export Agora'!A:A,0))),"",IF(INDEX('[1]Export Agora'!F:F,MATCH(INDEX('[1]Présence Agora'!#REF!,MATCH(E202,'[1]Présence Agora'!B:B,0)),'[1]Export Agora'!A:A,0))="","",INDEX('[1]Export Agora'!F:F,MATCH(INDEX('[1]Présence Agora'!#REF!,MATCH(E202,'[1]Présence Agora'!B:B,0)),'[1]Export Agora'!A:A,0))))</f>
        <v/>
      </c>
      <c r="T202" s="65">
        <f>IF(INDEX('[1]Export Lascom'!U:U,MATCH(E202,'[1]Export Lascom'!O:O,0))="","",INDEX('[1]Export Lascom'!U:U,MATCH(E202,'[1]Export Lascom'!O:O,0)))</f>
        <v>44985</v>
      </c>
    </row>
    <row r="203" spans="5:20" x14ac:dyDescent="0.25">
      <c r="E203" s="72" t="s">
        <v>963</v>
      </c>
      <c r="F203" s="73" t="str">
        <f>INDEX('[1]Export Lascom'!B:B,MATCH(E203,'[1]Export Lascom'!O:O,0))</f>
        <v>22ISS</v>
      </c>
      <c r="G203" s="73">
        <f>INDEX('[1]Export Lascom'!G:G,MATCH(E203,'[1]Export Lascom'!O:O,0))</f>
        <v>17</v>
      </c>
      <c r="H203" s="73" t="str">
        <f>INDEX('[1]Export Lascom'!D:D,MATCH(E203,'[1]Export Lascom'!O:O,0))</f>
        <v>G71</v>
      </c>
      <c r="I203" s="73" t="str">
        <f>INDEX('[1]Export Lascom'!E:E,MATCH(E203,'[1]Export Lascom'!O:O,0))</f>
        <v>PN2068-2</v>
      </c>
      <c r="J203" s="73" t="str">
        <f>IF(MID(INDEX('[1]Export Lascom'!P:P,MATCH(E203,'[1]Export Lascom'!O:O,0)),4,1)="-",MID(INDEX('[1]Export Lascom'!P:P,MATCH(E203,'[1]Export Lascom'!O:O,0)),5,3),"Titre à mettre à jour")</f>
        <v>Titre à mettre à jour</v>
      </c>
      <c r="K203" s="73" t="str">
        <f>IF(MID(INDEX('[1]Export Lascom'!P:P,MATCH(E203,'[1]Export Lascom'!O:O,0)),4,1)="-",MID(INDEX('[1]Export Lascom'!P:P,MATCH(E203,'[1]Export Lascom'!O:O,0)),9,3),"Titre à mettre à jour")</f>
        <v>Titre à mettre à jour</v>
      </c>
      <c r="L203" s="73" t="str">
        <f>INDEX('[1]Export Lascom'!I:I,MATCH(E203,'[1]Export Lascom'!O:O,0))</f>
        <v>NTE</v>
      </c>
      <c r="M203" s="73" t="str">
        <f>MID(E203,SEARCH("_",E203)-1+13,6)</f>
        <v>000031</v>
      </c>
      <c r="N203" s="74">
        <f>VALUE(MID(E203,SEARCH("_",E203)-1+20,2))</f>
        <v>1</v>
      </c>
      <c r="O203" s="73" t="s">
        <v>787</v>
      </c>
      <c r="P203" s="83">
        <f>IF(ISERROR(INDEX('Export CPRD PN2068-2'!M:M,MATCH(E203,'Export CPRD PN2068-2'!A:A,0))),"",INDEX('Export CPRD PN2068-2'!M:M,MATCH(E203,'Export CPRD PN2068-2'!A:A,0)))</f>
        <v>45015</v>
      </c>
      <c r="Q203" s="75"/>
      <c r="R203" s="76">
        <f>IF(AND(T203&lt;&gt;"",P203&lt;&gt;""),P203-T203,IF(AND(T203&lt;&gt;"",Q203&lt;&gt;""),Q203-T203,""))</f>
        <v>0</v>
      </c>
      <c r="S203" s="76" t="str">
        <f>IF(ISERROR(INDEX('[1]Export Agora'!F:F,MATCH(INDEX('[1]Présence Agora'!#REF!,MATCH(E203,'[1]Présence Agora'!B:B,0)),'[1]Export Agora'!A:A,0))),"",IF(INDEX('[1]Export Agora'!F:F,MATCH(INDEX('[1]Présence Agora'!#REF!,MATCH(E203,'[1]Présence Agora'!B:B,0)),'[1]Export Agora'!A:A,0))="","",INDEX('[1]Export Agora'!F:F,MATCH(INDEX('[1]Présence Agora'!#REF!,MATCH(E203,'[1]Présence Agora'!B:B,0)),'[1]Export Agora'!A:A,0))))</f>
        <v/>
      </c>
      <c r="T203" s="65">
        <f>IF(INDEX('[1]Export Lascom'!U:U,MATCH(E203,'[1]Export Lascom'!O:O,0))="","",INDEX('[1]Export Lascom'!U:U,MATCH(E203,'[1]Export Lascom'!O:O,0)))</f>
        <v>45015</v>
      </c>
    </row>
    <row r="204" spans="5:20" x14ac:dyDescent="0.25">
      <c r="E204" s="72" t="s">
        <v>1252</v>
      </c>
      <c r="F204" s="73" t="str">
        <f>INDEX('[1]Export Lascom'!B:B,MATCH(E204,'[1]Export Lascom'!O:O,0))</f>
        <v>22ISS</v>
      </c>
      <c r="G204" s="73">
        <f>INDEX('[1]Export Lascom'!G:G,MATCH(E204,'[1]Export Lascom'!O:O,0))</f>
        <v>17</v>
      </c>
      <c r="H204" s="73" t="str">
        <f>INDEX('[1]Export Lascom'!D:D,MATCH(E204,'[1]Export Lascom'!O:O,0))</f>
        <v>G71</v>
      </c>
      <c r="I204" s="73" t="str">
        <f>INDEX('[1]Export Lascom'!E:E,MATCH(E204,'[1]Export Lascom'!O:O,0))</f>
        <v>PN2068-2</v>
      </c>
      <c r="J204" s="73" t="str">
        <f>IF(MID(INDEX('[1]Export Lascom'!P:P,MATCH(E204,'[1]Export Lascom'!O:O,0)),4,1)="-",MID(INDEX('[1]Export Lascom'!P:P,MATCH(E204,'[1]Export Lascom'!O:O,0)),5,3),"Titre à mettre à jour")</f>
        <v>Titre à mettre à jour</v>
      </c>
      <c r="K204" s="73" t="str">
        <f>IF(MID(INDEX('[1]Export Lascom'!P:P,MATCH(E204,'[1]Export Lascom'!O:O,0)),4,1)="-",MID(INDEX('[1]Export Lascom'!P:P,MATCH(E204,'[1]Export Lascom'!O:O,0)),9,3),"Titre à mettre à jour")</f>
        <v>Titre à mettre à jour</v>
      </c>
      <c r="L204" s="73" t="str">
        <f>INDEX('[1]Export Lascom'!I:I,MATCH(E204,'[1]Export Lascom'!O:O,0))</f>
        <v>NTE</v>
      </c>
      <c r="M204" s="73" t="str">
        <f>MID(E204,SEARCH("_",E204)-1+13,6)</f>
        <v>000031</v>
      </c>
      <c r="N204" s="74">
        <f>VALUE(MID(E204,SEARCH("_",E204)-1+20,2))</f>
        <v>2</v>
      </c>
      <c r="O204" s="73" t="s">
        <v>787</v>
      </c>
      <c r="P204" s="83" t="str">
        <f>IF(ISERROR(INDEX('Export CPRD PN2068-2'!M:M,MATCH(E204,'Export CPRD PN2068-2'!A:A,0))),"",INDEX('Export CPRD PN2068-2'!M:M,MATCH(E204,'Export CPRD PN2068-2'!A:A,0)))</f>
        <v/>
      </c>
      <c r="Q204" s="75"/>
      <c r="R204" s="76" t="str">
        <f>IF(AND(T204&lt;&gt;"",P204&lt;&gt;""),P204-T204,IF(AND(T204&lt;&gt;"",Q204&lt;&gt;""),Q204-T204,""))</f>
        <v/>
      </c>
      <c r="S204" s="76" t="str">
        <f>IF(ISERROR(INDEX('[1]Export Agora'!F:F,MATCH(INDEX('[1]Présence Agora'!#REF!,MATCH(E204,'[1]Présence Agora'!B:B,0)),'[1]Export Agora'!A:A,0))),"",IF(INDEX('[1]Export Agora'!F:F,MATCH(INDEX('[1]Présence Agora'!#REF!,MATCH(E204,'[1]Présence Agora'!B:B,0)),'[1]Export Agora'!A:A,0))="","",INDEX('[1]Export Agora'!F:F,MATCH(INDEX('[1]Présence Agora'!#REF!,MATCH(E204,'[1]Présence Agora'!B:B,0)),'[1]Export Agora'!A:A,0))))</f>
        <v/>
      </c>
      <c r="T204" s="65">
        <f>IF(INDEX('[1]Export Lascom'!U:U,MATCH(E204,'[1]Export Lascom'!O:O,0))="","",INDEX('[1]Export Lascom'!U:U,MATCH(E204,'[1]Export Lascom'!O:O,0)))</f>
        <v>45076</v>
      </c>
    </row>
    <row r="205" spans="5:20" x14ac:dyDescent="0.25">
      <c r="E205" s="72" t="s">
        <v>1253</v>
      </c>
      <c r="F205" s="73" t="str">
        <f>INDEX('[1]Export Lascom'!B:B,MATCH(E205,'[1]Export Lascom'!O:O,0))</f>
        <v>22ISS</v>
      </c>
      <c r="G205" s="73">
        <f>INDEX('[1]Export Lascom'!G:G,MATCH(E205,'[1]Export Lascom'!O:O,0))</f>
        <v>17</v>
      </c>
      <c r="H205" s="73" t="str">
        <f>INDEX('[1]Export Lascom'!D:D,MATCH(E205,'[1]Export Lascom'!O:O,0))</f>
        <v>G71</v>
      </c>
      <c r="I205" s="73" t="str">
        <f>INDEX('[1]Export Lascom'!E:E,MATCH(E205,'[1]Export Lascom'!O:O,0))</f>
        <v>PN2068-2</v>
      </c>
      <c r="J205" s="73" t="str">
        <f>IF(MID(INDEX('[1]Export Lascom'!P:P,MATCH(E205,'[1]Export Lascom'!O:O,0)),4,1)="-",MID(INDEX('[1]Export Lascom'!P:P,MATCH(E205,'[1]Export Lascom'!O:O,0)),5,3),"Titre à mettre à jour")</f>
        <v>Titre à mettre à jour</v>
      </c>
      <c r="K205" s="73" t="str">
        <f>IF(MID(INDEX('[1]Export Lascom'!P:P,MATCH(E205,'[1]Export Lascom'!O:O,0)),4,1)="-",MID(INDEX('[1]Export Lascom'!P:P,MATCH(E205,'[1]Export Lascom'!O:O,0)),9,3),"Titre à mettre à jour")</f>
        <v>Titre à mettre à jour</v>
      </c>
      <c r="L205" s="73" t="str">
        <f>INDEX('[1]Export Lascom'!I:I,MATCH(E205,'[1]Export Lascom'!O:O,0))</f>
        <v>NTE</v>
      </c>
      <c r="M205" s="73" t="str">
        <f>MID(E205,SEARCH("_",E205)-1+13,6)</f>
        <v>000031</v>
      </c>
      <c r="N205" s="74">
        <f>VALUE(MID(E205,SEARCH("_",E205)-1+20,2))</f>
        <v>3</v>
      </c>
      <c r="O205" s="73" t="s">
        <v>787</v>
      </c>
      <c r="P205" s="83" t="str">
        <f>IF(ISERROR(INDEX('Export CPRD PN2068-2'!M:M,MATCH(E205,'Export CPRD PN2068-2'!A:A,0))),"",INDEX('Export CPRD PN2068-2'!M:M,MATCH(E205,'Export CPRD PN2068-2'!A:A,0)))</f>
        <v/>
      </c>
      <c r="Q205" s="75">
        <v>45090</v>
      </c>
      <c r="R205" s="76">
        <f>IF(AND(T205&lt;&gt;"",P205&lt;&gt;""),P205-T205,IF(AND(T205&lt;&gt;"",Q205&lt;&gt;""),Q205-T205,""))</f>
        <v>14</v>
      </c>
      <c r="S205" s="76" t="str">
        <f>IF(ISERROR(INDEX('[1]Export Agora'!F:F,MATCH(INDEX('[1]Présence Agora'!#REF!,MATCH(E205,'[1]Présence Agora'!B:B,0)),'[1]Export Agora'!A:A,0))),"",IF(INDEX('[1]Export Agora'!F:F,MATCH(INDEX('[1]Présence Agora'!#REF!,MATCH(E205,'[1]Présence Agora'!B:B,0)),'[1]Export Agora'!A:A,0))="","",INDEX('[1]Export Agora'!F:F,MATCH(INDEX('[1]Présence Agora'!#REF!,MATCH(E205,'[1]Présence Agora'!B:B,0)),'[1]Export Agora'!A:A,0))))</f>
        <v/>
      </c>
      <c r="T205" s="65">
        <f>IF(INDEX('[1]Export Lascom'!U:U,MATCH(E205,'[1]Export Lascom'!O:O,0))="","",INDEX('[1]Export Lascom'!U:U,MATCH(E205,'[1]Export Lascom'!O:O,0)))</f>
        <v>45076</v>
      </c>
    </row>
    <row r="206" spans="5:20" x14ac:dyDescent="0.25">
      <c r="E206" s="72" t="s">
        <v>916</v>
      </c>
      <c r="F206" s="73" t="str">
        <f>INDEX('[1]Export Lascom'!B:B,MATCH(E206,'[1]Export Lascom'!O:O,0))</f>
        <v>22ISS</v>
      </c>
      <c r="G206" s="73">
        <f>INDEX('[1]Export Lascom'!G:G,MATCH(E206,'[1]Export Lascom'!O:O,0))</f>
        <v>17</v>
      </c>
      <c r="H206" s="73" t="str">
        <f>INDEX('[1]Export Lascom'!D:D,MATCH(E206,'[1]Export Lascom'!O:O,0))</f>
        <v>G71</v>
      </c>
      <c r="I206" s="73" t="str">
        <f>INDEX('[1]Export Lascom'!E:E,MATCH(E206,'[1]Export Lascom'!O:O,0))</f>
        <v>PN2068-2</v>
      </c>
      <c r="J206" s="73" t="str">
        <f>IF(MID(INDEX('[1]Export Lascom'!P:P,MATCH(E206,'[1]Export Lascom'!O:O,0)),4,1)="-",MID(INDEX('[1]Export Lascom'!P:P,MATCH(E206,'[1]Export Lascom'!O:O,0)),5,3),"Titre à mettre à jour")</f>
        <v>Titre à mettre à jour</v>
      </c>
      <c r="K206" s="73" t="str">
        <f>IF(MID(INDEX('[1]Export Lascom'!P:P,MATCH(E206,'[1]Export Lascom'!O:O,0)),4,1)="-",MID(INDEX('[1]Export Lascom'!P:P,MATCH(E206,'[1]Export Lascom'!O:O,0)),9,3),"Titre à mettre à jour")</f>
        <v>Titre à mettre à jour</v>
      </c>
      <c r="L206" s="73" t="str">
        <f>INDEX('[1]Export Lascom'!I:I,MATCH(E206,'[1]Export Lascom'!O:O,0))</f>
        <v>NTE</v>
      </c>
      <c r="M206" s="73" t="str">
        <f>MID(E206,SEARCH("_",E206)-1+13,6)</f>
        <v>000032</v>
      </c>
      <c r="N206" s="74">
        <f>VALUE(MID(E206,SEARCH("_",E206)-1+20,2))</f>
        <v>1</v>
      </c>
      <c r="O206" s="73" t="s">
        <v>787</v>
      </c>
      <c r="P206" s="83">
        <f>IF(ISERROR(INDEX('Export CPRD PN2068-2'!M:M,MATCH(E206,'Export CPRD PN2068-2'!A:A,0))),"",INDEX('Export CPRD PN2068-2'!M:M,MATCH(E206,'Export CPRD PN2068-2'!A:A,0)))</f>
        <v>44988</v>
      </c>
      <c r="Q206" s="75"/>
      <c r="R206" s="76">
        <f>IF(AND(T206&lt;&gt;"",P206&lt;&gt;""),P206-T206,IF(AND(T206&lt;&gt;"",Q206&lt;&gt;""),Q206-T206,""))</f>
        <v>0</v>
      </c>
      <c r="S206" s="76" t="str">
        <f>IF(ISERROR(INDEX('[1]Export Agora'!F:F,MATCH(INDEX('[1]Présence Agora'!#REF!,MATCH(E206,'[1]Présence Agora'!B:B,0)),'[1]Export Agora'!A:A,0))),"",IF(INDEX('[1]Export Agora'!F:F,MATCH(INDEX('[1]Présence Agora'!#REF!,MATCH(E206,'[1]Présence Agora'!B:B,0)),'[1]Export Agora'!A:A,0))="","",INDEX('[1]Export Agora'!F:F,MATCH(INDEX('[1]Présence Agora'!#REF!,MATCH(E206,'[1]Présence Agora'!B:B,0)),'[1]Export Agora'!A:A,0))))</f>
        <v/>
      </c>
      <c r="T206" s="65">
        <f>IF(INDEX('[1]Export Lascom'!U:U,MATCH(E206,'[1]Export Lascom'!O:O,0))="","",INDEX('[1]Export Lascom'!U:U,MATCH(E206,'[1]Export Lascom'!O:O,0)))</f>
        <v>44988</v>
      </c>
    </row>
    <row r="207" spans="5:20" x14ac:dyDescent="0.25">
      <c r="E207" s="72" t="s">
        <v>870</v>
      </c>
      <c r="F207" s="73" t="str">
        <f>INDEX('[1]Export Lascom'!B:B,MATCH(E207,'[1]Export Lascom'!O:O,0))</f>
        <v>22ISS</v>
      </c>
      <c r="G207" s="73">
        <f>INDEX('[1]Export Lascom'!G:G,MATCH(E207,'[1]Export Lascom'!O:O,0))</f>
        <v>17</v>
      </c>
      <c r="H207" s="73" t="str">
        <f>INDEX('[1]Export Lascom'!D:D,MATCH(E207,'[1]Export Lascom'!O:O,0))</f>
        <v>G71</v>
      </c>
      <c r="I207" s="73" t="str">
        <f>INDEX('[1]Export Lascom'!E:E,MATCH(E207,'[1]Export Lascom'!O:O,0))</f>
        <v>PN2068-2</v>
      </c>
      <c r="J207" s="73" t="str">
        <f>IF(MID(INDEX('[1]Export Lascom'!P:P,MATCH(E207,'[1]Export Lascom'!O:O,0)),4,1)="-",MID(INDEX('[1]Export Lascom'!P:P,MATCH(E207,'[1]Export Lascom'!O:O,0)),5,3),"Titre à mettre à jour")</f>
        <v>Titre à mettre à jour</v>
      </c>
      <c r="K207" s="73" t="str">
        <f>IF(MID(INDEX('[1]Export Lascom'!P:P,MATCH(E207,'[1]Export Lascom'!O:O,0)),4,1)="-",MID(INDEX('[1]Export Lascom'!P:P,MATCH(E207,'[1]Export Lascom'!O:O,0)),9,3),"Titre à mettre à jour")</f>
        <v>Titre à mettre à jour</v>
      </c>
      <c r="L207" s="73" t="str">
        <f>INDEX('[1]Export Lascom'!I:I,MATCH(E207,'[1]Export Lascom'!O:O,0))</f>
        <v>NTE</v>
      </c>
      <c r="M207" s="73" t="str">
        <f>MID(E207,SEARCH("_",E207)-1+13,6)</f>
        <v>000034</v>
      </c>
      <c r="N207" s="74">
        <f>VALUE(MID(E207,SEARCH("_",E207)-1+20,2))</f>
        <v>1</v>
      </c>
      <c r="O207" s="73" t="s">
        <v>787</v>
      </c>
      <c r="P207" s="83" t="str">
        <f>IF(ISERROR(INDEX('Export CPRD PN2068-2'!M:M,MATCH(E207,'Export CPRD PN2068-2'!A:A,0))),"",INDEX('Export CPRD PN2068-2'!M:M,MATCH(E207,'Export CPRD PN2068-2'!A:A,0)))</f>
        <v/>
      </c>
      <c r="Q207" s="75"/>
      <c r="R207" s="76" t="str">
        <f>IF(AND(T207&lt;&gt;"",P207&lt;&gt;""),P207-T207,IF(AND(T207&lt;&gt;"",Q207&lt;&gt;""),Q207-T207,""))</f>
        <v/>
      </c>
      <c r="S207" s="76" t="str">
        <f>IF(ISERROR(INDEX('[1]Export Agora'!F:F,MATCH(INDEX('[1]Présence Agora'!#REF!,MATCH(E207,'[1]Présence Agora'!B:B,0)),'[1]Export Agora'!A:A,0))),"",IF(INDEX('[1]Export Agora'!F:F,MATCH(INDEX('[1]Présence Agora'!#REF!,MATCH(E207,'[1]Présence Agora'!B:B,0)),'[1]Export Agora'!A:A,0))="","",INDEX('[1]Export Agora'!F:F,MATCH(INDEX('[1]Présence Agora'!#REF!,MATCH(E207,'[1]Présence Agora'!B:B,0)),'[1]Export Agora'!A:A,0))))</f>
        <v/>
      </c>
      <c r="T207" s="65">
        <f>IF(INDEX('[1]Export Lascom'!U:U,MATCH(E207,'[1]Export Lascom'!O:O,0))="","",INDEX('[1]Export Lascom'!U:U,MATCH(E207,'[1]Export Lascom'!O:O,0)))</f>
        <v>44970</v>
      </c>
    </row>
    <row r="208" spans="5:20" x14ac:dyDescent="0.25">
      <c r="E208" s="72" t="s">
        <v>871</v>
      </c>
      <c r="F208" s="73" t="str">
        <f>INDEX('[1]Export Lascom'!B:B,MATCH(E208,'[1]Export Lascom'!O:O,0))</f>
        <v>22ISS</v>
      </c>
      <c r="G208" s="73">
        <f>INDEX('[1]Export Lascom'!G:G,MATCH(E208,'[1]Export Lascom'!O:O,0))</f>
        <v>17</v>
      </c>
      <c r="H208" s="73" t="str">
        <f>INDEX('[1]Export Lascom'!D:D,MATCH(E208,'[1]Export Lascom'!O:O,0))</f>
        <v>G71</v>
      </c>
      <c r="I208" s="73" t="str">
        <f>INDEX('[1]Export Lascom'!E:E,MATCH(E208,'[1]Export Lascom'!O:O,0))</f>
        <v>PN2068-2</v>
      </c>
      <c r="J208" s="73" t="str">
        <f>IF(MID(INDEX('[1]Export Lascom'!P:P,MATCH(E208,'[1]Export Lascom'!O:O,0)),4,1)="-",MID(INDEX('[1]Export Lascom'!P:P,MATCH(E208,'[1]Export Lascom'!O:O,0)),5,3),"Titre à mettre à jour")</f>
        <v>Titre à mettre à jour</v>
      </c>
      <c r="K208" s="73" t="str">
        <f>IF(MID(INDEX('[1]Export Lascom'!P:P,MATCH(E208,'[1]Export Lascom'!O:O,0)),4,1)="-",MID(INDEX('[1]Export Lascom'!P:P,MATCH(E208,'[1]Export Lascom'!O:O,0)),9,3),"Titre à mettre à jour")</f>
        <v>Titre à mettre à jour</v>
      </c>
      <c r="L208" s="73" t="str">
        <f>INDEX('[1]Export Lascom'!I:I,MATCH(E208,'[1]Export Lascom'!O:O,0))</f>
        <v>NTE</v>
      </c>
      <c r="M208" s="73" t="str">
        <f>MID(E208,SEARCH("_",E208)-1+13,6)</f>
        <v>000034</v>
      </c>
      <c r="N208" s="74">
        <f>VALUE(MID(E208,SEARCH("_",E208)-1+20,2))</f>
        <v>2</v>
      </c>
      <c r="O208" s="73" t="s">
        <v>787</v>
      </c>
      <c r="P208" s="83">
        <f>IF(ISERROR(INDEX('Export CPRD PN2068-2'!M:M,MATCH(E208,'Export CPRD PN2068-2'!A:A,0))),"",INDEX('Export CPRD PN2068-2'!M:M,MATCH(E208,'Export CPRD PN2068-2'!A:A,0)))</f>
        <v>44970</v>
      </c>
      <c r="Q208" s="75"/>
      <c r="R208" s="76">
        <f>IF(AND(T208&lt;&gt;"",P208&lt;&gt;""),P208-T208,IF(AND(T208&lt;&gt;"",Q208&lt;&gt;""),Q208-T208,""))</f>
        <v>0</v>
      </c>
      <c r="S208" s="76" t="str">
        <f>IF(ISERROR(INDEX('[1]Export Agora'!F:F,MATCH(INDEX('[1]Présence Agora'!#REF!,MATCH(E208,'[1]Présence Agora'!B:B,0)),'[1]Export Agora'!A:A,0))),"",IF(INDEX('[1]Export Agora'!F:F,MATCH(INDEX('[1]Présence Agora'!#REF!,MATCH(E208,'[1]Présence Agora'!B:B,0)),'[1]Export Agora'!A:A,0))="","",INDEX('[1]Export Agora'!F:F,MATCH(INDEX('[1]Présence Agora'!#REF!,MATCH(E208,'[1]Présence Agora'!B:B,0)),'[1]Export Agora'!A:A,0))))</f>
        <v/>
      </c>
      <c r="T208" s="65">
        <f>IF(INDEX('[1]Export Lascom'!U:U,MATCH(E208,'[1]Export Lascom'!O:O,0))="","",INDEX('[1]Export Lascom'!U:U,MATCH(E208,'[1]Export Lascom'!O:O,0)))</f>
        <v>44970</v>
      </c>
    </row>
    <row r="209" spans="5:20" x14ac:dyDescent="0.25">
      <c r="E209" s="72" t="s">
        <v>892</v>
      </c>
      <c r="F209" s="73" t="str">
        <f>INDEX('[1]Export Lascom'!B:B,MATCH(E209,'[1]Export Lascom'!O:O,0))</f>
        <v>22ISS</v>
      </c>
      <c r="G209" s="73">
        <f>INDEX('[1]Export Lascom'!G:G,MATCH(E209,'[1]Export Lascom'!O:O,0))</f>
        <v>17</v>
      </c>
      <c r="H209" s="73" t="str">
        <f>INDEX('[1]Export Lascom'!D:D,MATCH(E209,'[1]Export Lascom'!O:O,0))</f>
        <v>G71</v>
      </c>
      <c r="I209" s="73" t="str">
        <f>INDEX('[1]Export Lascom'!E:E,MATCH(E209,'[1]Export Lascom'!O:O,0))</f>
        <v>PN2068-2</v>
      </c>
      <c r="J209" s="73" t="str">
        <f>IF(MID(INDEX('[1]Export Lascom'!P:P,MATCH(E209,'[1]Export Lascom'!O:O,0)),4,1)="-",MID(INDEX('[1]Export Lascom'!P:P,MATCH(E209,'[1]Export Lascom'!O:O,0)),5,3),"Titre à mettre à jour")</f>
        <v>Titre à mettre à jour</v>
      </c>
      <c r="K209" s="73" t="str">
        <f>IF(MID(INDEX('[1]Export Lascom'!P:P,MATCH(E209,'[1]Export Lascom'!O:O,0)),4,1)="-",MID(INDEX('[1]Export Lascom'!P:P,MATCH(E209,'[1]Export Lascom'!O:O,0)),9,3),"Titre à mettre à jour")</f>
        <v>Titre à mettre à jour</v>
      </c>
      <c r="L209" s="73" t="str">
        <f>INDEX('[1]Export Lascom'!I:I,MATCH(E209,'[1]Export Lascom'!O:O,0))</f>
        <v>NTE</v>
      </c>
      <c r="M209" s="73" t="str">
        <f>MID(E209,SEARCH("_",E209)-1+13,6)</f>
        <v>000041</v>
      </c>
      <c r="N209" s="74">
        <f>VALUE(MID(E209,SEARCH("_",E209)-1+20,2))</f>
        <v>1</v>
      </c>
      <c r="O209" s="73" t="s">
        <v>787</v>
      </c>
      <c r="P209" s="83">
        <f>IF(ISERROR(INDEX('Export CPRD PN2068-2'!M:M,MATCH(E209,'Export CPRD PN2068-2'!A:A,0))),"",INDEX('Export CPRD PN2068-2'!M:M,MATCH(E209,'Export CPRD PN2068-2'!A:A,0)))</f>
        <v>44978</v>
      </c>
      <c r="Q209" s="75"/>
      <c r="R209" s="76">
        <f>IF(AND(T209&lt;&gt;"",P209&lt;&gt;""),P209-T209,IF(AND(T209&lt;&gt;"",Q209&lt;&gt;""),Q209-T209,""))</f>
        <v>1</v>
      </c>
      <c r="S209" s="76" t="str">
        <f>IF(ISERROR(INDEX('[1]Export Agora'!F:F,MATCH(INDEX('[1]Présence Agora'!#REF!,MATCH(E209,'[1]Présence Agora'!B:B,0)),'[1]Export Agora'!A:A,0))),"",IF(INDEX('[1]Export Agora'!F:F,MATCH(INDEX('[1]Présence Agora'!#REF!,MATCH(E209,'[1]Présence Agora'!B:B,0)),'[1]Export Agora'!A:A,0))="","",INDEX('[1]Export Agora'!F:F,MATCH(INDEX('[1]Présence Agora'!#REF!,MATCH(E209,'[1]Présence Agora'!B:B,0)),'[1]Export Agora'!A:A,0))))</f>
        <v/>
      </c>
      <c r="T209" s="65">
        <f>IF(INDEX('[1]Export Lascom'!U:U,MATCH(E209,'[1]Export Lascom'!O:O,0))="","",INDEX('[1]Export Lascom'!U:U,MATCH(E209,'[1]Export Lascom'!O:O,0)))</f>
        <v>44977</v>
      </c>
    </row>
    <row r="210" spans="5:20" x14ac:dyDescent="0.25">
      <c r="E210" s="72" t="s">
        <v>893</v>
      </c>
      <c r="F210" s="73" t="str">
        <f>INDEX('[1]Export Lascom'!B:B,MATCH(E210,'[1]Export Lascom'!O:O,0))</f>
        <v>22ISS</v>
      </c>
      <c r="G210" s="73">
        <f>INDEX('[1]Export Lascom'!G:G,MATCH(E210,'[1]Export Lascom'!O:O,0))</f>
        <v>17</v>
      </c>
      <c r="H210" s="73" t="str">
        <f>INDEX('[1]Export Lascom'!D:D,MATCH(E210,'[1]Export Lascom'!O:O,0))</f>
        <v>G71</v>
      </c>
      <c r="I210" s="73" t="str">
        <f>INDEX('[1]Export Lascom'!E:E,MATCH(E210,'[1]Export Lascom'!O:O,0))</f>
        <v>PN2068-2</v>
      </c>
      <c r="J210" s="73" t="str">
        <f>IF(MID(INDEX('[1]Export Lascom'!P:P,MATCH(E210,'[1]Export Lascom'!O:O,0)),4,1)="-",MID(INDEX('[1]Export Lascom'!P:P,MATCH(E210,'[1]Export Lascom'!O:O,0)),5,3),"Titre à mettre à jour")</f>
        <v>Titre à mettre à jour</v>
      </c>
      <c r="K210" s="73" t="str">
        <f>IF(MID(INDEX('[1]Export Lascom'!P:P,MATCH(E210,'[1]Export Lascom'!O:O,0)),4,1)="-",MID(INDEX('[1]Export Lascom'!P:P,MATCH(E210,'[1]Export Lascom'!O:O,0)),9,3),"Titre à mettre à jour")</f>
        <v>Titre à mettre à jour</v>
      </c>
      <c r="L210" s="73" t="str">
        <f>INDEX('[1]Export Lascom'!I:I,MATCH(E210,'[1]Export Lascom'!O:O,0))</f>
        <v>NTE</v>
      </c>
      <c r="M210" s="73" t="str">
        <f>MID(E210,SEARCH("_",E210)-1+13,6)</f>
        <v>000041</v>
      </c>
      <c r="N210" s="74">
        <f>VALUE(MID(E210,SEARCH("_",E210)-1+20,2))</f>
        <v>2</v>
      </c>
      <c r="O210" s="73" t="s">
        <v>787</v>
      </c>
      <c r="P210" s="83" t="str">
        <f>IF(ISERROR(INDEX('Export CPRD PN2068-2'!M:M,MATCH(E210,'Export CPRD PN2068-2'!A:A,0))),"",INDEX('Export CPRD PN2068-2'!M:M,MATCH(E210,'Export CPRD PN2068-2'!A:A,0)))</f>
        <v/>
      </c>
      <c r="Q210" s="75">
        <v>44991</v>
      </c>
      <c r="R210" s="76">
        <f>IF(AND(T210&lt;&gt;"",P210&lt;&gt;""),P210-T210,IF(AND(T210&lt;&gt;"",Q210&lt;&gt;""),Q210-T210,""))</f>
        <v>14</v>
      </c>
      <c r="S210" s="76" t="str">
        <f>IF(ISERROR(INDEX('[1]Export Agora'!F:F,MATCH(INDEX('[1]Présence Agora'!#REF!,MATCH(E210,'[1]Présence Agora'!B:B,0)),'[1]Export Agora'!A:A,0))),"",IF(INDEX('[1]Export Agora'!F:F,MATCH(INDEX('[1]Présence Agora'!#REF!,MATCH(E210,'[1]Présence Agora'!B:B,0)),'[1]Export Agora'!A:A,0))="","",INDEX('[1]Export Agora'!F:F,MATCH(INDEX('[1]Présence Agora'!#REF!,MATCH(E210,'[1]Présence Agora'!B:B,0)),'[1]Export Agora'!A:A,0))))</f>
        <v/>
      </c>
      <c r="T210" s="65">
        <f>IF(INDEX('[1]Export Lascom'!U:U,MATCH(E210,'[1]Export Lascom'!O:O,0))="","",INDEX('[1]Export Lascom'!U:U,MATCH(E210,'[1]Export Lascom'!O:O,0)))</f>
        <v>44977</v>
      </c>
    </row>
    <row r="211" spans="5:20" x14ac:dyDescent="0.25">
      <c r="E211" s="72" t="s">
        <v>902</v>
      </c>
      <c r="F211" s="73" t="str">
        <f>INDEX('[1]Export Lascom'!B:B,MATCH(E211,'[1]Export Lascom'!O:O,0))</f>
        <v>22ISS</v>
      </c>
      <c r="G211" s="73">
        <f>INDEX('[1]Export Lascom'!G:G,MATCH(E211,'[1]Export Lascom'!O:O,0))</f>
        <v>17</v>
      </c>
      <c r="H211" s="73" t="str">
        <f>INDEX('[1]Export Lascom'!D:D,MATCH(E211,'[1]Export Lascom'!O:O,0))</f>
        <v>G71</v>
      </c>
      <c r="I211" s="73" t="str">
        <f>INDEX('[1]Export Lascom'!E:E,MATCH(E211,'[1]Export Lascom'!O:O,0))</f>
        <v>PN2068-2</v>
      </c>
      <c r="J211" s="73" t="str">
        <f>IF(MID(INDEX('[1]Export Lascom'!P:P,MATCH(E211,'[1]Export Lascom'!O:O,0)),4,1)="-",MID(INDEX('[1]Export Lascom'!P:P,MATCH(E211,'[1]Export Lascom'!O:O,0)),5,3),"Titre à mettre à jour")</f>
        <v>Titre à mettre à jour</v>
      </c>
      <c r="K211" s="73" t="str">
        <f>IF(MID(INDEX('[1]Export Lascom'!P:P,MATCH(E211,'[1]Export Lascom'!O:O,0)),4,1)="-",MID(INDEX('[1]Export Lascom'!P:P,MATCH(E211,'[1]Export Lascom'!O:O,0)),9,3),"Titre à mettre à jour")</f>
        <v>Titre à mettre à jour</v>
      </c>
      <c r="L211" s="73" t="str">
        <f>INDEX('[1]Export Lascom'!I:I,MATCH(E211,'[1]Export Lascom'!O:O,0))</f>
        <v>NTE</v>
      </c>
      <c r="M211" s="73" t="str">
        <f>MID(E211,SEARCH("_",E211)-1+13,6)</f>
        <v>000041</v>
      </c>
      <c r="N211" s="74">
        <f>VALUE(MID(E211,SEARCH("_",E211)-1+20,2))</f>
        <v>3</v>
      </c>
      <c r="O211" s="73" t="s">
        <v>787</v>
      </c>
      <c r="P211" s="83" t="str">
        <f>IF(ISERROR(INDEX('Export CPRD PN2068-2'!M:M,MATCH(E211,'Export CPRD PN2068-2'!A:A,0))),"",INDEX('Export CPRD PN2068-2'!M:M,MATCH(E211,'Export CPRD PN2068-2'!A:A,0)))</f>
        <v/>
      </c>
      <c r="Q211" s="75">
        <v>44992</v>
      </c>
      <c r="R211" s="76">
        <f>IF(AND(T211&lt;&gt;"",P211&lt;&gt;""),P211-T211,IF(AND(T211&lt;&gt;"",Q211&lt;&gt;""),Q211-T211,""))</f>
        <v>14</v>
      </c>
      <c r="S211" s="76" t="str">
        <f>IF(ISERROR(INDEX('[1]Export Agora'!F:F,MATCH(INDEX('[1]Présence Agora'!#REF!,MATCH(E211,'[1]Présence Agora'!B:B,0)),'[1]Export Agora'!A:A,0))),"",IF(INDEX('[1]Export Agora'!F:F,MATCH(INDEX('[1]Présence Agora'!#REF!,MATCH(E211,'[1]Présence Agora'!B:B,0)),'[1]Export Agora'!A:A,0))="","",INDEX('[1]Export Agora'!F:F,MATCH(INDEX('[1]Présence Agora'!#REF!,MATCH(E211,'[1]Présence Agora'!B:B,0)),'[1]Export Agora'!A:A,0))))</f>
        <v/>
      </c>
      <c r="T211" s="65">
        <f>IF(INDEX('[1]Export Lascom'!U:U,MATCH(E211,'[1]Export Lascom'!O:O,0))="","",INDEX('[1]Export Lascom'!U:U,MATCH(E211,'[1]Export Lascom'!O:O,0)))</f>
        <v>44978</v>
      </c>
    </row>
    <row r="212" spans="5:20" x14ac:dyDescent="0.25">
      <c r="E212" s="72" t="s">
        <v>956</v>
      </c>
      <c r="F212" s="73" t="str">
        <f>INDEX('[1]Export Lascom'!B:B,MATCH(E212,'[1]Export Lascom'!O:O,0))</f>
        <v>22ISS</v>
      </c>
      <c r="G212" s="73">
        <f>INDEX('[1]Export Lascom'!G:G,MATCH(E212,'[1]Export Lascom'!O:O,0))</f>
        <v>17</v>
      </c>
      <c r="H212" s="73" t="str">
        <f>INDEX('[1]Export Lascom'!D:D,MATCH(E212,'[1]Export Lascom'!O:O,0))</f>
        <v>G12</v>
      </c>
      <c r="I212" s="73" t="str">
        <f>INDEX('[1]Export Lascom'!E:E,MATCH(E212,'[1]Export Lascom'!O:O,0))</f>
        <v>PN2068-2</v>
      </c>
      <c r="J212" s="73" t="str">
        <f>IF(MID(INDEX('[1]Export Lascom'!P:P,MATCH(E212,'[1]Export Lascom'!O:O,0)),4,1)="-",MID(INDEX('[1]Export Lascom'!P:P,MATCH(E212,'[1]Export Lascom'!O:O,0)),5,3),"Titre à mettre à jour")</f>
        <v>TN-</v>
      </c>
      <c r="K212" s="73" t="str">
        <f>IF(MID(INDEX('[1]Export Lascom'!P:P,MATCH(E212,'[1]Export Lascom'!O:O,0)),4,1)="-",MID(INDEX('[1]Export Lascom'!P:P,MATCH(E212,'[1]Export Lascom'!O:O,0)),9,3),"Titre à mettre à jour")</f>
        <v>TZ-</v>
      </c>
      <c r="L212" s="73" t="str">
        <f>INDEX('[1]Export Lascom'!I:I,MATCH(E212,'[1]Export Lascom'!O:O,0))</f>
        <v>NTE</v>
      </c>
      <c r="M212" s="73" t="str">
        <f>MID(E212,SEARCH("_",E212)-1+13,6)</f>
        <v>000050</v>
      </c>
      <c r="N212" s="74">
        <f>VALUE(MID(E212,SEARCH("_",E212)-1+20,2))</f>
        <v>1</v>
      </c>
      <c r="O212" s="73" t="s">
        <v>787</v>
      </c>
      <c r="P212" s="83" t="str">
        <f>IF(ISERROR(INDEX('Export CPRD PN2068-2'!M:M,MATCH(E212,'Export CPRD PN2068-2'!A:A,0))),"",INDEX('Export CPRD PN2068-2'!M:M,MATCH(E212,'Export CPRD PN2068-2'!A:A,0)))</f>
        <v/>
      </c>
      <c r="Q212" s="75"/>
      <c r="R212" s="76" t="str">
        <f>IF(AND(T212&lt;&gt;"",P212&lt;&gt;""),P212-T212,IF(AND(T212&lt;&gt;"",Q212&lt;&gt;""),Q212-T212,""))</f>
        <v/>
      </c>
      <c r="S212" s="76" t="str">
        <f>IF(ISERROR(INDEX('[1]Export Agora'!F:F,MATCH(INDEX('[1]Présence Agora'!#REF!,MATCH(E212,'[1]Présence Agora'!B:B,0)),'[1]Export Agora'!A:A,0))),"",IF(INDEX('[1]Export Agora'!F:F,MATCH(INDEX('[1]Présence Agora'!#REF!,MATCH(E212,'[1]Présence Agora'!B:B,0)),'[1]Export Agora'!A:A,0))="","",INDEX('[1]Export Agora'!F:F,MATCH(INDEX('[1]Présence Agora'!#REF!,MATCH(E212,'[1]Présence Agora'!B:B,0)),'[1]Export Agora'!A:A,0))))</f>
        <v/>
      </c>
      <c r="T212" s="65">
        <f>IF(INDEX('[1]Export Lascom'!U:U,MATCH(E212,'[1]Export Lascom'!O:O,0))="","",INDEX('[1]Export Lascom'!U:U,MATCH(E212,'[1]Export Lascom'!O:O,0)))</f>
        <v>45012</v>
      </c>
    </row>
    <row r="213" spans="5:20" x14ac:dyDescent="0.25">
      <c r="E213" s="72" t="s">
        <v>960</v>
      </c>
      <c r="F213" s="73" t="str">
        <f>INDEX('[1]Export Lascom'!B:B,MATCH(E213,'[1]Export Lascom'!O:O,0))</f>
        <v>22ISS</v>
      </c>
      <c r="G213" s="73">
        <f>INDEX('[1]Export Lascom'!G:G,MATCH(E213,'[1]Export Lascom'!O:O,0))</f>
        <v>17</v>
      </c>
      <c r="H213" s="73" t="str">
        <f>INDEX('[1]Export Lascom'!D:D,MATCH(E213,'[1]Export Lascom'!O:O,0))</f>
        <v>G12</v>
      </c>
      <c r="I213" s="73" t="str">
        <f>INDEX('[1]Export Lascom'!E:E,MATCH(E213,'[1]Export Lascom'!O:O,0))</f>
        <v>PN2068-2</v>
      </c>
      <c r="J213" s="73" t="str">
        <f>IF(MID(INDEX('[1]Export Lascom'!P:P,MATCH(E213,'[1]Export Lascom'!O:O,0)),4,1)="-",MID(INDEX('[1]Export Lascom'!P:P,MATCH(E213,'[1]Export Lascom'!O:O,0)),5,3),"Titre à mettre à jour")</f>
        <v>TN-</v>
      </c>
      <c r="K213" s="73" t="str">
        <f>IF(MID(INDEX('[1]Export Lascom'!P:P,MATCH(E213,'[1]Export Lascom'!O:O,0)),4,1)="-",MID(INDEX('[1]Export Lascom'!P:P,MATCH(E213,'[1]Export Lascom'!O:O,0)),9,3),"Titre à mettre à jour")</f>
        <v>TZ-</v>
      </c>
      <c r="L213" s="73" t="str">
        <f>INDEX('[1]Export Lascom'!I:I,MATCH(E213,'[1]Export Lascom'!O:O,0))</f>
        <v>NTE</v>
      </c>
      <c r="M213" s="73" t="str">
        <f>MID(E213,SEARCH("_",E213)-1+13,6)</f>
        <v>000050</v>
      </c>
      <c r="N213" s="74">
        <f>VALUE(MID(E213,SEARCH("_",E213)-1+20,2))</f>
        <v>2</v>
      </c>
      <c r="O213" s="73" t="s">
        <v>787</v>
      </c>
      <c r="P213" s="83" t="str">
        <f>IF(ISERROR(INDEX('Export CPRD PN2068-2'!M:M,MATCH(E213,'Export CPRD PN2068-2'!A:A,0))),"",INDEX('Export CPRD PN2068-2'!M:M,MATCH(E213,'Export CPRD PN2068-2'!A:A,0)))</f>
        <v/>
      </c>
      <c r="Q213" s="75">
        <v>45026</v>
      </c>
      <c r="R213" s="76">
        <f>IF(AND(T213&lt;&gt;"",P213&lt;&gt;""),P213-T213,IF(AND(T213&lt;&gt;"",Q213&lt;&gt;""),Q213-T213,""))</f>
        <v>13</v>
      </c>
      <c r="S213" s="76" t="str">
        <f>IF(ISERROR(INDEX('[1]Export Agora'!F:F,MATCH(INDEX('[1]Présence Agora'!#REF!,MATCH(E213,'[1]Présence Agora'!B:B,0)),'[1]Export Agora'!A:A,0))),"",IF(INDEX('[1]Export Agora'!F:F,MATCH(INDEX('[1]Présence Agora'!#REF!,MATCH(E213,'[1]Présence Agora'!B:B,0)),'[1]Export Agora'!A:A,0))="","",INDEX('[1]Export Agora'!F:F,MATCH(INDEX('[1]Présence Agora'!#REF!,MATCH(E213,'[1]Présence Agora'!B:B,0)),'[1]Export Agora'!A:A,0))))</f>
        <v/>
      </c>
      <c r="T213" s="65">
        <f>IF(INDEX('[1]Export Lascom'!U:U,MATCH(E213,'[1]Export Lascom'!O:O,0))="","",INDEX('[1]Export Lascom'!U:U,MATCH(E213,'[1]Export Lascom'!O:O,0)))</f>
        <v>45013</v>
      </c>
    </row>
    <row r="214" spans="5:20" x14ac:dyDescent="0.25">
      <c r="E214" s="72" t="s">
        <v>961</v>
      </c>
      <c r="F214" s="73" t="str">
        <f>INDEX('[1]Export Lascom'!B:B,MATCH(E214,'[1]Export Lascom'!O:O,0))</f>
        <v>22ISS</v>
      </c>
      <c r="G214" s="73">
        <f>INDEX('[1]Export Lascom'!G:G,MATCH(E214,'[1]Export Lascom'!O:O,0))</f>
        <v>17</v>
      </c>
      <c r="H214" s="73" t="str">
        <f>INDEX('[1]Export Lascom'!D:D,MATCH(E214,'[1]Export Lascom'!O:O,0))</f>
        <v>G12</v>
      </c>
      <c r="I214" s="73" t="str">
        <f>INDEX('[1]Export Lascom'!E:E,MATCH(E214,'[1]Export Lascom'!O:O,0))</f>
        <v>PN2068-2</v>
      </c>
      <c r="J214" s="73" t="str">
        <f>IF(MID(INDEX('[1]Export Lascom'!P:P,MATCH(E214,'[1]Export Lascom'!O:O,0)),4,1)="-",MID(INDEX('[1]Export Lascom'!P:P,MATCH(E214,'[1]Export Lascom'!O:O,0)),5,3),"Titre à mettre à jour")</f>
        <v>TTT</v>
      </c>
      <c r="K214" s="73" t="str">
        <f>IF(MID(INDEX('[1]Export Lascom'!P:P,MATCH(E214,'[1]Export Lascom'!O:O,0)),4,1)="-",MID(INDEX('[1]Export Lascom'!P:P,MATCH(E214,'[1]Export Lascom'!O:O,0)),9,3),"Titre à mettre à jour")</f>
        <v>TTZ</v>
      </c>
      <c r="L214" s="73" t="str">
        <f>INDEX('[1]Export Lascom'!I:I,MATCH(E214,'[1]Export Lascom'!O:O,0))</f>
        <v>NTE</v>
      </c>
      <c r="M214" s="73" t="str">
        <f>MID(E214,SEARCH("_",E214)-1+13,6)</f>
        <v>000050</v>
      </c>
      <c r="N214" s="74">
        <f>VALUE(MID(E214,SEARCH("_",E214)-1+20,2))</f>
        <v>3</v>
      </c>
      <c r="O214" s="73" t="s">
        <v>787</v>
      </c>
      <c r="P214" s="83" t="str">
        <f>IF(ISERROR(INDEX('Export CPRD PN2068-2'!M:M,MATCH(E214,'Export CPRD PN2068-2'!A:A,0))),"",INDEX('Export CPRD PN2068-2'!M:M,MATCH(E214,'Export CPRD PN2068-2'!A:A,0)))</f>
        <v/>
      </c>
      <c r="Q214" s="75">
        <v>45027</v>
      </c>
      <c r="R214" s="76">
        <f>IF(AND(T214&lt;&gt;"",P214&lt;&gt;""),P214-T214,IF(AND(T214&lt;&gt;"",Q214&lt;&gt;""),Q214-T214,""))</f>
        <v>14</v>
      </c>
      <c r="S214" s="76" t="str">
        <f>IF(ISERROR(INDEX('[1]Export Agora'!F:F,MATCH(INDEX('[1]Présence Agora'!#REF!,MATCH(E214,'[1]Présence Agora'!B:B,0)),'[1]Export Agora'!A:A,0))),"",IF(INDEX('[1]Export Agora'!F:F,MATCH(INDEX('[1]Présence Agora'!#REF!,MATCH(E214,'[1]Présence Agora'!B:B,0)),'[1]Export Agora'!A:A,0))="","",INDEX('[1]Export Agora'!F:F,MATCH(INDEX('[1]Présence Agora'!#REF!,MATCH(E214,'[1]Présence Agora'!B:B,0)),'[1]Export Agora'!A:A,0))))</f>
        <v/>
      </c>
      <c r="T214" s="65">
        <f>IF(INDEX('[1]Export Lascom'!U:U,MATCH(E214,'[1]Export Lascom'!O:O,0))="","",INDEX('[1]Export Lascom'!U:U,MATCH(E214,'[1]Export Lascom'!O:O,0)))</f>
        <v>45013</v>
      </c>
    </row>
    <row r="215" spans="5:20" x14ac:dyDescent="0.25">
      <c r="E215" s="72" t="s">
        <v>965</v>
      </c>
      <c r="F215" s="73" t="str">
        <f>INDEX('[1]Export Lascom'!B:B,MATCH(E215,'[1]Export Lascom'!O:O,0))</f>
        <v>22ISS</v>
      </c>
      <c r="G215" s="73">
        <f>INDEX('[1]Export Lascom'!G:G,MATCH(E215,'[1]Export Lascom'!O:O,0))</f>
        <v>17</v>
      </c>
      <c r="H215" s="73" t="str">
        <f>INDEX('[1]Export Lascom'!D:D,MATCH(E215,'[1]Export Lascom'!O:O,0))</f>
        <v>G12</v>
      </c>
      <c r="I215" s="73" t="str">
        <f>INDEX('[1]Export Lascom'!E:E,MATCH(E215,'[1]Export Lascom'!O:O,0))</f>
        <v>PN2068-2</v>
      </c>
      <c r="J215" s="73" t="str">
        <f>IF(MID(INDEX('[1]Export Lascom'!P:P,MATCH(E215,'[1]Export Lascom'!O:O,0)),4,1)="-",MID(INDEX('[1]Export Lascom'!P:P,MATCH(E215,'[1]Export Lascom'!O:O,0)),5,3),"Titre à mettre à jour")</f>
        <v>TTT</v>
      </c>
      <c r="K215" s="73" t="str">
        <f>IF(MID(INDEX('[1]Export Lascom'!P:P,MATCH(E215,'[1]Export Lascom'!O:O,0)),4,1)="-",MID(INDEX('[1]Export Lascom'!P:P,MATCH(E215,'[1]Export Lascom'!O:O,0)),9,3),"Titre à mettre à jour")</f>
        <v>TTZ</v>
      </c>
      <c r="L215" s="73" t="str">
        <f>INDEX('[1]Export Lascom'!I:I,MATCH(E215,'[1]Export Lascom'!O:O,0))</f>
        <v>NTE</v>
      </c>
      <c r="M215" s="73" t="str">
        <f>MID(E215,SEARCH("_",E215)-1+13,6)</f>
        <v>000050</v>
      </c>
      <c r="N215" s="74">
        <f>VALUE(MID(E215,SEARCH("_",E215)-1+20,2))</f>
        <v>4</v>
      </c>
      <c r="O215" s="73" t="s">
        <v>787</v>
      </c>
      <c r="P215" s="83" t="str">
        <f>IF(ISERROR(INDEX('Export CPRD PN2068-2'!M:M,MATCH(E215,'Export CPRD PN2068-2'!A:A,0))),"",INDEX('Export CPRD PN2068-2'!M:M,MATCH(E215,'Export CPRD PN2068-2'!A:A,0)))</f>
        <v/>
      </c>
      <c r="Q215" s="75"/>
      <c r="R215" s="76" t="str">
        <f>IF(AND(T215&lt;&gt;"",P215&lt;&gt;""),P215-T215,IF(AND(T215&lt;&gt;"",Q215&lt;&gt;""),Q215-T215,""))</f>
        <v/>
      </c>
      <c r="S215" s="76" t="str">
        <f>IF(ISERROR(INDEX('[1]Export Agora'!F:F,MATCH(INDEX('[1]Présence Agora'!#REF!,MATCH(E215,'[1]Présence Agora'!B:B,0)),'[1]Export Agora'!A:A,0))),"",IF(INDEX('[1]Export Agora'!F:F,MATCH(INDEX('[1]Présence Agora'!#REF!,MATCH(E215,'[1]Présence Agora'!B:B,0)),'[1]Export Agora'!A:A,0))="","",INDEX('[1]Export Agora'!F:F,MATCH(INDEX('[1]Présence Agora'!#REF!,MATCH(E215,'[1]Présence Agora'!B:B,0)),'[1]Export Agora'!A:A,0))))</f>
        <v/>
      </c>
      <c r="T215" s="65">
        <f>IF(INDEX('[1]Export Lascom'!U:U,MATCH(E215,'[1]Export Lascom'!O:O,0))="","",INDEX('[1]Export Lascom'!U:U,MATCH(E215,'[1]Export Lascom'!O:O,0)))</f>
        <v>45019</v>
      </c>
    </row>
    <row r="216" spans="5:20" x14ac:dyDescent="0.25">
      <c r="E216" s="72" t="s">
        <v>1067</v>
      </c>
      <c r="F216" s="73" t="str">
        <f>INDEX('[1]Export Lascom'!B:B,MATCH(E216,'[1]Export Lascom'!O:O,0))</f>
        <v>22ISS</v>
      </c>
      <c r="G216" s="73">
        <f>INDEX('[1]Export Lascom'!G:G,MATCH(E216,'[1]Export Lascom'!O:O,0))</f>
        <v>17</v>
      </c>
      <c r="H216" s="73" t="str">
        <f>INDEX('[1]Export Lascom'!D:D,MATCH(E216,'[1]Export Lascom'!O:O,0))</f>
        <v>G12</v>
      </c>
      <c r="I216" s="73" t="str">
        <f>INDEX('[1]Export Lascom'!E:E,MATCH(E216,'[1]Export Lascom'!O:O,0))</f>
        <v>PN2068-2</v>
      </c>
      <c r="J216" s="73" t="str">
        <f>IF(MID(INDEX('[1]Export Lascom'!P:P,MATCH(E216,'[1]Export Lascom'!O:O,0)),4,1)="-",MID(INDEX('[1]Export Lascom'!P:P,MATCH(E216,'[1]Export Lascom'!O:O,0)),5,3),"Titre à mettre à jour")</f>
        <v>TTT</v>
      </c>
      <c r="K216" s="73" t="str">
        <f>IF(MID(INDEX('[1]Export Lascom'!P:P,MATCH(E216,'[1]Export Lascom'!O:O,0)),4,1)="-",MID(INDEX('[1]Export Lascom'!P:P,MATCH(E216,'[1]Export Lascom'!O:O,0)),9,3),"Titre à mettre à jour")</f>
        <v>TTZ</v>
      </c>
      <c r="L216" s="73" t="str">
        <f>INDEX('[1]Export Lascom'!I:I,MATCH(E216,'[1]Export Lascom'!O:O,0))</f>
        <v>NTE</v>
      </c>
      <c r="M216" s="73" t="str">
        <f>MID(E216,SEARCH("_",E216)-1+13,6)</f>
        <v>000050</v>
      </c>
      <c r="N216" s="74">
        <f>VALUE(MID(E216,SEARCH("_",E216)-1+20,2))</f>
        <v>6</v>
      </c>
      <c r="O216" s="73" t="s">
        <v>785</v>
      </c>
      <c r="P216" s="83" t="str">
        <f>IF(ISERROR(INDEX('Export CPRD PN2068-2'!M:M,MATCH(E216,'Export CPRD PN2068-2'!A:A,0))),"",INDEX('Export CPRD PN2068-2'!M:M,MATCH(E216,'Export CPRD PN2068-2'!A:A,0)))</f>
        <v/>
      </c>
      <c r="Q216" s="75">
        <v>45033</v>
      </c>
      <c r="R216" s="76">
        <f>IF(AND(T216&lt;&gt;"",P216&lt;&gt;""),P216-T216,IF(AND(T216&lt;&gt;"",Q216&lt;&gt;""),Q216-T216,""))</f>
        <v>-9</v>
      </c>
      <c r="S216" s="76" t="str">
        <f>IF(ISERROR(INDEX('[1]Export Agora'!F:F,MATCH(INDEX('[1]Présence Agora'!#REF!,MATCH(E216,'[1]Présence Agora'!B:B,0)),'[1]Export Agora'!A:A,0))),"",IF(INDEX('[1]Export Agora'!F:F,MATCH(INDEX('[1]Présence Agora'!#REF!,MATCH(E216,'[1]Présence Agora'!B:B,0)),'[1]Export Agora'!A:A,0))="","",INDEX('[1]Export Agora'!F:F,MATCH(INDEX('[1]Présence Agora'!#REF!,MATCH(E216,'[1]Présence Agora'!B:B,0)),'[1]Export Agora'!A:A,0))))</f>
        <v/>
      </c>
      <c r="T216" s="65">
        <f>IF(INDEX('[1]Export Lascom'!U:U,MATCH(E216,'[1]Export Lascom'!O:O,0))="","",INDEX('[1]Export Lascom'!U:U,MATCH(E216,'[1]Export Lascom'!O:O,0)))</f>
        <v>45042</v>
      </c>
    </row>
    <row r="217" spans="5:20" x14ac:dyDescent="0.25">
      <c r="E217" s="72" t="s">
        <v>964</v>
      </c>
      <c r="F217" s="73" t="str">
        <f>INDEX('[1]Export Lascom'!B:B,MATCH(E217,'[1]Export Lascom'!O:O,0))</f>
        <v>22ISS</v>
      </c>
      <c r="G217" s="73">
        <f>INDEX('[1]Export Lascom'!G:G,MATCH(E217,'[1]Export Lascom'!O:O,0))</f>
        <v>17</v>
      </c>
      <c r="H217" s="73" t="str">
        <f>INDEX('[1]Export Lascom'!D:D,MATCH(E217,'[1]Export Lascom'!O:O,0))</f>
        <v>G71</v>
      </c>
      <c r="I217" s="73" t="str">
        <f>INDEX('[1]Export Lascom'!E:E,MATCH(E217,'[1]Export Lascom'!O:O,0))</f>
        <v>PN2068-2</v>
      </c>
      <c r="J217" s="73" t="str">
        <f>IF(MID(INDEX('[1]Export Lascom'!P:P,MATCH(E217,'[1]Export Lascom'!O:O,0)),4,1)="-",MID(INDEX('[1]Export Lascom'!P:P,MATCH(E217,'[1]Export Lascom'!O:O,0)),5,3),"Titre à mettre à jour")</f>
        <v>Titre à mettre à jour</v>
      </c>
      <c r="K217" s="73" t="str">
        <f>IF(MID(INDEX('[1]Export Lascom'!P:P,MATCH(E217,'[1]Export Lascom'!O:O,0)),4,1)="-",MID(INDEX('[1]Export Lascom'!P:P,MATCH(E217,'[1]Export Lascom'!O:O,0)),9,3),"Titre à mettre à jour")</f>
        <v>Titre à mettre à jour</v>
      </c>
      <c r="L217" s="73" t="str">
        <f>INDEX('[1]Export Lascom'!I:I,MATCH(E217,'[1]Export Lascom'!O:O,0))</f>
        <v>NTE</v>
      </c>
      <c r="M217" s="73" t="str">
        <f>MID(E217,SEARCH("_",E217)-1+13,6)</f>
        <v>000057</v>
      </c>
      <c r="N217" s="74">
        <f>VALUE(MID(E217,SEARCH("_",E217)-1+20,2))</f>
        <v>2</v>
      </c>
      <c r="O217" s="73" t="s">
        <v>787</v>
      </c>
      <c r="P217" s="83" t="str">
        <f>IF(ISERROR(INDEX('Export CPRD PN2068-2'!M:M,MATCH(E217,'Export CPRD PN2068-2'!A:A,0))),"",INDEX('Export CPRD PN2068-2'!M:M,MATCH(E217,'Export CPRD PN2068-2'!A:A,0)))</f>
        <v/>
      </c>
      <c r="Q217" s="75"/>
      <c r="R217" s="76" t="str">
        <f>IF(AND(T217&lt;&gt;"",P217&lt;&gt;""),P217-T217,IF(AND(T217&lt;&gt;"",Q217&lt;&gt;""),Q217-T217,""))</f>
        <v/>
      </c>
      <c r="S217" s="76" t="str">
        <f>IF(ISERROR(INDEX('[1]Export Agora'!F:F,MATCH(INDEX('[1]Présence Agora'!#REF!,MATCH(E217,'[1]Présence Agora'!B:B,0)),'[1]Export Agora'!A:A,0))),"",IF(INDEX('[1]Export Agora'!F:F,MATCH(INDEX('[1]Présence Agora'!#REF!,MATCH(E217,'[1]Présence Agora'!B:B,0)),'[1]Export Agora'!A:A,0))="","",INDEX('[1]Export Agora'!F:F,MATCH(INDEX('[1]Présence Agora'!#REF!,MATCH(E217,'[1]Présence Agora'!B:B,0)),'[1]Export Agora'!A:A,0))))</f>
        <v/>
      </c>
      <c r="T217" s="65">
        <f>IF(INDEX('[1]Export Lascom'!U:U,MATCH(E217,'[1]Export Lascom'!O:O,0))="","",INDEX('[1]Export Lascom'!U:U,MATCH(E217,'[1]Export Lascom'!O:O,0)))</f>
        <v>45016</v>
      </c>
    </row>
    <row r="218" spans="5:20" x14ac:dyDescent="0.25">
      <c r="E218" s="72" t="s">
        <v>975</v>
      </c>
      <c r="F218" s="73" t="str">
        <f>INDEX('[1]Export Lascom'!B:B,MATCH(E218,'[1]Export Lascom'!O:O,0))</f>
        <v>22ISS</v>
      </c>
      <c r="G218" s="73">
        <f>INDEX('[1]Export Lascom'!G:G,MATCH(E218,'[1]Export Lascom'!O:O,0))</f>
        <v>17</v>
      </c>
      <c r="H218" s="73" t="str">
        <f>INDEX('[1]Export Lascom'!D:D,MATCH(E218,'[1]Export Lascom'!O:O,0))</f>
        <v>G71</v>
      </c>
      <c r="I218" s="73" t="str">
        <f>INDEX('[1]Export Lascom'!E:E,MATCH(E218,'[1]Export Lascom'!O:O,0))</f>
        <v>PN2068-2</v>
      </c>
      <c r="J218" s="73" t="str">
        <f>IF(MID(INDEX('[1]Export Lascom'!P:P,MATCH(E218,'[1]Export Lascom'!O:O,0)),4,1)="-",MID(INDEX('[1]Export Lascom'!P:P,MATCH(E218,'[1]Export Lascom'!O:O,0)),5,3),"Titre à mettre à jour")</f>
        <v>Titre à mettre à jour</v>
      </c>
      <c r="K218" s="73" t="str">
        <f>IF(MID(INDEX('[1]Export Lascom'!P:P,MATCH(E218,'[1]Export Lascom'!O:O,0)),4,1)="-",MID(INDEX('[1]Export Lascom'!P:P,MATCH(E218,'[1]Export Lascom'!O:O,0)),9,3),"Titre à mettre à jour")</f>
        <v>Titre à mettre à jour</v>
      </c>
      <c r="L218" s="73" t="str">
        <f>INDEX('[1]Export Lascom'!I:I,MATCH(E218,'[1]Export Lascom'!O:O,0))</f>
        <v>NTE</v>
      </c>
      <c r="M218" s="73" t="str">
        <f>MID(E218,SEARCH("_",E218)-1+13,6)</f>
        <v>000057</v>
      </c>
      <c r="N218" s="74">
        <f>VALUE(MID(E218,SEARCH("_",E218)-1+20,2))</f>
        <v>4</v>
      </c>
      <c r="O218" s="73" t="s">
        <v>785</v>
      </c>
      <c r="P218" s="83">
        <f>IF(ISERROR(INDEX('Export CPRD PN2068-2'!M:M,MATCH(E218,'Export CPRD PN2068-2'!A:A,0))),"",INDEX('Export CPRD PN2068-2'!M:M,MATCH(E218,'Export CPRD PN2068-2'!A:A,0)))</f>
        <v>45016</v>
      </c>
      <c r="Q218" s="75">
        <v>45033</v>
      </c>
      <c r="R218" s="76">
        <f>IF(AND(T218&lt;&gt;"",P218&lt;&gt;""),P218-T218,IF(AND(T218&lt;&gt;"",Q218&lt;&gt;""),Q218-T218,""))</f>
        <v>-5</v>
      </c>
      <c r="S218" s="76" t="str">
        <f>IF(ISERROR(INDEX('[1]Export Agora'!F:F,MATCH(INDEX('[1]Présence Agora'!#REF!,MATCH(E218,'[1]Présence Agora'!B:B,0)),'[1]Export Agora'!A:A,0))),"",IF(INDEX('[1]Export Agora'!F:F,MATCH(INDEX('[1]Présence Agora'!#REF!,MATCH(E218,'[1]Présence Agora'!B:B,0)),'[1]Export Agora'!A:A,0))="","",INDEX('[1]Export Agora'!F:F,MATCH(INDEX('[1]Présence Agora'!#REF!,MATCH(E218,'[1]Présence Agora'!B:B,0)),'[1]Export Agora'!A:A,0))))</f>
        <v/>
      </c>
      <c r="T218" s="65">
        <f>IF(INDEX('[1]Export Lascom'!U:U,MATCH(E218,'[1]Export Lascom'!O:O,0))="","",INDEX('[1]Export Lascom'!U:U,MATCH(E218,'[1]Export Lascom'!O:O,0)))</f>
        <v>45021</v>
      </c>
    </row>
    <row r="219" spans="5:20" x14ac:dyDescent="0.25">
      <c r="E219" s="72" t="s">
        <v>786</v>
      </c>
      <c r="F219" s="73" t="str">
        <f>INDEX('[1]Export Lascom'!B:B,MATCH(E219,'[1]Export Lascom'!O:O,0))</f>
        <v>22ISS</v>
      </c>
      <c r="G219" s="73">
        <f>INDEX('[1]Export Lascom'!G:G,MATCH(E219,'[1]Export Lascom'!O:O,0))</f>
        <v>17</v>
      </c>
      <c r="H219" s="73" t="str">
        <f>INDEX('[1]Export Lascom'!D:D,MATCH(E219,'[1]Export Lascom'!O:O,0))</f>
        <v>G12</v>
      </c>
      <c r="I219" s="73" t="str">
        <f>INDEX('[1]Export Lascom'!E:E,MATCH(E219,'[1]Export Lascom'!O:O,0))</f>
        <v>PN2068-2</v>
      </c>
      <c r="J219" s="73" t="str">
        <f>IF(MID(INDEX('[1]Export Lascom'!P:P,MATCH(E219,'[1]Export Lascom'!O:O,0)),4,1)="-",MID(INDEX('[1]Export Lascom'!P:P,MATCH(E219,'[1]Export Lascom'!O:O,0)),5,3),"Titre à mettre à jour")</f>
        <v>Titre à mettre à jour</v>
      </c>
      <c r="K219" s="73" t="str">
        <f>IF(MID(INDEX('[1]Export Lascom'!P:P,MATCH(E219,'[1]Export Lascom'!O:O,0)),4,1)="-",MID(INDEX('[1]Export Lascom'!P:P,MATCH(E219,'[1]Export Lascom'!O:O,0)),9,3),"Titre à mettre à jour")</f>
        <v>Titre à mettre à jour</v>
      </c>
      <c r="L219" s="73" t="str">
        <f>INDEX('[1]Export Lascom'!I:I,MATCH(E219,'[1]Export Lascom'!O:O,0))</f>
        <v>PDT</v>
      </c>
      <c r="M219" s="73" t="str">
        <f>MID(E219,SEARCH("_",E219)-1+13,6)</f>
        <v>000002</v>
      </c>
      <c r="N219" s="74">
        <f>VALUE(MID(E219,SEARCH("_",E219)-1+20,2))</f>
        <v>1</v>
      </c>
      <c r="O219" s="73" t="s">
        <v>787</v>
      </c>
      <c r="P219" s="83" t="str">
        <f>IF(ISERROR(INDEX('Export CPRD PN2068-2'!M:M,MATCH(E219,'Export CPRD PN2068-2'!A:A,0))),"",INDEX('Export CPRD PN2068-2'!M:M,MATCH(E219,'Export CPRD PN2068-2'!A:A,0)))</f>
        <v/>
      </c>
      <c r="Q219" s="75"/>
      <c r="R219" s="76" t="str">
        <f>IF(AND(T219&lt;&gt;"",P219&lt;&gt;""),P219-T219,IF(AND(T219&lt;&gt;"",Q219&lt;&gt;""),Q219-T219,""))</f>
        <v/>
      </c>
      <c r="S219" s="76" t="str">
        <f>IF(ISERROR(INDEX('[1]Export Agora'!F:F,MATCH(INDEX('[1]Présence Agora'!#REF!,MATCH(E219,'[1]Présence Agora'!B:B,0)),'[1]Export Agora'!A:A,0))),"",IF(INDEX('[1]Export Agora'!F:F,MATCH(INDEX('[1]Présence Agora'!#REF!,MATCH(E219,'[1]Présence Agora'!B:B,0)),'[1]Export Agora'!A:A,0))="","",INDEX('[1]Export Agora'!F:F,MATCH(INDEX('[1]Présence Agora'!#REF!,MATCH(E219,'[1]Présence Agora'!B:B,0)),'[1]Export Agora'!A:A,0))))</f>
        <v/>
      </c>
      <c r="T219" s="65">
        <f>IF(INDEX('[1]Export Lascom'!U:U,MATCH(E219,'[1]Export Lascom'!O:O,0))="","",INDEX('[1]Export Lascom'!U:U,MATCH(E219,'[1]Export Lascom'!O:O,0)))</f>
        <v>44907</v>
      </c>
    </row>
    <row r="220" spans="5:20" x14ac:dyDescent="0.25">
      <c r="E220" s="72" t="s">
        <v>788</v>
      </c>
      <c r="F220" s="73" t="str">
        <f>INDEX('[1]Export Lascom'!B:B,MATCH(E220,'[1]Export Lascom'!O:O,0))</f>
        <v>22ISS</v>
      </c>
      <c r="G220" s="73">
        <f>INDEX('[1]Export Lascom'!G:G,MATCH(E220,'[1]Export Lascom'!O:O,0))</f>
        <v>17</v>
      </c>
      <c r="H220" s="73" t="str">
        <f>INDEX('[1]Export Lascom'!D:D,MATCH(E220,'[1]Export Lascom'!O:O,0))</f>
        <v>G12</v>
      </c>
      <c r="I220" s="73" t="str">
        <f>INDEX('[1]Export Lascom'!E:E,MATCH(E220,'[1]Export Lascom'!O:O,0))</f>
        <v>PN2068-2</v>
      </c>
      <c r="J220" s="73" t="str">
        <f>IF(MID(INDEX('[1]Export Lascom'!P:P,MATCH(E220,'[1]Export Lascom'!O:O,0)),4,1)="-",MID(INDEX('[1]Export Lascom'!P:P,MATCH(E220,'[1]Export Lascom'!O:O,0)),5,3),"Titre à mettre à jour")</f>
        <v>Titre à mettre à jour</v>
      </c>
      <c r="K220" s="73" t="str">
        <f>IF(MID(INDEX('[1]Export Lascom'!P:P,MATCH(E220,'[1]Export Lascom'!O:O,0)),4,1)="-",MID(INDEX('[1]Export Lascom'!P:P,MATCH(E220,'[1]Export Lascom'!O:O,0)),9,3),"Titre à mettre à jour")</f>
        <v>Titre à mettre à jour</v>
      </c>
      <c r="L220" s="73" t="str">
        <f>INDEX('[1]Export Lascom'!I:I,MATCH(E220,'[1]Export Lascom'!O:O,0))</f>
        <v>PDT</v>
      </c>
      <c r="M220" s="73" t="str">
        <f>MID(E220,SEARCH("_",E220)-1+13,6)</f>
        <v>000002</v>
      </c>
      <c r="N220" s="74">
        <f>VALUE(MID(E220,SEARCH("_",E220)-1+20,2))</f>
        <v>2</v>
      </c>
      <c r="O220" s="73" t="s">
        <v>787</v>
      </c>
      <c r="P220" s="83" t="str">
        <f>IF(ISERROR(INDEX('Export CPRD PN2068-2'!M:M,MATCH(E220,'Export CPRD PN2068-2'!A:A,0))),"",INDEX('Export CPRD PN2068-2'!M:M,MATCH(E220,'Export CPRD PN2068-2'!A:A,0)))</f>
        <v/>
      </c>
      <c r="Q220" s="75">
        <v>44921</v>
      </c>
      <c r="R220" s="76">
        <f>IF(AND(T220&lt;&gt;"",P220&lt;&gt;""),P220-T220,IF(AND(T220&lt;&gt;"",Q220&lt;&gt;""),Q220-T220,""))</f>
        <v>14</v>
      </c>
      <c r="S220" s="76" t="str">
        <f>IF(ISERROR(INDEX('[1]Export Agora'!F:F,MATCH(INDEX('[1]Présence Agora'!#REF!,MATCH(E220,'[1]Présence Agora'!B:B,0)),'[1]Export Agora'!A:A,0))),"",IF(INDEX('[1]Export Agora'!F:F,MATCH(INDEX('[1]Présence Agora'!#REF!,MATCH(E220,'[1]Présence Agora'!B:B,0)),'[1]Export Agora'!A:A,0))="","",INDEX('[1]Export Agora'!F:F,MATCH(INDEX('[1]Présence Agora'!#REF!,MATCH(E220,'[1]Présence Agora'!B:B,0)),'[1]Export Agora'!A:A,0))))</f>
        <v/>
      </c>
      <c r="T220" s="65">
        <f>IF(INDEX('[1]Export Lascom'!U:U,MATCH(E220,'[1]Export Lascom'!O:O,0))="","",INDEX('[1]Export Lascom'!U:U,MATCH(E220,'[1]Export Lascom'!O:O,0)))</f>
        <v>44907</v>
      </c>
    </row>
    <row r="221" spans="5:20" x14ac:dyDescent="0.25">
      <c r="E221" s="72" t="s">
        <v>1179</v>
      </c>
      <c r="F221" s="73" t="str">
        <f>INDEX('[1]Export Lascom'!B:B,MATCH(E221,'[1]Export Lascom'!O:O,0))</f>
        <v>22ISS</v>
      </c>
      <c r="G221" s="73">
        <f>INDEX('[1]Export Lascom'!G:G,MATCH(E221,'[1]Export Lascom'!O:O,0))</f>
        <v>17</v>
      </c>
      <c r="H221" s="73" t="str">
        <f>INDEX('[1]Export Lascom'!D:D,MATCH(E221,'[1]Export Lascom'!O:O,0))</f>
        <v>G12</v>
      </c>
      <c r="I221" s="73" t="str">
        <f>INDEX('[1]Export Lascom'!E:E,MATCH(E221,'[1]Export Lascom'!O:O,0))</f>
        <v>PN2068-2</v>
      </c>
      <c r="J221" s="73" t="str">
        <f>IF(MID(INDEX('[1]Export Lascom'!P:P,MATCH(E221,'[1]Export Lascom'!O:O,0)),4,1)="-",MID(INDEX('[1]Export Lascom'!P:P,MATCH(E221,'[1]Export Lascom'!O:O,0)),5,3),"Titre à mettre à jour")</f>
        <v>TTT</v>
      </c>
      <c r="K221" s="73" t="str">
        <f>IF(MID(INDEX('[1]Export Lascom'!P:P,MATCH(E221,'[1]Export Lascom'!O:O,0)),4,1)="-",MID(INDEX('[1]Export Lascom'!P:P,MATCH(E221,'[1]Export Lascom'!O:O,0)),9,3),"Titre à mettre à jour")</f>
        <v>Zon</v>
      </c>
      <c r="L221" s="73" t="str">
        <f>INDEX('[1]Export Lascom'!I:I,MATCH(E221,'[1]Export Lascom'!O:O,0))</f>
        <v>PDT</v>
      </c>
      <c r="M221" s="73" t="str">
        <f>MID(E221,SEARCH("_",E221)-1+13,6)</f>
        <v>000002</v>
      </c>
      <c r="N221" s="74">
        <f>VALUE(MID(E221,SEARCH("_",E221)-1+20,2))</f>
        <v>6</v>
      </c>
      <c r="O221" s="73" t="s">
        <v>785</v>
      </c>
      <c r="P221" s="83" t="str">
        <f>IF(ISERROR(INDEX('Export CPRD PN2068-2'!M:M,MATCH(E221,'Export CPRD PN2068-2'!A:A,0))),"",INDEX('Export CPRD PN2068-2'!M:M,MATCH(E221,'Export CPRD PN2068-2'!A:A,0)))</f>
        <v/>
      </c>
      <c r="Q221" s="75">
        <v>44922</v>
      </c>
      <c r="R221" s="76">
        <f>IF(AND(T221&lt;&gt;"",P221&lt;&gt;""),P221-T221,IF(AND(T221&lt;&gt;"",Q221&lt;&gt;""),Q221-T221,""))</f>
        <v>-141</v>
      </c>
      <c r="S221" s="76" t="str">
        <f>IF(ISERROR(INDEX('[1]Export Agora'!F:F,MATCH(INDEX('[1]Présence Agora'!#REF!,MATCH(E221,'[1]Présence Agora'!B:B,0)),'[1]Export Agora'!A:A,0))),"",IF(INDEX('[1]Export Agora'!F:F,MATCH(INDEX('[1]Présence Agora'!#REF!,MATCH(E221,'[1]Présence Agora'!B:B,0)),'[1]Export Agora'!A:A,0))="","",INDEX('[1]Export Agora'!F:F,MATCH(INDEX('[1]Présence Agora'!#REF!,MATCH(E221,'[1]Présence Agora'!B:B,0)),'[1]Export Agora'!A:A,0))))</f>
        <v/>
      </c>
      <c r="T221" s="65">
        <f>IF(INDEX('[1]Export Lascom'!U:U,MATCH(E221,'[1]Export Lascom'!O:O,0))="","",INDEX('[1]Export Lascom'!U:U,MATCH(E221,'[1]Export Lascom'!O:O,0)))</f>
        <v>45063</v>
      </c>
    </row>
    <row r="222" spans="5:20" x14ac:dyDescent="0.25">
      <c r="E222" s="72" t="s">
        <v>1087</v>
      </c>
      <c r="F222" s="73" t="str">
        <f>INDEX('[1]Export Lascom'!B:B,MATCH(E222,'[1]Export Lascom'!O:O,0))</f>
        <v>22ISS</v>
      </c>
      <c r="G222" s="73">
        <f>INDEX('[1]Export Lascom'!G:G,MATCH(E222,'[1]Export Lascom'!O:O,0))</f>
        <v>17</v>
      </c>
      <c r="H222" s="73" t="str">
        <f>INDEX('[1]Export Lascom'!D:D,MATCH(E222,'[1]Export Lascom'!O:O,0))</f>
        <v>G12</v>
      </c>
      <c r="I222" s="73" t="str">
        <f>INDEX('[1]Export Lascom'!E:E,MATCH(E222,'[1]Export Lascom'!O:O,0))</f>
        <v>PN2068-2</v>
      </c>
      <c r="J222" s="73" t="str">
        <f>IF(MID(INDEX('[1]Export Lascom'!P:P,MATCH(E222,'[1]Export Lascom'!O:O,0)),4,1)="-",MID(INDEX('[1]Export Lascom'!P:P,MATCH(E222,'[1]Export Lascom'!O:O,0)),5,3),"Titre à mettre à jour")</f>
        <v>S02</v>
      </c>
      <c r="K222" s="73" t="str">
        <f>IF(MID(INDEX('[1]Export Lascom'!P:P,MATCH(E222,'[1]Export Lascom'!O:O,0)),4,1)="-",MID(INDEX('[1]Export Lascom'!P:P,MATCH(E222,'[1]Export Lascom'!O:O,0)),9,3),"Titre à mettre à jour")</f>
        <v>BOI</v>
      </c>
      <c r="L222" s="73" t="str">
        <f>INDEX('[1]Export Lascom'!I:I,MATCH(E222,'[1]Export Lascom'!O:O,0))</f>
        <v>PIM</v>
      </c>
      <c r="M222" s="73" t="str">
        <f>MID(E222,SEARCH("_",E222)-1+13,6)</f>
        <v>000107</v>
      </c>
      <c r="N222" s="74">
        <f>VALUE(MID(E222,SEARCH("_",E222)-1+20,2))</f>
        <v>1</v>
      </c>
      <c r="O222" s="73" t="s">
        <v>787</v>
      </c>
      <c r="P222" s="83" t="str">
        <f>IF(ISERROR(INDEX('Export CPRD PN2068-2'!M:M,MATCH(E222,'Export CPRD PN2068-2'!A:A,0))),"",INDEX('Export CPRD PN2068-2'!M:M,MATCH(E222,'Export CPRD PN2068-2'!A:A,0)))</f>
        <v/>
      </c>
      <c r="Q222" s="75"/>
      <c r="R222" s="76" t="str">
        <f>IF(AND(T222&lt;&gt;"",P222&lt;&gt;""),P222-T222,IF(AND(T222&lt;&gt;"",Q222&lt;&gt;""),Q222-T222,""))</f>
        <v/>
      </c>
      <c r="S222" s="76" t="str">
        <f>IF(ISERROR(INDEX('[1]Export Agora'!F:F,MATCH(INDEX('[1]Présence Agora'!#REF!,MATCH(E222,'[1]Présence Agora'!B:B,0)),'[1]Export Agora'!A:A,0))),"",IF(INDEX('[1]Export Agora'!F:F,MATCH(INDEX('[1]Présence Agora'!#REF!,MATCH(E222,'[1]Présence Agora'!B:B,0)),'[1]Export Agora'!A:A,0))="","",INDEX('[1]Export Agora'!F:F,MATCH(INDEX('[1]Présence Agora'!#REF!,MATCH(E222,'[1]Présence Agora'!B:B,0)),'[1]Export Agora'!A:A,0))))</f>
        <v/>
      </c>
      <c r="T222" s="65">
        <f>IF(INDEX('[1]Export Lascom'!U:U,MATCH(E222,'[1]Export Lascom'!O:O,0))="","",INDEX('[1]Export Lascom'!U:U,MATCH(E222,'[1]Export Lascom'!O:O,0)))</f>
        <v>45044</v>
      </c>
    </row>
    <row r="223" spans="5:20" x14ac:dyDescent="0.25">
      <c r="E223" s="72" t="s">
        <v>1088</v>
      </c>
      <c r="F223" s="73" t="str">
        <f>INDEX('[1]Export Lascom'!B:B,MATCH(E223,'[1]Export Lascom'!O:O,0))</f>
        <v>22ISS</v>
      </c>
      <c r="G223" s="73">
        <f>INDEX('[1]Export Lascom'!G:G,MATCH(E223,'[1]Export Lascom'!O:O,0))</f>
        <v>17</v>
      </c>
      <c r="H223" s="73" t="str">
        <f>INDEX('[1]Export Lascom'!D:D,MATCH(E223,'[1]Export Lascom'!O:O,0))</f>
        <v>G12</v>
      </c>
      <c r="I223" s="73" t="str">
        <f>INDEX('[1]Export Lascom'!E:E,MATCH(E223,'[1]Export Lascom'!O:O,0))</f>
        <v>PN2068-2</v>
      </c>
      <c r="J223" s="73" t="str">
        <f>IF(MID(INDEX('[1]Export Lascom'!P:P,MATCH(E223,'[1]Export Lascom'!O:O,0)),4,1)="-",MID(INDEX('[1]Export Lascom'!P:P,MATCH(E223,'[1]Export Lascom'!O:O,0)),5,3),"Titre à mettre à jour")</f>
        <v>S03</v>
      </c>
      <c r="K223" s="73" t="str">
        <f>IF(MID(INDEX('[1]Export Lascom'!P:P,MATCH(E223,'[1]Export Lascom'!O:O,0)),4,1)="-",MID(INDEX('[1]Export Lascom'!P:P,MATCH(E223,'[1]Export Lascom'!O:O,0)),9,3),"Titre à mettre à jour")</f>
        <v>BOI</v>
      </c>
      <c r="L223" s="73" t="str">
        <f>INDEX('[1]Export Lascom'!I:I,MATCH(E223,'[1]Export Lascom'!O:O,0))</f>
        <v>PIM</v>
      </c>
      <c r="M223" s="73" t="str">
        <f>MID(E223,SEARCH("_",E223)-1+13,6)</f>
        <v>000108</v>
      </c>
      <c r="N223" s="74">
        <f>VALUE(MID(E223,SEARCH("_",E223)-1+20,2))</f>
        <v>1</v>
      </c>
      <c r="O223" s="73" t="s">
        <v>787</v>
      </c>
      <c r="P223" s="83" t="str">
        <f>IF(ISERROR(INDEX('Export CPRD PN2068-2'!M:M,MATCH(E223,'Export CPRD PN2068-2'!A:A,0))),"",INDEX('Export CPRD PN2068-2'!M:M,MATCH(E223,'Export CPRD PN2068-2'!A:A,0)))</f>
        <v/>
      </c>
      <c r="Q223" s="75"/>
      <c r="R223" s="76" t="str">
        <f>IF(AND(T223&lt;&gt;"",P223&lt;&gt;""),P223-T223,IF(AND(T223&lt;&gt;"",Q223&lt;&gt;""),Q223-T223,""))</f>
        <v/>
      </c>
      <c r="S223" s="76" t="str">
        <f>IF(ISERROR(INDEX('[1]Export Agora'!F:F,MATCH(INDEX('[1]Présence Agora'!#REF!,MATCH(E223,'[1]Présence Agora'!B:B,0)),'[1]Export Agora'!A:A,0))),"",IF(INDEX('[1]Export Agora'!F:F,MATCH(INDEX('[1]Présence Agora'!#REF!,MATCH(E223,'[1]Présence Agora'!B:B,0)),'[1]Export Agora'!A:A,0))="","",INDEX('[1]Export Agora'!F:F,MATCH(INDEX('[1]Présence Agora'!#REF!,MATCH(E223,'[1]Présence Agora'!B:B,0)),'[1]Export Agora'!A:A,0))))</f>
        <v/>
      </c>
      <c r="T223" s="65">
        <f>IF(INDEX('[1]Export Lascom'!U:U,MATCH(E223,'[1]Export Lascom'!O:O,0))="","",INDEX('[1]Export Lascom'!U:U,MATCH(E223,'[1]Export Lascom'!O:O,0)))</f>
        <v>45044</v>
      </c>
    </row>
    <row r="224" spans="5:20" x14ac:dyDescent="0.25">
      <c r="E224" s="72" t="s">
        <v>1089</v>
      </c>
      <c r="F224" s="73" t="str">
        <f>INDEX('[1]Export Lascom'!B:B,MATCH(E224,'[1]Export Lascom'!O:O,0))</f>
        <v>22ISS</v>
      </c>
      <c r="G224" s="73">
        <f>INDEX('[1]Export Lascom'!G:G,MATCH(E224,'[1]Export Lascom'!O:O,0))</f>
        <v>17</v>
      </c>
      <c r="H224" s="73" t="str">
        <f>INDEX('[1]Export Lascom'!D:D,MATCH(E224,'[1]Export Lascom'!O:O,0))</f>
        <v>G12</v>
      </c>
      <c r="I224" s="73" t="str">
        <f>INDEX('[1]Export Lascom'!E:E,MATCH(E224,'[1]Export Lascom'!O:O,0))</f>
        <v>PN2068-2</v>
      </c>
      <c r="J224" s="73" t="str">
        <f>IF(MID(INDEX('[1]Export Lascom'!P:P,MATCH(E224,'[1]Export Lascom'!O:O,0)),4,1)="-",MID(INDEX('[1]Export Lascom'!P:P,MATCH(E224,'[1]Export Lascom'!O:O,0)),5,3),"Titre à mettre à jour")</f>
        <v>N00</v>
      </c>
      <c r="K224" s="73" t="str">
        <f>IF(MID(INDEX('[1]Export Lascom'!P:P,MATCH(E224,'[1]Export Lascom'!O:O,0)),4,1)="-",MID(INDEX('[1]Export Lascom'!P:P,MATCH(E224,'[1]Export Lascom'!O:O,0)),9,3),"Titre à mettre à jour")</f>
        <v>EMR</v>
      </c>
      <c r="L224" s="73" t="str">
        <f>INDEX('[1]Export Lascom'!I:I,MATCH(E224,'[1]Export Lascom'!O:O,0))</f>
        <v>PIM</v>
      </c>
      <c r="M224" s="73" t="str">
        <f>MID(E224,SEARCH("_",E224)-1+13,6)</f>
        <v>000109</v>
      </c>
      <c r="N224" s="74">
        <f>VALUE(MID(E224,SEARCH("_",E224)-1+20,2))</f>
        <v>1</v>
      </c>
      <c r="O224" s="73" t="s">
        <v>787</v>
      </c>
      <c r="P224" s="83" t="str">
        <f>IF(ISERROR(INDEX('Export CPRD PN2068-2'!M:M,MATCH(E224,'Export CPRD PN2068-2'!A:A,0))),"",INDEX('Export CPRD PN2068-2'!M:M,MATCH(E224,'Export CPRD PN2068-2'!A:A,0)))</f>
        <v/>
      </c>
      <c r="Q224" s="75"/>
      <c r="R224" s="76" t="str">
        <f>IF(AND(T224&lt;&gt;"",P224&lt;&gt;""),P224-T224,IF(AND(T224&lt;&gt;"",Q224&lt;&gt;""),Q224-T224,""))</f>
        <v/>
      </c>
      <c r="S224" s="76" t="str">
        <f>IF(ISERROR(INDEX('[1]Export Agora'!F:F,MATCH(INDEX('[1]Présence Agora'!#REF!,MATCH(E224,'[1]Présence Agora'!B:B,0)),'[1]Export Agora'!A:A,0))),"",IF(INDEX('[1]Export Agora'!F:F,MATCH(INDEX('[1]Présence Agora'!#REF!,MATCH(E224,'[1]Présence Agora'!B:B,0)),'[1]Export Agora'!A:A,0))="","",INDEX('[1]Export Agora'!F:F,MATCH(INDEX('[1]Présence Agora'!#REF!,MATCH(E224,'[1]Présence Agora'!B:B,0)),'[1]Export Agora'!A:A,0))))</f>
        <v/>
      </c>
      <c r="T224" s="65">
        <f>IF(INDEX('[1]Export Lascom'!U:U,MATCH(E224,'[1]Export Lascom'!O:O,0))="","",INDEX('[1]Export Lascom'!U:U,MATCH(E224,'[1]Export Lascom'!O:O,0)))</f>
        <v>45044</v>
      </c>
    </row>
    <row r="225" spans="5:20" x14ac:dyDescent="0.25">
      <c r="E225" s="72" t="s">
        <v>1090</v>
      </c>
      <c r="F225" s="73" t="str">
        <f>INDEX('[1]Export Lascom'!B:B,MATCH(E225,'[1]Export Lascom'!O:O,0))</f>
        <v>22ISS</v>
      </c>
      <c r="G225" s="73">
        <f>INDEX('[1]Export Lascom'!G:G,MATCH(E225,'[1]Export Lascom'!O:O,0))</f>
        <v>17</v>
      </c>
      <c r="H225" s="73" t="str">
        <f>INDEX('[1]Export Lascom'!D:D,MATCH(E225,'[1]Export Lascom'!O:O,0))</f>
        <v>G12</v>
      </c>
      <c r="I225" s="73" t="str">
        <f>INDEX('[1]Export Lascom'!E:E,MATCH(E225,'[1]Export Lascom'!O:O,0))</f>
        <v>PN2068-2</v>
      </c>
      <c r="J225" s="73" t="str">
        <f>IF(MID(INDEX('[1]Export Lascom'!P:P,MATCH(E225,'[1]Export Lascom'!O:O,0)),4,1)="-",MID(INDEX('[1]Export Lascom'!P:P,MATCH(E225,'[1]Export Lascom'!O:O,0)),5,3),"Titre à mettre à jour")</f>
        <v>S02</v>
      </c>
      <c r="K225" s="73" t="str">
        <f>IF(MID(INDEX('[1]Export Lascom'!P:P,MATCH(E225,'[1]Export Lascom'!O:O,0)),4,1)="-",MID(INDEX('[1]Export Lascom'!P:P,MATCH(E225,'[1]Export Lascom'!O:O,0)),9,3),"Titre à mettre à jour")</f>
        <v>EMR</v>
      </c>
      <c r="L225" s="73" t="str">
        <f>INDEX('[1]Export Lascom'!I:I,MATCH(E225,'[1]Export Lascom'!O:O,0))</f>
        <v>PIM</v>
      </c>
      <c r="M225" s="73" t="str">
        <f>MID(E225,SEARCH("_",E225)-1+13,6)</f>
        <v>000110</v>
      </c>
      <c r="N225" s="74">
        <f>VALUE(MID(E225,SEARCH("_",E225)-1+20,2))</f>
        <v>1</v>
      </c>
      <c r="O225" s="73" t="s">
        <v>787</v>
      </c>
      <c r="P225" s="83" t="str">
        <f>IF(ISERROR(INDEX('Export CPRD PN2068-2'!M:M,MATCH(E225,'Export CPRD PN2068-2'!A:A,0))),"",INDEX('Export CPRD PN2068-2'!M:M,MATCH(E225,'Export CPRD PN2068-2'!A:A,0)))</f>
        <v/>
      </c>
      <c r="Q225" s="75"/>
      <c r="R225" s="76" t="str">
        <f>IF(AND(T225&lt;&gt;"",P225&lt;&gt;""),P225-T225,IF(AND(T225&lt;&gt;"",Q225&lt;&gt;""),Q225-T225,""))</f>
        <v/>
      </c>
      <c r="S225" s="76" t="str">
        <f>IF(ISERROR(INDEX('[1]Export Agora'!F:F,MATCH(INDEX('[1]Présence Agora'!#REF!,MATCH(E225,'[1]Présence Agora'!B:B,0)),'[1]Export Agora'!A:A,0))),"",IF(INDEX('[1]Export Agora'!F:F,MATCH(INDEX('[1]Présence Agora'!#REF!,MATCH(E225,'[1]Présence Agora'!B:B,0)),'[1]Export Agora'!A:A,0))="","",INDEX('[1]Export Agora'!F:F,MATCH(INDEX('[1]Présence Agora'!#REF!,MATCH(E225,'[1]Présence Agora'!B:B,0)),'[1]Export Agora'!A:A,0))))</f>
        <v/>
      </c>
      <c r="T225" s="65">
        <f>IF(INDEX('[1]Export Lascom'!U:U,MATCH(E225,'[1]Export Lascom'!O:O,0))="","",INDEX('[1]Export Lascom'!U:U,MATCH(E225,'[1]Export Lascom'!O:O,0)))</f>
        <v>45044</v>
      </c>
    </row>
    <row r="226" spans="5:20" x14ac:dyDescent="0.25">
      <c r="E226" s="72" t="s">
        <v>1091</v>
      </c>
      <c r="F226" s="73" t="str">
        <f>INDEX('[1]Export Lascom'!B:B,MATCH(E226,'[1]Export Lascom'!O:O,0))</f>
        <v>22ISS</v>
      </c>
      <c r="G226" s="73">
        <f>INDEX('[1]Export Lascom'!G:G,MATCH(E226,'[1]Export Lascom'!O:O,0))</f>
        <v>17</v>
      </c>
      <c r="H226" s="73" t="str">
        <f>INDEX('[1]Export Lascom'!D:D,MATCH(E226,'[1]Export Lascom'!O:O,0))</f>
        <v>G12</v>
      </c>
      <c r="I226" s="73" t="str">
        <f>INDEX('[1]Export Lascom'!E:E,MATCH(E226,'[1]Export Lascom'!O:O,0))</f>
        <v>PN2068-2</v>
      </c>
      <c r="J226" s="73" t="str">
        <f>IF(MID(INDEX('[1]Export Lascom'!P:P,MATCH(E226,'[1]Export Lascom'!O:O,0)),4,1)="-",MID(INDEX('[1]Export Lascom'!P:P,MATCH(E226,'[1]Export Lascom'!O:O,0)),5,3),"Titre à mettre à jour")</f>
        <v>S1H</v>
      </c>
      <c r="K226" s="73" t="str">
        <f>IF(MID(INDEX('[1]Export Lascom'!P:P,MATCH(E226,'[1]Export Lascom'!O:O,0)),4,1)="-",MID(INDEX('[1]Export Lascom'!P:P,MATCH(E226,'[1]Export Lascom'!O:O,0)),9,3),"Titre à mettre à jour")</f>
        <v>COR</v>
      </c>
      <c r="L226" s="73" t="str">
        <f>INDEX('[1]Export Lascom'!I:I,MATCH(E226,'[1]Export Lascom'!O:O,0))</f>
        <v>PIM</v>
      </c>
      <c r="M226" s="73" t="str">
        <f>MID(E226,SEARCH("_",E226)-1+13,6)</f>
        <v>000112</v>
      </c>
      <c r="N226" s="74">
        <f>VALUE(MID(E226,SEARCH("_",E226)-1+20,2))</f>
        <v>1</v>
      </c>
      <c r="O226" s="73" t="s">
        <v>787</v>
      </c>
      <c r="P226" s="83" t="str">
        <f>IF(ISERROR(INDEX('Export CPRD PN2068-2'!M:M,MATCH(E226,'Export CPRD PN2068-2'!A:A,0))),"",INDEX('Export CPRD PN2068-2'!M:M,MATCH(E226,'Export CPRD PN2068-2'!A:A,0)))</f>
        <v/>
      </c>
      <c r="Q226" s="75"/>
      <c r="R226" s="76" t="str">
        <f>IF(AND(T226&lt;&gt;"",P226&lt;&gt;""),P226-T226,IF(AND(T226&lt;&gt;"",Q226&lt;&gt;""),Q226-T226,""))</f>
        <v/>
      </c>
      <c r="S226" s="76" t="str">
        <f>IF(ISERROR(INDEX('[1]Export Agora'!F:F,MATCH(INDEX('[1]Présence Agora'!#REF!,MATCH(E226,'[1]Présence Agora'!B:B,0)),'[1]Export Agora'!A:A,0))),"",IF(INDEX('[1]Export Agora'!F:F,MATCH(INDEX('[1]Présence Agora'!#REF!,MATCH(E226,'[1]Présence Agora'!B:B,0)),'[1]Export Agora'!A:A,0))="","",INDEX('[1]Export Agora'!F:F,MATCH(INDEX('[1]Présence Agora'!#REF!,MATCH(E226,'[1]Présence Agora'!B:B,0)),'[1]Export Agora'!A:A,0))))</f>
        <v/>
      </c>
      <c r="T226" s="65">
        <f>IF(INDEX('[1]Export Lascom'!U:U,MATCH(E226,'[1]Export Lascom'!O:O,0))="","",INDEX('[1]Export Lascom'!U:U,MATCH(E226,'[1]Export Lascom'!O:O,0)))</f>
        <v>45044</v>
      </c>
    </row>
    <row r="227" spans="5:20" x14ac:dyDescent="0.25">
      <c r="E227" s="72" t="s">
        <v>1092</v>
      </c>
      <c r="F227" s="73" t="str">
        <f>INDEX('[1]Export Lascom'!B:B,MATCH(E227,'[1]Export Lascom'!O:O,0))</f>
        <v>22ISS</v>
      </c>
      <c r="G227" s="73">
        <f>INDEX('[1]Export Lascom'!G:G,MATCH(E227,'[1]Export Lascom'!O:O,0))</f>
        <v>17</v>
      </c>
      <c r="H227" s="73" t="str">
        <f>INDEX('[1]Export Lascom'!D:D,MATCH(E227,'[1]Export Lascom'!O:O,0))</f>
        <v>G12</v>
      </c>
      <c r="I227" s="73" t="str">
        <f>INDEX('[1]Export Lascom'!E:E,MATCH(E227,'[1]Export Lascom'!O:O,0))</f>
        <v>PN2068-2</v>
      </c>
      <c r="J227" s="73" t="str">
        <f>IF(MID(INDEX('[1]Export Lascom'!P:P,MATCH(E227,'[1]Export Lascom'!O:O,0)),4,1)="-",MID(INDEX('[1]Export Lascom'!P:P,MATCH(E227,'[1]Export Lascom'!O:O,0)),5,3),"Titre à mettre à jour")</f>
        <v>S02</v>
      </c>
      <c r="K227" s="73" t="str">
        <f>IF(MID(INDEX('[1]Export Lascom'!P:P,MATCH(E227,'[1]Export Lascom'!O:O,0)),4,1)="-",MID(INDEX('[1]Export Lascom'!P:P,MATCH(E227,'[1]Export Lascom'!O:O,0)),9,3),"Titre à mettre à jour")</f>
        <v>COR</v>
      </c>
      <c r="L227" s="73" t="str">
        <f>INDEX('[1]Export Lascom'!I:I,MATCH(E227,'[1]Export Lascom'!O:O,0))</f>
        <v>PIM</v>
      </c>
      <c r="M227" s="73" t="str">
        <f>MID(E227,SEARCH("_",E227)-1+13,6)</f>
        <v>000113</v>
      </c>
      <c r="N227" s="74">
        <f>VALUE(MID(E227,SEARCH("_",E227)-1+20,2))</f>
        <v>1</v>
      </c>
      <c r="O227" s="73" t="s">
        <v>787</v>
      </c>
      <c r="P227" s="83" t="str">
        <f>IF(ISERROR(INDEX('Export CPRD PN2068-2'!M:M,MATCH(E227,'Export CPRD PN2068-2'!A:A,0))),"",INDEX('Export CPRD PN2068-2'!M:M,MATCH(E227,'Export CPRD PN2068-2'!A:A,0)))</f>
        <v/>
      </c>
      <c r="Q227" s="75"/>
      <c r="R227" s="76" t="str">
        <f>IF(AND(T227&lt;&gt;"",P227&lt;&gt;""),P227-T227,IF(AND(T227&lt;&gt;"",Q227&lt;&gt;""),Q227-T227,""))</f>
        <v/>
      </c>
      <c r="S227" s="76" t="str">
        <f>IF(ISERROR(INDEX('[1]Export Agora'!F:F,MATCH(INDEX('[1]Présence Agora'!#REF!,MATCH(E227,'[1]Présence Agora'!B:B,0)),'[1]Export Agora'!A:A,0))),"",IF(INDEX('[1]Export Agora'!F:F,MATCH(INDEX('[1]Présence Agora'!#REF!,MATCH(E227,'[1]Présence Agora'!B:B,0)),'[1]Export Agora'!A:A,0))="","",INDEX('[1]Export Agora'!F:F,MATCH(INDEX('[1]Présence Agora'!#REF!,MATCH(E227,'[1]Présence Agora'!B:B,0)),'[1]Export Agora'!A:A,0))))</f>
        <v/>
      </c>
      <c r="T227" s="65">
        <f>IF(INDEX('[1]Export Lascom'!U:U,MATCH(E227,'[1]Export Lascom'!O:O,0))="","",INDEX('[1]Export Lascom'!U:U,MATCH(E227,'[1]Export Lascom'!O:O,0)))</f>
        <v>45044</v>
      </c>
    </row>
    <row r="228" spans="5:20" x14ac:dyDescent="0.25">
      <c r="E228" s="72" t="s">
        <v>1083</v>
      </c>
      <c r="F228" s="73" t="str">
        <f>INDEX('[1]Export Lascom'!B:B,MATCH(E228,'[1]Export Lascom'!O:O,0))</f>
        <v>22ISS</v>
      </c>
      <c r="G228" s="73">
        <f>INDEX('[1]Export Lascom'!G:G,MATCH(E228,'[1]Export Lascom'!O:O,0))</f>
        <v>17</v>
      </c>
      <c r="H228" s="73" t="str">
        <f>INDEX('[1]Export Lascom'!D:D,MATCH(E228,'[1]Export Lascom'!O:O,0))</f>
        <v>G12</v>
      </c>
      <c r="I228" s="73" t="str">
        <f>INDEX('[1]Export Lascom'!E:E,MATCH(E228,'[1]Export Lascom'!O:O,0))</f>
        <v>PN2068-2</v>
      </c>
      <c r="J228" s="73" t="str">
        <f>IF(MID(INDEX('[1]Export Lascom'!P:P,MATCH(E228,'[1]Export Lascom'!O:O,0)),4,1)="-",MID(INDEX('[1]Export Lascom'!P:P,MATCH(E228,'[1]Export Lascom'!O:O,0)),5,3),"Titre à mettre à jour")</f>
        <v>S03</v>
      </c>
      <c r="K228" s="73" t="str">
        <f>IF(MID(INDEX('[1]Export Lascom'!P:P,MATCH(E228,'[1]Export Lascom'!O:O,0)),4,1)="-",MID(INDEX('[1]Export Lascom'!P:P,MATCH(E228,'[1]Export Lascom'!O:O,0)),9,3),"Titre à mettre à jour")</f>
        <v>BOI</v>
      </c>
      <c r="L228" s="73" t="str">
        <f>INDEX('[1]Export Lascom'!I:I,MATCH(E228,'[1]Export Lascom'!O:O,0))</f>
        <v>PIM</v>
      </c>
      <c r="M228" s="73" t="str">
        <f>MID(E228,SEARCH("_",E228)-1+13,6)</f>
        <v>000117</v>
      </c>
      <c r="N228" s="74">
        <f>VALUE(MID(E228,SEARCH("_",E228)-1+20,2))</f>
        <v>1</v>
      </c>
      <c r="O228" s="73" t="s">
        <v>787</v>
      </c>
      <c r="P228" s="83" t="str">
        <f>IF(ISERROR(INDEX('Export CPRD PN2068-2'!M:M,MATCH(E228,'Export CPRD PN2068-2'!A:A,0))),"",INDEX('Export CPRD PN2068-2'!M:M,MATCH(E228,'Export CPRD PN2068-2'!A:A,0)))</f>
        <v/>
      </c>
      <c r="Q228" s="75"/>
      <c r="R228" s="76" t="str">
        <f>IF(AND(T228&lt;&gt;"",P228&lt;&gt;""),P228-T228,IF(AND(T228&lt;&gt;"",Q228&lt;&gt;""),Q228-T228,""))</f>
        <v/>
      </c>
      <c r="S228" s="76" t="str">
        <f>IF(ISERROR(INDEX('[1]Export Agora'!F:F,MATCH(INDEX('[1]Présence Agora'!#REF!,MATCH(E228,'[1]Présence Agora'!B:B,0)),'[1]Export Agora'!A:A,0))),"",IF(INDEX('[1]Export Agora'!F:F,MATCH(INDEX('[1]Présence Agora'!#REF!,MATCH(E228,'[1]Présence Agora'!B:B,0)),'[1]Export Agora'!A:A,0))="","",INDEX('[1]Export Agora'!F:F,MATCH(INDEX('[1]Présence Agora'!#REF!,MATCH(E228,'[1]Présence Agora'!B:B,0)),'[1]Export Agora'!A:A,0))))</f>
        <v/>
      </c>
      <c r="T228" s="65">
        <f>IF(INDEX('[1]Export Lascom'!U:U,MATCH(E228,'[1]Export Lascom'!O:O,0))="","",INDEX('[1]Export Lascom'!U:U,MATCH(E228,'[1]Export Lascom'!O:O,0)))</f>
        <v>45043</v>
      </c>
    </row>
    <row r="229" spans="5:20" x14ac:dyDescent="0.25">
      <c r="E229" s="72" t="s">
        <v>1084</v>
      </c>
      <c r="F229" s="73" t="str">
        <f>INDEX('[1]Export Lascom'!B:B,MATCH(E229,'[1]Export Lascom'!O:O,0))</f>
        <v>22ISS</v>
      </c>
      <c r="G229" s="73">
        <f>INDEX('[1]Export Lascom'!G:G,MATCH(E229,'[1]Export Lascom'!O:O,0))</f>
        <v>17</v>
      </c>
      <c r="H229" s="73" t="str">
        <f>INDEX('[1]Export Lascom'!D:D,MATCH(E229,'[1]Export Lascom'!O:O,0))</f>
        <v>G12</v>
      </c>
      <c r="I229" s="73" t="str">
        <f>INDEX('[1]Export Lascom'!E:E,MATCH(E229,'[1]Export Lascom'!O:O,0))</f>
        <v>PN2068-2</v>
      </c>
      <c r="J229" s="73" t="str">
        <f>IF(MID(INDEX('[1]Export Lascom'!P:P,MATCH(E229,'[1]Export Lascom'!O:O,0)),4,1)="-",MID(INDEX('[1]Export Lascom'!P:P,MATCH(E229,'[1]Export Lascom'!O:O,0)),5,3),"Titre à mettre à jour")</f>
        <v>S04</v>
      </c>
      <c r="K229" s="73" t="str">
        <f>IF(MID(INDEX('[1]Export Lascom'!P:P,MATCH(E229,'[1]Export Lascom'!O:O,0)),4,1)="-",MID(INDEX('[1]Export Lascom'!P:P,MATCH(E229,'[1]Export Lascom'!O:O,0)),9,3),"Titre à mettre à jour")</f>
        <v>BOI</v>
      </c>
      <c r="L229" s="73" t="str">
        <f>INDEX('[1]Export Lascom'!I:I,MATCH(E229,'[1]Export Lascom'!O:O,0))</f>
        <v>PIM</v>
      </c>
      <c r="M229" s="73" t="str">
        <f>MID(E229,SEARCH("_",E229)-1+13,6)</f>
        <v>000118</v>
      </c>
      <c r="N229" s="74">
        <f>VALUE(MID(E229,SEARCH("_",E229)-1+20,2))</f>
        <v>1</v>
      </c>
      <c r="O229" s="73" t="s">
        <v>785</v>
      </c>
      <c r="P229" s="83" t="str">
        <f>IF(ISERROR(INDEX('Export CPRD PN2068-2'!M:M,MATCH(E229,'Export CPRD PN2068-2'!A:A,0))),"",INDEX('Export CPRD PN2068-2'!M:M,MATCH(E229,'Export CPRD PN2068-2'!A:A,0)))</f>
        <v/>
      </c>
      <c r="Q229" s="75"/>
      <c r="R229" s="76" t="str">
        <f>IF(AND(T229&lt;&gt;"",P229&lt;&gt;""),P229-T229,IF(AND(T229&lt;&gt;"",Q229&lt;&gt;""),Q229-T229,""))</f>
        <v/>
      </c>
      <c r="S229" s="76" t="str">
        <f>IF(ISERROR(INDEX('[1]Export Agora'!F:F,MATCH(INDEX('[1]Présence Agora'!#REF!,MATCH(E229,'[1]Présence Agora'!B:B,0)),'[1]Export Agora'!A:A,0))),"",IF(INDEX('[1]Export Agora'!F:F,MATCH(INDEX('[1]Présence Agora'!#REF!,MATCH(E229,'[1]Présence Agora'!B:B,0)),'[1]Export Agora'!A:A,0))="","",INDEX('[1]Export Agora'!F:F,MATCH(INDEX('[1]Présence Agora'!#REF!,MATCH(E229,'[1]Présence Agora'!B:B,0)),'[1]Export Agora'!A:A,0))))</f>
        <v/>
      </c>
      <c r="T229" s="65">
        <f>IF(INDEX('[1]Export Lascom'!U:U,MATCH(E229,'[1]Export Lascom'!O:O,0))="","",INDEX('[1]Export Lascom'!U:U,MATCH(E229,'[1]Export Lascom'!O:O,0)))</f>
        <v>45043</v>
      </c>
    </row>
    <row r="230" spans="5:20" x14ac:dyDescent="0.25">
      <c r="E230" s="72" t="s">
        <v>1255</v>
      </c>
      <c r="F230" s="73" t="str">
        <f>INDEX('[1]Export Lascom'!B:B,MATCH(E230,'[1]Export Lascom'!O:O,0))</f>
        <v>22ISS</v>
      </c>
      <c r="G230" s="73">
        <f>INDEX('[1]Export Lascom'!G:G,MATCH(E230,'[1]Export Lascom'!O:O,0))</f>
        <v>17</v>
      </c>
      <c r="H230" s="73" t="str">
        <f>INDEX('[1]Export Lascom'!D:D,MATCH(E230,'[1]Export Lascom'!O:O,0))</f>
        <v>G71</v>
      </c>
      <c r="I230" s="73" t="str">
        <f>INDEX('[1]Export Lascom'!E:E,MATCH(E230,'[1]Export Lascom'!O:O,0))</f>
        <v>PN2068-2</v>
      </c>
      <c r="J230" s="73" t="str">
        <f>IF(MID(INDEX('[1]Export Lascom'!P:P,MATCH(E230,'[1]Export Lascom'!O:O,0)),4,1)="-",MID(INDEX('[1]Export Lascom'!P:P,MATCH(E230,'[1]Export Lascom'!O:O,0)),5,3),"Titre à mettre à jour")</f>
        <v>Titre à mettre à jour</v>
      </c>
      <c r="K230" s="73" t="str">
        <f>IF(MID(INDEX('[1]Export Lascom'!P:P,MATCH(E230,'[1]Export Lascom'!O:O,0)),4,1)="-",MID(INDEX('[1]Export Lascom'!P:P,MATCH(E230,'[1]Export Lascom'!O:O,0)),9,3),"Titre à mettre à jour")</f>
        <v>Titre à mettre à jour</v>
      </c>
      <c r="L230" s="73" t="str">
        <f>INDEX('[1]Export Lascom'!I:I,MATCH(E230,'[1]Export Lascom'!O:O,0))</f>
        <v>PIM</v>
      </c>
      <c r="M230" s="73" t="str">
        <f>MID(E230,SEARCH("_",E230)-1+13,6)</f>
        <v>000232</v>
      </c>
      <c r="N230" s="74">
        <f>VALUE(MID(E230,SEARCH("_",E230)-1+20,2))</f>
        <v>1</v>
      </c>
      <c r="O230" s="73" t="s">
        <v>785</v>
      </c>
      <c r="P230" s="83" t="str">
        <f>IF(ISERROR(INDEX('Export CPRD PN2068-2'!M:M,MATCH(E230,'Export CPRD PN2068-2'!A:A,0))),"",INDEX('Export CPRD PN2068-2'!M:M,MATCH(E230,'Export CPRD PN2068-2'!A:A,0)))</f>
        <v/>
      </c>
      <c r="Q230" s="75"/>
      <c r="R230" s="76" t="str">
        <f>IF(AND(T230&lt;&gt;"",P230&lt;&gt;""),P230-T230,IF(AND(T230&lt;&gt;"",Q230&lt;&gt;""),Q230-T230,""))</f>
        <v/>
      </c>
      <c r="S230" s="76" t="str">
        <f>IF(ISERROR(INDEX('[1]Export Agora'!F:F,MATCH(INDEX('[1]Présence Agora'!#REF!,MATCH(E230,'[1]Présence Agora'!B:B,0)),'[1]Export Agora'!A:A,0))),"",IF(INDEX('[1]Export Agora'!F:F,MATCH(INDEX('[1]Présence Agora'!#REF!,MATCH(E230,'[1]Présence Agora'!B:B,0)),'[1]Export Agora'!A:A,0))="","",INDEX('[1]Export Agora'!F:F,MATCH(INDEX('[1]Présence Agora'!#REF!,MATCH(E230,'[1]Présence Agora'!B:B,0)),'[1]Export Agora'!A:A,0))))</f>
        <v/>
      </c>
      <c r="T230" s="65">
        <f>IF(INDEX('[1]Export Lascom'!U:U,MATCH(E230,'[1]Export Lascom'!O:O,0))="","",INDEX('[1]Export Lascom'!U:U,MATCH(E230,'[1]Export Lascom'!O:O,0)))</f>
        <v>45077</v>
      </c>
    </row>
    <row r="231" spans="5:20" x14ac:dyDescent="0.25">
      <c r="E231" s="72" t="s">
        <v>864</v>
      </c>
      <c r="F231" s="73" t="str">
        <f>INDEX('[1]Export Lascom'!B:B,MATCH(E231,'[1]Export Lascom'!O:O,0))</f>
        <v>22ISS</v>
      </c>
      <c r="G231" s="73">
        <f>INDEX('[1]Export Lascom'!G:G,MATCH(E231,'[1]Export Lascom'!O:O,0))</f>
        <v>17</v>
      </c>
      <c r="H231" s="73" t="str">
        <f>INDEX('[1]Export Lascom'!D:D,MATCH(E231,'[1]Export Lascom'!O:O,0))</f>
        <v>G71</v>
      </c>
      <c r="I231" s="73" t="str">
        <f>INDEX('[1]Export Lascom'!E:E,MATCH(E231,'[1]Export Lascom'!O:O,0))</f>
        <v>PN2068-2</v>
      </c>
      <c r="J231" s="73" t="str">
        <f>IF(MID(INDEX('[1]Export Lascom'!P:P,MATCH(E231,'[1]Export Lascom'!O:O,0)),4,1)="-",MID(INDEX('[1]Export Lascom'!P:P,MATCH(E231,'[1]Export Lascom'!O:O,0)),5,3),"Titre à mettre à jour")</f>
        <v>Titre à mettre à jour</v>
      </c>
      <c r="K231" s="73" t="str">
        <f>IF(MID(INDEX('[1]Export Lascom'!P:P,MATCH(E231,'[1]Export Lascom'!O:O,0)),4,1)="-",MID(INDEX('[1]Export Lascom'!P:P,MATCH(E231,'[1]Export Lascom'!O:O,0)),9,3),"Titre à mettre à jour")</f>
        <v>Titre à mettre à jour</v>
      </c>
      <c r="L231" s="73" t="str">
        <f>INDEX('[1]Export Lascom'!I:I,MATCH(E231,'[1]Export Lascom'!O:O,0))</f>
        <v>PLA</v>
      </c>
      <c r="M231" s="73" t="str">
        <f>MID(E231,SEARCH("_",E231)-1+13,6)</f>
        <v>000012</v>
      </c>
      <c r="N231" s="74">
        <f>VALUE(MID(E231,SEARCH("_",E231)-1+20,2))</f>
        <v>1</v>
      </c>
      <c r="O231" s="73" t="s">
        <v>787</v>
      </c>
      <c r="P231" s="83">
        <f>IF(ISERROR(INDEX('Export CPRD PN2068-2'!M:M,MATCH(E231,'Export CPRD PN2068-2'!A:A,0))),"",INDEX('Export CPRD PN2068-2'!M:M,MATCH(E231,'Export CPRD PN2068-2'!A:A,0)))</f>
        <v>44967</v>
      </c>
      <c r="Q231" s="75"/>
      <c r="R231" s="76">
        <f>IF(AND(T231&lt;&gt;"",P231&lt;&gt;""),P231-T231,IF(AND(T231&lt;&gt;"",Q231&lt;&gt;""),Q231-T231,""))</f>
        <v>0</v>
      </c>
      <c r="S231" s="76" t="str">
        <f>IF(ISERROR(INDEX('[1]Export Agora'!F:F,MATCH(INDEX('[1]Présence Agora'!#REF!,MATCH(E231,'[1]Présence Agora'!B:B,0)),'[1]Export Agora'!A:A,0))),"",IF(INDEX('[1]Export Agora'!F:F,MATCH(INDEX('[1]Présence Agora'!#REF!,MATCH(E231,'[1]Présence Agora'!B:B,0)),'[1]Export Agora'!A:A,0))="","",INDEX('[1]Export Agora'!F:F,MATCH(INDEX('[1]Présence Agora'!#REF!,MATCH(E231,'[1]Présence Agora'!B:B,0)),'[1]Export Agora'!A:A,0))))</f>
        <v/>
      </c>
      <c r="T231" s="65">
        <f>IF(INDEX('[1]Export Lascom'!U:U,MATCH(E231,'[1]Export Lascom'!O:O,0))="","",INDEX('[1]Export Lascom'!U:U,MATCH(E231,'[1]Export Lascom'!O:O,0)))</f>
        <v>44967</v>
      </c>
    </row>
    <row r="232" spans="5:20" x14ac:dyDescent="0.25">
      <c r="E232" s="72" t="s">
        <v>932</v>
      </c>
      <c r="F232" s="73" t="str">
        <f>INDEX('[1]Export Lascom'!B:B,MATCH(E232,'[1]Export Lascom'!O:O,0))</f>
        <v>22ISS</v>
      </c>
      <c r="G232" s="73">
        <f>INDEX('[1]Export Lascom'!G:G,MATCH(E232,'[1]Export Lascom'!O:O,0))</f>
        <v>17</v>
      </c>
      <c r="H232" s="73" t="str">
        <f>INDEX('[1]Export Lascom'!D:D,MATCH(E232,'[1]Export Lascom'!O:O,0))</f>
        <v>G71</v>
      </c>
      <c r="I232" s="73" t="str">
        <f>INDEX('[1]Export Lascom'!E:E,MATCH(E232,'[1]Export Lascom'!O:O,0))</f>
        <v>PN2068-2</v>
      </c>
      <c r="J232" s="73" t="str">
        <f>IF(MID(INDEX('[1]Export Lascom'!P:P,MATCH(E232,'[1]Export Lascom'!O:O,0)),4,1)="-",MID(INDEX('[1]Export Lascom'!P:P,MATCH(E232,'[1]Export Lascom'!O:O,0)),5,3),"Titre à mettre à jour")</f>
        <v>Titre à mettre à jour</v>
      </c>
      <c r="K232" s="73" t="str">
        <f>IF(MID(INDEX('[1]Export Lascom'!P:P,MATCH(E232,'[1]Export Lascom'!O:O,0)),4,1)="-",MID(INDEX('[1]Export Lascom'!P:P,MATCH(E232,'[1]Export Lascom'!O:O,0)),9,3),"Titre à mettre à jour")</f>
        <v>Titre à mettre à jour</v>
      </c>
      <c r="L232" s="73" t="str">
        <f>INDEX('[1]Export Lascom'!I:I,MATCH(E232,'[1]Export Lascom'!O:O,0))</f>
        <v>PLA</v>
      </c>
      <c r="M232" s="73" t="str">
        <f>MID(E232,SEARCH("_",E232)-1+13,6)</f>
        <v>000012</v>
      </c>
      <c r="N232" s="74">
        <f>VALUE(MID(E232,SEARCH("_",E232)-1+20,2))</f>
        <v>2</v>
      </c>
      <c r="O232" s="73" t="s">
        <v>787</v>
      </c>
      <c r="P232" s="83" t="str">
        <f>IF(ISERROR(INDEX('Export CPRD PN2068-2'!M:M,MATCH(E232,'Export CPRD PN2068-2'!A:A,0))),"",INDEX('Export CPRD PN2068-2'!M:M,MATCH(E232,'Export CPRD PN2068-2'!A:A,0)))</f>
        <v/>
      </c>
      <c r="Q232" s="75"/>
      <c r="R232" s="76" t="str">
        <f>IF(AND(T232&lt;&gt;"",P232&lt;&gt;""),P232-T232,IF(AND(T232&lt;&gt;"",Q232&lt;&gt;""),Q232-T232,""))</f>
        <v/>
      </c>
      <c r="S232" s="76" t="str">
        <f>IF(ISERROR(INDEX('[1]Export Agora'!F:F,MATCH(INDEX('[1]Présence Agora'!#REF!,MATCH(E232,'[1]Présence Agora'!B:B,0)),'[1]Export Agora'!A:A,0))),"",IF(INDEX('[1]Export Agora'!F:F,MATCH(INDEX('[1]Présence Agora'!#REF!,MATCH(E232,'[1]Présence Agora'!B:B,0)),'[1]Export Agora'!A:A,0))="","",INDEX('[1]Export Agora'!F:F,MATCH(INDEX('[1]Présence Agora'!#REF!,MATCH(E232,'[1]Présence Agora'!B:B,0)),'[1]Export Agora'!A:A,0))))</f>
        <v/>
      </c>
      <c r="T232" s="65">
        <f>IF(INDEX('[1]Export Lascom'!U:U,MATCH(E232,'[1]Export Lascom'!O:O,0))="","",INDEX('[1]Export Lascom'!U:U,MATCH(E232,'[1]Export Lascom'!O:O,0)))</f>
        <v>44999</v>
      </c>
    </row>
    <row r="233" spans="5:20" x14ac:dyDescent="0.25">
      <c r="E233" s="72" t="s">
        <v>1148</v>
      </c>
      <c r="F233" s="73" t="str">
        <f>INDEX('[1]Export Lascom'!B:B,MATCH(E233,'[1]Export Lascom'!O:O,0))</f>
        <v>22ISS</v>
      </c>
      <c r="G233" s="73">
        <f>INDEX('[1]Export Lascom'!G:G,MATCH(E233,'[1]Export Lascom'!O:O,0))</f>
        <v>17</v>
      </c>
      <c r="H233" s="73" t="str">
        <f>INDEX('[1]Export Lascom'!D:D,MATCH(E233,'[1]Export Lascom'!O:O,0))</f>
        <v>G71</v>
      </c>
      <c r="I233" s="73" t="str">
        <f>INDEX('[1]Export Lascom'!E:E,MATCH(E233,'[1]Export Lascom'!O:O,0))</f>
        <v>PN2068-2</v>
      </c>
      <c r="J233" s="73" t="str">
        <f>IF(MID(INDEX('[1]Export Lascom'!P:P,MATCH(E233,'[1]Export Lascom'!O:O,0)),4,1)="-",MID(INDEX('[1]Export Lascom'!P:P,MATCH(E233,'[1]Export Lascom'!O:O,0)),5,3),"Titre à mettre à jour")</f>
        <v>Titre à mettre à jour</v>
      </c>
      <c r="K233" s="73" t="str">
        <f>IF(MID(INDEX('[1]Export Lascom'!P:P,MATCH(E233,'[1]Export Lascom'!O:O,0)),4,1)="-",MID(INDEX('[1]Export Lascom'!P:P,MATCH(E233,'[1]Export Lascom'!O:O,0)),9,3),"Titre à mettre à jour")</f>
        <v>Titre à mettre à jour</v>
      </c>
      <c r="L233" s="73" t="str">
        <f>INDEX('[1]Export Lascom'!I:I,MATCH(E233,'[1]Export Lascom'!O:O,0))</f>
        <v>PLA</v>
      </c>
      <c r="M233" s="73" t="str">
        <f>MID(E233,SEARCH("_",E233)-1+13,6)</f>
        <v>000012</v>
      </c>
      <c r="N233" s="74">
        <f>VALUE(MID(E233,SEARCH("_",E233)-1+20,2))</f>
        <v>3</v>
      </c>
      <c r="O233" s="73" t="s">
        <v>787</v>
      </c>
      <c r="P233" s="83" t="str">
        <f>IF(ISERROR(INDEX('Export CPRD PN2068-2'!M:M,MATCH(E233,'Export CPRD PN2068-2'!A:A,0))),"",INDEX('Export CPRD PN2068-2'!M:M,MATCH(E233,'Export CPRD PN2068-2'!A:A,0)))</f>
        <v/>
      </c>
      <c r="Q233" s="75"/>
      <c r="R233" s="76" t="str">
        <f>IF(AND(T233&lt;&gt;"",P233&lt;&gt;""),P233-T233,IF(AND(T233&lt;&gt;"",Q233&lt;&gt;""),Q233-T233,""))</f>
        <v/>
      </c>
      <c r="S233" s="76" t="str">
        <f>IF(ISERROR(INDEX('[1]Export Agora'!F:F,MATCH(INDEX('[1]Présence Agora'!#REF!,MATCH(E233,'[1]Présence Agora'!B:B,0)),'[1]Export Agora'!A:A,0))),"",IF(INDEX('[1]Export Agora'!F:F,MATCH(INDEX('[1]Présence Agora'!#REF!,MATCH(E233,'[1]Présence Agora'!B:B,0)),'[1]Export Agora'!A:A,0))="","",INDEX('[1]Export Agora'!F:F,MATCH(INDEX('[1]Présence Agora'!#REF!,MATCH(E233,'[1]Présence Agora'!B:B,0)),'[1]Export Agora'!A:A,0))))</f>
        <v/>
      </c>
      <c r="T233" s="65">
        <f>IF(INDEX('[1]Export Lascom'!U:U,MATCH(E233,'[1]Export Lascom'!O:O,0))="","",INDEX('[1]Export Lascom'!U:U,MATCH(E233,'[1]Export Lascom'!O:O,0)))</f>
        <v>45062</v>
      </c>
    </row>
    <row r="234" spans="5:20" x14ac:dyDescent="0.25">
      <c r="E234" s="72" t="s">
        <v>865</v>
      </c>
      <c r="F234" s="73" t="str">
        <f>INDEX('[1]Export Lascom'!B:B,MATCH(E234,'[1]Export Lascom'!O:O,0))</f>
        <v>22ISS</v>
      </c>
      <c r="G234" s="73">
        <f>INDEX('[1]Export Lascom'!G:G,MATCH(E234,'[1]Export Lascom'!O:O,0))</f>
        <v>17</v>
      </c>
      <c r="H234" s="73" t="str">
        <f>INDEX('[1]Export Lascom'!D:D,MATCH(E234,'[1]Export Lascom'!O:O,0))</f>
        <v>G71</v>
      </c>
      <c r="I234" s="73" t="str">
        <f>INDEX('[1]Export Lascom'!E:E,MATCH(E234,'[1]Export Lascom'!O:O,0))</f>
        <v>PN2068-2</v>
      </c>
      <c r="J234" s="73" t="str">
        <f>IF(MID(INDEX('[1]Export Lascom'!P:P,MATCH(E234,'[1]Export Lascom'!O:O,0)),4,1)="-",MID(INDEX('[1]Export Lascom'!P:P,MATCH(E234,'[1]Export Lascom'!O:O,0)),5,3),"Titre à mettre à jour")</f>
        <v>Titre à mettre à jour</v>
      </c>
      <c r="K234" s="73" t="str">
        <f>IF(MID(INDEX('[1]Export Lascom'!P:P,MATCH(E234,'[1]Export Lascom'!O:O,0)),4,1)="-",MID(INDEX('[1]Export Lascom'!P:P,MATCH(E234,'[1]Export Lascom'!O:O,0)),9,3),"Titre à mettre à jour")</f>
        <v>Titre à mettre à jour</v>
      </c>
      <c r="L234" s="73" t="str">
        <f>INDEX('[1]Export Lascom'!I:I,MATCH(E234,'[1]Export Lascom'!O:O,0))</f>
        <v>PLA</v>
      </c>
      <c r="M234" s="73" t="str">
        <f>MID(E234,SEARCH("_",E234)-1+13,6)</f>
        <v>000013</v>
      </c>
      <c r="N234" s="74">
        <f>VALUE(MID(E234,SEARCH("_",E234)-1+20,2))</f>
        <v>1</v>
      </c>
      <c r="O234" s="73" t="s">
        <v>787</v>
      </c>
      <c r="P234" s="83">
        <f>IF(ISERROR(INDEX('Export CPRD PN2068-2'!M:M,MATCH(E234,'Export CPRD PN2068-2'!A:A,0))),"",INDEX('Export CPRD PN2068-2'!M:M,MATCH(E234,'Export CPRD PN2068-2'!A:A,0)))</f>
        <v>44967</v>
      </c>
      <c r="Q234" s="75"/>
      <c r="R234" s="76">
        <f>IF(AND(T234&lt;&gt;"",P234&lt;&gt;""),P234-T234,IF(AND(T234&lt;&gt;"",Q234&lt;&gt;""),Q234-T234,""))</f>
        <v>0</v>
      </c>
      <c r="S234" s="76" t="str">
        <f>IF(ISERROR(INDEX('[1]Export Agora'!F:F,MATCH(INDEX('[1]Présence Agora'!#REF!,MATCH(E234,'[1]Présence Agora'!B:B,0)),'[1]Export Agora'!A:A,0))),"",IF(INDEX('[1]Export Agora'!F:F,MATCH(INDEX('[1]Présence Agora'!#REF!,MATCH(E234,'[1]Présence Agora'!B:B,0)),'[1]Export Agora'!A:A,0))="","",INDEX('[1]Export Agora'!F:F,MATCH(INDEX('[1]Présence Agora'!#REF!,MATCH(E234,'[1]Présence Agora'!B:B,0)),'[1]Export Agora'!A:A,0))))</f>
        <v/>
      </c>
      <c r="T234" s="65">
        <f>IF(INDEX('[1]Export Lascom'!U:U,MATCH(E234,'[1]Export Lascom'!O:O,0))="","",INDEX('[1]Export Lascom'!U:U,MATCH(E234,'[1]Export Lascom'!O:O,0)))</f>
        <v>44967</v>
      </c>
    </row>
    <row r="235" spans="5:20" x14ac:dyDescent="0.25">
      <c r="E235" s="72" t="s">
        <v>933</v>
      </c>
      <c r="F235" s="73" t="str">
        <f>INDEX('[1]Export Lascom'!B:B,MATCH(E235,'[1]Export Lascom'!O:O,0))</f>
        <v>22ISS</v>
      </c>
      <c r="G235" s="73">
        <f>INDEX('[1]Export Lascom'!G:G,MATCH(E235,'[1]Export Lascom'!O:O,0))</f>
        <v>17</v>
      </c>
      <c r="H235" s="73" t="str">
        <f>INDEX('[1]Export Lascom'!D:D,MATCH(E235,'[1]Export Lascom'!O:O,0))</f>
        <v>G71</v>
      </c>
      <c r="I235" s="73" t="str">
        <f>INDEX('[1]Export Lascom'!E:E,MATCH(E235,'[1]Export Lascom'!O:O,0))</f>
        <v>PN2068-2</v>
      </c>
      <c r="J235" s="73" t="str">
        <f>IF(MID(INDEX('[1]Export Lascom'!P:P,MATCH(E235,'[1]Export Lascom'!O:O,0)),4,1)="-",MID(INDEX('[1]Export Lascom'!P:P,MATCH(E235,'[1]Export Lascom'!O:O,0)),5,3),"Titre à mettre à jour")</f>
        <v>Titre à mettre à jour</v>
      </c>
      <c r="K235" s="73" t="str">
        <f>IF(MID(INDEX('[1]Export Lascom'!P:P,MATCH(E235,'[1]Export Lascom'!O:O,0)),4,1)="-",MID(INDEX('[1]Export Lascom'!P:P,MATCH(E235,'[1]Export Lascom'!O:O,0)),9,3),"Titre à mettre à jour")</f>
        <v>Titre à mettre à jour</v>
      </c>
      <c r="L235" s="73" t="str">
        <f>INDEX('[1]Export Lascom'!I:I,MATCH(E235,'[1]Export Lascom'!O:O,0))</f>
        <v>PLA</v>
      </c>
      <c r="M235" s="73" t="str">
        <f>MID(E235,SEARCH("_",E235)-1+13,6)</f>
        <v>000013</v>
      </c>
      <c r="N235" s="74">
        <f>VALUE(MID(E235,SEARCH("_",E235)-1+20,2))</f>
        <v>2</v>
      </c>
      <c r="O235" s="73" t="s">
        <v>787</v>
      </c>
      <c r="P235" s="83" t="str">
        <f>IF(ISERROR(INDEX('Export CPRD PN2068-2'!M:M,MATCH(E235,'Export CPRD PN2068-2'!A:A,0))),"",INDEX('Export CPRD PN2068-2'!M:M,MATCH(E235,'Export CPRD PN2068-2'!A:A,0)))</f>
        <v/>
      </c>
      <c r="Q235" s="75"/>
      <c r="R235" s="76" t="str">
        <f>IF(AND(T235&lt;&gt;"",P235&lt;&gt;""),P235-T235,IF(AND(T235&lt;&gt;"",Q235&lt;&gt;""),Q235-T235,""))</f>
        <v/>
      </c>
      <c r="S235" s="76" t="str">
        <f>IF(ISERROR(INDEX('[1]Export Agora'!F:F,MATCH(INDEX('[1]Présence Agora'!#REF!,MATCH(E235,'[1]Présence Agora'!B:B,0)),'[1]Export Agora'!A:A,0))),"",IF(INDEX('[1]Export Agora'!F:F,MATCH(INDEX('[1]Présence Agora'!#REF!,MATCH(E235,'[1]Présence Agora'!B:B,0)),'[1]Export Agora'!A:A,0))="","",INDEX('[1]Export Agora'!F:F,MATCH(INDEX('[1]Présence Agora'!#REF!,MATCH(E235,'[1]Présence Agora'!B:B,0)),'[1]Export Agora'!A:A,0))))</f>
        <v/>
      </c>
      <c r="T235" s="65">
        <f>IF(INDEX('[1]Export Lascom'!U:U,MATCH(E235,'[1]Export Lascom'!O:O,0))="","",INDEX('[1]Export Lascom'!U:U,MATCH(E235,'[1]Export Lascom'!O:O,0)))</f>
        <v>44999</v>
      </c>
    </row>
    <row r="236" spans="5:20" x14ac:dyDescent="0.25">
      <c r="E236" s="72" t="s">
        <v>1149</v>
      </c>
      <c r="F236" s="73" t="str">
        <f>INDEX('[1]Export Lascom'!B:B,MATCH(E236,'[1]Export Lascom'!O:O,0))</f>
        <v>22ISS</v>
      </c>
      <c r="G236" s="73">
        <f>INDEX('[1]Export Lascom'!G:G,MATCH(E236,'[1]Export Lascom'!O:O,0))</f>
        <v>17</v>
      </c>
      <c r="H236" s="73" t="str">
        <f>INDEX('[1]Export Lascom'!D:D,MATCH(E236,'[1]Export Lascom'!O:O,0))</f>
        <v>G71</v>
      </c>
      <c r="I236" s="73" t="str">
        <f>INDEX('[1]Export Lascom'!E:E,MATCH(E236,'[1]Export Lascom'!O:O,0))</f>
        <v>PN2068-2</v>
      </c>
      <c r="J236" s="73" t="str">
        <f>IF(MID(INDEX('[1]Export Lascom'!P:P,MATCH(E236,'[1]Export Lascom'!O:O,0)),4,1)="-",MID(INDEX('[1]Export Lascom'!P:P,MATCH(E236,'[1]Export Lascom'!O:O,0)),5,3),"Titre à mettre à jour")</f>
        <v>Titre à mettre à jour</v>
      </c>
      <c r="K236" s="73" t="str">
        <f>IF(MID(INDEX('[1]Export Lascom'!P:P,MATCH(E236,'[1]Export Lascom'!O:O,0)),4,1)="-",MID(INDEX('[1]Export Lascom'!P:P,MATCH(E236,'[1]Export Lascom'!O:O,0)),9,3),"Titre à mettre à jour")</f>
        <v>Titre à mettre à jour</v>
      </c>
      <c r="L236" s="73" t="str">
        <f>INDEX('[1]Export Lascom'!I:I,MATCH(E236,'[1]Export Lascom'!O:O,0))</f>
        <v>PLA</v>
      </c>
      <c r="M236" s="73" t="str">
        <f>MID(E236,SEARCH("_",E236)-1+13,6)</f>
        <v>000013</v>
      </c>
      <c r="N236" s="74">
        <f>VALUE(MID(E236,SEARCH("_",E236)-1+20,2))</f>
        <v>3</v>
      </c>
      <c r="O236" s="73" t="s">
        <v>787</v>
      </c>
      <c r="P236" s="83" t="str">
        <f>IF(ISERROR(INDEX('Export CPRD PN2068-2'!M:M,MATCH(E236,'Export CPRD PN2068-2'!A:A,0))),"",INDEX('Export CPRD PN2068-2'!M:M,MATCH(E236,'Export CPRD PN2068-2'!A:A,0)))</f>
        <v/>
      </c>
      <c r="Q236" s="75"/>
      <c r="R236" s="76" t="str">
        <f>IF(AND(T236&lt;&gt;"",P236&lt;&gt;""),P236-T236,IF(AND(T236&lt;&gt;"",Q236&lt;&gt;""),Q236-T236,""))</f>
        <v/>
      </c>
      <c r="S236" s="76" t="str">
        <f>IF(ISERROR(INDEX('[1]Export Agora'!F:F,MATCH(INDEX('[1]Présence Agora'!#REF!,MATCH(E236,'[1]Présence Agora'!B:B,0)),'[1]Export Agora'!A:A,0))),"",IF(INDEX('[1]Export Agora'!F:F,MATCH(INDEX('[1]Présence Agora'!#REF!,MATCH(E236,'[1]Présence Agora'!B:B,0)),'[1]Export Agora'!A:A,0))="","",INDEX('[1]Export Agora'!F:F,MATCH(INDEX('[1]Présence Agora'!#REF!,MATCH(E236,'[1]Présence Agora'!B:B,0)),'[1]Export Agora'!A:A,0))))</f>
        <v/>
      </c>
      <c r="T236" s="65">
        <f>IF(INDEX('[1]Export Lascom'!U:U,MATCH(E236,'[1]Export Lascom'!O:O,0))="","",INDEX('[1]Export Lascom'!U:U,MATCH(E236,'[1]Export Lascom'!O:O,0)))</f>
        <v>45062</v>
      </c>
    </row>
    <row r="237" spans="5:20" x14ac:dyDescent="0.25">
      <c r="E237" s="72" t="s">
        <v>881</v>
      </c>
      <c r="F237" s="73" t="str">
        <f>INDEX('[1]Export Lascom'!B:B,MATCH(E237,'[1]Export Lascom'!O:O,0))</f>
        <v>22ISS</v>
      </c>
      <c r="G237" s="73">
        <f>INDEX('[1]Export Lascom'!G:G,MATCH(E237,'[1]Export Lascom'!O:O,0))</f>
        <v>17</v>
      </c>
      <c r="H237" s="73" t="str">
        <f>INDEX('[1]Export Lascom'!D:D,MATCH(E237,'[1]Export Lascom'!O:O,0))</f>
        <v>G71</v>
      </c>
      <c r="I237" s="73" t="str">
        <f>INDEX('[1]Export Lascom'!E:E,MATCH(E237,'[1]Export Lascom'!O:O,0))</f>
        <v>PN2068-2</v>
      </c>
      <c r="J237" s="73" t="str">
        <f>IF(MID(INDEX('[1]Export Lascom'!P:P,MATCH(E237,'[1]Export Lascom'!O:O,0)),4,1)="-",MID(INDEX('[1]Export Lascom'!P:P,MATCH(E237,'[1]Export Lascom'!O:O,0)),5,3),"Titre à mettre à jour")</f>
        <v>Titre à mettre à jour</v>
      </c>
      <c r="K237" s="73" t="str">
        <f>IF(MID(INDEX('[1]Export Lascom'!P:P,MATCH(E237,'[1]Export Lascom'!O:O,0)),4,1)="-",MID(INDEX('[1]Export Lascom'!P:P,MATCH(E237,'[1]Export Lascom'!O:O,0)),9,3),"Titre à mettre à jour")</f>
        <v>Titre à mettre à jour</v>
      </c>
      <c r="L237" s="73" t="str">
        <f>INDEX('[1]Export Lascom'!I:I,MATCH(E237,'[1]Export Lascom'!O:O,0))</f>
        <v>PLA</v>
      </c>
      <c r="M237" s="73" t="str">
        <f>MID(E237,SEARCH("_",E237)-1+13,6)</f>
        <v>000014</v>
      </c>
      <c r="N237" s="74">
        <f>VALUE(MID(E237,SEARCH("_",E237)-1+20,2))</f>
        <v>1</v>
      </c>
      <c r="O237" s="73" t="s">
        <v>787</v>
      </c>
      <c r="P237" s="83">
        <f>IF(ISERROR(INDEX('Export CPRD PN2068-2'!M:M,MATCH(E237,'Export CPRD PN2068-2'!A:A,0))),"",INDEX('Export CPRD PN2068-2'!M:M,MATCH(E237,'Export CPRD PN2068-2'!A:A,0)))</f>
        <v>44974</v>
      </c>
      <c r="Q237" s="75"/>
      <c r="R237" s="76">
        <f>IF(AND(T237&lt;&gt;"",P237&lt;&gt;""),P237-T237,IF(AND(T237&lt;&gt;"",Q237&lt;&gt;""),Q237-T237,""))</f>
        <v>0</v>
      </c>
      <c r="S237" s="76" t="str">
        <f>IF(ISERROR(INDEX('[1]Export Agora'!F:F,MATCH(INDEX('[1]Présence Agora'!#REF!,MATCH(E237,'[1]Présence Agora'!B:B,0)),'[1]Export Agora'!A:A,0))),"",IF(INDEX('[1]Export Agora'!F:F,MATCH(INDEX('[1]Présence Agora'!#REF!,MATCH(E237,'[1]Présence Agora'!B:B,0)),'[1]Export Agora'!A:A,0))="","",INDEX('[1]Export Agora'!F:F,MATCH(INDEX('[1]Présence Agora'!#REF!,MATCH(E237,'[1]Présence Agora'!B:B,0)),'[1]Export Agora'!A:A,0))))</f>
        <v/>
      </c>
      <c r="T237" s="65">
        <f>IF(INDEX('[1]Export Lascom'!U:U,MATCH(E237,'[1]Export Lascom'!O:O,0))="","",INDEX('[1]Export Lascom'!U:U,MATCH(E237,'[1]Export Lascom'!O:O,0)))</f>
        <v>44974</v>
      </c>
    </row>
    <row r="238" spans="5:20" x14ac:dyDescent="0.25">
      <c r="E238" s="72" t="s">
        <v>934</v>
      </c>
      <c r="F238" s="73" t="str">
        <f>INDEX('[1]Export Lascom'!B:B,MATCH(E238,'[1]Export Lascom'!O:O,0))</f>
        <v>22ISS</v>
      </c>
      <c r="G238" s="73">
        <f>INDEX('[1]Export Lascom'!G:G,MATCH(E238,'[1]Export Lascom'!O:O,0))</f>
        <v>17</v>
      </c>
      <c r="H238" s="73" t="str">
        <f>INDEX('[1]Export Lascom'!D:D,MATCH(E238,'[1]Export Lascom'!O:O,0))</f>
        <v>G71</v>
      </c>
      <c r="I238" s="73" t="str">
        <f>INDEX('[1]Export Lascom'!E:E,MATCH(E238,'[1]Export Lascom'!O:O,0))</f>
        <v>PN2068-2</v>
      </c>
      <c r="J238" s="73" t="str">
        <f>IF(MID(INDEX('[1]Export Lascom'!P:P,MATCH(E238,'[1]Export Lascom'!O:O,0)),4,1)="-",MID(INDEX('[1]Export Lascom'!P:P,MATCH(E238,'[1]Export Lascom'!O:O,0)),5,3),"Titre à mettre à jour")</f>
        <v>Titre à mettre à jour</v>
      </c>
      <c r="K238" s="73" t="str">
        <f>IF(MID(INDEX('[1]Export Lascom'!P:P,MATCH(E238,'[1]Export Lascom'!O:O,0)),4,1)="-",MID(INDEX('[1]Export Lascom'!P:P,MATCH(E238,'[1]Export Lascom'!O:O,0)),9,3),"Titre à mettre à jour")</f>
        <v>Titre à mettre à jour</v>
      </c>
      <c r="L238" s="73" t="str">
        <f>INDEX('[1]Export Lascom'!I:I,MATCH(E238,'[1]Export Lascom'!O:O,0))</f>
        <v>PLA</v>
      </c>
      <c r="M238" s="73" t="str">
        <f>MID(E238,SEARCH("_",E238)-1+13,6)</f>
        <v>000014</v>
      </c>
      <c r="N238" s="74">
        <f>VALUE(MID(E238,SEARCH("_",E238)-1+20,2))</f>
        <v>2</v>
      </c>
      <c r="O238" s="73" t="s">
        <v>787</v>
      </c>
      <c r="P238" s="83" t="str">
        <f>IF(ISERROR(INDEX('Export CPRD PN2068-2'!M:M,MATCH(E238,'Export CPRD PN2068-2'!A:A,0))),"",INDEX('Export CPRD PN2068-2'!M:M,MATCH(E238,'Export CPRD PN2068-2'!A:A,0)))</f>
        <v/>
      </c>
      <c r="Q238" s="75"/>
      <c r="R238" s="76" t="str">
        <f>IF(AND(T238&lt;&gt;"",P238&lt;&gt;""),P238-T238,IF(AND(T238&lt;&gt;"",Q238&lt;&gt;""),Q238-T238,""))</f>
        <v/>
      </c>
      <c r="S238" s="76" t="str">
        <f>IF(ISERROR(INDEX('[1]Export Agora'!F:F,MATCH(INDEX('[1]Présence Agora'!#REF!,MATCH(E238,'[1]Présence Agora'!B:B,0)),'[1]Export Agora'!A:A,0))),"",IF(INDEX('[1]Export Agora'!F:F,MATCH(INDEX('[1]Présence Agora'!#REF!,MATCH(E238,'[1]Présence Agora'!B:B,0)),'[1]Export Agora'!A:A,0))="","",INDEX('[1]Export Agora'!F:F,MATCH(INDEX('[1]Présence Agora'!#REF!,MATCH(E238,'[1]Présence Agora'!B:B,0)),'[1]Export Agora'!A:A,0))))</f>
        <v/>
      </c>
      <c r="T238" s="65">
        <f>IF(INDEX('[1]Export Lascom'!U:U,MATCH(E238,'[1]Export Lascom'!O:O,0))="","",INDEX('[1]Export Lascom'!U:U,MATCH(E238,'[1]Export Lascom'!O:O,0)))</f>
        <v>44999</v>
      </c>
    </row>
    <row r="239" spans="5:20" x14ac:dyDescent="0.25">
      <c r="E239" s="72" t="s">
        <v>1150</v>
      </c>
      <c r="F239" s="73" t="str">
        <f>INDEX('[1]Export Lascom'!B:B,MATCH(E239,'[1]Export Lascom'!O:O,0))</f>
        <v>22ISS</v>
      </c>
      <c r="G239" s="73">
        <f>INDEX('[1]Export Lascom'!G:G,MATCH(E239,'[1]Export Lascom'!O:O,0))</f>
        <v>17</v>
      </c>
      <c r="H239" s="73" t="str">
        <f>INDEX('[1]Export Lascom'!D:D,MATCH(E239,'[1]Export Lascom'!O:O,0))</f>
        <v>G71</v>
      </c>
      <c r="I239" s="73" t="str">
        <f>INDEX('[1]Export Lascom'!E:E,MATCH(E239,'[1]Export Lascom'!O:O,0))</f>
        <v>PN2068-2</v>
      </c>
      <c r="J239" s="73" t="str">
        <f>IF(MID(INDEX('[1]Export Lascom'!P:P,MATCH(E239,'[1]Export Lascom'!O:O,0)),4,1)="-",MID(INDEX('[1]Export Lascom'!P:P,MATCH(E239,'[1]Export Lascom'!O:O,0)),5,3),"Titre à mettre à jour")</f>
        <v>Titre à mettre à jour</v>
      </c>
      <c r="K239" s="73" t="str">
        <f>IF(MID(INDEX('[1]Export Lascom'!P:P,MATCH(E239,'[1]Export Lascom'!O:O,0)),4,1)="-",MID(INDEX('[1]Export Lascom'!P:P,MATCH(E239,'[1]Export Lascom'!O:O,0)),9,3),"Titre à mettre à jour")</f>
        <v>Titre à mettre à jour</v>
      </c>
      <c r="L239" s="73" t="str">
        <f>INDEX('[1]Export Lascom'!I:I,MATCH(E239,'[1]Export Lascom'!O:O,0))</f>
        <v>PLA</v>
      </c>
      <c r="M239" s="73" t="str">
        <f>MID(E239,SEARCH("_",E239)-1+13,6)</f>
        <v>000014</v>
      </c>
      <c r="N239" s="74">
        <f>VALUE(MID(E239,SEARCH("_",E239)-1+20,2))</f>
        <v>4</v>
      </c>
      <c r="O239" s="73" t="s">
        <v>787</v>
      </c>
      <c r="P239" s="83" t="str">
        <f>IF(ISERROR(INDEX('Export CPRD PN2068-2'!M:M,MATCH(E239,'Export CPRD PN2068-2'!A:A,0))),"",INDEX('Export CPRD PN2068-2'!M:M,MATCH(E239,'Export CPRD PN2068-2'!A:A,0)))</f>
        <v/>
      </c>
      <c r="Q239" s="75"/>
      <c r="R239" s="76" t="str">
        <f>IF(AND(T239&lt;&gt;"",P239&lt;&gt;""),P239-T239,IF(AND(T239&lt;&gt;"",Q239&lt;&gt;""),Q239-T239,""))</f>
        <v/>
      </c>
      <c r="S239" s="76" t="str">
        <f>IF(ISERROR(INDEX('[1]Export Agora'!F:F,MATCH(INDEX('[1]Présence Agora'!#REF!,MATCH(E239,'[1]Présence Agora'!B:B,0)),'[1]Export Agora'!A:A,0))),"",IF(INDEX('[1]Export Agora'!F:F,MATCH(INDEX('[1]Présence Agora'!#REF!,MATCH(E239,'[1]Présence Agora'!B:B,0)),'[1]Export Agora'!A:A,0))="","",INDEX('[1]Export Agora'!F:F,MATCH(INDEX('[1]Présence Agora'!#REF!,MATCH(E239,'[1]Présence Agora'!B:B,0)),'[1]Export Agora'!A:A,0))))</f>
        <v/>
      </c>
      <c r="T239" s="65">
        <f>IF(INDEX('[1]Export Lascom'!U:U,MATCH(E239,'[1]Export Lascom'!O:O,0))="","",INDEX('[1]Export Lascom'!U:U,MATCH(E239,'[1]Export Lascom'!O:O,0)))</f>
        <v>45062</v>
      </c>
    </row>
    <row r="240" spans="5:20" x14ac:dyDescent="0.25">
      <c r="E240" s="72" t="s">
        <v>882</v>
      </c>
      <c r="F240" s="73" t="str">
        <f>INDEX('[1]Export Lascom'!B:B,MATCH(E240,'[1]Export Lascom'!O:O,0))</f>
        <v>22ISS</v>
      </c>
      <c r="G240" s="73">
        <f>INDEX('[1]Export Lascom'!G:G,MATCH(E240,'[1]Export Lascom'!O:O,0))</f>
        <v>17</v>
      </c>
      <c r="H240" s="73" t="str">
        <f>INDEX('[1]Export Lascom'!D:D,MATCH(E240,'[1]Export Lascom'!O:O,0))</f>
        <v>G71</v>
      </c>
      <c r="I240" s="73" t="str">
        <f>INDEX('[1]Export Lascom'!E:E,MATCH(E240,'[1]Export Lascom'!O:O,0))</f>
        <v>PN2068-2</v>
      </c>
      <c r="J240" s="73" t="str">
        <f>IF(MID(INDEX('[1]Export Lascom'!P:P,MATCH(E240,'[1]Export Lascom'!O:O,0)),4,1)="-",MID(INDEX('[1]Export Lascom'!P:P,MATCH(E240,'[1]Export Lascom'!O:O,0)),5,3),"Titre à mettre à jour")</f>
        <v>Titre à mettre à jour</v>
      </c>
      <c r="K240" s="73" t="str">
        <f>IF(MID(INDEX('[1]Export Lascom'!P:P,MATCH(E240,'[1]Export Lascom'!O:O,0)),4,1)="-",MID(INDEX('[1]Export Lascom'!P:P,MATCH(E240,'[1]Export Lascom'!O:O,0)),9,3),"Titre à mettre à jour")</f>
        <v>Titre à mettre à jour</v>
      </c>
      <c r="L240" s="73" t="str">
        <f>INDEX('[1]Export Lascom'!I:I,MATCH(E240,'[1]Export Lascom'!O:O,0))</f>
        <v>PLA</v>
      </c>
      <c r="M240" s="73" t="str">
        <f>MID(E240,SEARCH("_",E240)-1+13,6)</f>
        <v>000015</v>
      </c>
      <c r="N240" s="74">
        <f>VALUE(MID(E240,SEARCH("_",E240)-1+20,2))</f>
        <v>1</v>
      </c>
      <c r="O240" s="73" t="s">
        <v>787</v>
      </c>
      <c r="P240" s="83">
        <f>IF(ISERROR(INDEX('Export CPRD PN2068-2'!M:M,MATCH(E240,'Export CPRD PN2068-2'!A:A,0))),"",INDEX('Export CPRD PN2068-2'!M:M,MATCH(E240,'Export CPRD PN2068-2'!A:A,0)))</f>
        <v>44974</v>
      </c>
      <c r="Q240" s="75"/>
      <c r="R240" s="76">
        <f>IF(AND(T240&lt;&gt;"",P240&lt;&gt;""),P240-T240,IF(AND(T240&lt;&gt;"",Q240&lt;&gt;""),Q240-T240,""))</f>
        <v>0</v>
      </c>
      <c r="S240" s="76" t="str">
        <f>IF(ISERROR(INDEX('[1]Export Agora'!F:F,MATCH(INDEX('[1]Présence Agora'!#REF!,MATCH(E240,'[1]Présence Agora'!B:B,0)),'[1]Export Agora'!A:A,0))),"",IF(INDEX('[1]Export Agora'!F:F,MATCH(INDEX('[1]Présence Agora'!#REF!,MATCH(E240,'[1]Présence Agora'!B:B,0)),'[1]Export Agora'!A:A,0))="","",INDEX('[1]Export Agora'!F:F,MATCH(INDEX('[1]Présence Agora'!#REF!,MATCH(E240,'[1]Présence Agora'!B:B,0)),'[1]Export Agora'!A:A,0))))</f>
        <v/>
      </c>
      <c r="T240" s="65">
        <f>IF(INDEX('[1]Export Lascom'!U:U,MATCH(E240,'[1]Export Lascom'!O:O,0))="","",INDEX('[1]Export Lascom'!U:U,MATCH(E240,'[1]Export Lascom'!O:O,0)))</f>
        <v>44974</v>
      </c>
    </row>
    <row r="241" spans="5:20" x14ac:dyDescent="0.25">
      <c r="E241" s="72" t="s">
        <v>935</v>
      </c>
      <c r="F241" s="73" t="str">
        <f>INDEX('[1]Export Lascom'!B:B,MATCH(E241,'[1]Export Lascom'!O:O,0))</f>
        <v>22ISS</v>
      </c>
      <c r="G241" s="73">
        <f>INDEX('[1]Export Lascom'!G:G,MATCH(E241,'[1]Export Lascom'!O:O,0))</f>
        <v>17</v>
      </c>
      <c r="H241" s="73" t="str">
        <f>INDEX('[1]Export Lascom'!D:D,MATCH(E241,'[1]Export Lascom'!O:O,0))</f>
        <v>G71</v>
      </c>
      <c r="I241" s="73" t="str">
        <f>INDEX('[1]Export Lascom'!E:E,MATCH(E241,'[1]Export Lascom'!O:O,0))</f>
        <v>PN2068-2</v>
      </c>
      <c r="J241" s="73" t="str">
        <f>IF(MID(INDEX('[1]Export Lascom'!P:P,MATCH(E241,'[1]Export Lascom'!O:O,0)),4,1)="-",MID(INDEX('[1]Export Lascom'!P:P,MATCH(E241,'[1]Export Lascom'!O:O,0)),5,3),"Titre à mettre à jour")</f>
        <v>Titre à mettre à jour</v>
      </c>
      <c r="K241" s="73" t="str">
        <f>IF(MID(INDEX('[1]Export Lascom'!P:P,MATCH(E241,'[1]Export Lascom'!O:O,0)),4,1)="-",MID(INDEX('[1]Export Lascom'!P:P,MATCH(E241,'[1]Export Lascom'!O:O,0)),9,3),"Titre à mettre à jour")</f>
        <v>Titre à mettre à jour</v>
      </c>
      <c r="L241" s="73" t="str">
        <f>INDEX('[1]Export Lascom'!I:I,MATCH(E241,'[1]Export Lascom'!O:O,0))</f>
        <v>PLA</v>
      </c>
      <c r="M241" s="73" t="str">
        <f>MID(E241,SEARCH("_",E241)-1+13,6)</f>
        <v>000015</v>
      </c>
      <c r="N241" s="74">
        <f>VALUE(MID(E241,SEARCH("_",E241)-1+20,2))</f>
        <v>2</v>
      </c>
      <c r="O241" s="73" t="s">
        <v>787</v>
      </c>
      <c r="P241" s="83" t="str">
        <f>IF(ISERROR(INDEX('Export CPRD PN2068-2'!M:M,MATCH(E241,'Export CPRD PN2068-2'!A:A,0))),"",INDEX('Export CPRD PN2068-2'!M:M,MATCH(E241,'Export CPRD PN2068-2'!A:A,0)))</f>
        <v/>
      </c>
      <c r="Q241" s="75"/>
      <c r="R241" s="76" t="str">
        <f>IF(AND(T241&lt;&gt;"",P241&lt;&gt;""),P241-T241,IF(AND(T241&lt;&gt;"",Q241&lt;&gt;""),Q241-T241,""))</f>
        <v/>
      </c>
      <c r="S241" s="76" t="str">
        <f>IF(ISERROR(INDEX('[1]Export Agora'!F:F,MATCH(INDEX('[1]Présence Agora'!#REF!,MATCH(E241,'[1]Présence Agora'!B:B,0)),'[1]Export Agora'!A:A,0))),"",IF(INDEX('[1]Export Agora'!F:F,MATCH(INDEX('[1]Présence Agora'!#REF!,MATCH(E241,'[1]Présence Agora'!B:B,0)),'[1]Export Agora'!A:A,0))="","",INDEX('[1]Export Agora'!F:F,MATCH(INDEX('[1]Présence Agora'!#REF!,MATCH(E241,'[1]Présence Agora'!B:B,0)),'[1]Export Agora'!A:A,0))))</f>
        <v/>
      </c>
      <c r="T241" s="65">
        <f>IF(INDEX('[1]Export Lascom'!U:U,MATCH(E241,'[1]Export Lascom'!O:O,0))="","",INDEX('[1]Export Lascom'!U:U,MATCH(E241,'[1]Export Lascom'!O:O,0)))</f>
        <v>44999</v>
      </c>
    </row>
    <row r="242" spans="5:20" x14ac:dyDescent="0.25">
      <c r="E242" s="72" t="s">
        <v>1151</v>
      </c>
      <c r="F242" s="73" t="str">
        <f>INDEX('[1]Export Lascom'!B:B,MATCH(E242,'[1]Export Lascom'!O:O,0))</f>
        <v>22ISS</v>
      </c>
      <c r="G242" s="73">
        <f>INDEX('[1]Export Lascom'!G:G,MATCH(E242,'[1]Export Lascom'!O:O,0))</f>
        <v>17</v>
      </c>
      <c r="H242" s="73" t="str">
        <f>INDEX('[1]Export Lascom'!D:D,MATCH(E242,'[1]Export Lascom'!O:O,0))</f>
        <v>G71</v>
      </c>
      <c r="I242" s="73" t="str">
        <f>INDEX('[1]Export Lascom'!E:E,MATCH(E242,'[1]Export Lascom'!O:O,0))</f>
        <v>PN2068-2</v>
      </c>
      <c r="J242" s="73" t="str">
        <f>IF(MID(INDEX('[1]Export Lascom'!P:P,MATCH(E242,'[1]Export Lascom'!O:O,0)),4,1)="-",MID(INDEX('[1]Export Lascom'!P:P,MATCH(E242,'[1]Export Lascom'!O:O,0)),5,3),"Titre à mettre à jour")</f>
        <v>Titre à mettre à jour</v>
      </c>
      <c r="K242" s="73" t="str">
        <f>IF(MID(INDEX('[1]Export Lascom'!P:P,MATCH(E242,'[1]Export Lascom'!O:O,0)),4,1)="-",MID(INDEX('[1]Export Lascom'!P:P,MATCH(E242,'[1]Export Lascom'!O:O,0)),9,3),"Titre à mettre à jour")</f>
        <v>Titre à mettre à jour</v>
      </c>
      <c r="L242" s="73" t="str">
        <f>INDEX('[1]Export Lascom'!I:I,MATCH(E242,'[1]Export Lascom'!O:O,0))</f>
        <v>PLA</v>
      </c>
      <c r="M242" s="73" t="str">
        <f>MID(E242,SEARCH("_",E242)-1+13,6)</f>
        <v>000015</v>
      </c>
      <c r="N242" s="74">
        <f>VALUE(MID(E242,SEARCH("_",E242)-1+20,2))</f>
        <v>4</v>
      </c>
      <c r="O242" s="73" t="s">
        <v>787</v>
      </c>
      <c r="P242" s="83" t="str">
        <f>IF(ISERROR(INDEX('Export CPRD PN2068-2'!M:M,MATCH(E242,'Export CPRD PN2068-2'!A:A,0))),"",INDEX('Export CPRD PN2068-2'!M:M,MATCH(E242,'Export CPRD PN2068-2'!A:A,0)))</f>
        <v/>
      </c>
      <c r="Q242" s="75"/>
      <c r="R242" s="76" t="str">
        <f>IF(AND(T242&lt;&gt;"",P242&lt;&gt;""),P242-T242,IF(AND(T242&lt;&gt;"",Q242&lt;&gt;""),Q242-T242,""))</f>
        <v/>
      </c>
      <c r="S242" s="76" t="str">
        <f>IF(ISERROR(INDEX('[1]Export Agora'!F:F,MATCH(INDEX('[1]Présence Agora'!#REF!,MATCH(E242,'[1]Présence Agora'!B:B,0)),'[1]Export Agora'!A:A,0))),"",IF(INDEX('[1]Export Agora'!F:F,MATCH(INDEX('[1]Présence Agora'!#REF!,MATCH(E242,'[1]Présence Agora'!B:B,0)),'[1]Export Agora'!A:A,0))="","",INDEX('[1]Export Agora'!F:F,MATCH(INDEX('[1]Présence Agora'!#REF!,MATCH(E242,'[1]Présence Agora'!B:B,0)),'[1]Export Agora'!A:A,0))))</f>
        <v/>
      </c>
      <c r="T242" s="65">
        <f>IF(INDEX('[1]Export Lascom'!U:U,MATCH(E242,'[1]Export Lascom'!O:O,0))="","",INDEX('[1]Export Lascom'!U:U,MATCH(E242,'[1]Export Lascom'!O:O,0)))</f>
        <v>45062</v>
      </c>
    </row>
    <row r="243" spans="5:20" x14ac:dyDescent="0.25">
      <c r="E243" s="72" t="s">
        <v>951</v>
      </c>
      <c r="F243" s="73" t="str">
        <f>INDEX('[1]Export Lascom'!B:B,MATCH(E243,'[1]Export Lascom'!O:O,0))</f>
        <v>22ISS</v>
      </c>
      <c r="G243" s="73">
        <f>INDEX('[1]Export Lascom'!G:G,MATCH(E243,'[1]Export Lascom'!O:O,0))</f>
        <v>17</v>
      </c>
      <c r="H243" s="73" t="str">
        <f>INDEX('[1]Export Lascom'!D:D,MATCH(E243,'[1]Export Lascom'!O:O,0))</f>
        <v>G71</v>
      </c>
      <c r="I243" s="73" t="str">
        <f>INDEX('[1]Export Lascom'!E:E,MATCH(E243,'[1]Export Lascom'!O:O,0))</f>
        <v>PN2068-2</v>
      </c>
      <c r="J243" s="73" t="str">
        <f>IF(MID(INDEX('[1]Export Lascom'!P:P,MATCH(E243,'[1]Export Lascom'!O:O,0)),4,1)="-",MID(INDEX('[1]Export Lascom'!P:P,MATCH(E243,'[1]Export Lascom'!O:O,0)),5,3),"Titre à mettre à jour")</f>
        <v>Titre à mettre à jour</v>
      </c>
      <c r="K243" s="73" t="str">
        <f>IF(MID(INDEX('[1]Export Lascom'!P:P,MATCH(E243,'[1]Export Lascom'!O:O,0)),4,1)="-",MID(INDEX('[1]Export Lascom'!P:P,MATCH(E243,'[1]Export Lascom'!O:O,0)),9,3),"Titre à mettre à jour")</f>
        <v>Titre à mettre à jour</v>
      </c>
      <c r="L243" s="73" t="str">
        <f>INDEX('[1]Export Lascom'!I:I,MATCH(E243,'[1]Export Lascom'!O:O,0))</f>
        <v>PLA</v>
      </c>
      <c r="M243" s="73" t="str">
        <f>MID(E243,SEARCH("_",E243)-1+13,6)</f>
        <v>000016</v>
      </c>
      <c r="N243" s="74">
        <f>VALUE(MID(E243,SEARCH("_",E243)-1+20,2))</f>
        <v>1</v>
      </c>
      <c r="O243" s="73" t="s">
        <v>787</v>
      </c>
      <c r="P243" s="83">
        <f>IF(ISERROR(INDEX('Export CPRD PN2068-2'!M:M,MATCH(E243,'Export CPRD PN2068-2'!A:A,0))),"",INDEX('Export CPRD PN2068-2'!M:M,MATCH(E243,'Export CPRD PN2068-2'!A:A,0)))</f>
        <v>45009</v>
      </c>
      <c r="Q243" s="75"/>
      <c r="R243" s="76">
        <f>IF(AND(T243&lt;&gt;"",P243&lt;&gt;""),P243-T243,IF(AND(T243&lt;&gt;"",Q243&lt;&gt;""),Q243-T243,""))</f>
        <v>0</v>
      </c>
      <c r="S243" s="76" t="str">
        <f>IF(ISERROR(INDEX('[1]Export Agora'!F:F,MATCH(INDEX('[1]Présence Agora'!#REF!,MATCH(E243,'[1]Présence Agora'!B:B,0)),'[1]Export Agora'!A:A,0))),"",IF(INDEX('[1]Export Agora'!F:F,MATCH(INDEX('[1]Présence Agora'!#REF!,MATCH(E243,'[1]Présence Agora'!B:B,0)),'[1]Export Agora'!A:A,0))="","",INDEX('[1]Export Agora'!F:F,MATCH(INDEX('[1]Présence Agora'!#REF!,MATCH(E243,'[1]Présence Agora'!B:B,0)),'[1]Export Agora'!A:A,0))))</f>
        <v/>
      </c>
      <c r="T243" s="65">
        <f>IF(INDEX('[1]Export Lascom'!U:U,MATCH(E243,'[1]Export Lascom'!O:O,0))="","",INDEX('[1]Export Lascom'!U:U,MATCH(E243,'[1]Export Lascom'!O:O,0)))</f>
        <v>45009</v>
      </c>
    </row>
    <row r="244" spans="5:20" x14ac:dyDescent="0.25">
      <c r="E244" s="72" t="s">
        <v>1185</v>
      </c>
      <c r="F244" s="73" t="str">
        <f>INDEX('[1]Export Lascom'!B:B,MATCH(E244,'[1]Export Lascom'!O:O,0))</f>
        <v>22ISS</v>
      </c>
      <c r="G244" s="73">
        <f>INDEX('[1]Export Lascom'!G:G,MATCH(E244,'[1]Export Lascom'!O:O,0))</f>
        <v>17</v>
      </c>
      <c r="H244" s="73" t="str">
        <f>INDEX('[1]Export Lascom'!D:D,MATCH(E244,'[1]Export Lascom'!O:O,0))</f>
        <v>G71</v>
      </c>
      <c r="I244" s="73" t="str">
        <f>INDEX('[1]Export Lascom'!E:E,MATCH(E244,'[1]Export Lascom'!O:O,0))</f>
        <v>PN2068-2</v>
      </c>
      <c r="J244" s="73" t="str">
        <f>IF(MID(INDEX('[1]Export Lascom'!P:P,MATCH(E244,'[1]Export Lascom'!O:O,0)),4,1)="-",MID(INDEX('[1]Export Lascom'!P:P,MATCH(E244,'[1]Export Lascom'!O:O,0)),5,3),"Titre à mettre à jour")</f>
        <v>Titre à mettre à jour</v>
      </c>
      <c r="K244" s="73" t="str">
        <f>IF(MID(INDEX('[1]Export Lascom'!P:P,MATCH(E244,'[1]Export Lascom'!O:O,0)),4,1)="-",MID(INDEX('[1]Export Lascom'!P:P,MATCH(E244,'[1]Export Lascom'!O:O,0)),9,3),"Titre à mettre à jour")</f>
        <v>Titre à mettre à jour</v>
      </c>
      <c r="L244" s="73" t="str">
        <f>INDEX('[1]Export Lascom'!I:I,MATCH(E244,'[1]Export Lascom'!O:O,0))</f>
        <v>PLA</v>
      </c>
      <c r="M244" s="73" t="str">
        <f>MID(E244,SEARCH("_",E244)-1+13,6)</f>
        <v>000017</v>
      </c>
      <c r="N244" s="74">
        <f>VALUE(MID(E244,SEARCH("_",E244)-1+20,2))</f>
        <v>2</v>
      </c>
      <c r="O244" s="73" t="s">
        <v>787</v>
      </c>
      <c r="P244" s="83" t="str">
        <f>IF(ISERROR(INDEX('Export CPRD PN2068-2'!M:M,MATCH(E244,'Export CPRD PN2068-2'!A:A,0))),"",INDEX('Export CPRD PN2068-2'!M:M,MATCH(E244,'Export CPRD PN2068-2'!A:A,0)))</f>
        <v/>
      </c>
      <c r="Q244" s="75"/>
      <c r="R244" s="76" t="str">
        <f>IF(AND(T244&lt;&gt;"",P244&lt;&gt;""),P244-T244,IF(AND(T244&lt;&gt;"",Q244&lt;&gt;""),Q244-T244,""))</f>
        <v/>
      </c>
      <c r="S244" s="76" t="str">
        <f>IF(ISERROR(INDEX('[1]Export Agora'!F:F,MATCH(INDEX('[1]Présence Agora'!#REF!,MATCH(E244,'[1]Présence Agora'!B:B,0)),'[1]Export Agora'!A:A,0))),"",IF(INDEX('[1]Export Agora'!F:F,MATCH(INDEX('[1]Présence Agora'!#REF!,MATCH(E244,'[1]Présence Agora'!B:B,0)),'[1]Export Agora'!A:A,0))="","",INDEX('[1]Export Agora'!F:F,MATCH(INDEX('[1]Présence Agora'!#REF!,MATCH(E244,'[1]Présence Agora'!B:B,0)),'[1]Export Agora'!A:A,0))))</f>
        <v/>
      </c>
      <c r="T244" s="65">
        <f>IF(INDEX('[1]Export Lascom'!U:U,MATCH(E244,'[1]Export Lascom'!O:O,0))="","",INDEX('[1]Export Lascom'!U:U,MATCH(E244,'[1]Export Lascom'!O:O,0)))</f>
        <v>45068</v>
      </c>
    </row>
    <row r="245" spans="5:20" x14ac:dyDescent="0.25">
      <c r="E245" s="72" t="s">
        <v>867</v>
      </c>
      <c r="F245" s="73" t="str">
        <f>INDEX('[1]Export Lascom'!B:B,MATCH(E245,'[1]Export Lascom'!O:O,0))</f>
        <v>22ISS</v>
      </c>
      <c r="G245" s="73">
        <f>INDEX('[1]Export Lascom'!G:G,MATCH(E245,'[1]Export Lascom'!O:O,0))</f>
        <v>17</v>
      </c>
      <c r="H245" s="73" t="str">
        <f>INDEX('[1]Export Lascom'!D:D,MATCH(E245,'[1]Export Lascom'!O:O,0))</f>
        <v>G72</v>
      </c>
      <c r="I245" s="73" t="str">
        <f>INDEX('[1]Export Lascom'!E:E,MATCH(E245,'[1]Export Lascom'!O:O,0))</f>
        <v>PN2068-2</v>
      </c>
      <c r="J245" s="73" t="str">
        <f>IF(MID(INDEX('[1]Export Lascom'!P:P,MATCH(E245,'[1]Export Lascom'!O:O,0)),4,1)="-",MID(INDEX('[1]Export Lascom'!P:P,MATCH(E245,'[1]Export Lascom'!O:O,0)),5,3),"Titre à mettre à jour")</f>
        <v>Titre à mettre à jour</v>
      </c>
      <c r="K245" s="73" t="str">
        <f>IF(MID(INDEX('[1]Export Lascom'!P:P,MATCH(E245,'[1]Export Lascom'!O:O,0)),4,1)="-",MID(INDEX('[1]Export Lascom'!P:P,MATCH(E245,'[1]Export Lascom'!O:O,0)),9,3),"Titre à mettre à jour")</f>
        <v>Titre à mettre à jour</v>
      </c>
      <c r="L245" s="73" t="str">
        <f>INDEX('[1]Export Lascom'!I:I,MATCH(E245,'[1]Export Lascom'!O:O,0))</f>
        <v>PLA</v>
      </c>
      <c r="M245" s="73" t="str">
        <f>MID(E245,SEARCH("_",E245)-1+13,6)</f>
        <v>000020</v>
      </c>
      <c r="N245" s="74">
        <f>VALUE(MID(E245,SEARCH("_",E245)-1+20,2))</f>
        <v>1</v>
      </c>
      <c r="O245" s="73" t="s">
        <v>787</v>
      </c>
      <c r="P245" s="83" t="str">
        <f>IF(ISERROR(INDEX('Export CPRD PN2068-2'!M:M,MATCH(E245,'Export CPRD PN2068-2'!A:A,0))),"",INDEX('Export CPRD PN2068-2'!M:M,MATCH(E245,'Export CPRD PN2068-2'!A:A,0)))</f>
        <v/>
      </c>
      <c r="Q245" s="75"/>
      <c r="R245" s="76" t="str">
        <f>IF(AND(T245&lt;&gt;"",P245&lt;&gt;""),P245-T245,IF(AND(T245&lt;&gt;"",Q245&lt;&gt;""),Q245-T245,""))</f>
        <v/>
      </c>
      <c r="S245" s="76" t="str">
        <f>IF(ISERROR(INDEX('[1]Export Agora'!F:F,MATCH(INDEX('[1]Présence Agora'!#REF!,MATCH(E245,'[1]Présence Agora'!B:B,0)),'[1]Export Agora'!A:A,0))),"",IF(INDEX('[1]Export Agora'!F:F,MATCH(INDEX('[1]Présence Agora'!#REF!,MATCH(E245,'[1]Présence Agora'!B:B,0)),'[1]Export Agora'!A:A,0))="","",INDEX('[1]Export Agora'!F:F,MATCH(INDEX('[1]Présence Agora'!#REF!,MATCH(E245,'[1]Présence Agora'!B:B,0)),'[1]Export Agora'!A:A,0))))</f>
        <v/>
      </c>
      <c r="T245" s="65">
        <f>IF(INDEX('[1]Export Lascom'!U:U,MATCH(E245,'[1]Export Lascom'!O:O,0))="","",INDEX('[1]Export Lascom'!U:U,MATCH(E245,'[1]Export Lascom'!O:O,0)))</f>
        <v>44967</v>
      </c>
    </row>
    <row r="246" spans="5:20" x14ac:dyDescent="0.25">
      <c r="E246" s="72" t="s">
        <v>1270</v>
      </c>
      <c r="F246" s="73" t="str">
        <f>INDEX('[1]Export Lascom'!B:B,MATCH(E246,'[1]Export Lascom'!O:O,0))</f>
        <v>22ISS</v>
      </c>
      <c r="G246" s="73">
        <f>INDEX('[1]Export Lascom'!G:G,MATCH(E246,'[1]Export Lascom'!O:O,0))</f>
        <v>17</v>
      </c>
      <c r="H246" s="73" t="str">
        <f>INDEX('[1]Export Lascom'!D:D,MATCH(E246,'[1]Export Lascom'!O:O,0))</f>
        <v>PLO</v>
      </c>
      <c r="I246" s="73" t="str">
        <f>INDEX('[1]Export Lascom'!E:E,MATCH(E246,'[1]Export Lascom'!O:O,0))</f>
        <v>PN2068-2</v>
      </c>
      <c r="J246" s="73" t="str">
        <f>IF(MID(INDEX('[1]Export Lascom'!P:P,MATCH(E246,'[1]Export Lascom'!O:O,0)),4,1)="-",MID(INDEX('[1]Export Lascom'!P:P,MATCH(E246,'[1]Export Lascom'!O:O,0)),5,3),"Titre à mettre à jour")</f>
        <v>S04</v>
      </c>
      <c r="K246" s="73" t="str">
        <f>IF(MID(INDEX('[1]Export Lascom'!P:P,MATCH(E246,'[1]Export Lascom'!O:O,0)),4,1)="-",MID(INDEX('[1]Export Lascom'!P:P,MATCH(E246,'[1]Export Lascom'!O:O,0)),9,3),"Titre à mettre à jour")</f>
        <v>BOI</v>
      </c>
      <c r="L246" s="73" t="str">
        <f>INDEX('[1]Export Lascom'!I:I,MATCH(E246,'[1]Export Lascom'!O:O,0))</f>
        <v>PLA</v>
      </c>
      <c r="M246" s="73" t="str">
        <f>MID(E246,SEARCH("_",E246)-1+13,6)</f>
        <v>000020</v>
      </c>
      <c r="N246" s="74">
        <f>VALUE(MID(E246,SEARCH("_",E246)-1+20,2))</f>
        <v>3</v>
      </c>
      <c r="O246" s="73" t="s">
        <v>787</v>
      </c>
      <c r="P246" s="83" t="str">
        <f>IF(ISERROR(INDEX('Export CPRD PN2068-2'!M:M,MATCH(E246,'Export CPRD PN2068-2'!A:A,0))),"",INDEX('Export CPRD PN2068-2'!M:M,MATCH(E246,'Export CPRD PN2068-2'!A:A,0)))</f>
        <v/>
      </c>
      <c r="Q246" s="75"/>
      <c r="R246" s="76" t="str">
        <f>IF(AND(T246&lt;&gt;"",P246&lt;&gt;""),P246-T246,IF(AND(T246&lt;&gt;"",Q246&lt;&gt;""),Q246-T246,""))</f>
        <v/>
      </c>
      <c r="S246" s="76" t="str">
        <f>IF(ISERROR(INDEX('[1]Export Agora'!F:F,MATCH(INDEX('[1]Présence Agora'!#REF!,MATCH(E246,'[1]Présence Agora'!B:B,0)),'[1]Export Agora'!A:A,0))),"",IF(INDEX('[1]Export Agora'!F:F,MATCH(INDEX('[1]Présence Agora'!#REF!,MATCH(E246,'[1]Présence Agora'!B:B,0)),'[1]Export Agora'!A:A,0))="","",INDEX('[1]Export Agora'!F:F,MATCH(INDEX('[1]Présence Agora'!#REF!,MATCH(E246,'[1]Présence Agora'!B:B,0)),'[1]Export Agora'!A:A,0))))</f>
        <v/>
      </c>
      <c r="T246" s="65" t="str">
        <f>IF(INDEX('[1]Export Lascom'!U:U,MATCH(E246,'[1]Export Lascom'!O:O,0))="","",INDEX('[1]Export Lascom'!U:U,MATCH(E246,'[1]Export Lascom'!O:O,0)))</f>
        <v/>
      </c>
    </row>
    <row r="247" spans="5:20" x14ac:dyDescent="0.25">
      <c r="E247" s="72" t="s">
        <v>1216</v>
      </c>
      <c r="F247" s="73" t="str">
        <f>INDEX('[1]Export Lascom'!B:B,MATCH(E247,'[1]Export Lascom'!O:O,0))</f>
        <v>22ISS</v>
      </c>
      <c r="G247" s="73">
        <f>INDEX('[1]Export Lascom'!G:G,MATCH(E247,'[1]Export Lascom'!O:O,0))</f>
        <v>17</v>
      </c>
      <c r="H247" s="73" t="str">
        <f>INDEX('[1]Export Lascom'!D:D,MATCH(E247,'[1]Export Lascom'!O:O,0))</f>
        <v>PLO</v>
      </c>
      <c r="I247" s="73" t="str">
        <f>INDEX('[1]Export Lascom'!E:E,MATCH(E247,'[1]Export Lascom'!O:O,0))</f>
        <v>PN2068-2</v>
      </c>
      <c r="J247" s="73" t="str">
        <f>IF(MID(INDEX('[1]Export Lascom'!P:P,MATCH(E247,'[1]Export Lascom'!O:O,0)),4,1)="-",MID(INDEX('[1]Export Lascom'!P:P,MATCH(E247,'[1]Export Lascom'!O:O,0)),5,3),"Titre à mettre à jour")</f>
        <v>S04</v>
      </c>
      <c r="K247" s="73" t="str">
        <f>IF(MID(INDEX('[1]Export Lascom'!P:P,MATCH(E247,'[1]Export Lascom'!O:O,0)),4,1)="-",MID(INDEX('[1]Export Lascom'!P:P,MATCH(E247,'[1]Export Lascom'!O:O,0)),9,3),"Titre à mettre à jour")</f>
        <v>BOI</v>
      </c>
      <c r="L247" s="73" t="str">
        <f>INDEX('[1]Export Lascom'!I:I,MATCH(E247,'[1]Export Lascom'!O:O,0))</f>
        <v>PLA</v>
      </c>
      <c r="M247" s="73" t="str">
        <f>MID(E247,SEARCH("_",E247)-1+13,6)</f>
        <v>000020</v>
      </c>
      <c r="N247" s="74">
        <f>VALUE(MID(E247,SEARCH("_",E247)-1+20,2))</f>
        <v>4</v>
      </c>
      <c r="O247" s="73" t="s">
        <v>787</v>
      </c>
      <c r="P247" s="83" t="str">
        <f>IF(ISERROR(INDEX('Export CPRD PN2068-2'!M:M,MATCH(E247,'Export CPRD PN2068-2'!A:A,0))),"",INDEX('Export CPRD PN2068-2'!M:M,MATCH(E247,'Export CPRD PN2068-2'!A:A,0)))</f>
        <v/>
      </c>
      <c r="Q247" s="75"/>
      <c r="R247" s="76" t="str">
        <f>IF(AND(T247&lt;&gt;"",P247&lt;&gt;""),P247-T247,IF(AND(T247&lt;&gt;"",Q247&lt;&gt;""),Q247-T247,""))</f>
        <v/>
      </c>
      <c r="S247" s="76" t="str">
        <f>IF(ISERROR(INDEX('[1]Export Agora'!F:F,MATCH(INDEX('[1]Présence Agora'!#REF!,MATCH(E247,'[1]Présence Agora'!B:B,0)),'[1]Export Agora'!A:A,0))),"",IF(INDEX('[1]Export Agora'!F:F,MATCH(INDEX('[1]Présence Agora'!#REF!,MATCH(E247,'[1]Présence Agora'!B:B,0)),'[1]Export Agora'!A:A,0))="","",INDEX('[1]Export Agora'!F:F,MATCH(INDEX('[1]Présence Agora'!#REF!,MATCH(E247,'[1]Présence Agora'!B:B,0)),'[1]Export Agora'!A:A,0))))</f>
        <v/>
      </c>
      <c r="T247" s="65">
        <f>IF(INDEX('[1]Export Lascom'!U:U,MATCH(E247,'[1]Export Lascom'!O:O,0))="","",INDEX('[1]Export Lascom'!U:U,MATCH(E247,'[1]Export Lascom'!O:O,0)))</f>
        <v>45070</v>
      </c>
    </row>
    <row r="248" spans="5:20" x14ac:dyDescent="0.25">
      <c r="E248" s="72" t="s">
        <v>868</v>
      </c>
      <c r="F248" s="73" t="str">
        <f>INDEX('[1]Export Lascom'!B:B,MATCH(E248,'[1]Export Lascom'!O:O,0))</f>
        <v>22ISS</v>
      </c>
      <c r="G248" s="73">
        <f>INDEX('[1]Export Lascom'!G:G,MATCH(E248,'[1]Export Lascom'!O:O,0))</f>
        <v>17</v>
      </c>
      <c r="H248" s="73" t="str">
        <f>INDEX('[1]Export Lascom'!D:D,MATCH(E248,'[1]Export Lascom'!O:O,0))</f>
        <v>G72</v>
      </c>
      <c r="I248" s="73" t="str">
        <f>INDEX('[1]Export Lascom'!E:E,MATCH(E248,'[1]Export Lascom'!O:O,0))</f>
        <v>PN2068-2</v>
      </c>
      <c r="J248" s="73" t="str">
        <f>IF(MID(INDEX('[1]Export Lascom'!P:P,MATCH(E248,'[1]Export Lascom'!O:O,0)),4,1)="-",MID(INDEX('[1]Export Lascom'!P:P,MATCH(E248,'[1]Export Lascom'!O:O,0)),5,3),"Titre à mettre à jour")</f>
        <v>Titre à mettre à jour</v>
      </c>
      <c r="K248" s="73" t="str">
        <f>IF(MID(INDEX('[1]Export Lascom'!P:P,MATCH(E248,'[1]Export Lascom'!O:O,0)),4,1)="-",MID(INDEX('[1]Export Lascom'!P:P,MATCH(E248,'[1]Export Lascom'!O:O,0)),9,3),"Titre à mettre à jour")</f>
        <v>Titre à mettre à jour</v>
      </c>
      <c r="L248" s="73" t="str">
        <f>INDEX('[1]Export Lascom'!I:I,MATCH(E248,'[1]Export Lascom'!O:O,0))</f>
        <v>PLA</v>
      </c>
      <c r="M248" s="73" t="str">
        <f>MID(E248,SEARCH("_",E248)-1+13,6)</f>
        <v>000021</v>
      </c>
      <c r="N248" s="74">
        <f>VALUE(MID(E248,SEARCH("_",E248)-1+20,2))</f>
        <v>1</v>
      </c>
      <c r="O248" s="73" t="s">
        <v>787</v>
      </c>
      <c r="P248" s="83" t="str">
        <f>IF(ISERROR(INDEX('Export CPRD PN2068-2'!M:M,MATCH(E248,'Export CPRD PN2068-2'!A:A,0))),"",INDEX('Export CPRD PN2068-2'!M:M,MATCH(E248,'Export CPRD PN2068-2'!A:A,0)))</f>
        <v/>
      </c>
      <c r="Q248" s="75"/>
      <c r="R248" s="76" t="str">
        <f>IF(AND(T248&lt;&gt;"",P248&lt;&gt;""),P248-T248,IF(AND(T248&lt;&gt;"",Q248&lt;&gt;""),Q248-T248,""))</f>
        <v/>
      </c>
      <c r="S248" s="76" t="str">
        <f>IF(ISERROR(INDEX('[1]Export Agora'!F:F,MATCH(INDEX('[1]Présence Agora'!#REF!,MATCH(E248,'[1]Présence Agora'!B:B,0)),'[1]Export Agora'!A:A,0))),"",IF(INDEX('[1]Export Agora'!F:F,MATCH(INDEX('[1]Présence Agora'!#REF!,MATCH(E248,'[1]Présence Agora'!B:B,0)),'[1]Export Agora'!A:A,0))="","",INDEX('[1]Export Agora'!F:F,MATCH(INDEX('[1]Présence Agora'!#REF!,MATCH(E248,'[1]Présence Agora'!B:B,0)),'[1]Export Agora'!A:A,0))))</f>
        <v/>
      </c>
      <c r="T248" s="65">
        <f>IF(INDEX('[1]Export Lascom'!U:U,MATCH(E248,'[1]Export Lascom'!O:O,0))="","",INDEX('[1]Export Lascom'!U:U,MATCH(E248,'[1]Export Lascom'!O:O,0)))</f>
        <v>44967</v>
      </c>
    </row>
    <row r="249" spans="5:20" x14ac:dyDescent="0.25">
      <c r="E249" s="72" t="s">
        <v>1271</v>
      </c>
      <c r="F249" s="73" t="str">
        <f>INDEX('[1]Export Lascom'!B:B,MATCH(E249,'[1]Export Lascom'!O:O,0))</f>
        <v>22ISS</v>
      </c>
      <c r="G249" s="73">
        <f>INDEX('[1]Export Lascom'!G:G,MATCH(E249,'[1]Export Lascom'!O:O,0))</f>
        <v>17</v>
      </c>
      <c r="H249" s="73" t="str">
        <f>INDEX('[1]Export Lascom'!D:D,MATCH(E249,'[1]Export Lascom'!O:O,0))</f>
        <v>PLO</v>
      </c>
      <c r="I249" s="73" t="str">
        <f>INDEX('[1]Export Lascom'!E:E,MATCH(E249,'[1]Export Lascom'!O:O,0))</f>
        <v>PN2068-2</v>
      </c>
      <c r="J249" s="73" t="str">
        <f>IF(MID(INDEX('[1]Export Lascom'!P:P,MATCH(E249,'[1]Export Lascom'!O:O,0)),4,1)="-",MID(INDEX('[1]Export Lascom'!P:P,MATCH(E249,'[1]Export Lascom'!O:O,0)),5,3),"Titre à mettre à jour")</f>
        <v>S04</v>
      </c>
      <c r="K249" s="73" t="str">
        <f>IF(MID(INDEX('[1]Export Lascom'!P:P,MATCH(E249,'[1]Export Lascom'!O:O,0)),4,1)="-",MID(INDEX('[1]Export Lascom'!P:P,MATCH(E249,'[1]Export Lascom'!O:O,0)),9,3),"Titre à mettre à jour")</f>
        <v>BOI</v>
      </c>
      <c r="L249" s="73" t="str">
        <f>INDEX('[1]Export Lascom'!I:I,MATCH(E249,'[1]Export Lascom'!O:O,0))</f>
        <v>PLA</v>
      </c>
      <c r="M249" s="73" t="str">
        <f>MID(E249,SEARCH("_",E249)-1+13,6)</f>
        <v>000021</v>
      </c>
      <c r="N249" s="74">
        <f>VALUE(MID(E249,SEARCH("_",E249)-1+20,2))</f>
        <v>3</v>
      </c>
      <c r="O249" s="73" t="s">
        <v>787</v>
      </c>
      <c r="P249" s="83" t="str">
        <f>IF(ISERROR(INDEX('Export CPRD PN2068-2'!M:M,MATCH(E249,'Export CPRD PN2068-2'!A:A,0))),"",INDEX('Export CPRD PN2068-2'!M:M,MATCH(E249,'Export CPRD PN2068-2'!A:A,0)))</f>
        <v/>
      </c>
      <c r="Q249" s="75"/>
      <c r="R249" s="76" t="str">
        <f>IF(AND(T249&lt;&gt;"",P249&lt;&gt;""),P249-T249,IF(AND(T249&lt;&gt;"",Q249&lt;&gt;""),Q249-T249,""))</f>
        <v/>
      </c>
      <c r="S249" s="76" t="str">
        <f>IF(ISERROR(INDEX('[1]Export Agora'!F:F,MATCH(INDEX('[1]Présence Agora'!#REF!,MATCH(E249,'[1]Présence Agora'!B:B,0)),'[1]Export Agora'!A:A,0))),"",IF(INDEX('[1]Export Agora'!F:F,MATCH(INDEX('[1]Présence Agora'!#REF!,MATCH(E249,'[1]Présence Agora'!B:B,0)),'[1]Export Agora'!A:A,0))="","",INDEX('[1]Export Agora'!F:F,MATCH(INDEX('[1]Présence Agora'!#REF!,MATCH(E249,'[1]Présence Agora'!B:B,0)),'[1]Export Agora'!A:A,0))))</f>
        <v/>
      </c>
      <c r="T249" s="65" t="str">
        <f>IF(INDEX('[1]Export Lascom'!U:U,MATCH(E249,'[1]Export Lascom'!O:O,0))="","",INDEX('[1]Export Lascom'!U:U,MATCH(E249,'[1]Export Lascom'!O:O,0)))</f>
        <v/>
      </c>
    </row>
    <row r="250" spans="5:20" x14ac:dyDescent="0.25">
      <c r="E250" s="72" t="s">
        <v>1217</v>
      </c>
      <c r="F250" s="73" t="str">
        <f>INDEX('[1]Export Lascom'!B:B,MATCH(E250,'[1]Export Lascom'!O:O,0))</f>
        <v>22ISS</v>
      </c>
      <c r="G250" s="73">
        <f>INDEX('[1]Export Lascom'!G:G,MATCH(E250,'[1]Export Lascom'!O:O,0))</f>
        <v>17</v>
      </c>
      <c r="H250" s="73" t="str">
        <f>INDEX('[1]Export Lascom'!D:D,MATCH(E250,'[1]Export Lascom'!O:O,0))</f>
        <v>PLO</v>
      </c>
      <c r="I250" s="73" t="str">
        <f>INDEX('[1]Export Lascom'!E:E,MATCH(E250,'[1]Export Lascom'!O:O,0))</f>
        <v>PN2068-2</v>
      </c>
      <c r="J250" s="73" t="str">
        <f>IF(MID(INDEX('[1]Export Lascom'!P:P,MATCH(E250,'[1]Export Lascom'!O:O,0)),4,1)="-",MID(INDEX('[1]Export Lascom'!P:P,MATCH(E250,'[1]Export Lascom'!O:O,0)),5,3),"Titre à mettre à jour")</f>
        <v>S04</v>
      </c>
      <c r="K250" s="73" t="str">
        <f>IF(MID(INDEX('[1]Export Lascom'!P:P,MATCH(E250,'[1]Export Lascom'!O:O,0)),4,1)="-",MID(INDEX('[1]Export Lascom'!P:P,MATCH(E250,'[1]Export Lascom'!O:O,0)),9,3),"Titre à mettre à jour")</f>
        <v>BOI</v>
      </c>
      <c r="L250" s="73" t="str">
        <f>INDEX('[1]Export Lascom'!I:I,MATCH(E250,'[1]Export Lascom'!O:O,0))</f>
        <v>PLA</v>
      </c>
      <c r="M250" s="73" t="str">
        <f>MID(E250,SEARCH("_",E250)-1+13,6)</f>
        <v>000021</v>
      </c>
      <c r="N250" s="74">
        <f>VALUE(MID(E250,SEARCH("_",E250)-1+20,2))</f>
        <v>4</v>
      </c>
      <c r="O250" s="73" t="s">
        <v>787</v>
      </c>
      <c r="P250" s="83" t="str">
        <f>IF(ISERROR(INDEX('Export CPRD PN2068-2'!M:M,MATCH(E250,'Export CPRD PN2068-2'!A:A,0))),"",INDEX('Export CPRD PN2068-2'!M:M,MATCH(E250,'Export CPRD PN2068-2'!A:A,0)))</f>
        <v/>
      </c>
      <c r="Q250" s="75"/>
      <c r="R250" s="76" t="str">
        <f>IF(AND(T250&lt;&gt;"",P250&lt;&gt;""),P250-T250,IF(AND(T250&lt;&gt;"",Q250&lt;&gt;""),Q250-T250,""))</f>
        <v/>
      </c>
      <c r="S250" s="76" t="str">
        <f>IF(ISERROR(INDEX('[1]Export Agora'!F:F,MATCH(INDEX('[1]Présence Agora'!#REF!,MATCH(E250,'[1]Présence Agora'!B:B,0)),'[1]Export Agora'!A:A,0))),"",IF(INDEX('[1]Export Agora'!F:F,MATCH(INDEX('[1]Présence Agora'!#REF!,MATCH(E250,'[1]Présence Agora'!B:B,0)),'[1]Export Agora'!A:A,0))="","",INDEX('[1]Export Agora'!F:F,MATCH(INDEX('[1]Présence Agora'!#REF!,MATCH(E250,'[1]Présence Agora'!B:B,0)),'[1]Export Agora'!A:A,0))))</f>
        <v/>
      </c>
      <c r="T250" s="65">
        <f>IF(INDEX('[1]Export Lascom'!U:U,MATCH(E250,'[1]Export Lascom'!O:O,0))="","",INDEX('[1]Export Lascom'!U:U,MATCH(E250,'[1]Export Lascom'!O:O,0)))</f>
        <v>45070</v>
      </c>
    </row>
    <row r="251" spans="5:20" x14ac:dyDescent="0.25">
      <c r="E251" s="72" t="s">
        <v>883</v>
      </c>
      <c r="F251" s="73" t="str">
        <f>INDEX('[1]Export Lascom'!B:B,MATCH(E251,'[1]Export Lascom'!O:O,0))</f>
        <v>22ISS</v>
      </c>
      <c r="G251" s="73">
        <f>INDEX('[1]Export Lascom'!G:G,MATCH(E251,'[1]Export Lascom'!O:O,0))</f>
        <v>17</v>
      </c>
      <c r="H251" s="73" t="str">
        <f>INDEX('[1]Export Lascom'!D:D,MATCH(E251,'[1]Export Lascom'!O:O,0))</f>
        <v>G72</v>
      </c>
      <c r="I251" s="73" t="str">
        <f>INDEX('[1]Export Lascom'!E:E,MATCH(E251,'[1]Export Lascom'!O:O,0))</f>
        <v>PN2068-2</v>
      </c>
      <c r="J251" s="73" t="str">
        <f>IF(MID(INDEX('[1]Export Lascom'!P:P,MATCH(E251,'[1]Export Lascom'!O:O,0)),4,1)="-",MID(INDEX('[1]Export Lascom'!P:P,MATCH(E251,'[1]Export Lascom'!O:O,0)),5,3),"Titre à mettre à jour")</f>
        <v>Titre à mettre à jour</v>
      </c>
      <c r="K251" s="73" t="str">
        <f>IF(MID(INDEX('[1]Export Lascom'!P:P,MATCH(E251,'[1]Export Lascom'!O:O,0)),4,1)="-",MID(INDEX('[1]Export Lascom'!P:P,MATCH(E251,'[1]Export Lascom'!O:O,0)),9,3),"Titre à mettre à jour")</f>
        <v>Titre à mettre à jour</v>
      </c>
      <c r="L251" s="73" t="str">
        <f>INDEX('[1]Export Lascom'!I:I,MATCH(E251,'[1]Export Lascom'!O:O,0))</f>
        <v>PLA</v>
      </c>
      <c r="M251" s="73" t="str">
        <f>MID(E251,SEARCH("_",E251)-1+13,6)</f>
        <v>000022</v>
      </c>
      <c r="N251" s="74">
        <f>VALUE(MID(E251,SEARCH("_",E251)-1+20,2))</f>
        <v>1</v>
      </c>
      <c r="O251" s="73" t="s">
        <v>787</v>
      </c>
      <c r="P251" s="83" t="str">
        <f>IF(ISERROR(INDEX('Export CPRD PN2068-2'!M:M,MATCH(E251,'Export CPRD PN2068-2'!A:A,0))),"",INDEX('Export CPRD PN2068-2'!M:M,MATCH(E251,'Export CPRD PN2068-2'!A:A,0)))</f>
        <v/>
      </c>
      <c r="Q251" s="75"/>
      <c r="R251" s="76" t="str">
        <f>IF(AND(T251&lt;&gt;"",P251&lt;&gt;""),P251-T251,IF(AND(T251&lt;&gt;"",Q251&lt;&gt;""),Q251-T251,""))</f>
        <v/>
      </c>
      <c r="S251" s="76" t="str">
        <f>IF(ISERROR(INDEX('[1]Export Agora'!F:F,MATCH(INDEX('[1]Présence Agora'!#REF!,MATCH(E251,'[1]Présence Agora'!B:B,0)),'[1]Export Agora'!A:A,0))),"",IF(INDEX('[1]Export Agora'!F:F,MATCH(INDEX('[1]Présence Agora'!#REF!,MATCH(E251,'[1]Présence Agora'!B:B,0)),'[1]Export Agora'!A:A,0))="","",INDEX('[1]Export Agora'!F:F,MATCH(INDEX('[1]Présence Agora'!#REF!,MATCH(E251,'[1]Présence Agora'!B:B,0)),'[1]Export Agora'!A:A,0))))</f>
        <v/>
      </c>
      <c r="T251" s="65">
        <f>IF(INDEX('[1]Export Lascom'!U:U,MATCH(E251,'[1]Export Lascom'!O:O,0))="","",INDEX('[1]Export Lascom'!U:U,MATCH(E251,'[1]Export Lascom'!O:O,0)))</f>
        <v>44974</v>
      </c>
    </row>
    <row r="252" spans="5:20" x14ac:dyDescent="0.25">
      <c r="E252" s="72" t="s">
        <v>1016</v>
      </c>
      <c r="F252" s="73" t="str">
        <f>INDEX('[1]Export Lascom'!B:B,MATCH(E252,'[1]Export Lascom'!O:O,0))</f>
        <v>22ISS</v>
      </c>
      <c r="G252" s="73">
        <f>INDEX('[1]Export Lascom'!G:G,MATCH(E252,'[1]Export Lascom'!O:O,0))</f>
        <v>17</v>
      </c>
      <c r="H252" s="73" t="str">
        <f>INDEX('[1]Export Lascom'!D:D,MATCH(E252,'[1]Export Lascom'!O:O,0))</f>
        <v>G72</v>
      </c>
      <c r="I252" s="73" t="str">
        <f>INDEX('[1]Export Lascom'!E:E,MATCH(E252,'[1]Export Lascom'!O:O,0))</f>
        <v>PN2068-2</v>
      </c>
      <c r="J252" s="73" t="str">
        <f>IF(MID(INDEX('[1]Export Lascom'!P:P,MATCH(E252,'[1]Export Lascom'!O:O,0)),4,1)="-",MID(INDEX('[1]Export Lascom'!P:P,MATCH(E252,'[1]Export Lascom'!O:O,0)),5,3),"Titre à mettre à jour")</f>
        <v>S03</v>
      </c>
      <c r="K252" s="73" t="str">
        <f>IF(MID(INDEX('[1]Export Lascom'!P:P,MATCH(E252,'[1]Export Lascom'!O:O,0)),4,1)="-",MID(INDEX('[1]Export Lascom'!P:P,MATCH(E252,'[1]Export Lascom'!O:O,0)),9,3),"Titre à mettre à jour")</f>
        <v>BOI</v>
      </c>
      <c r="L252" s="73" t="str">
        <f>INDEX('[1]Export Lascom'!I:I,MATCH(E252,'[1]Export Lascom'!O:O,0))</f>
        <v>PLA</v>
      </c>
      <c r="M252" s="73" t="str">
        <f>MID(E252,SEARCH("_",E252)-1+13,6)</f>
        <v>000022</v>
      </c>
      <c r="N252" s="74">
        <f>VALUE(MID(E252,SEARCH("_",E252)-1+20,2))</f>
        <v>2</v>
      </c>
      <c r="O252" s="73" t="s">
        <v>787</v>
      </c>
      <c r="P252" s="83">
        <f>IF(ISERROR(INDEX('Export CPRD PN2068-2'!M:M,MATCH(E252,'Export CPRD PN2068-2'!A:A,0))),"",INDEX('Export CPRD PN2068-2'!M:M,MATCH(E252,'Export CPRD PN2068-2'!A:A,0)))</f>
        <v>45008</v>
      </c>
      <c r="Q252" s="75"/>
      <c r="R252" s="76">
        <f>IF(AND(T252&lt;&gt;"",P252&lt;&gt;""),P252-T252,IF(AND(T252&lt;&gt;"",Q252&lt;&gt;""),Q252-T252,""))</f>
        <v>-21</v>
      </c>
      <c r="S252" s="76" t="str">
        <f>IF(ISERROR(INDEX('[1]Export Agora'!F:F,MATCH(INDEX('[1]Présence Agora'!#REF!,MATCH(E252,'[1]Présence Agora'!B:B,0)),'[1]Export Agora'!A:A,0))),"",IF(INDEX('[1]Export Agora'!F:F,MATCH(INDEX('[1]Présence Agora'!#REF!,MATCH(E252,'[1]Présence Agora'!B:B,0)),'[1]Export Agora'!A:A,0))="","",INDEX('[1]Export Agora'!F:F,MATCH(INDEX('[1]Présence Agora'!#REF!,MATCH(E252,'[1]Présence Agora'!B:B,0)),'[1]Export Agora'!A:A,0))))</f>
        <v/>
      </c>
      <c r="T252" s="65">
        <f>IF(INDEX('[1]Export Lascom'!U:U,MATCH(E252,'[1]Export Lascom'!O:O,0))="","",INDEX('[1]Export Lascom'!U:U,MATCH(E252,'[1]Export Lascom'!O:O,0)))</f>
        <v>45029</v>
      </c>
    </row>
    <row r="253" spans="5:20" x14ac:dyDescent="0.25">
      <c r="E253" s="72" t="s">
        <v>1272</v>
      </c>
      <c r="F253" s="73" t="str">
        <f>INDEX('[1]Export Lascom'!B:B,MATCH(E253,'[1]Export Lascom'!O:O,0))</f>
        <v>22ISS</v>
      </c>
      <c r="G253" s="73">
        <f>INDEX('[1]Export Lascom'!G:G,MATCH(E253,'[1]Export Lascom'!O:O,0))</f>
        <v>17</v>
      </c>
      <c r="H253" s="73" t="str">
        <f>INDEX('[1]Export Lascom'!D:D,MATCH(E253,'[1]Export Lascom'!O:O,0))</f>
        <v>PLO</v>
      </c>
      <c r="I253" s="73" t="str">
        <f>INDEX('[1]Export Lascom'!E:E,MATCH(E253,'[1]Export Lascom'!O:O,0))</f>
        <v>PN2068-2</v>
      </c>
      <c r="J253" s="73" t="str">
        <f>IF(MID(INDEX('[1]Export Lascom'!P:P,MATCH(E253,'[1]Export Lascom'!O:O,0)),4,1)="-",MID(INDEX('[1]Export Lascom'!P:P,MATCH(E253,'[1]Export Lascom'!O:O,0)),5,3),"Titre à mettre à jour")</f>
        <v>S03</v>
      </c>
      <c r="K253" s="73" t="str">
        <f>IF(MID(INDEX('[1]Export Lascom'!P:P,MATCH(E253,'[1]Export Lascom'!O:O,0)),4,1)="-",MID(INDEX('[1]Export Lascom'!P:P,MATCH(E253,'[1]Export Lascom'!O:O,0)),9,3),"Titre à mettre à jour")</f>
        <v>BOI</v>
      </c>
      <c r="L253" s="73" t="str">
        <f>INDEX('[1]Export Lascom'!I:I,MATCH(E253,'[1]Export Lascom'!O:O,0))</f>
        <v>PLA</v>
      </c>
      <c r="M253" s="73" t="str">
        <f>MID(E253,SEARCH("_",E253)-1+13,6)</f>
        <v>000022</v>
      </c>
      <c r="N253" s="74">
        <f>VALUE(MID(E253,SEARCH("_",E253)-1+20,2))</f>
        <v>3</v>
      </c>
      <c r="O253" s="73" t="s">
        <v>787</v>
      </c>
      <c r="P253" s="83" t="str">
        <f>IF(ISERROR(INDEX('Export CPRD PN2068-2'!M:M,MATCH(E253,'Export CPRD PN2068-2'!A:A,0))),"",INDEX('Export CPRD PN2068-2'!M:M,MATCH(E253,'Export CPRD PN2068-2'!A:A,0)))</f>
        <v/>
      </c>
      <c r="Q253" s="75"/>
      <c r="R253" s="76" t="str">
        <f>IF(AND(T253&lt;&gt;"",P253&lt;&gt;""),P253-T253,IF(AND(T253&lt;&gt;"",Q253&lt;&gt;""),Q253-T253,""))</f>
        <v/>
      </c>
      <c r="S253" s="76" t="str">
        <f>IF(ISERROR(INDEX('[1]Export Agora'!F:F,MATCH(INDEX('[1]Présence Agora'!#REF!,MATCH(E253,'[1]Présence Agora'!B:B,0)),'[1]Export Agora'!A:A,0))),"",IF(INDEX('[1]Export Agora'!F:F,MATCH(INDEX('[1]Présence Agora'!#REF!,MATCH(E253,'[1]Présence Agora'!B:B,0)),'[1]Export Agora'!A:A,0))="","",INDEX('[1]Export Agora'!F:F,MATCH(INDEX('[1]Présence Agora'!#REF!,MATCH(E253,'[1]Présence Agora'!B:B,0)),'[1]Export Agora'!A:A,0))))</f>
        <v/>
      </c>
      <c r="T253" s="65" t="str">
        <f>IF(INDEX('[1]Export Lascom'!U:U,MATCH(E253,'[1]Export Lascom'!O:O,0))="","",INDEX('[1]Export Lascom'!U:U,MATCH(E253,'[1]Export Lascom'!O:O,0)))</f>
        <v/>
      </c>
    </row>
    <row r="254" spans="5:20" x14ac:dyDescent="0.25">
      <c r="E254" s="72" t="s">
        <v>1222</v>
      </c>
      <c r="F254" s="73" t="str">
        <f>INDEX('[1]Export Lascom'!B:B,MATCH(E254,'[1]Export Lascom'!O:O,0))</f>
        <v>22ISS</v>
      </c>
      <c r="G254" s="73">
        <f>INDEX('[1]Export Lascom'!G:G,MATCH(E254,'[1]Export Lascom'!O:O,0))</f>
        <v>17</v>
      </c>
      <c r="H254" s="73" t="str">
        <f>INDEX('[1]Export Lascom'!D:D,MATCH(E254,'[1]Export Lascom'!O:O,0))</f>
        <v>PLO</v>
      </c>
      <c r="I254" s="73" t="str">
        <f>INDEX('[1]Export Lascom'!E:E,MATCH(E254,'[1]Export Lascom'!O:O,0))</f>
        <v>PN2068-2</v>
      </c>
      <c r="J254" s="73" t="str">
        <f>IF(MID(INDEX('[1]Export Lascom'!P:P,MATCH(E254,'[1]Export Lascom'!O:O,0)),4,1)="-",MID(INDEX('[1]Export Lascom'!P:P,MATCH(E254,'[1]Export Lascom'!O:O,0)),5,3),"Titre à mettre à jour")</f>
        <v>S03</v>
      </c>
      <c r="K254" s="73" t="str">
        <f>IF(MID(INDEX('[1]Export Lascom'!P:P,MATCH(E254,'[1]Export Lascom'!O:O,0)),4,1)="-",MID(INDEX('[1]Export Lascom'!P:P,MATCH(E254,'[1]Export Lascom'!O:O,0)),9,3),"Titre à mettre à jour")</f>
        <v>BOI</v>
      </c>
      <c r="L254" s="73" t="str">
        <f>INDEX('[1]Export Lascom'!I:I,MATCH(E254,'[1]Export Lascom'!O:O,0))</f>
        <v>PLA</v>
      </c>
      <c r="M254" s="73" t="str">
        <f>MID(E254,SEARCH("_",E254)-1+13,6)</f>
        <v>000022</v>
      </c>
      <c r="N254" s="74">
        <f>VALUE(MID(E254,SEARCH("_",E254)-1+20,2))</f>
        <v>4</v>
      </c>
      <c r="O254" s="73" t="s">
        <v>787</v>
      </c>
      <c r="P254" s="83" t="str">
        <f>IF(ISERROR(INDEX('Export CPRD PN2068-2'!M:M,MATCH(E254,'Export CPRD PN2068-2'!A:A,0))),"",INDEX('Export CPRD PN2068-2'!M:M,MATCH(E254,'Export CPRD PN2068-2'!A:A,0)))</f>
        <v/>
      </c>
      <c r="Q254" s="75"/>
      <c r="R254" s="76" t="str">
        <f>IF(AND(T254&lt;&gt;"",P254&lt;&gt;""),P254-T254,IF(AND(T254&lt;&gt;"",Q254&lt;&gt;""),Q254-T254,""))</f>
        <v/>
      </c>
      <c r="S254" s="76" t="str">
        <f>IF(ISERROR(INDEX('[1]Export Agora'!F:F,MATCH(INDEX('[1]Présence Agora'!#REF!,MATCH(E254,'[1]Présence Agora'!B:B,0)),'[1]Export Agora'!A:A,0))),"",IF(INDEX('[1]Export Agora'!F:F,MATCH(INDEX('[1]Présence Agora'!#REF!,MATCH(E254,'[1]Présence Agora'!B:B,0)),'[1]Export Agora'!A:A,0))="","",INDEX('[1]Export Agora'!F:F,MATCH(INDEX('[1]Présence Agora'!#REF!,MATCH(E254,'[1]Présence Agora'!B:B,0)),'[1]Export Agora'!A:A,0))))</f>
        <v/>
      </c>
      <c r="T254" s="65">
        <f>IF(INDEX('[1]Export Lascom'!U:U,MATCH(E254,'[1]Export Lascom'!O:O,0))="","",INDEX('[1]Export Lascom'!U:U,MATCH(E254,'[1]Export Lascom'!O:O,0)))</f>
        <v>45071</v>
      </c>
    </row>
    <row r="255" spans="5:20" x14ac:dyDescent="0.25">
      <c r="E255" s="72" t="s">
        <v>1223</v>
      </c>
      <c r="F255" s="73" t="str">
        <f>INDEX('[1]Export Lascom'!B:B,MATCH(E255,'[1]Export Lascom'!O:O,0))</f>
        <v>22ISS</v>
      </c>
      <c r="G255" s="73">
        <f>INDEX('[1]Export Lascom'!G:G,MATCH(E255,'[1]Export Lascom'!O:O,0))</f>
        <v>17</v>
      </c>
      <c r="H255" s="73" t="str">
        <f>INDEX('[1]Export Lascom'!D:D,MATCH(E255,'[1]Export Lascom'!O:O,0))</f>
        <v>PLO</v>
      </c>
      <c r="I255" s="73" t="str">
        <f>INDEX('[1]Export Lascom'!E:E,MATCH(E255,'[1]Export Lascom'!O:O,0))</f>
        <v>PN2068-2</v>
      </c>
      <c r="J255" s="73" t="str">
        <f>IF(MID(INDEX('[1]Export Lascom'!P:P,MATCH(E255,'[1]Export Lascom'!O:O,0)),4,1)="-",MID(INDEX('[1]Export Lascom'!P:P,MATCH(E255,'[1]Export Lascom'!O:O,0)),5,3),"Titre à mettre à jour")</f>
        <v>S03</v>
      </c>
      <c r="K255" s="73" t="str">
        <f>IF(MID(INDEX('[1]Export Lascom'!P:P,MATCH(E255,'[1]Export Lascom'!O:O,0)),4,1)="-",MID(INDEX('[1]Export Lascom'!P:P,MATCH(E255,'[1]Export Lascom'!O:O,0)),9,3),"Titre à mettre à jour")</f>
        <v>BOI</v>
      </c>
      <c r="L255" s="73" t="str">
        <f>INDEX('[1]Export Lascom'!I:I,MATCH(E255,'[1]Export Lascom'!O:O,0))</f>
        <v>PLA</v>
      </c>
      <c r="M255" s="73" t="str">
        <f>MID(E255,SEARCH("_",E255)-1+13,6)</f>
        <v>000022</v>
      </c>
      <c r="N255" s="74">
        <f>VALUE(MID(E255,SEARCH("_",E255)-1+20,2))</f>
        <v>5</v>
      </c>
      <c r="O255" s="73" t="s">
        <v>787</v>
      </c>
      <c r="P255" s="83" t="str">
        <f>IF(ISERROR(INDEX('Export CPRD PN2068-2'!M:M,MATCH(E255,'Export CPRD PN2068-2'!A:A,0))),"",INDEX('Export CPRD PN2068-2'!M:M,MATCH(E255,'Export CPRD PN2068-2'!A:A,0)))</f>
        <v/>
      </c>
      <c r="Q255" s="75">
        <v>45085</v>
      </c>
      <c r="R255" s="76">
        <f>IF(AND(T255&lt;&gt;"",P255&lt;&gt;""),P255-T255,IF(AND(T255&lt;&gt;"",Q255&lt;&gt;""),Q255-T255,""))</f>
        <v>14</v>
      </c>
      <c r="S255" s="76" t="str">
        <f>IF(ISERROR(INDEX('[1]Export Agora'!F:F,MATCH(INDEX('[1]Présence Agora'!#REF!,MATCH(E255,'[1]Présence Agora'!B:B,0)),'[1]Export Agora'!A:A,0))),"",IF(INDEX('[1]Export Agora'!F:F,MATCH(INDEX('[1]Présence Agora'!#REF!,MATCH(E255,'[1]Présence Agora'!B:B,0)),'[1]Export Agora'!A:A,0))="","",INDEX('[1]Export Agora'!F:F,MATCH(INDEX('[1]Présence Agora'!#REF!,MATCH(E255,'[1]Présence Agora'!B:B,0)),'[1]Export Agora'!A:A,0))))</f>
        <v/>
      </c>
      <c r="T255" s="65">
        <f>IF(INDEX('[1]Export Lascom'!U:U,MATCH(E255,'[1]Export Lascom'!O:O,0))="","",INDEX('[1]Export Lascom'!U:U,MATCH(E255,'[1]Export Lascom'!O:O,0)))</f>
        <v>45071</v>
      </c>
    </row>
    <row r="256" spans="5:20" x14ac:dyDescent="0.25">
      <c r="E256" s="72" t="s">
        <v>1224</v>
      </c>
      <c r="F256" s="73" t="str">
        <f>INDEX('[1]Export Lascom'!B:B,MATCH(E256,'[1]Export Lascom'!O:O,0))</f>
        <v>22ISS</v>
      </c>
      <c r="G256" s="73">
        <f>INDEX('[1]Export Lascom'!G:G,MATCH(E256,'[1]Export Lascom'!O:O,0))</f>
        <v>17</v>
      </c>
      <c r="H256" s="73" t="str">
        <f>INDEX('[1]Export Lascom'!D:D,MATCH(E256,'[1]Export Lascom'!O:O,0))</f>
        <v>PLO</v>
      </c>
      <c r="I256" s="73" t="str">
        <f>INDEX('[1]Export Lascom'!E:E,MATCH(E256,'[1]Export Lascom'!O:O,0))</f>
        <v>PN2068-2</v>
      </c>
      <c r="J256" s="73" t="str">
        <f>IF(MID(INDEX('[1]Export Lascom'!P:P,MATCH(E256,'[1]Export Lascom'!O:O,0)),4,1)="-",MID(INDEX('[1]Export Lascom'!P:P,MATCH(E256,'[1]Export Lascom'!O:O,0)),5,3),"Titre à mettre à jour")</f>
        <v>S03</v>
      </c>
      <c r="K256" s="73" t="str">
        <f>IF(MID(INDEX('[1]Export Lascom'!P:P,MATCH(E256,'[1]Export Lascom'!O:O,0)),4,1)="-",MID(INDEX('[1]Export Lascom'!P:P,MATCH(E256,'[1]Export Lascom'!O:O,0)),9,3),"Titre à mettre à jour")</f>
        <v>BOI</v>
      </c>
      <c r="L256" s="73" t="str">
        <f>INDEX('[1]Export Lascom'!I:I,MATCH(E256,'[1]Export Lascom'!O:O,0))</f>
        <v>PLA</v>
      </c>
      <c r="M256" s="73" t="str">
        <f>MID(E256,SEARCH("_",E256)-1+13,6)</f>
        <v>000022</v>
      </c>
      <c r="N256" s="74">
        <f>VALUE(MID(E256,SEARCH("_",E256)-1+20,2))</f>
        <v>6</v>
      </c>
      <c r="O256" s="73" t="s">
        <v>787</v>
      </c>
      <c r="P256" s="83" t="str">
        <f>IF(ISERROR(INDEX('Export CPRD PN2068-2'!M:M,MATCH(E256,'Export CPRD PN2068-2'!A:A,0))),"",INDEX('Export CPRD PN2068-2'!M:M,MATCH(E256,'Export CPRD PN2068-2'!A:A,0)))</f>
        <v/>
      </c>
      <c r="Q256" s="75">
        <v>45085</v>
      </c>
      <c r="R256" s="76">
        <f>IF(AND(T256&lt;&gt;"",P256&lt;&gt;""),P256-T256,IF(AND(T256&lt;&gt;"",Q256&lt;&gt;""),Q256-T256,""))</f>
        <v>14</v>
      </c>
      <c r="S256" s="76" t="str">
        <f>IF(ISERROR(INDEX('[1]Export Agora'!F:F,MATCH(INDEX('[1]Présence Agora'!#REF!,MATCH(E256,'[1]Présence Agora'!B:B,0)),'[1]Export Agora'!A:A,0))),"",IF(INDEX('[1]Export Agora'!F:F,MATCH(INDEX('[1]Présence Agora'!#REF!,MATCH(E256,'[1]Présence Agora'!B:B,0)),'[1]Export Agora'!A:A,0))="","",INDEX('[1]Export Agora'!F:F,MATCH(INDEX('[1]Présence Agora'!#REF!,MATCH(E256,'[1]Présence Agora'!B:B,0)),'[1]Export Agora'!A:A,0))))</f>
        <v/>
      </c>
      <c r="T256" s="65">
        <f>IF(INDEX('[1]Export Lascom'!U:U,MATCH(E256,'[1]Export Lascom'!O:O,0))="","",INDEX('[1]Export Lascom'!U:U,MATCH(E256,'[1]Export Lascom'!O:O,0)))</f>
        <v>45071</v>
      </c>
    </row>
    <row r="257" spans="5:20" x14ac:dyDescent="0.25">
      <c r="E257" s="72" t="s">
        <v>884</v>
      </c>
      <c r="F257" s="73" t="str">
        <f>INDEX('[1]Export Lascom'!B:B,MATCH(E257,'[1]Export Lascom'!O:O,0))</f>
        <v>22ISS</v>
      </c>
      <c r="G257" s="73">
        <f>INDEX('[1]Export Lascom'!G:G,MATCH(E257,'[1]Export Lascom'!O:O,0))</f>
        <v>17</v>
      </c>
      <c r="H257" s="73" t="str">
        <f>INDEX('[1]Export Lascom'!D:D,MATCH(E257,'[1]Export Lascom'!O:O,0))</f>
        <v>G72</v>
      </c>
      <c r="I257" s="73" t="str">
        <f>INDEX('[1]Export Lascom'!E:E,MATCH(E257,'[1]Export Lascom'!O:O,0))</f>
        <v>PN2068-2</v>
      </c>
      <c r="J257" s="73" t="str">
        <f>IF(MID(INDEX('[1]Export Lascom'!P:P,MATCH(E257,'[1]Export Lascom'!O:O,0)),4,1)="-",MID(INDEX('[1]Export Lascom'!P:P,MATCH(E257,'[1]Export Lascom'!O:O,0)),5,3),"Titre à mettre à jour")</f>
        <v>Titre à mettre à jour</v>
      </c>
      <c r="K257" s="73" t="str">
        <f>IF(MID(INDEX('[1]Export Lascom'!P:P,MATCH(E257,'[1]Export Lascom'!O:O,0)),4,1)="-",MID(INDEX('[1]Export Lascom'!P:P,MATCH(E257,'[1]Export Lascom'!O:O,0)),9,3),"Titre à mettre à jour")</f>
        <v>Titre à mettre à jour</v>
      </c>
      <c r="L257" s="73" t="str">
        <f>INDEX('[1]Export Lascom'!I:I,MATCH(E257,'[1]Export Lascom'!O:O,0))</f>
        <v>PLA</v>
      </c>
      <c r="M257" s="73" t="str">
        <f>MID(E257,SEARCH("_",E257)-1+13,6)</f>
        <v>000023</v>
      </c>
      <c r="N257" s="74">
        <f>VALUE(MID(E257,SEARCH("_",E257)-1+20,2))</f>
        <v>1</v>
      </c>
      <c r="O257" s="73" t="s">
        <v>787</v>
      </c>
      <c r="P257" s="83" t="str">
        <f>IF(ISERROR(INDEX('Export CPRD PN2068-2'!M:M,MATCH(E257,'Export CPRD PN2068-2'!A:A,0))),"",INDEX('Export CPRD PN2068-2'!M:M,MATCH(E257,'Export CPRD PN2068-2'!A:A,0)))</f>
        <v/>
      </c>
      <c r="Q257" s="75"/>
      <c r="R257" s="76" t="str">
        <f>IF(AND(T257&lt;&gt;"",P257&lt;&gt;""),P257-T257,IF(AND(T257&lt;&gt;"",Q257&lt;&gt;""),Q257-T257,""))</f>
        <v/>
      </c>
      <c r="S257" s="76" t="str">
        <f>IF(ISERROR(INDEX('[1]Export Agora'!F:F,MATCH(INDEX('[1]Présence Agora'!#REF!,MATCH(E257,'[1]Présence Agora'!B:B,0)),'[1]Export Agora'!A:A,0))),"",IF(INDEX('[1]Export Agora'!F:F,MATCH(INDEX('[1]Présence Agora'!#REF!,MATCH(E257,'[1]Présence Agora'!B:B,0)),'[1]Export Agora'!A:A,0))="","",INDEX('[1]Export Agora'!F:F,MATCH(INDEX('[1]Présence Agora'!#REF!,MATCH(E257,'[1]Présence Agora'!B:B,0)),'[1]Export Agora'!A:A,0))))</f>
        <v/>
      </c>
      <c r="T257" s="65">
        <f>IF(INDEX('[1]Export Lascom'!U:U,MATCH(E257,'[1]Export Lascom'!O:O,0))="","",INDEX('[1]Export Lascom'!U:U,MATCH(E257,'[1]Export Lascom'!O:O,0)))</f>
        <v>44974</v>
      </c>
    </row>
    <row r="258" spans="5:20" x14ac:dyDescent="0.25">
      <c r="E258" s="72" t="s">
        <v>1017</v>
      </c>
      <c r="F258" s="73" t="str">
        <f>INDEX('[1]Export Lascom'!B:B,MATCH(E258,'[1]Export Lascom'!O:O,0))</f>
        <v>22ISS</v>
      </c>
      <c r="G258" s="73">
        <f>INDEX('[1]Export Lascom'!G:G,MATCH(E258,'[1]Export Lascom'!O:O,0))</f>
        <v>17</v>
      </c>
      <c r="H258" s="73" t="str">
        <f>INDEX('[1]Export Lascom'!D:D,MATCH(E258,'[1]Export Lascom'!O:O,0))</f>
        <v>G72</v>
      </c>
      <c r="I258" s="73" t="str">
        <f>INDEX('[1]Export Lascom'!E:E,MATCH(E258,'[1]Export Lascom'!O:O,0))</f>
        <v>PN2068-2</v>
      </c>
      <c r="J258" s="73" t="str">
        <f>IF(MID(INDEX('[1]Export Lascom'!P:P,MATCH(E258,'[1]Export Lascom'!O:O,0)),4,1)="-",MID(INDEX('[1]Export Lascom'!P:P,MATCH(E258,'[1]Export Lascom'!O:O,0)),5,3),"Titre à mettre à jour")</f>
        <v>S03</v>
      </c>
      <c r="K258" s="73" t="str">
        <f>IF(MID(INDEX('[1]Export Lascom'!P:P,MATCH(E258,'[1]Export Lascom'!O:O,0)),4,1)="-",MID(INDEX('[1]Export Lascom'!P:P,MATCH(E258,'[1]Export Lascom'!O:O,0)),9,3),"Titre à mettre à jour")</f>
        <v>BOI</v>
      </c>
      <c r="L258" s="73" t="str">
        <f>INDEX('[1]Export Lascom'!I:I,MATCH(E258,'[1]Export Lascom'!O:O,0))</f>
        <v>PLA</v>
      </c>
      <c r="M258" s="73" t="str">
        <f>MID(E258,SEARCH("_",E258)-1+13,6)</f>
        <v>000023</v>
      </c>
      <c r="N258" s="74">
        <f>VALUE(MID(E258,SEARCH("_",E258)-1+20,2))</f>
        <v>2</v>
      </c>
      <c r="O258" s="73" t="s">
        <v>787</v>
      </c>
      <c r="P258" s="83">
        <f>IF(ISERROR(INDEX('Export CPRD PN2068-2'!M:M,MATCH(E258,'Export CPRD PN2068-2'!A:A,0))),"",INDEX('Export CPRD PN2068-2'!M:M,MATCH(E258,'Export CPRD PN2068-2'!A:A,0)))</f>
        <v>45008</v>
      </c>
      <c r="Q258" s="75"/>
      <c r="R258" s="76">
        <f>IF(AND(T258&lt;&gt;"",P258&lt;&gt;""),P258-T258,IF(AND(T258&lt;&gt;"",Q258&lt;&gt;""),Q258-T258,""))</f>
        <v>-21</v>
      </c>
      <c r="S258" s="76" t="str">
        <f>IF(ISERROR(INDEX('[1]Export Agora'!F:F,MATCH(INDEX('[1]Présence Agora'!#REF!,MATCH(E258,'[1]Présence Agora'!B:B,0)),'[1]Export Agora'!A:A,0))),"",IF(INDEX('[1]Export Agora'!F:F,MATCH(INDEX('[1]Présence Agora'!#REF!,MATCH(E258,'[1]Présence Agora'!B:B,0)),'[1]Export Agora'!A:A,0))="","",INDEX('[1]Export Agora'!F:F,MATCH(INDEX('[1]Présence Agora'!#REF!,MATCH(E258,'[1]Présence Agora'!B:B,0)),'[1]Export Agora'!A:A,0))))</f>
        <v/>
      </c>
      <c r="T258" s="65">
        <f>IF(INDEX('[1]Export Lascom'!U:U,MATCH(E258,'[1]Export Lascom'!O:O,0))="","",INDEX('[1]Export Lascom'!U:U,MATCH(E258,'[1]Export Lascom'!O:O,0)))</f>
        <v>45029</v>
      </c>
    </row>
    <row r="259" spans="5:20" x14ac:dyDescent="0.25">
      <c r="E259" s="72" t="s">
        <v>1264</v>
      </c>
      <c r="F259" s="73" t="str">
        <f>INDEX('[1]Export Lascom'!B:B,MATCH(E259,'[1]Export Lascom'!O:O,0))</f>
        <v>22ISS</v>
      </c>
      <c r="G259" s="73">
        <f>INDEX('[1]Export Lascom'!G:G,MATCH(E259,'[1]Export Lascom'!O:O,0))</f>
        <v>17</v>
      </c>
      <c r="H259" s="73" t="str">
        <f>INDEX('[1]Export Lascom'!D:D,MATCH(E259,'[1]Export Lascom'!O:O,0))</f>
        <v>G72</v>
      </c>
      <c r="I259" s="73" t="str">
        <f>INDEX('[1]Export Lascom'!E:E,MATCH(E259,'[1]Export Lascom'!O:O,0))</f>
        <v>PN2068-2</v>
      </c>
      <c r="J259" s="73" t="str">
        <f>IF(MID(INDEX('[1]Export Lascom'!P:P,MATCH(E259,'[1]Export Lascom'!O:O,0)),4,1)="-",MID(INDEX('[1]Export Lascom'!P:P,MATCH(E259,'[1]Export Lascom'!O:O,0)),5,3),"Titre à mettre à jour")</f>
        <v>S03</v>
      </c>
      <c r="K259" s="73" t="str">
        <f>IF(MID(INDEX('[1]Export Lascom'!P:P,MATCH(E259,'[1]Export Lascom'!O:O,0)),4,1)="-",MID(INDEX('[1]Export Lascom'!P:P,MATCH(E259,'[1]Export Lascom'!O:O,0)),9,3),"Titre à mettre à jour")</f>
        <v>BOI</v>
      </c>
      <c r="L259" s="73" t="str">
        <f>INDEX('[1]Export Lascom'!I:I,MATCH(E259,'[1]Export Lascom'!O:O,0))</f>
        <v>PLA</v>
      </c>
      <c r="M259" s="73" t="str">
        <f>MID(E259,SEARCH("_",E259)-1+13,6)</f>
        <v>000023</v>
      </c>
      <c r="N259" s="74">
        <f>VALUE(MID(E259,SEARCH("_",E259)-1+20,2))</f>
        <v>3</v>
      </c>
      <c r="O259" s="73" t="s">
        <v>787</v>
      </c>
      <c r="P259" s="83" t="str">
        <f>IF(ISERROR(INDEX('Export CPRD PN2068-2'!M:M,MATCH(E259,'Export CPRD PN2068-2'!A:A,0))),"",INDEX('Export CPRD PN2068-2'!M:M,MATCH(E259,'Export CPRD PN2068-2'!A:A,0)))</f>
        <v/>
      </c>
      <c r="Q259" s="75"/>
      <c r="R259" s="76" t="str">
        <f>IF(AND(T259&lt;&gt;"",P259&lt;&gt;""),P259-T259,IF(AND(T259&lt;&gt;"",Q259&lt;&gt;""),Q259-T259,""))</f>
        <v/>
      </c>
      <c r="S259" s="76" t="str">
        <f>IF(ISERROR(INDEX('[1]Export Agora'!F:F,MATCH(INDEX('[1]Présence Agora'!#REF!,MATCH(E259,'[1]Présence Agora'!B:B,0)),'[1]Export Agora'!A:A,0))),"",IF(INDEX('[1]Export Agora'!F:F,MATCH(INDEX('[1]Présence Agora'!#REF!,MATCH(E259,'[1]Présence Agora'!B:B,0)),'[1]Export Agora'!A:A,0))="","",INDEX('[1]Export Agora'!F:F,MATCH(INDEX('[1]Présence Agora'!#REF!,MATCH(E259,'[1]Présence Agora'!B:B,0)),'[1]Export Agora'!A:A,0))))</f>
        <v/>
      </c>
      <c r="T259" s="65" t="str">
        <f>IF(INDEX('[1]Export Lascom'!U:U,MATCH(E259,'[1]Export Lascom'!O:O,0))="","",INDEX('[1]Export Lascom'!U:U,MATCH(E259,'[1]Export Lascom'!O:O,0)))</f>
        <v/>
      </c>
    </row>
    <row r="260" spans="5:20" x14ac:dyDescent="0.25">
      <c r="E260" s="72" t="s">
        <v>1225</v>
      </c>
      <c r="F260" s="73" t="str">
        <f>INDEX('[1]Export Lascom'!B:B,MATCH(E260,'[1]Export Lascom'!O:O,0))</f>
        <v>22ISS</v>
      </c>
      <c r="G260" s="73">
        <f>INDEX('[1]Export Lascom'!G:G,MATCH(E260,'[1]Export Lascom'!O:O,0))</f>
        <v>17</v>
      </c>
      <c r="H260" s="73" t="str">
        <f>INDEX('[1]Export Lascom'!D:D,MATCH(E260,'[1]Export Lascom'!O:O,0))</f>
        <v>PLO</v>
      </c>
      <c r="I260" s="73" t="str">
        <f>INDEX('[1]Export Lascom'!E:E,MATCH(E260,'[1]Export Lascom'!O:O,0))</f>
        <v>PN2068-2</v>
      </c>
      <c r="J260" s="73" t="str">
        <f>IF(MID(INDEX('[1]Export Lascom'!P:P,MATCH(E260,'[1]Export Lascom'!O:O,0)),4,1)="-",MID(INDEX('[1]Export Lascom'!P:P,MATCH(E260,'[1]Export Lascom'!O:O,0)),5,3),"Titre à mettre à jour")</f>
        <v>S03</v>
      </c>
      <c r="K260" s="73" t="str">
        <f>IF(MID(INDEX('[1]Export Lascom'!P:P,MATCH(E260,'[1]Export Lascom'!O:O,0)),4,1)="-",MID(INDEX('[1]Export Lascom'!P:P,MATCH(E260,'[1]Export Lascom'!O:O,0)),9,3),"Titre à mettre à jour")</f>
        <v>BOI</v>
      </c>
      <c r="L260" s="73" t="str">
        <f>INDEX('[1]Export Lascom'!I:I,MATCH(E260,'[1]Export Lascom'!O:O,0))</f>
        <v>PLA</v>
      </c>
      <c r="M260" s="73" t="str">
        <f>MID(E260,SEARCH("_",E260)-1+13,6)</f>
        <v>000023</v>
      </c>
      <c r="N260" s="74">
        <f>VALUE(MID(E260,SEARCH("_",E260)-1+20,2))</f>
        <v>4</v>
      </c>
      <c r="O260" s="73" t="s">
        <v>787</v>
      </c>
      <c r="P260" s="83" t="str">
        <f>IF(ISERROR(INDEX('Export CPRD PN2068-2'!M:M,MATCH(E260,'Export CPRD PN2068-2'!A:A,0))),"",INDEX('Export CPRD PN2068-2'!M:M,MATCH(E260,'Export CPRD PN2068-2'!A:A,0)))</f>
        <v/>
      </c>
      <c r="Q260" s="75"/>
      <c r="R260" s="76" t="str">
        <f>IF(AND(T260&lt;&gt;"",P260&lt;&gt;""),P260-T260,IF(AND(T260&lt;&gt;"",Q260&lt;&gt;""),Q260-T260,""))</f>
        <v/>
      </c>
      <c r="S260" s="76" t="str">
        <f>IF(ISERROR(INDEX('[1]Export Agora'!F:F,MATCH(INDEX('[1]Présence Agora'!#REF!,MATCH(E260,'[1]Présence Agora'!B:B,0)),'[1]Export Agora'!A:A,0))),"",IF(INDEX('[1]Export Agora'!F:F,MATCH(INDEX('[1]Présence Agora'!#REF!,MATCH(E260,'[1]Présence Agora'!B:B,0)),'[1]Export Agora'!A:A,0))="","",INDEX('[1]Export Agora'!F:F,MATCH(INDEX('[1]Présence Agora'!#REF!,MATCH(E260,'[1]Présence Agora'!B:B,0)),'[1]Export Agora'!A:A,0))))</f>
        <v/>
      </c>
      <c r="T260" s="65">
        <f>IF(INDEX('[1]Export Lascom'!U:U,MATCH(E260,'[1]Export Lascom'!O:O,0))="","",INDEX('[1]Export Lascom'!U:U,MATCH(E260,'[1]Export Lascom'!O:O,0)))</f>
        <v>45071</v>
      </c>
    </row>
    <row r="261" spans="5:20" x14ac:dyDescent="0.25">
      <c r="E261" s="72" t="s">
        <v>1226</v>
      </c>
      <c r="F261" s="73" t="str">
        <f>INDEX('[1]Export Lascom'!B:B,MATCH(E261,'[1]Export Lascom'!O:O,0))</f>
        <v>22ISS</v>
      </c>
      <c r="G261" s="73">
        <f>INDEX('[1]Export Lascom'!G:G,MATCH(E261,'[1]Export Lascom'!O:O,0))</f>
        <v>17</v>
      </c>
      <c r="H261" s="73" t="str">
        <f>INDEX('[1]Export Lascom'!D:D,MATCH(E261,'[1]Export Lascom'!O:O,0))</f>
        <v>PLO</v>
      </c>
      <c r="I261" s="73" t="str">
        <f>INDEX('[1]Export Lascom'!E:E,MATCH(E261,'[1]Export Lascom'!O:O,0))</f>
        <v>PN2068-2</v>
      </c>
      <c r="J261" s="73" t="str">
        <f>IF(MID(INDEX('[1]Export Lascom'!P:P,MATCH(E261,'[1]Export Lascom'!O:O,0)),4,1)="-",MID(INDEX('[1]Export Lascom'!P:P,MATCH(E261,'[1]Export Lascom'!O:O,0)),5,3),"Titre à mettre à jour")</f>
        <v>S03</v>
      </c>
      <c r="K261" s="73" t="str">
        <f>IF(MID(INDEX('[1]Export Lascom'!P:P,MATCH(E261,'[1]Export Lascom'!O:O,0)),4,1)="-",MID(INDEX('[1]Export Lascom'!P:P,MATCH(E261,'[1]Export Lascom'!O:O,0)),9,3),"Titre à mettre à jour")</f>
        <v>BOI</v>
      </c>
      <c r="L261" s="73" t="str">
        <f>INDEX('[1]Export Lascom'!I:I,MATCH(E261,'[1]Export Lascom'!O:O,0))</f>
        <v>PLA</v>
      </c>
      <c r="M261" s="73" t="str">
        <f>MID(E261,SEARCH("_",E261)-1+13,6)</f>
        <v>000023</v>
      </c>
      <c r="N261" s="74">
        <f>VALUE(MID(E261,SEARCH("_",E261)-1+20,2))</f>
        <v>5</v>
      </c>
      <c r="O261" s="73" t="s">
        <v>787</v>
      </c>
      <c r="P261" s="83" t="str">
        <f>IF(ISERROR(INDEX('Export CPRD PN2068-2'!M:M,MATCH(E261,'Export CPRD PN2068-2'!A:A,0))),"",INDEX('Export CPRD PN2068-2'!M:M,MATCH(E261,'Export CPRD PN2068-2'!A:A,0)))</f>
        <v/>
      </c>
      <c r="Q261" s="75">
        <v>45085</v>
      </c>
      <c r="R261" s="76">
        <f>IF(AND(T261&lt;&gt;"",P261&lt;&gt;""),P261-T261,IF(AND(T261&lt;&gt;"",Q261&lt;&gt;""),Q261-T261,""))</f>
        <v>14</v>
      </c>
      <c r="S261" s="76" t="str">
        <f>IF(ISERROR(INDEX('[1]Export Agora'!F:F,MATCH(INDEX('[1]Présence Agora'!#REF!,MATCH(E261,'[1]Présence Agora'!B:B,0)),'[1]Export Agora'!A:A,0))),"",IF(INDEX('[1]Export Agora'!F:F,MATCH(INDEX('[1]Présence Agora'!#REF!,MATCH(E261,'[1]Présence Agora'!B:B,0)),'[1]Export Agora'!A:A,0))="","",INDEX('[1]Export Agora'!F:F,MATCH(INDEX('[1]Présence Agora'!#REF!,MATCH(E261,'[1]Présence Agora'!B:B,0)),'[1]Export Agora'!A:A,0))))</f>
        <v/>
      </c>
      <c r="T261" s="65">
        <f>IF(INDEX('[1]Export Lascom'!U:U,MATCH(E261,'[1]Export Lascom'!O:O,0))="","",INDEX('[1]Export Lascom'!U:U,MATCH(E261,'[1]Export Lascom'!O:O,0)))</f>
        <v>45071</v>
      </c>
    </row>
    <row r="262" spans="5:20" x14ac:dyDescent="0.25">
      <c r="E262" s="72" t="s">
        <v>925</v>
      </c>
      <c r="F262" s="73" t="str">
        <f>INDEX('[1]Export Lascom'!B:B,MATCH(E262,'[1]Export Lascom'!O:O,0))</f>
        <v>22ISS</v>
      </c>
      <c r="G262" s="73">
        <f>INDEX('[1]Export Lascom'!G:G,MATCH(E262,'[1]Export Lascom'!O:O,0))</f>
        <v>17</v>
      </c>
      <c r="H262" s="73" t="str">
        <f>INDEX('[1]Export Lascom'!D:D,MATCH(E262,'[1]Export Lascom'!O:O,0))</f>
        <v>G72</v>
      </c>
      <c r="I262" s="73" t="str">
        <f>INDEX('[1]Export Lascom'!E:E,MATCH(E262,'[1]Export Lascom'!O:O,0))</f>
        <v>PN2068-2</v>
      </c>
      <c r="J262" s="73" t="str">
        <f>IF(MID(INDEX('[1]Export Lascom'!P:P,MATCH(E262,'[1]Export Lascom'!O:O,0)),4,1)="-",MID(INDEX('[1]Export Lascom'!P:P,MATCH(E262,'[1]Export Lascom'!O:O,0)),5,3),"Titre à mettre à jour")</f>
        <v>Titre à mettre à jour</v>
      </c>
      <c r="K262" s="73" t="str">
        <f>IF(MID(INDEX('[1]Export Lascom'!P:P,MATCH(E262,'[1]Export Lascom'!O:O,0)),4,1)="-",MID(INDEX('[1]Export Lascom'!P:P,MATCH(E262,'[1]Export Lascom'!O:O,0)),9,3),"Titre à mettre à jour")</f>
        <v>Titre à mettre à jour</v>
      </c>
      <c r="L262" s="73" t="str">
        <f>INDEX('[1]Export Lascom'!I:I,MATCH(E262,'[1]Export Lascom'!O:O,0))</f>
        <v>PLA</v>
      </c>
      <c r="M262" s="73" t="str">
        <f>MID(E262,SEARCH("_",E262)-1+13,6)</f>
        <v>000024</v>
      </c>
      <c r="N262" s="74">
        <f>VALUE(MID(E262,SEARCH("_",E262)-1+20,2))</f>
        <v>1</v>
      </c>
      <c r="O262" s="73" t="s">
        <v>787</v>
      </c>
      <c r="P262" s="83" t="str">
        <f>IF(ISERROR(INDEX('Export CPRD PN2068-2'!M:M,MATCH(E262,'Export CPRD PN2068-2'!A:A,0))),"",INDEX('Export CPRD PN2068-2'!M:M,MATCH(E262,'Export CPRD PN2068-2'!A:A,0)))</f>
        <v/>
      </c>
      <c r="Q262" s="75"/>
      <c r="R262" s="76" t="str">
        <f>IF(AND(T262&lt;&gt;"",P262&lt;&gt;""),P262-T262,IF(AND(T262&lt;&gt;"",Q262&lt;&gt;""),Q262-T262,""))</f>
        <v/>
      </c>
      <c r="S262" s="76" t="str">
        <f>IF(ISERROR(INDEX('[1]Export Agora'!F:F,MATCH(INDEX('[1]Présence Agora'!#REF!,MATCH(E262,'[1]Présence Agora'!B:B,0)),'[1]Export Agora'!A:A,0))),"",IF(INDEX('[1]Export Agora'!F:F,MATCH(INDEX('[1]Présence Agora'!#REF!,MATCH(E262,'[1]Présence Agora'!B:B,0)),'[1]Export Agora'!A:A,0))="","",INDEX('[1]Export Agora'!F:F,MATCH(INDEX('[1]Présence Agora'!#REF!,MATCH(E262,'[1]Présence Agora'!B:B,0)),'[1]Export Agora'!A:A,0))))</f>
        <v/>
      </c>
      <c r="T262" s="65">
        <f>IF(INDEX('[1]Export Lascom'!U:U,MATCH(E262,'[1]Export Lascom'!O:O,0))="","",INDEX('[1]Export Lascom'!U:U,MATCH(E262,'[1]Export Lascom'!O:O,0)))</f>
        <v>44994</v>
      </c>
    </row>
    <row r="263" spans="5:20" x14ac:dyDescent="0.25">
      <c r="E263" s="72" t="s">
        <v>1018</v>
      </c>
      <c r="F263" s="73" t="str">
        <f>INDEX('[1]Export Lascom'!B:B,MATCH(E263,'[1]Export Lascom'!O:O,0))</f>
        <v>22ISS</v>
      </c>
      <c r="G263" s="73">
        <f>INDEX('[1]Export Lascom'!G:G,MATCH(E263,'[1]Export Lascom'!O:O,0))</f>
        <v>17</v>
      </c>
      <c r="H263" s="73" t="str">
        <f>INDEX('[1]Export Lascom'!D:D,MATCH(E263,'[1]Export Lascom'!O:O,0))</f>
        <v>G72</v>
      </c>
      <c r="I263" s="73" t="str">
        <f>INDEX('[1]Export Lascom'!E:E,MATCH(E263,'[1]Export Lascom'!O:O,0))</f>
        <v>PN2068-2</v>
      </c>
      <c r="J263" s="73" t="str">
        <f>IF(MID(INDEX('[1]Export Lascom'!P:P,MATCH(E263,'[1]Export Lascom'!O:O,0)),4,1)="-",MID(INDEX('[1]Export Lascom'!P:P,MATCH(E263,'[1]Export Lascom'!O:O,0)),5,3),"Titre à mettre à jour")</f>
        <v>Titre à mettre à jour</v>
      </c>
      <c r="K263" s="73" t="str">
        <f>IF(MID(INDEX('[1]Export Lascom'!P:P,MATCH(E263,'[1]Export Lascom'!O:O,0)),4,1)="-",MID(INDEX('[1]Export Lascom'!P:P,MATCH(E263,'[1]Export Lascom'!O:O,0)),9,3),"Titre à mettre à jour")</f>
        <v>Titre à mettre à jour</v>
      </c>
      <c r="L263" s="73" t="str">
        <f>INDEX('[1]Export Lascom'!I:I,MATCH(E263,'[1]Export Lascom'!O:O,0))</f>
        <v>PLA</v>
      </c>
      <c r="M263" s="73" t="str">
        <f>MID(E263,SEARCH("_",E263)-1+13,6)</f>
        <v>000024</v>
      </c>
      <c r="N263" s="74">
        <f>VALUE(MID(E263,SEARCH("_",E263)-1+20,2))</f>
        <v>2</v>
      </c>
      <c r="O263" s="73" t="s">
        <v>787</v>
      </c>
      <c r="P263" s="83">
        <f>IF(ISERROR(INDEX('Export CPRD PN2068-2'!M:M,MATCH(E263,'Export CPRD PN2068-2'!A:A,0))),"",INDEX('Export CPRD PN2068-2'!M:M,MATCH(E263,'Export CPRD PN2068-2'!A:A,0)))</f>
        <v>45008</v>
      </c>
      <c r="Q263" s="75"/>
      <c r="R263" s="76">
        <f>IF(AND(T263&lt;&gt;"",P263&lt;&gt;""),P263-T263,IF(AND(T263&lt;&gt;"",Q263&lt;&gt;""),Q263-T263,""))</f>
        <v>-21</v>
      </c>
      <c r="S263" s="76" t="str">
        <f>IF(ISERROR(INDEX('[1]Export Agora'!F:F,MATCH(INDEX('[1]Présence Agora'!#REF!,MATCH(E263,'[1]Présence Agora'!B:B,0)),'[1]Export Agora'!A:A,0))),"",IF(INDEX('[1]Export Agora'!F:F,MATCH(INDEX('[1]Présence Agora'!#REF!,MATCH(E263,'[1]Présence Agora'!B:B,0)),'[1]Export Agora'!A:A,0))="","",INDEX('[1]Export Agora'!F:F,MATCH(INDEX('[1]Présence Agora'!#REF!,MATCH(E263,'[1]Présence Agora'!B:B,0)),'[1]Export Agora'!A:A,0))))</f>
        <v/>
      </c>
      <c r="T263" s="65">
        <f>IF(INDEX('[1]Export Lascom'!U:U,MATCH(E263,'[1]Export Lascom'!O:O,0))="","",INDEX('[1]Export Lascom'!U:U,MATCH(E263,'[1]Export Lascom'!O:O,0)))</f>
        <v>45029</v>
      </c>
    </row>
    <row r="264" spans="5:20" x14ac:dyDescent="0.25">
      <c r="E264" s="72" t="s">
        <v>1273</v>
      </c>
      <c r="F264" s="73" t="str">
        <f>INDEX('[1]Export Lascom'!B:B,MATCH(E264,'[1]Export Lascom'!O:O,0))</f>
        <v>22ISS</v>
      </c>
      <c r="G264" s="73">
        <f>INDEX('[1]Export Lascom'!G:G,MATCH(E264,'[1]Export Lascom'!O:O,0))</f>
        <v>17</v>
      </c>
      <c r="H264" s="73" t="str">
        <f>INDEX('[1]Export Lascom'!D:D,MATCH(E264,'[1]Export Lascom'!O:O,0))</f>
        <v>PLO</v>
      </c>
      <c r="I264" s="73" t="str">
        <f>INDEX('[1]Export Lascom'!E:E,MATCH(E264,'[1]Export Lascom'!O:O,0))</f>
        <v>PN2068-2</v>
      </c>
      <c r="J264" s="73" t="str">
        <f>IF(MID(INDEX('[1]Export Lascom'!P:P,MATCH(E264,'[1]Export Lascom'!O:O,0)),4,1)="-",MID(INDEX('[1]Export Lascom'!P:P,MATCH(E264,'[1]Export Lascom'!O:O,0)),5,3),"Titre à mettre à jour")</f>
        <v>Titre à mettre à jour</v>
      </c>
      <c r="K264" s="73" t="str">
        <f>IF(MID(INDEX('[1]Export Lascom'!P:P,MATCH(E264,'[1]Export Lascom'!O:O,0)),4,1)="-",MID(INDEX('[1]Export Lascom'!P:P,MATCH(E264,'[1]Export Lascom'!O:O,0)),9,3),"Titre à mettre à jour")</f>
        <v>Titre à mettre à jour</v>
      </c>
      <c r="L264" s="73" t="str">
        <f>INDEX('[1]Export Lascom'!I:I,MATCH(E264,'[1]Export Lascom'!O:O,0))</f>
        <v>PLA</v>
      </c>
      <c r="M264" s="73" t="str">
        <f>MID(E264,SEARCH("_",E264)-1+13,6)</f>
        <v>000024</v>
      </c>
      <c r="N264" s="74">
        <f>VALUE(MID(E264,SEARCH("_",E264)-1+20,2))</f>
        <v>3</v>
      </c>
      <c r="O264" s="73" t="s">
        <v>787</v>
      </c>
      <c r="P264" s="83" t="str">
        <f>IF(ISERROR(INDEX('Export CPRD PN2068-2'!M:M,MATCH(E264,'Export CPRD PN2068-2'!A:A,0))),"",INDEX('Export CPRD PN2068-2'!M:M,MATCH(E264,'Export CPRD PN2068-2'!A:A,0)))</f>
        <v/>
      </c>
      <c r="Q264" s="75"/>
      <c r="R264" s="76" t="str">
        <f>IF(AND(T264&lt;&gt;"",P264&lt;&gt;""),P264-T264,IF(AND(T264&lt;&gt;"",Q264&lt;&gt;""),Q264-T264,""))</f>
        <v/>
      </c>
      <c r="S264" s="76" t="str">
        <f>IF(ISERROR(INDEX('[1]Export Agora'!F:F,MATCH(INDEX('[1]Présence Agora'!#REF!,MATCH(E264,'[1]Présence Agora'!B:B,0)),'[1]Export Agora'!A:A,0))),"",IF(INDEX('[1]Export Agora'!F:F,MATCH(INDEX('[1]Présence Agora'!#REF!,MATCH(E264,'[1]Présence Agora'!B:B,0)),'[1]Export Agora'!A:A,0))="","",INDEX('[1]Export Agora'!F:F,MATCH(INDEX('[1]Présence Agora'!#REF!,MATCH(E264,'[1]Présence Agora'!B:B,0)),'[1]Export Agora'!A:A,0))))</f>
        <v/>
      </c>
      <c r="T264" s="65" t="str">
        <f>IF(INDEX('[1]Export Lascom'!U:U,MATCH(E264,'[1]Export Lascom'!O:O,0))="","",INDEX('[1]Export Lascom'!U:U,MATCH(E264,'[1]Export Lascom'!O:O,0)))</f>
        <v/>
      </c>
    </row>
    <row r="265" spans="5:20" x14ac:dyDescent="0.25">
      <c r="E265" s="72" t="s">
        <v>1227</v>
      </c>
      <c r="F265" s="73" t="str">
        <f>INDEX('[1]Export Lascom'!B:B,MATCH(E265,'[1]Export Lascom'!O:O,0))</f>
        <v>22ISS</v>
      </c>
      <c r="G265" s="73">
        <f>INDEX('[1]Export Lascom'!G:G,MATCH(E265,'[1]Export Lascom'!O:O,0))</f>
        <v>17</v>
      </c>
      <c r="H265" s="73" t="str">
        <f>INDEX('[1]Export Lascom'!D:D,MATCH(E265,'[1]Export Lascom'!O:O,0))</f>
        <v>PLO</v>
      </c>
      <c r="I265" s="73" t="str">
        <f>INDEX('[1]Export Lascom'!E:E,MATCH(E265,'[1]Export Lascom'!O:O,0))</f>
        <v>PN2068-2</v>
      </c>
      <c r="J265" s="73" t="str">
        <f>IF(MID(INDEX('[1]Export Lascom'!P:P,MATCH(E265,'[1]Export Lascom'!O:O,0)),4,1)="-",MID(INDEX('[1]Export Lascom'!P:P,MATCH(E265,'[1]Export Lascom'!O:O,0)),5,3),"Titre à mettre à jour")</f>
        <v>Titre à mettre à jour</v>
      </c>
      <c r="K265" s="73" t="str">
        <f>IF(MID(INDEX('[1]Export Lascom'!P:P,MATCH(E265,'[1]Export Lascom'!O:O,0)),4,1)="-",MID(INDEX('[1]Export Lascom'!P:P,MATCH(E265,'[1]Export Lascom'!O:O,0)),9,3),"Titre à mettre à jour")</f>
        <v>Titre à mettre à jour</v>
      </c>
      <c r="L265" s="73" t="str">
        <f>INDEX('[1]Export Lascom'!I:I,MATCH(E265,'[1]Export Lascom'!O:O,0))</f>
        <v>PLA</v>
      </c>
      <c r="M265" s="73" t="str">
        <f>MID(E265,SEARCH("_",E265)-1+13,6)</f>
        <v>000024</v>
      </c>
      <c r="N265" s="74">
        <f>VALUE(MID(E265,SEARCH("_",E265)-1+20,2))</f>
        <v>4</v>
      </c>
      <c r="O265" s="73" t="s">
        <v>787</v>
      </c>
      <c r="P265" s="83" t="str">
        <f>IF(ISERROR(INDEX('Export CPRD PN2068-2'!M:M,MATCH(E265,'Export CPRD PN2068-2'!A:A,0))),"",INDEX('Export CPRD PN2068-2'!M:M,MATCH(E265,'Export CPRD PN2068-2'!A:A,0)))</f>
        <v/>
      </c>
      <c r="Q265" s="75"/>
      <c r="R265" s="76" t="str">
        <f>IF(AND(T265&lt;&gt;"",P265&lt;&gt;""),P265-T265,IF(AND(T265&lt;&gt;"",Q265&lt;&gt;""),Q265-T265,""))</f>
        <v/>
      </c>
      <c r="S265" s="76" t="str">
        <f>IF(ISERROR(INDEX('[1]Export Agora'!F:F,MATCH(INDEX('[1]Présence Agora'!#REF!,MATCH(E265,'[1]Présence Agora'!B:B,0)),'[1]Export Agora'!A:A,0))),"",IF(INDEX('[1]Export Agora'!F:F,MATCH(INDEX('[1]Présence Agora'!#REF!,MATCH(E265,'[1]Présence Agora'!B:B,0)),'[1]Export Agora'!A:A,0))="","",INDEX('[1]Export Agora'!F:F,MATCH(INDEX('[1]Présence Agora'!#REF!,MATCH(E265,'[1]Présence Agora'!B:B,0)),'[1]Export Agora'!A:A,0))))</f>
        <v/>
      </c>
      <c r="T265" s="65">
        <f>IF(INDEX('[1]Export Lascom'!U:U,MATCH(E265,'[1]Export Lascom'!O:O,0))="","",INDEX('[1]Export Lascom'!U:U,MATCH(E265,'[1]Export Lascom'!O:O,0)))</f>
        <v>45071</v>
      </c>
    </row>
    <row r="266" spans="5:20" x14ac:dyDescent="0.25">
      <c r="E266" s="72" t="s">
        <v>1228</v>
      </c>
      <c r="F266" s="73" t="str">
        <f>INDEX('[1]Export Lascom'!B:B,MATCH(E266,'[1]Export Lascom'!O:O,0))</f>
        <v>22ISS</v>
      </c>
      <c r="G266" s="73">
        <f>INDEX('[1]Export Lascom'!G:G,MATCH(E266,'[1]Export Lascom'!O:O,0))</f>
        <v>17</v>
      </c>
      <c r="H266" s="73" t="str">
        <f>INDEX('[1]Export Lascom'!D:D,MATCH(E266,'[1]Export Lascom'!O:O,0))</f>
        <v>PLO</v>
      </c>
      <c r="I266" s="73" t="str">
        <f>INDEX('[1]Export Lascom'!E:E,MATCH(E266,'[1]Export Lascom'!O:O,0))</f>
        <v>PN2068-2</v>
      </c>
      <c r="J266" s="73" t="str">
        <f>IF(MID(INDEX('[1]Export Lascom'!P:P,MATCH(E266,'[1]Export Lascom'!O:O,0)),4,1)="-",MID(INDEX('[1]Export Lascom'!P:P,MATCH(E266,'[1]Export Lascom'!O:O,0)),5,3),"Titre à mettre à jour")</f>
        <v>Titre à mettre à jour</v>
      </c>
      <c r="K266" s="73" t="str">
        <f>IF(MID(INDEX('[1]Export Lascom'!P:P,MATCH(E266,'[1]Export Lascom'!O:O,0)),4,1)="-",MID(INDEX('[1]Export Lascom'!P:P,MATCH(E266,'[1]Export Lascom'!O:O,0)),9,3),"Titre à mettre à jour")</f>
        <v>Titre à mettre à jour</v>
      </c>
      <c r="L266" s="73" t="str">
        <f>INDEX('[1]Export Lascom'!I:I,MATCH(E266,'[1]Export Lascom'!O:O,0))</f>
        <v>PLA</v>
      </c>
      <c r="M266" s="73" t="str">
        <f>MID(E266,SEARCH("_",E266)-1+13,6)</f>
        <v>000024</v>
      </c>
      <c r="N266" s="74">
        <f>VALUE(MID(E266,SEARCH("_",E266)-1+20,2))</f>
        <v>5</v>
      </c>
      <c r="O266" s="73" t="s">
        <v>787</v>
      </c>
      <c r="P266" s="83" t="str">
        <f>IF(ISERROR(INDEX('Export CPRD PN2068-2'!M:M,MATCH(E266,'Export CPRD PN2068-2'!A:A,0))),"",INDEX('Export CPRD PN2068-2'!M:M,MATCH(E266,'Export CPRD PN2068-2'!A:A,0)))</f>
        <v/>
      </c>
      <c r="Q266" s="75">
        <v>45085</v>
      </c>
      <c r="R266" s="76">
        <f>IF(AND(T266&lt;&gt;"",P266&lt;&gt;""),P266-T266,IF(AND(T266&lt;&gt;"",Q266&lt;&gt;""),Q266-T266,""))</f>
        <v>14</v>
      </c>
      <c r="S266" s="76" t="str">
        <f>IF(ISERROR(INDEX('[1]Export Agora'!F:F,MATCH(INDEX('[1]Présence Agora'!#REF!,MATCH(E266,'[1]Présence Agora'!B:B,0)),'[1]Export Agora'!A:A,0))),"",IF(INDEX('[1]Export Agora'!F:F,MATCH(INDEX('[1]Présence Agora'!#REF!,MATCH(E266,'[1]Présence Agora'!B:B,0)),'[1]Export Agora'!A:A,0))="","",INDEX('[1]Export Agora'!F:F,MATCH(INDEX('[1]Présence Agora'!#REF!,MATCH(E266,'[1]Présence Agora'!B:B,0)),'[1]Export Agora'!A:A,0))))</f>
        <v/>
      </c>
      <c r="T266" s="65">
        <f>IF(INDEX('[1]Export Lascom'!U:U,MATCH(E266,'[1]Export Lascom'!O:O,0))="","",INDEX('[1]Export Lascom'!U:U,MATCH(E266,'[1]Export Lascom'!O:O,0)))</f>
        <v>45071</v>
      </c>
    </row>
    <row r="267" spans="5:20" x14ac:dyDescent="0.25">
      <c r="E267" s="72" t="s">
        <v>926</v>
      </c>
      <c r="F267" s="73" t="str">
        <f>INDEX('[1]Export Lascom'!B:B,MATCH(E267,'[1]Export Lascom'!O:O,0))</f>
        <v>22ISS</v>
      </c>
      <c r="G267" s="73">
        <f>INDEX('[1]Export Lascom'!G:G,MATCH(E267,'[1]Export Lascom'!O:O,0))</f>
        <v>17</v>
      </c>
      <c r="H267" s="73" t="str">
        <f>INDEX('[1]Export Lascom'!D:D,MATCH(E267,'[1]Export Lascom'!O:O,0))</f>
        <v>G72</v>
      </c>
      <c r="I267" s="73" t="str">
        <f>INDEX('[1]Export Lascom'!E:E,MATCH(E267,'[1]Export Lascom'!O:O,0))</f>
        <v>PN2068-2</v>
      </c>
      <c r="J267" s="73" t="str">
        <f>IF(MID(INDEX('[1]Export Lascom'!P:P,MATCH(E267,'[1]Export Lascom'!O:O,0)),4,1)="-",MID(INDEX('[1]Export Lascom'!P:P,MATCH(E267,'[1]Export Lascom'!O:O,0)),5,3),"Titre à mettre à jour")</f>
        <v>Titre à mettre à jour</v>
      </c>
      <c r="K267" s="73" t="str">
        <f>IF(MID(INDEX('[1]Export Lascom'!P:P,MATCH(E267,'[1]Export Lascom'!O:O,0)),4,1)="-",MID(INDEX('[1]Export Lascom'!P:P,MATCH(E267,'[1]Export Lascom'!O:O,0)),9,3),"Titre à mettre à jour")</f>
        <v>Titre à mettre à jour</v>
      </c>
      <c r="L267" s="73" t="str">
        <f>INDEX('[1]Export Lascom'!I:I,MATCH(E267,'[1]Export Lascom'!O:O,0))</f>
        <v>PLA</v>
      </c>
      <c r="M267" s="73" t="str">
        <f>MID(E267,SEARCH("_",E267)-1+13,6)</f>
        <v>000025</v>
      </c>
      <c r="N267" s="74">
        <f>VALUE(MID(E267,SEARCH("_",E267)-1+20,2))</f>
        <v>1</v>
      </c>
      <c r="O267" s="73" t="s">
        <v>787</v>
      </c>
      <c r="P267" s="83" t="str">
        <f>IF(ISERROR(INDEX('Export CPRD PN2068-2'!M:M,MATCH(E267,'Export CPRD PN2068-2'!A:A,0))),"",INDEX('Export CPRD PN2068-2'!M:M,MATCH(E267,'Export CPRD PN2068-2'!A:A,0)))</f>
        <v/>
      </c>
      <c r="Q267" s="75"/>
      <c r="R267" s="76" t="str">
        <f>IF(AND(T267&lt;&gt;"",P267&lt;&gt;""),P267-T267,IF(AND(T267&lt;&gt;"",Q267&lt;&gt;""),Q267-T267,""))</f>
        <v/>
      </c>
      <c r="S267" s="76" t="str">
        <f>IF(ISERROR(INDEX('[1]Export Agora'!F:F,MATCH(INDEX('[1]Présence Agora'!#REF!,MATCH(E267,'[1]Présence Agora'!B:B,0)),'[1]Export Agora'!A:A,0))),"",IF(INDEX('[1]Export Agora'!F:F,MATCH(INDEX('[1]Présence Agora'!#REF!,MATCH(E267,'[1]Présence Agora'!B:B,0)),'[1]Export Agora'!A:A,0))="","",INDEX('[1]Export Agora'!F:F,MATCH(INDEX('[1]Présence Agora'!#REF!,MATCH(E267,'[1]Présence Agora'!B:B,0)),'[1]Export Agora'!A:A,0))))</f>
        <v/>
      </c>
      <c r="T267" s="65">
        <f>IF(INDEX('[1]Export Lascom'!U:U,MATCH(E267,'[1]Export Lascom'!O:O,0))="","",INDEX('[1]Export Lascom'!U:U,MATCH(E267,'[1]Export Lascom'!O:O,0)))</f>
        <v>44994</v>
      </c>
    </row>
    <row r="268" spans="5:20" x14ac:dyDescent="0.25">
      <c r="E268" s="72" t="s">
        <v>1019</v>
      </c>
      <c r="F268" s="73" t="str">
        <f>INDEX('[1]Export Lascom'!B:B,MATCH(E268,'[1]Export Lascom'!O:O,0))</f>
        <v>22ISS</v>
      </c>
      <c r="G268" s="73">
        <f>INDEX('[1]Export Lascom'!G:G,MATCH(E268,'[1]Export Lascom'!O:O,0))</f>
        <v>17</v>
      </c>
      <c r="H268" s="73" t="str">
        <f>INDEX('[1]Export Lascom'!D:D,MATCH(E268,'[1]Export Lascom'!O:O,0))</f>
        <v>G72</v>
      </c>
      <c r="I268" s="73" t="str">
        <f>INDEX('[1]Export Lascom'!E:E,MATCH(E268,'[1]Export Lascom'!O:O,0))</f>
        <v>PN2068-2</v>
      </c>
      <c r="J268" s="73" t="str">
        <f>IF(MID(INDEX('[1]Export Lascom'!P:P,MATCH(E268,'[1]Export Lascom'!O:O,0)),4,1)="-",MID(INDEX('[1]Export Lascom'!P:P,MATCH(E268,'[1]Export Lascom'!O:O,0)),5,3),"Titre à mettre à jour")</f>
        <v>Titre à mettre à jour</v>
      </c>
      <c r="K268" s="73" t="str">
        <f>IF(MID(INDEX('[1]Export Lascom'!P:P,MATCH(E268,'[1]Export Lascom'!O:O,0)),4,1)="-",MID(INDEX('[1]Export Lascom'!P:P,MATCH(E268,'[1]Export Lascom'!O:O,0)),9,3),"Titre à mettre à jour")</f>
        <v>Titre à mettre à jour</v>
      </c>
      <c r="L268" s="73" t="str">
        <f>INDEX('[1]Export Lascom'!I:I,MATCH(E268,'[1]Export Lascom'!O:O,0))</f>
        <v>PLA</v>
      </c>
      <c r="M268" s="73" t="str">
        <f>MID(E268,SEARCH("_",E268)-1+13,6)</f>
        <v>000025</v>
      </c>
      <c r="N268" s="74">
        <f>VALUE(MID(E268,SEARCH("_",E268)-1+20,2))</f>
        <v>2</v>
      </c>
      <c r="O268" s="73" t="s">
        <v>787</v>
      </c>
      <c r="P268" s="83">
        <f>IF(ISERROR(INDEX('Export CPRD PN2068-2'!M:M,MATCH(E268,'Export CPRD PN2068-2'!A:A,0))),"",INDEX('Export CPRD PN2068-2'!M:M,MATCH(E268,'Export CPRD PN2068-2'!A:A,0)))</f>
        <v>45008</v>
      </c>
      <c r="Q268" s="75"/>
      <c r="R268" s="76">
        <f>IF(AND(T268&lt;&gt;"",P268&lt;&gt;""),P268-T268,IF(AND(T268&lt;&gt;"",Q268&lt;&gt;""),Q268-T268,""))</f>
        <v>-21</v>
      </c>
      <c r="S268" s="76" t="str">
        <f>IF(ISERROR(INDEX('[1]Export Agora'!F:F,MATCH(INDEX('[1]Présence Agora'!#REF!,MATCH(E268,'[1]Présence Agora'!B:B,0)),'[1]Export Agora'!A:A,0))),"",IF(INDEX('[1]Export Agora'!F:F,MATCH(INDEX('[1]Présence Agora'!#REF!,MATCH(E268,'[1]Présence Agora'!B:B,0)),'[1]Export Agora'!A:A,0))="","",INDEX('[1]Export Agora'!F:F,MATCH(INDEX('[1]Présence Agora'!#REF!,MATCH(E268,'[1]Présence Agora'!B:B,0)),'[1]Export Agora'!A:A,0))))</f>
        <v/>
      </c>
      <c r="T268" s="65">
        <f>IF(INDEX('[1]Export Lascom'!U:U,MATCH(E268,'[1]Export Lascom'!O:O,0))="","",INDEX('[1]Export Lascom'!U:U,MATCH(E268,'[1]Export Lascom'!O:O,0)))</f>
        <v>45029</v>
      </c>
    </row>
    <row r="269" spans="5:20" x14ac:dyDescent="0.25">
      <c r="E269" s="72" t="s">
        <v>1274</v>
      </c>
      <c r="F269" s="73" t="str">
        <f>INDEX('[1]Export Lascom'!B:B,MATCH(E269,'[1]Export Lascom'!O:O,0))</f>
        <v>22ISS</v>
      </c>
      <c r="G269" s="73">
        <f>INDEX('[1]Export Lascom'!G:G,MATCH(E269,'[1]Export Lascom'!O:O,0))</f>
        <v>17</v>
      </c>
      <c r="H269" s="73" t="str">
        <f>INDEX('[1]Export Lascom'!D:D,MATCH(E269,'[1]Export Lascom'!O:O,0))</f>
        <v>PLO</v>
      </c>
      <c r="I269" s="73" t="str">
        <f>INDEX('[1]Export Lascom'!E:E,MATCH(E269,'[1]Export Lascom'!O:O,0))</f>
        <v>PN2068-2</v>
      </c>
      <c r="J269" s="73" t="str">
        <f>IF(MID(INDEX('[1]Export Lascom'!P:P,MATCH(E269,'[1]Export Lascom'!O:O,0)),4,1)="-",MID(INDEX('[1]Export Lascom'!P:P,MATCH(E269,'[1]Export Lascom'!O:O,0)),5,3),"Titre à mettre à jour")</f>
        <v>Titre à mettre à jour</v>
      </c>
      <c r="K269" s="73" t="str">
        <f>IF(MID(INDEX('[1]Export Lascom'!P:P,MATCH(E269,'[1]Export Lascom'!O:O,0)),4,1)="-",MID(INDEX('[1]Export Lascom'!P:P,MATCH(E269,'[1]Export Lascom'!O:O,0)),9,3),"Titre à mettre à jour")</f>
        <v>Titre à mettre à jour</v>
      </c>
      <c r="L269" s="73" t="str">
        <f>INDEX('[1]Export Lascom'!I:I,MATCH(E269,'[1]Export Lascom'!O:O,0))</f>
        <v>PLA</v>
      </c>
      <c r="M269" s="73" t="str">
        <f>MID(E269,SEARCH("_",E269)-1+13,6)</f>
        <v>000025</v>
      </c>
      <c r="N269" s="74">
        <f>VALUE(MID(E269,SEARCH("_",E269)-1+20,2))</f>
        <v>3</v>
      </c>
      <c r="O269" s="73" t="s">
        <v>787</v>
      </c>
      <c r="P269" s="83" t="str">
        <f>IF(ISERROR(INDEX('Export CPRD PN2068-2'!M:M,MATCH(E269,'Export CPRD PN2068-2'!A:A,0))),"",INDEX('Export CPRD PN2068-2'!M:M,MATCH(E269,'Export CPRD PN2068-2'!A:A,0)))</f>
        <v/>
      </c>
      <c r="Q269" s="75"/>
      <c r="R269" s="76" t="str">
        <f>IF(AND(T269&lt;&gt;"",P269&lt;&gt;""),P269-T269,IF(AND(T269&lt;&gt;"",Q269&lt;&gt;""),Q269-T269,""))</f>
        <v/>
      </c>
      <c r="S269" s="76" t="str">
        <f>IF(ISERROR(INDEX('[1]Export Agora'!F:F,MATCH(INDEX('[1]Présence Agora'!#REF!,MATCH(E269,'[1]Présence Agora'!B:B,0)),'[1]Export Agora'!A:A,0))),"",IF(INDEX('[1]Export Agora'!F:F,MATCH(INDEX('[1]Présence Agora'!#REF!,MATCH(E269,'[1]Présence Agora'!B:B,0)),'[1]Export Agora'!A:A,0))="","",INDEX('[1]Export Agora'!F:F,MATCH(INDEX('[1]Présence Agora'!#REF!,MATCH(E269,'[1]Présence Agora'!B:B,0)),'[1]Export Agora'!A:A,0))))</f>
        <v/>
      </c>
      <c r="T269" s="65" t="str">
        <f>IF(INDEX('[1]Export Lascom'!U:U,MATCH(E269,'[1]Export Lascom'!O:O,0))="","",INDEX('[1]Export Lascom'!U:U,MATCH(E269,'[1]Export Lascom'!O:O,0)))</f>
        <v/>
      </c>
    </row>
    <row r="270" spans="5:20" x14ac:dyDescent="0.25">
      <c r="E270" s="72" t="s">
        <v>1229</v>
      </c>
      <c r="F270" s="73" t="str">
        <f>INDEX('[1]Export Lascom'!B:B,MATCH(E270,'[1]Export Lascom'!O:O,0))</f>
        <v>22ISS</v>
      </c>
      <c r="G270" s="73">
        <f>INDEX('[1]Export Lascom'!G:G,MATCH(E270,'[1]Export Lascom'!O:O,0))</f>
        <v>17</v>
      </c>
      <c r="H270" s="73" t="str">
        <f>INDEX('[1]Export Lascom'!D:D,MATCH(E270,'[1]Export Lascom'!O:O,0))</f>
        <v>PLO</v>
      </c>
      <c r="I270" s="73" t="str">
        <f>INDEX('[1]Export Lascom'!E:E,MATCH(E270,'[1]Export Lascom'!O:O,0))</f>
        <v>PN2068-2</v>
      </c>
      <c r="J270" s="73" t="str">
        <f>IF(MID(INDEX('[1]Export Lascom'!P:P,MATCH(E270,'[1]Export Lascom'!O:O,0)),4,1)="-",MID(INDEX('[1]Export Lascom'!P:P,MATCH(E270,'[1]Export Lascom'!O:O,0)),5,3),"Titre à mettre à jour")</f>
        <v>Titre à mettre à jour</v>
      </c>
      <c r="K270" s="73" t="str">
        <f>IF(MID(INDEX('[1]Export Lascom'!P:P,MATCH(E270,'[1]Export Lascom'!O:O,0)),4,1)="-",MID(INDEX('[1]Export Lascom'!P:P,MATCH(E270,'[1]Export Lascom'!O:O,0)),9,3),"Titre à mettre à jour")</f>
        <v>Titre à mettre à jour</v>
      </c>
      <c r="L270" s="73" t="str">
        <f>INDEX('[1]Export Lascom'!I:I,MATCH(E270,'[1]Export Lascom'!O:O,0))</f>
        <v>PLA</v>
      </c>
      <c r="M270" s="73" t="str">
        <f>MID(E270,SEARCH("_",E270)-1+13,6)</f>
        <v>000025</v>
      </c>
      <c r="N270" s="74">
        <f>VALUE(MID(E270,SEARCH("_",E270)-1+20,2))</f>
        <v>4</v>
      </c>
      <c r="O270" s="73" t="s">
        <v>787</v>
      </c>
      <c r="P270" s="83" t="str">
        <f>IF(ISERROR(INDEX('Export CPRD PN2068-2'!M:M,MATCH(E270,'Export CPRD PN2068-2'!A:A,0))),"",INDEX('Export CPRD PN2068-2'!M:M,MATCH(E270,'Export CPRD PN2068-2'!A:A,0)))</f>
        <v/>
      </c>
      <c r="Q270" s="75"/>
      <c r="R270" s="76" t="str">
        <f>IF(AND(T270&lt;&gt;"",P270&lt;&gt;""),P270-T270,IF(AND(T270&lt;&gt;"",Q270&lt;&gt;""),Q270-T270,""))</f>
        <v/>
      </c>
      <c r="S270" s="76" t="str">
        <f>IF(ISERROR(INDEX('[1]Export Agora'!F:F,MATCH(INDEX('[1]Présence Agora'!#REF!,MATCH(E270,'[1]Présence Agora'!B:B,0)),'[1]Export Agora'!A:A,0))),"",IF(INDEX('[1]Export Agora'!F:F,MATCH(INDEX('[1]Présence Agora'!#REF!,MATCH(E270,'[1]Présence Agora'!B:B,0)),'[1]Export Agora'!A:A,0))="","",INDEX('[1]Export Agora'!F:F,MATCH(INDEX('[1]Présence Agora'!#REF!,MATCH(E270,'[1]Présence Agora'!B:B,0)),'[1]Export Agora'!A:A,0))))</f>
        <v/>
      </c>
      <c r="T270" s="65">
        <f>IF(INDEX('[1]Export Lascom'!U:U,MATCH(E270,'[1]Export Lascom'!O:O,0))="","",INDEX('[1]Export Lascom'!U:U,MATCH(E270,'[1]Export Lascom'!O:O,0)))</f>
        <v>45071</v>
      </c>
    </row>
    <row r="271" spans="5:20" x14ac:dyDescent="0.25">
      <c r="E271" s="72" t="s">
        <v>1230</v>
      </c>
      <c r="F271" s="73" t="str">
        <f>INDEX('[1]Export Lascom'!B:B,MATCH(E271,'[1]Export Lascom'!O:O,0))</f>
        <v>22ISS</v>
      </c>
      <c r="G271" s="73">
        <f>INDEX('[1]Export Lascom'!G:G,MATCH(E271,'[1]Export Lascom'!O:O,0))</f>
        <v>17</v>
      </c>
      <c r="H271" s="73" t="str">
        <f>INDEX('[1]Export Lascom'!D:D,MATCH(E271,'[1]Export Lascom'!O:O,0))</f>
        <v>PLO</v>
      </c>
      <c r="I271" s="73" t="str">
        <f>INDEX('[1]Export Lascom'!E:E,MATCH(E271,'[1]Export Lascom'!O:O,0))</f>
        <v>PN2068-2</v>
      </c>
      <c r="J271" s="73" t="str">
        <f>IF(MID(INDEX('[1]Export Lascom'!P:P,MATCH(E271,'[1]Export Lascom'!O:O,0)),4,1)="-",MID(INDEX('[1]Export Lascom'!P:P,MATCH(E271,'[1]Export Lascom'!O:O,0)),5,3),"Titre à mettre à jour")</f>
        <v>Titre à mettre à jour</v>
      </c>
      <c r="K271" s="73" t="str">
        <f>IF(MID(INDEX('[1]Export Lascom'!P:P,MATCH(E271,'[1]Export Lascom'!O:O,0)),4,1)="-",MID(INDEX('[1]Export Lascom'!P:P,MATCH(E271,'[1]Export Lascom'!O:O,0)),9,3),"Titre à mettre à jour")</f>
        <v>Titre à mettre à jour</v>
      </c>
      <c r="L271" s="73" t="str">
        <f>INDEX('[1]Export Lascom'!I:I,MATCH(E271,'[1]Export Lascom'!O:O,0))</f>
        <v>PLA</v>
      </c>
      <c r="M271" s="73" t="str">
        <f>MID(E271,SEARCH("_",E271)-1+13,6)</f>
        <v>000025</v>
      </c>
      <c r="N271" s="74">
        <f>VALUE(MID(E271,SEARCH("_",E271)-1+20,2))</f>
        <v>5</v>
      </c>
      <c r="O271" s="73" t="s">
        <v>787</v>
      </c>
      <c r="P271" s="83" t="str">
        <f>IF(ISERROR(INDEX('Export CPRD PN2068-2'!M:M,MATCH(E271,'Export CPRD PN2068-2'!A:A,0))),"",INDEX('Export CPRD PN2068-2'!M:M,MATCH(E271,'Export CPRD PN2068-2'!A:A,0)))</f>
        <v/>
      </c>
      <c r="Q271" s="75">
        <v>45085</v>
      </c>
      <c r="R271" s="76">
        <f>IF(AND(T271&lt;&gt;"",P271&lt;&gt;""),P271-T271,IF(AND(T271&lt;&gt;"",Q271&lt;&gt;""),Q271-T271,""))</f>
        <v>14</v>
      </c>
      <c r="S271" s="76" t="str">
        <f>IF(ISERROR(INDEX('[1]Export Agora'!F:F,MATCH(INDEX('[1]Présence Agora'!#REF!,MATCH(E271,'[1]Présence Agora'!B:B,0)),'[1]Export Agora'!A:A,0))),"",IF(INDEX('[1]Export Agora'!F:F,MATCH(INDEX('[1]Présence Agora'!#REF!,MATCH(E271,'[1]Présence Agora'!B:B,0)),'[1]Export Agora'!A:A,0))="","",INDEX('[1]Export Agora'!F:F,MATCH(INDEX('[1]Présence Agora'!#REF!,MATCH(E271,'[1]Présence Agora'!B:B,0)),'[1]Export Agora'!A:A,0))))</f>
        <v/>
      </c>
      <c r="T271" s="65">
        <f>IF(INDEX('[1]Export Lascom'!U:U,MATCH(E271,'[1]Export Lascom'!O:O,0))="","",INDEX('[1]Export Lascom'!U:U,MATCH(E271,'[1]Export Lascom'!O:O,0)))</f>
        <v>45071</v>
      </c>
    </row>
    <row r="272" spans="5:20" x14ac:dyDescent="0.25">
      <c r="E272" s="72" t="s">
        <v>1020</v>
      </c>
      <c r="F272" s="73" t="str">
        <f>INDEX('[1]Export Lascom'!B:B,MATCH(E272,'[1]Export Lascom'!O:O,0))</f>
        <v>22ISS</v>
      </c>
      <c r="G272" s="73">
        <f>INDEX('[1]Export Lascom'!G:G,MATCH(E272,'[1]Export Lascom'!O:O,0))</f>
        <v>17</v>
      </c>
      <c r="H272" s="73" t="str">
        <f>INDEX('[1]Export Lascom'!D:D,MATCH(E272,'[1]Export Lascom'!O:O,0))</f>
        <v>G72</v>
      </c>
      <c r="I272" s="73" t="str">
        <f>INDEX('[1]Export Lascom'!E:E,MATCH(E272,'[1]Export Lascom'!O:O,0))</f>
        <v>PN2068-2</v>
      </c>
      <c r="J272" s="73" t="str">
        <f>IF(MID(INDEX('[1]Export Lascom'!P:P,MATCH(E272,'[1]Export Lascom'!O:O,0)),4,1)="-",MID(INDEX('[1]Export Lascom'!P:P,MATCH(E272,'[1]Export Lascom'!O:O,0)),5,3),"Titre à mettre à jour")</f>
        <v>S1B</v>
      </c>
      <c r="K272" s="73" t="str">
        <f>IF(MID(INDEX('[1]Export Lascom'!P:P,MATCH(E272,'[1]Export Lascom'!O:O,0)),4,1)="-",MID(INDEX('[1]Export Lascom'!P:P,MATCH(E272,'[1]Export Lascom'!O:O,0)),9,3),"Titre à mettre à jour")</f>
        <v>BOI</v>
      </c>
      <c r="L272" s="73" t="str">
        <f>INDEX('[1]Export Lascom'!I:I,MATCH(E272,'[1]Export Lascom'!O:O,0))</f>
        <v>PLA</v>
      </c>
      <c r="M272" s="73" t="str">
        <f>MID(E272,SEARCH("_",E272)-1+13,6)</f>
        <v>000026</v>
      </c>
      <c r="N272" s="74">
        <f>VALUE(MID(E272,SEARCH("_",E272)-1+20,2))</f>
        <v>1</v>
      </c>
      <c r="O272" s="73" t="s">
        <v>787</v>
      </c>
      <c r="P272" s="83">
        <f>IF(ISERROR(INDEX('Export CPRD PN2068-2'!M:M,MATCH(E272,'Export CPRD PN2068-2'!A:A,0))),"",INDEX('Export CPRD PN2068-2'!M:M,MATCH(E272,'Export CPRD PN2068-2'!A:A,0)))</f>
        <v>45008</v>
      </c>
      <c r="Q272" s="75"/>
      <c r="R272" s="76">
        <f>IF(AND(T272&lt;&gt;"",P272&lt;&gt;""),P272-T272,IF(AND(T272&lt;&gt;"",Q272&lt;&gt;""),Q272-T272,""))</f>
        <v>-21</v>
      </c>
      <c r="S272" s="76" t="str">
        <f>IF(ISERROR(INDEX('[1]Export Agora'!F:F,MATCH(INDEX('[1]Présence Agora'!#REF!,MATCH(E272,'[1]Présence Agora'!B:B,0)),'[1]Export Agora'!A:A,0))),"",IF(INDEX('[1]Export Agora'!F:F,MATCH(INDEX('[1]Présence Agora'!#REF!,MATCH(E272,'[1]Présence Agora'!B:B,0)),'[1]Export Agora'!A:A,0))="","",INDEX('[1]Export Agora'!F:F,MATCH(INDEX('[1]Présence Agora'!#REF!,MATCH(E272,'[1]Présence Agora'!B:B,0)),'[1]Export Agora'!A:A,0))))</f>
        <v/>
      </c>
      <c r="T272" s="65">
        <f>IF(INDEX('[1]Export Lascom'!U:U,MATCH(E272,'[1]Export Lascom'!O:O,0))="","",INDEX('[1]Export Lascom'!U:U,MATCH(E272,'[1]Export Lascom'!O:O,0)))</f>
        <v>45029</v>
      </c>
    </row>
    <row r="273" spans="5:20" x14ac:dyDescent="0.25">
      <c r="E273" s="72" t="s">
        <v>1275</v>
      </c>
      <c r="F273" s="73" t="str">
        <f>INDEX('[1]Export Lascom'!B:B,MATCH(E273,'[1]Export Lascom'!O:O,0))</f>
        <v>22ISS</v>
      </c>
      <c r="G273" s="73">
        <f>INDEX('[1]Export Lascom'!G:G,MATCH(E273,'[1]Export Lascom'!O:O,0))</f>
        <v>17</v>
      </c>
      <c r="H273" s="73" t="str">
        <f>INDEX('[1]Export Lascom'!D:D,MATCH(E273,'[1]Export Lascom'!O:O,0))</f>
        <v>PLO</v>
      </c>
      <c r="I273" s="73" t="str">
        <f>INDEX('[1]Export Lascom'!E:E,MATCH(E273,'[1]Export Lascom'!O:O,0))</f>
        <v>PN2068-2</v>
      </c>
      <c r="J273" s="73" t="str">
        <f>IF(MID(INDEX('[1]Export Lascom'!P:P,MATCH(E273,'[1]Export Lascom'!O:O,0)),4,1)="-",MID(INDEX('[1]Export Lascom'!P:P,MATCH(E273,'[1]Export Lascom'!O:O,0)),5,3),"Titre à mettre à jour")</f>
        <v>S1B</v>
      </c>
      <c r="K273" s="73" t="str">
        <f>IF(MID(INDEX('[1]Export Lascom'!P:P,MATCH(E273,'[1]Export Lascom'!O:O,0)),4,1)="-",MID(INDEX('[1]Export Lascom'!P:P,MATCH(E273,'[1]Export Lascom'!O:O,0)),9,3),"Titre à mettre à jour")</f>
        <v>BOI</v>
      </c>
      <c r="L273" s="73" t="str">
        <f>INDEX('[1]Export Lascom'!I:I,MATCH(E273,'[1]Export Lascom'!O:O,0))</f>
        <v>PLA</v>
      </c>
      <c r="M273" s="73" t="str">
        <f>MID(E273,SEARCH("_",E273)-1+13,6)</f>
        <v>000026</v>
      </c>
      <c r="N273" s="74">
        <f>VALUE(MID(E273,SEARCH("_",E273)-1+20,2))</f>
        <v>2</v>
      </c>
      <c r="O273" s="73" t="s">
        <v>787</v>
      </c>
      <c r="P273" s="83" t="str">
        <f>IF(ISERROR(INDEX('Export CPRD PN2068-2'!M:M,MATCH(E273,'Export CPRD PN2068-2'!A:A,0))),"",INDEX('Export CPRD PN2068-2'!M:M,MATCH(E273,'Export CPRD PN2068-2'!A:A,0)))</f>
        <v/>
      </c>
      <c r="Q273" s="75"/>
      <c r="R273" s="76" t="str">
        <f>IF(AND(T273&lt;&gt;"",P273&lt;&gt;""),P273-T273,IF(AND(T273&lt;&gt;"",Q273&lt;&gt;""),Q273-T273,""))</f>
        <v/>
      </c>
      <c r="S273" s="76" t="str">
        <f>IF(ISERROR(INDEX('[1]Export Agora'!F:F,MATCH(INDEX('[1]Présence Agora'!#REF!,MATCH(E273,'[1]Présence Agora'!B:B,0)),'[1]Export Agora'!A:A,0))),"",IF(INDEX('[1]Export Agora'!F:F,MATCH(INDEX('[1]Présence Agora'!#REF!,MATCH(E273,'[1]Présence Agora'!B:B,0)),'[1]Export Agora'!A:A,0))="","",INDEX('[1]Export Agora'!F:F,MATCH(INDEX('[1]Présence Agora'!#REF!,MATCH(E273,'[1]Présence Agora'!B:B,0)),'[1]Export Agora'!A:A,0))))</f>
        <v/>
      </c>
      <c r="T273" s="65" t="str">
        <f>IF(INDEX('[1]Export Lascom'!U:U,MATCH(E273,'[1]Export Lascom'!O:O,0))="","",INDEX('[1]Export Lascom'!U:U,MATCH(E273,'[1]Export Lascom'!O:O,0)))</f>
        <v/>
      </c>
    </row>
    <row r="274" spans="5:20" x14ac:dyDescent="0.25">
      <c r="E274" s="72" t="s">
        <v>1231</v>
      </c>
      <c r="F274" s="73" t="str">
        <f>INDEX('[1]Export Lascom'!B:B,MATCH(E274,'[1]Export Lascom'!O:O,0))</f>
        <v>22ISS</v>
      </c>
      <c r="G274" s="73">
        <f>INDEX('[1]Export Lascom'!G:G,MATCH(E274,'[1]Export Lascom'!O:O,0))</f>
        <v>17</v>
      </c>
      <c r="H274" s="73" t="str">
        <f>INDEX('[1]Export Lascom'!D:D,MATCH(E274,'[1]Export Lascom'!O:O,0))</f>
        <v>PLO</v>
      </c>
      <c r="I274" s="73" t="str">
        <f>INDEX('[1]Export Lascom'!E:E,MATCH(E274,'[1]Export Lascom'!O:O,0))</f>
        <v>PN2068-2</v>
      </c>
      <c r="J274" s="73" t="str">
        <f>IF(MID(INDEX('[1]Export Lascom'!P:P,MATCH(E274,'[1]Export Lascom'!O:O,0)),4,1)="-",MID(INDEX('[1]Export Lascom'!P:P,MATCH(E274,'[1]Export Lascom'!O:O,0)),5,3),"Titre à mettre à jour")</f>
        <v>S1B</v>
      </c>
      <c r="K274" s="73" t="str">
        <f>IF(MID(INDEX('[1]Export Lascom'!P:P,MATCH(E274,'[1]Export Lascom'!O:O,0)),4,1)="-",MID(INDEX('[1]Export Lascom'!P:P,MATCH(E274,'[1]Export Lascom'!O:O,0)),9,3),"Titre à mettre à jour")</f>
        <v>BOI</v>
      </c>
      <c r="L274" s="73" t="str">
        <f>INDEX('[1]Export Lascom'!I:I,MATCH(E274,'[1]Export Lascom'!O:O,0))</f>
        <v>PLA</v>
      </c>
      <c r="M274" s="73" t="str">
        <f>MID(E274,SEARCH("_",E274)-1+13,6)</f>
        <v>000026</v>
      </c>
      <c r="N274" s="74">
        <f>VALUE(MID(E274,SEARCH("_",E274)-1+20,2))</f>
        <v>3</v>
      </c>
      <c r="O274" s="73" t="s">
        <v>787</v>
      </c>
      <c r="P274" s="83" t="str">
        <f>IF(ISERROR(INDEX('Export CPRD PN2068-2'!M:M,MATCH(E274,'Export CPRD PN2068-2'!A:A,0))),"",INDEX('Export CPRD PN2068-2'!M:M,MATCH(E274,'Export CPRD PN2068-2'!A:A,0)))</f>
        <v/>
      </c>
      <c r="Q274" s="75"/>
      <c r="R274" s="76" t="str">
        <f>IF(AND(T274&lt;&gt;"",P274&lt;&gt;""),P274-T274,IF(AND(T274&lt;&gt;"",Q274&lt;&gt;""),Q274-T274,""))</f>
        <v/>
      </c>
      <c r="S274" s="76" t="str">
        <f>IF(ISERROR(INDEX('[1]Export Agora'!F:F,MATCH(INDEX('[1]Présence Agora'!#REF!,MATCH(E274,'[1]Présence Agora'!B:B,0)),'[1]Export Agora'!A:A,0))),"",IF(INDEX('[1]Export Agora'!F:F,MATCH(INDEX('[1]Présence Agora'!#REF!,MATCH(E274,'[1]Présence Agora'!B:B,0)),'[1]Export Agora'!A:A,0))="","",INDEX('[1]Export Agora'!F:F,MATCH(INDEX('[1]Présence Agora'!#REF!,MATCH(E274,'[1]Présence Agora'!B:B,0)),'[1]Export Agora'!A:A,0))))</f>
        <v/>
      </c>
      <c r="T274" s="65">
        <f>IF(INDEX('[1]Export Lascom'!U:U,MATCH(E274,'[1]Export Lascom'!O:O,0))="","",INDEX('[1]Export Lascom'!U:U,MATCH(E274,'[1]Export Lascom'!O:O,0)))</f>
        <v>45071</v>
      </c>
    </row>
    <row r="275" spans="5:20" x14ac:dyDescent="0.25">
      <c r="E275" s="72" t="s">
        <v>1021</v>
      </c>
      <c r="F275" s="73" t="str">
        <f>INDEX('[1]Export Lascom'!B:B,MATCH(E275,'[1]Export Lascom'!O:O,0))</f>
        <v>22ISS</v>
      </c>
      <c r="G275" s="73">
        <f>INDEX('[1]Export Lascom'!G:G,MATCH(E275,'[1]Export Lascom'!O:O,0))</f>
        <v>17</v>
      </c>
      <c r="H275" s="73" t="str">
        <f>INDEX('[1]Export Lascom'!D:D,MATCH(E275,'[1]Export Lascom'!O:O,0))</f>
        <v>G72</v>
      </c>
      <c r="I275" s="73" t="str">
        <f>INDEX('[1]Export Lascom'!E:E,MATCH(E275,'[1]Export Lascom'!O:O,0))</f>
        <v>PN2068-2</v>
      </c>
      <c r="J275" s="73" t="str">
        <f>IF(MID(INDEX('[1]Export Lascom'!P:P,MATCH(E275,'[1]Export Lascom'!O:O,0)),4,1)="-",MID(INDEX('[1]Export Lascom'!P:P,MATCH(E275,'[1]Export Lascom'!O:O,0)),5,3),"Titre à mettre à jour")</f>
        <v>S1B</v>
      </c>
      <c r="K275" s="73" t="str">
        <f>IF(MID(INDEX('[1]Export Lascom'!P:P,MATCH(E275,'[1]Export Lascom'!O:O,0)),4,1)="-",MID(INDEX('[1]Export Lascom'!P:P,MATCH(E275,'[1]Export Lascom'!O:O,0)),9,3),"Titre à mettre à jour")</f>
        <v>BOI</v>
      </c>
      <c r="L275" s="73" t="str">
        <f>INDEX('[1]Export Lascom'!I:I,MATCH(E275,'[1]Export Lascom'!O:O,0))</f>
        <v>PLA</v>
      </c>
      <c r="M275" s="73" t="str">
        <f>MID(E275,SEARCH("_",E275)-1+13,6)</f>
        <v>000027</v>
      </c>
      <c r="N275" s="74">
        <f>VALUE(MID(E275,SEARCH("_",E275)-1+20,2))</f>
        <v>1</v>
      </c>
      <c r="O275" s="73" t="s">
        <v>787</v>
      </c>
      <c r="P275" s="83">
        <f>IF(ISERROR(INDEX('Export CPRD PN2068-2'!M:M,MATCH(E275,'Export CPRD PN2068-2'!A:A,0))),"",INDEX('Export CPRD PN2068-2'!M:M,MATCH(E275,'Export CPRD PN2068-2'!A:A,0)))</f>
        <v>45008</v>
      </c>
      <c r="Q275" s="75"/>
      <c r="R275" s="76">
        <f>IF(AND(T275&lt;&gt;"",P275&lt;&gt;""),P275-T275,IF(AND(T275&lt;&gt;"",Q275&lt;&gt;""),Q275-T275,""))</f>
        <v>-21</v>
      </c>
      <c r="S275" s="76" t="str">
        <f>IF(ISERROR(INDEX('[1]Export Agora'!F:F,MATCH(INDEX('[1]Présence Agora'!#REF!,MATCH(E275,'[1]Présence Agora'!B:B,0)),'[1]Export Agora'!A:A,0))),"",IF(INDEX('[1]Export Agora'!F:F,MATCH(INDEX('[1]Présence Agora'!#REF!,MATCH(E275,'[1]Présence Agora'!B:B,0)),'[1]Export Agora'!A:A,0))="","",INDEX('[1]Export Agora'!F:F,MATCH(INDEX('[1]Présence Agora'!#REF!,MATCH(E275,'[1]Présence Agora'!B:B,0)),'[1]Export Agora'!A:A,0))))</f>
        <v/>
      </c>
      <c r="T275" s="65">
        <f>IF(INDEX('[1]Export Lascom'!U:U,MATCH(E275,'[1]Export Lascom'!O:O,0))="","",INDEX('[1]Export Lascom'!U:U,MATCH(E275,'[1]Export Lascom'!O:O,0)))</f>
        <v>45029</v>
      </c>
    </row>
    <row r="276" spans="5:20" x14ac:dyDescent="0.25">
      <c r="E276" s="72" t="s">
        <v>1276</v>
      </c>
      <c r="F276" s="73" t="str">
        <f>INDEX('[1]Export Lascom'!B:B,MATCH(E276,'[1]Export Lascom'!O:O,0))</f>
        <v>22ISS</v>
      </c>
      <c r="G276" s="73">
        <f>INDEX('[1]Export Lascom'!G:G,MATCH(E276,'[1]Export Lascom'!O:O,0))</f>
        <v>17</v>
      </c>
      <c r="H276" s="73" t="str">
        <f>INDEX('[1]Export Lascom'!D:D,MATCH(E276,'[1]Export Lascom'!O:O,0))</f>
        <v>PLO</v>
      </c>
      <c r="I276" s="73" t="str">
        <f>INDEX('[1]Export Lascom'!E:E,MATCH(E276,'[1]Export Lascom'!O:O,0))</f>
        <v>PN2068-2</v>
      </c>
      <c r="J276" s="73" t="str">
        <f>IF(MID(INDEX('[1]Export Lascom'!P:P,MATCH(E276,'[1]Export Lascom'!O:O,0)),4,1)="-",MID(INDEX('[1]Export Lascom'!P:P,MATCH(E276,'[1]Export Lascom'!O:O,0)),5,3),"Titre à mettre à jour")</f>
        <v>S1B</v>
      </c>
      <c r="K276" s="73" t="str">
        <f>IF(MID(INDEX('[1]Export Lascom'!P:P,MATCH(E276,'[1]Export Lascom'!O:O,0)),4,1)="-",MID(INDEX('[1]Export Lascom'!P:P,MATCH(E276,'[1]Export Lascom'!O:O,0)),9,3),"Titre à mettre à jour")</f>
        <v>BOI</v>
      </c>
      <c r="L276" s="73" t="str">
        <f>INDEX('[1]Export Lascom'!I:I,MATCH(E276,'[1]Export Lascom'!O:O,0))</f>
        <v>PLA</v>
      </c>
      <c r="M276" s="73" t="str">
        <f>MID(E276,SEARCH("_",E276)-1+13,6)</f>
        <v>000027</v>
      </c>
      <c r="N276" s="74">
        <f>VALUE(MID(E276,SEARCH("_",E276)-1+20,2))</f>
        <v>2</v>
      </c>
      <c r="O276" s="73" t="s">
        <v>787</v>
      </c>
      <c r="P276" s="83" t="str">
        <f>IF(ISERROR(INDEX('Export CPRD PN2068-2'!M:M,MATCH(E276,'Export CPRD PN2068-2'!A:A,0))),"",INDEX('Export CPRD PN2068-2'!M:M,MATCH(E276,'Export CPRD PN2068-2'!A:A,0)))</f>
        <v/>
      </c>
      <c r="Q276" s="75"/>
      <c r="R276" s="76" t="str">
        <f>IF(AND(T276&lt;&gt;"",P276&lt;&gt;""),P276-T276,IF(AND(T276&lt;&gt;"",Q276&lt;&gt;""),Q276-T276,""))</f>
        <v/>
      </c>
      <c r="S276" s="76" t="str">
        <f>IF(ISERROR(INDEX('[1]Export Agora'!F:F,MATCH(INDEX('[1]Présence Agora'!#REF!,MATCH(E276,'[1]Présence Agora'!B:B,0)),'[1]Export Agora'!A:A,0))),"",IF(INDEX('[1]Export Agora'!F:F,MATCH(INDEX('[1]Présence Agora'!#REF!,MATCH(E276,'[1]Présence Agora'!B:B,0)),'[1]Export Agora'!A:A,0))="","",INDEX('[1]Export Agora'!F:F,MATCH(INDEX('[1]Présence Agora'!#REF!,MATCH(E276,'[1]Présence Agora'!B:B,0)),'[1]Export Agora'!A:A,0))))</f>
        <v/>
      </c>
      <c r="T276" s="65" t="str">
        <f>IF(INDEX('[1]Export Lascom'!U:U,MATCH(E276,'[1]Export Lascom'!O:O,0))="","",INDEX('[1]Export Lascom'!U:U,MATCH(E276,'[1]Export Lascom'!O:O,0)))</f>
        <v/>
      </c>
    </row>
    <row r="277" spans="5:20" x14ac:dyDescent="0.25">
      <c r="E277" s="72" t="s">
        <v>1232</v>
      </c>
      <c r="F277" s="73" t="str">
        <f>INDEX('[1]Export Lascom'!B:B,MATCH(E277,'[1]Export Lascom'!O:O,0))</f>
        <v>22ISS</v>
      </c>
      <c r="G277" s="73">
        <f>INDEX('[1]Export Lascom'!G:G,MATCH(E277,'[1]Export Lascom'!O:O,0))</f>
        <v>17</v>
      </c>
      <c r="H277" s="73" t="str">
        <f>INDEX('[1]Export Lascom'!D:D,MATCH(E277,'[1]Export Lascom'!O:O,0))</f>
        <v>PLO</v>
      </c>
      <c r="I277" s="73" t="str">
        <f>INDEX('[1]Export Lascom'!E:E,MATCH(E277,'[1]Export Lascom'!O:O,0))</f>
        <v>PN2068-2</v>
      </c>
      <c r="J277" s="73" t="str">
        <f>IF(MID(INDEX('[1]Export Lascom'!P:P,MATCH(E277,'[1]Export Lascom'!O:O,0)),4,1)="-",MID(INDEX('[1]Export Lascom'!P:P,MATCH(E277,'[1]Export Lascom'!O:O,0)),5,3),"Titre à mettre à jour")</f>
        <v>S1B</v>
      </c>
      <c r="K277" s="73" t="str">
        <f>IF(MID(INDEX('[1]Export Lascom'!P:P,MATCH(E277,'[1]Export Lascom'!O:O,0)),4,1)="-",MID(INDEX('[1]Export Lascom'!P:P,MATCH(E277,'[1]Export Lascom'!O:O,0)),9,3),"Titre à mettre à jour")</f>
        <v>BOI</v>
      </c>
      <c r="L277" s="73" t="str">
        <f>INDEX('[1]Export Lascom'!I:I,MATCH(E277,'[1]Export Lascom'!O:O,0))</f>
        <v>PLA</v>
      </c>
      <c r="M277" s="73" t="str">
        <f>MID(E277,SEARCH("_",E277)-1+13,6)</f>
        <v>000027</v>
      </c>
      <c r="N277" s="74">
        <f>VALUE(MID(E277,SEARCH("_",E277)-1+20,2))</f>
        <v>3</v>
      </c>
      <c r="O277" s="73" t="s">
        <v>787</v>
      </c>
      <c r="P277" s="83" t="str">
        <f>IF(ISERROR(INDEX('Export CPRD PN2068-2'!M:M,MATCH(E277,'Export CPRD PN2068-2'!A:A,0))),"",INDEX('Export CPRD PN2068-2'!M:M,MATCH(E277,'Export CPRD PN2068-2'!A:A,0)))</f>
        <v/>
      </c>
      <c r="Q277" s="75"/>
      <c r="R277" s="76" t="str">
        <f>IF(AND(T277&lt;&gt;"",P277&lt;&gt;""),P277-T277,IF(AND(T277&lt;&gt;"",Q277&lt;&gt;""),Q277-T277,""))</f>
        <v/>
      </c>
      <c r="S277" s="76" t="str">
        <f>IF(ISERROR(INDEX('[1]Export Agora'!F:F,MATCH(INDEX('[1]Présence Agora'!#REF!,MATCH(E277,'[1]Présence Agora'!B:B,0)),'[1]Export Agora'!A:A,0))),"",IF(INDEX('[1]Export Agora'!F:F,MATCH(INDEX('[1]Présence Agora'!#REF!,MATCH(E277,'[1]Présence Agora'!B:B,0)),'[1]Export Agora'!A:A,0))="","",INDEX('[1]Export Agora'!F:F,MATCH(INDEX('[1]Présence Agora'!#REF!,MATCH(E277,'[1]Présence Agora'!B:B,0)),'[1]Export Agora'!A:A,0))))</f>
        <v/>
      </c>
      <c r="T277" s="65">
        <f>IF(INDEX('[1]Export Lascom'!U:U,MATCH(E277,'[1]Export Lascom'!O:O,0))="","",INDEX('[1]Export Lascom'!U:U,MATCH(E277,'[1]Export Lascom'!O:O,0)))</f>
        <v>45071</v>
      </c>
    </row>
    <row r="278" spans="5:20" x14ac:dyDescent="0.25">
      <c r="E278" s="72" t="s">
        <v>1233</v>
      </c>
      <c r="F278" s="73" t="str">
        <f>INDEX('[1]Export Lascom'!B:B,MATCH(E278,'[1]Export Lascom'!O:O,0))</f>
        <v>22ISS</v>
      </c>
      <c r="G278" s="73">
        <f>INDEX('[1]Export Lascom'!G:G,MATCH(E278,'[1]Export Lascom'!O:O,0))</f>
        <v>17</v>
      </c>
      <c r="H278" s="73" t="str">
        <f>INDEX('[1]Export Lascom'!D:D,MATCH(E278,'[1]Export Lascom'!O:O,0))</f>
        <v>PLO</v>
      </c>
      <c r="I278" s="73" t="str">
        <f>INDEX('[1]Export Lascom'!E:E,MATCH(E278,'[1]Export Lascom'!O:O,0))</f>
        <v>PN2068-2</v>
      </c>
      <c r="J278" s="73" t="str">
        <f>IF(MID(INDEX('[1]Export Lascom'!P:P,MATCH(E278,'[1]Export Lascom'!O:O,0)),4,1)="-",MID(INDEX('[1]Export Lascom'!P:P,MATCH(E278,'[1]Export Lascom'!O:O,0)),5,3),"Titre à mettre à jour")</f>
        <v>S1B</v>
      </c>
      <c r="K278" s="73" t="str">
        <f>IF(MID(INDEX('[1]Export Lascom'!P:P,MATCH(E278,'[1]Export Lascom'!O:O,0)),4,1)="-",MID(INDEX('[1]Export Lascom'!P:P,MATCH(E278,'[1]Export Lascom'!O:O,0)),9,3),"Titre à mettre à jour")</f>
        <v>BOI</v>
      </c>
      <c r="L278" s="73" t="str">
        <f>INDEX('[1]Export Lascom'!I:I,MATCH(E278,'[1]Export Lascom'!O:O,0))</f>
        <v>PLA</v>
      </c>
      <c r="M278" s="73" t="str">
        <f>MID(E278,SEARCH("_",E278)-1+13,6)</f>
        <v>000027</v>
      </c>
      <c r="N278" s="74">
        <f>VALUE(MID(E278,SEARCH("_",E278)-1+20,2))</f>
        <v>4</v>
      </c>
      <c r="O278" s="73" t="s">
        <v>787</v>
      </c>
      <c r="P278" s="83" t="str">
        <f>IF(ISERROR(INDEX('Export CPRD PN2068-2'!M:M,MATCH(E278,'Export CPRD PN2068-2'!A:A,0))),"",INDEX('Export CPRD PN2068-2'!M:M,MATCH(E278,'Export CPRD PN2068-2'!A:A,0)))</f>
        <v/>
      </c>
      <c r="Q278" s="75">
        <v>45085</v>
      </c>
      <c r="R278" s="76">
        <f>IF(AND(T278&lt;&gt;"",P278&lt;&gt;""),P278-T278,IF(AND(T278&lt;&gt;"",Q278&lt;&gt;""),Q278-T278,""))</f>
        <v>14</v>
      </c>
      <c r="S278" s="76" t="str">
        <f>IF(ISERROR(INDEX('[1]Export Agora'!F:F,MATCH(INDEX('[1]Présence Agora'!#REF!,MATCH(E278,'[1]Présence Agora'!B:B,0)),'[1]Export Agora'!A:A,0))),"",IF(INDEX('[1]Export Agora'!F:F,MATCH(INDEX('[1]Présence Agora'!#REF!,MATCH(E278,'[1]Présence Agora'!B:B,0)),'[1]Export Agora'!A:A,0))="","",INDEX('[1]Export Agora'!F:F,MATCH(INDEX('[1]Présence Agora'!#REF!,MATCH(E278,'[1]Présence Agora'!B:B,0)),'[1]Export Agora'!A:A,0))))</f>
        <v/>
      </c>
      <c r="T278" s="65">
        <f>IF(INDEX('[1]Export Lascom'!U:U,MATCH(E278,'[1]Export Lascom'!O:O,0))="","",INDEX('[1]Export Lascom'!U:U,MATCH(E278,'[1]Export Lascom'!O:O,0)))</f>
        <v>45071</v>
      </c>
    </row>
    <row r="279" spans="5:20" x14ac:dyDescent="0.25">
      <c r="E279" s="72" t="s">
        <v>1022</v>
      </c>
      <c r="F279" s="73" t="str">
        <f>INDEX('[1]Export Lascom'!B:B,MATCH(E279,'[1]Export Lascom'!O:O,0))</f>
        <v>22ISS</v>
      </c>
      <c r="G279" s="73">
        <f>INDEX('[1]Export Lascom'!G:G,MATCH(E279,'[1]Export Lascom'!O:O,0))</f>
        <v>17</v>
      </c>
      <c r="H279" s="73" t="str">
        <f>INDEX('[1]Export Lascom'!D:D,MATCH(E279,'[1]Export Lascom'!O:O,0))</f>
        <v>G72</v>
      </c>
      <c r="I279" s="73" t="str">
        <f>INDEX('[1]Export Lascom'!E:E,MATCH(E279,'[1]Export Lascom'!O:O,0))</f>
        <v>PN2068-2</v>
      </c>
      <c r="J279" s="73" t="str">
        <f>IF(MID(INDEX('[1]Export Lascom'!P:P,MATCH(E279,'[1]Export Lascom'!O:O,0)),4,1)="-",MID(INDEX('[1]Export Lascom'!P:P,MATCH(E279,'[1]Export Lascom'!O:O,0)),5,3),"Titre à mettre à jour")</f>
        <v>S1B</v>
      </c>
      <c r="K279" s="73" t="str">
        <f>IF(MID(INDEX('[1]Export Lascom'!P:P,MATCH(E279,'[1]Export Lascom'!O:O,0)),4,1)="-",MID(INDEX('[1]Export Lascom'!P:P,MATCH(E279,'[1]Export Lascom'!O:O,0)),9,3),"Titre à mettre à jour")</f>
        <v>BOI</v>
      </c>
      <c r="L279" s="73" t="str">
        <f>INDEX('[1]Export Lascom'!I:I,MATCH(E279,'[1]Export Lascom'!O:O,0))</f>
        <v>PLA</v>
      </c>
      <c r="M279" s="73" t="str">
        <f>MID(E279,SEARCH("_",E279)-1+13,6)</f>
        <v>000029</v>
      </c>
      <c r="N279" s="74">
        <f>VALUE(MID(E279,SEARCH("_",E279)-1+20,2))</f>
        <v>1</v>
      </c>
      <c r="O279" s="73" t="s">
        <v>787</v>
      </c>
      <c r="P279" s="83">
        <f>IF(ISERROR(INDEX('Export CPRD PN2068-2'!M:M,MATCH(E279,'Export CPRD PN2068-2'!A:A,0))),"",INDEX('Export CPRD PN2068-2'!M:M,MATCH(E279,'Export CPRD PN2068-2'!A:A,0)))</f>
        <v>45029</v>
      </c>
      <c r="Q279" s="75"/>
      <c r="R279" s="76">
        <f>IF(AND(T279&lt;&gt;"",P279&lt;&gt;""),P279-T279,IF(AND(T279&lt;&gt;"",Q279&lt;&gt;""),Q279-T279,""))</f>
        <v>0</v>
      </c>
      <c r="S279" s="76" t="str">
        <f>IF(ISERROR(INDEX('[1]Export Agora'!F:F,MATCH(INDEX('[1]Présence Agora'!#REF!,MATCH(E279,'[1]Présence Agora'!B:B,0)),'[1]Export Agora'!A:A,0))),"",IF(INDEX('[1]Export Agora'!F:F,MATCH(INDEX('[1]Présence Agora'!#REF!,MATCH(E279,'[1]Présence Agora'!B:B,0)),'[1]Export Agora'!A:A,0))="","",INDEX('[1]Export Agora'!F:F,MATCH(INDEX('[1]Présence Agora'!#REF!,MATCH(E279,'[1]Présence Agora'!B:B,0)),'[1]Export Agora'!A:A,0))))</f>
        <v/>
      </c>
      <c r="T279" s="65">
        <f>IF(INDEX('[1]Export Lascom'!U:U,MATCH(E279,'[1]Export Lascom'!O:O,0))="","",INDEX('[1]Export Lascom'!U:U,MATCH(E279,'[1]Export Lascom'!O:O,0)))</f>
        <v>45029</v>
      </c>
    </row>
    <row r="280" spans="5:20" x14ac:dyDescent="0.25">
      <c r="E280" s="72" t="s">
        <v>1277</v>
      </c>
      <c r="F280" s="73" t="str">
        <f>INDEX('[1]Export Lascom'!B:B,MATCH(E280,'[1]Export Lascom'!O:O,0))</f>
        <v>22ISS</v>
      </c>
      <c r="G280" s="73">
        <f>INDEX('[1]Export Lascom'!G:G,MATCH(E280,'[1]Export Lascom'!O:O,0))</f>
        <v>17</v>
      </c>
      <c r="H280" s="73" t="str">
        <f>INDEX('[1]Export Lascom'!D:D,MATCH(E280,'[1]Export Lascom'!O:O,0))</f>
        <v>PLO</v>
      </c>
      <c r="I280" s="73" t="str">
        <f>INDEX('[1]Export Lascom'!E:E,MATCH(E280,'[1]Export Lascom'!O:O,0))</f>
        <v>PN2068-2</v>
      </c>
      <c r="J280" s="73" t="str">
        <f>IF(MID(INDEX('[1]Export Lascom'!P:P,MATCH(E280,'[1]Export Lascom'!O:O,0)),4,1)="-",MID(INDEX('[1]Export Lascom'!P:P,MATCH(E280,'[1]Export Lascom'!O:O,0)),5,3),"Titre à mettre à jour")</f>
        <v>S1B</v>
      </c>
      <c r="K280" s="73" t="str">
        <f>IF(MID(INDEX('[1]Export Lascom'!P:P,MATCH(E280,'[1]Export Lascom'!O:O,0)),4,1)="-",MID(INDEX('[1]Export Lascom'!P:P,MATCH(E280,'[1]Export Lascom'!O:O,0)),9,3),"Titre à mettre à jour")</f>
        <v>BOI</v>
      </c>
      <c r="L280" s="73" t="str">
        <f>INDEX('[1]Export Lascom'!I:I,MATCH(E280,'[1]Export Lascom'!O:O,0))</f>
        <v>PLA</v>
      </c>
      <c r="M280" s="73" t="str">
        <f>MID(E280,SEARCH("_",E280)-1+13,6)</f>
        <v>000029</v>
      </c>
      <c r="N280" s="74">
        <f>VALUE(MID(E280,SEARCH("_",E280)-1+20,2))</f>
        <v>2</v>
      </c>
      <c r="O280" s="73" t="s">
        <v>787</v>
      </c>
      <c r="P280" s="83" t="str">
        <f>IF(ISERROR(INDEX('Export CPRD PN2068-2'!M:M,MATCH(E280,'Export CPRD PN2068-2'!A:A,0))),"",INDEX('Export CPRD PN2068-2'!M:M,MATCH(E280,'Export CPRD PN2068-2'!A:A,0)))</f>
        <v/>
      </c>
      <c r="Q280" s="75"/>
      <c r="R280" s="76" t="str">
        <f>IF(AND(T280&lt;&gt;"",P280&lt;&gt;""),P280-T280,IF(AND(T280&lt;&gt;"",Q280&lt;&gt;""),Q280-T280,""))</f>
        <v/>
      </c>
      <c r="S280" s="76" t="str">
        <f>IF(ISERROR(INDEX('[1]Export Agora'!F:F,MATCH(INDEX('[1]Présence Agora'!#REF!,MATCH(E280,'[1]Présence Agora'!B:B,0)),'[1]Export Agora'!A:A,0))),"",IF(INDEX('[1]Export Agora'!F:F,MATCH(INDEX('[1]Présence Agora'!#REF!,MATCH(E280,'[1]Présence Agora'!B:B,0)),'[1]Export Agora'!A:A,0))="","",INDEX('[1]Export Agora'!F:F,MATCH(INDEX('[1]Présence Agora'!#REF!,MATCH(E280,'[1]Présence Agora'!B:B,0)),'[1]Export Agora'!A:A,0))))</f>
        <v/>
      </c>
      <c r="T280" s="65" t="str">
        <f>IF(INDEX('[1]Export Lascom'!U:U,MATCH(E280,'[1]Export Lascom'!O:O,0))="","",INDEX('[1]Export Lascom'!U:U,MATCH(E280,'[1]Export Lascom'!O:O,0)))</f>
        <v/>
      </c>
    </row>
    <row r="281" spans="5:20" x14ac:dyDescent="0.25">
      <c r="E281" s="72" t="s">
        <v>1234</v>
      </c>
      <c r="F281" s="73" t="str">
        <f>INDEX('[1]Export Lascom'!B:B,MATCH(E281,'[1]Export Lascom'!O:O,0))</f>
        <v>22ISS</v>
      </c>
      <c r="G281" s="73">
        <f>INDEX('[1]Export Lascom'!G:G,MATCH(E281,'[1]Export Lascom'!O:O,0))</f>
        <v>17</v>
      </c>
      <c r="H281" s="73" t="str">
        <f>INDEX('[1]Export Lascom'!D:D,MATCH(E281,'[1]Export Lascom'!O:O,0))</f>
        <v>PLO</v>
      </c>
      <c r="I281" s="73" t="str">
        <f>INDEX('[1]Export Lascom'!E:E,MATCH(E281,'[1]Export Lascom'!O:O,0))</f>
        <v>PN2068-2</v>
      </c>
      <c r="J281" s="73" t="str">
        <f>IF(MID(INDEX('[1]Export Lascom'!P:P,MATCH(E281,'[1]Export Lascom'!O:O,0)),4,1)="-",MID(INDEX('[1]Export Lascom'!P:P,MATCH(E281,'[1]Export Lascom'!O:O,0)),5,3),"Titre à mettre à jour")</f>
        <v>S1B</v>
      </c>
      <c r="K281" s="73" t="str">
        <f>IF(MID(INDEX('[1]Export Lascom'!P:P,MATCH(E281,'[1]Export Lascom'!O:O,0)),4,1)="-",MID(INDEX('[1]Export Lascom'!P:P,MATCH(E281,'[1]Export Lascom'!O:O,0)),9,3),"Titre à mettre à jour")</f>
        <v>BOI</v>
      </c>
      <c r="L281" s="73" t="str">
        <f>INDEX('[1]Export Lascom'!I:I,MATCH(E281,'[1]Export Lascom'!O:O,0))</f>
        <v>PLA</v>
      </c>
      <c r="M281" s="73" t="str">
        <f>MID(E281,SEARCH("_",E281)-1+13,6)</f>
        <v>000029</v>
      </c>
      <c r="N281" s="74">
        <f>VALUE(MID(E281,SEARCH("_",E281)-1+20,2))</f>
        <v>3</v>
      </c>
      <c r="O281" s="73" t="s">
        <v>787</v>
      </c>
      <c r="P281" s="83" t="str">
        <f>IF(ISERROR(INDEX('Export CPRD PN2068-2'!M:M,MATCH(E281,'Export CPRD PN2068-2'!A:A,0))),"",INDEX('Export CPRD PN2068-2'!M:M,MATCH(E281,'Export CPRD PN2068-2'!A:A,0)))</f>
        <v/>
      </c>
      <c r="Q281" s="75"/>
      <c r="R281" s="76" t="str">
        <f>IF(AND(T281&lt;&gt;"",P281&lt;&gt;""),P281-T281,IF(AND(T281&lt;&gt;"",Q281&lt;&gt;""),Q281-T281,""))</f>
        <v/>
      </c>
      <c r="S281" s="76" t="str">
        <f>IF(ISERROR(INDEX('[1]Export Agora'!F:F,MATCH(INDEX('[1]Présence Agora'!#REF!,MATCH(E281,'[1]Présence Agora'!B:B,0)),'[1]Export Agora'!A:A,0))),"",IF(INDEX('[1]Export Agora'!F:F,MATCH(INDEX('[1]Présence Agora'!#REF!,MATCH(E281,'[1]Présence Agora'!B:B,0)),'[1]Export Agora'!A:A,0))="","",INDEX('[1]Export Agora'!F:F,MATCH(INDEX('[1]Présence Agora'!#REF!,MATCH(E281,'[1]Présence Agora'!B:B,0)),'[1]Export Agora'!A:A,0))))</f>
        <v/>
      </c>
      <c r="T281" s="65">
        <f>IF(INDEX('[1]Export Lascom'!U:U,MATCH(E281,'[1]Export Lascom'!O:O,0))="","",INDEX('[1]Export Lascom'!U:U,MATCH(E281,'[1]Export Lascom'!O:O,0)))</f>
        <v>45071</v>
      </c>
    </row>
    <row r="282" spans="5:20" x14ac:dyDescent="0.25">
      <c r="E282" s="72" t="s">
        <v>1235</v>
      </c>
      <c r="F282" s="73" t="str">
        <f>INDEX('[1]Export Lascom'!B:B,MATCH(E282,'[1]Export Lascom'!O:O,0))</f>
        <v>22ISS</v>
      </c>
      <c r="G282" s="73">
        <f>INDEX('[1]Export Lascom'!G:G,MATCH(E282,'[1]Export Lascom'!O:O,0))</f>
        <v>17</v>
      </c>
      <c r="H282" s="73" t="str">
        <f>INDEX('[1]Export Lascom'!D:D,MATCH(E282,'[1]Export Lascom'!O:O,0))</f>
        <v>PLO</v>
      </c>
      <c r="I282" s="73" t="str">
        <f>INDEX('[1]Export Lascom'!E:E,MATCH(E282,'[1]Export Lascom'!O:O,0))</f>
        <v>PN2068-2</v>
      </c>
      <c r="J282" s="73" t="str">
        <f>IF(MID(INDEX('[1]Export Lascom'!P:P,MATCH(E282,'[1]Export Lascom'!O:O,0)),4,1)="-",MID(INDEX('[1]Export Lascom'!P:P,MATCH(E282,'[1]Export Lascom'!O:O,0)),5,3),"Titre à mettre à jour")</f>
        <v>S1B</v>
      </c>
      <c r="K282" s="73" t="str">
        <f>IF(MID(INDEX('[1]Export Lascom'!P:P,MATCH(E282,'[1]Export Lascom'!O:O,0)),4,1)="-",MID(INDEX('[1]Export Lascom'!P:P,MATCH(E282,'[1]Export Lascom'!O:O,0)),9,3),"Titre à mettre à jour")</f>
        <v>BOI</v>
      </c>
      <c r="L282" s="73" t="str">
        <f>INDEX('[1]Export Lascom'!I:I,MATCH(E282,'[1]Export Lascom'!O:O,0))</f>
        <v>PLA</v>
      </c>
      <c r="M282" s="73" t="str">
        <f>MID(E282,SEARCH("_",E282)-1+13,6)</f>
        <v>000029</v>
      </c>
      <c r="N282" s="74">
        <f>VALUE(MID(E282,SEARCH("_",E282)-1+20,2))</f>
        <v>4</v>
      </c>
      <c r="O282" s="73" t="s">
        <v>787</v>
      </c>
      <c r="P282" s="83" t="str">
        <f>IF(ISERROR(INDEX('Export CPRD PN2068-2'!M:M,MATCH(E282,'Export CPRD PN2068-2'!A:A,0))),"",INDEX('Export CPRD PN2068-2'!M:M,MATCH(E282,'Export CPRD PN2068-2'!A:A,0)))</f>
        <v/>
      </c>
      <c r="Q282" s="75">
        <v>45085</v>
      </c>
      <c r="R282" s="76">
        <f>IF(AND(T282&lt;&gt;"",P282&lt;&gt;""),P282-T282,IF(AND(T282&lt;&gt;"",Q282&lt;&gt;""),Q282-T282,""))</f>
        <v>14</v>
      </c>
      <c r="S282" s="76" t="str">
        <f>IF(ISERROR(INDEX('[1]Export Agora'!F:F,MATCH(INDEX('[1]Présence Agora'!#REF!,MATCH(E282,'[1]Présence Agora'!B:B,0)),'[1]Export Agora'!A:A,0))),"",IF(INDEX('[1]Export Agora'!F:F,MATCH(INDEX('[1]Présence Agora'!#REF!,MATCH(E282,'[1]Présence Agora'!B:B,0)),'[1]Export Agora'!A:A,0))="","",INDEX('[1]Export Agora'!F:F,MATCH(INDEX('[1]Présence Agora'!#REF!,MATCH(E282,'[1]Présence Agora'!B:B,0)),'[1]Export Agora'!A:A,0))))</f>
        <v/>
      </c>
      <c r="T282" s="65">
        <f>IF(INDEX('[1]Export Lascom'!U:U,MATCH(E282,'[1]Export Lascom'!O:O,0))="","",INDEX('[1]Export Lascom'!U:U,MATCH(E282,'[1]Export Lascom'!O:O,0)))</f>
        <v>45071</v>
      </c>
    </row>
    <row r="283" spans="5:20" x14ac:dyDescent="0.25">
      <c r="E283" s="72" t="s">
        <v>1278</v>
      </c>
      <c r="F283" s="73" t="str">
        <f>INDEX('[1]Export Lascom'!B:B,MATCH(E283,'[1]Export Lascom'!O:O,0))</f>
        <v>22ISS</v>
      </c>
      <c r="G283" s="73">
        <f>INDEX('[1]Export Lascom'!G:G,MATCH(E283,'[1]Export Lascom'!O:O,0))</f>
        <v>17</v>
      </c>
      <c r="H283" s="73" t="str">
        <f>INDEX('[1]Export Lascom'!D:D,MATCH(E283,'[1]Export Lascom'!O:O,0))</f>
        <v>PLO</v>
      </c>
      <c r="I283" s="73" t="str">
        <f>INDEX('[1]Export Lascom'!E:E,MATCH(E283,'[1]Export Lascom'!O:O,0))</f>
        <v>PN2068-2</v>
      </c>
      <c r="J283" s="73" t="str">
        <f>IF(MID(INDEX('[1]Export Lascom'!P:P,MATCH(E283,'[1]Export Lascom'!O:O,0)),4,1)="-",MID(INDEX('[1]Export Lascom'!P:P,MATCH(E283,'[1]Export Lascom'!O:O,0)),5,3),"Titre à mettre à jour")</f>
        <v>N00</v>
      </c>
      <c r="K283" s="73" t="str">
        <f>IF(MID(INDEX('[1]Export Lascom'!P:P,MATCH(E283,'[1]Export Lascom'!O:O,0)),4,1)="-",MID(INDEX('[1]Export Lascom'!P:P,MATCH(E283,'[1]Export Lascom'!O:O,0)),9,3),"Titre à mettre à jour")</f>
        <v>BOI</v>
      </c>
      <c r="L283" s="73" t="str">
        <f>INDEX('[1]Export Lascom'!I:I,MATCH(E283,'[1]Export Lascom'!O:O,0))</f>
        <v>PLA</v>
      </c>
      <c r="M283" s="73" t="str">
        <f>MID(E283,SEARCH("_",E283)-1+13,6)</f>
        <v>000030</v>
      </c>
      <c r="N283" s="74">
        <f>VALUE(MID(E283,SEARCH("_",E283)-1+20,2))</f>
        <v>1</v>
      </c>
      <c r="O283" s="73" t="s">
        <v>787</v>
      </c>
      <c r="P283" s="83">
        <f>IF(ISERROR(INDEX('Export CPRD PN2068-2'!M:M,MATCH(E283,'Export CPRD PN2068-2'!A:A,0))),"",INDEX('Export CPRD PN2068-2'!M:M,MATCH(E283,'Export CPRD PN2068-2'!A:A,0)))</f>
        <v>45043</v>
      </c>
      <c r="Q283" s="75"/>
      <c r="R283" s="76" t="str">
        <f>IF(AND(T283&lt;&gt;"",P283&lt;&gt;""),P283-T283,IF(AND(T283&lt;&gt;"",Q283&lt;&gt;""),Q283-T283,""))</f>
        <v/>
      </c>
      <c r="S283" s="76" t="str">
        <f>IF(ISERROR(INDEX('[1]Export Agora'!F:F,MATCH(INDEX('[1]Présence Agora'!#REF!,MATCH(E283,'[1]Présence Agora'!B:B,0)),'[1]Export Agora'!A:A,0))),"",IF(INDEX('[1]Export Agora'!F:F,MATCH(INDEX('[1]Présence Agora'!#REF!,MATCH(E283,'[1]Présence Agora'!B:B,0)),'[1]Export Agora'!A:A,0))="","",INDEX('[1]Export Agora'!F:F,MATCH(INDEX('[1]Présence Agora'!#REF!,MATCH(E283,'[1]Présence Agora'!B:B,0)),'[1]Export Agora'!A:A,0))))</f>
        <v/>
      </c>
      <c r="T283" s="65" t="str">
        <f>IF(INDEX('[1]Export Lascom'!U:U,MATCH(E283,'[1]Export Lascom'!O:O,0))="","",INDEX('[1]Export Lascom'!U:U,MATCH(E283,'[1]Export Lascom'!O:O,0)))</f>
        <v/>
      </c>
    </row>
    <row r="284" spans="5:20" x14ac:dyDescent="0.25">
      <c r="E284" s="72" t="s">
        <v>1236</v>
      </c>
      <c r="F284" s="73" t="str">
        <f>INDEX('[1]Export Lascom'!B:B,MATCH(E284,'[1]Export Lascom'!O:O,0))</f>
        <v>22ISS</v>
      </c>
      <c r="G284" s="73">
        <f>INDEX('[1]Export Lascom'!G:G,MATCH(E284,'[1]Export Lascom'!O:O,0))</f>
        <v>17</v>
      </c>
      <c r="H284" s="73" t="str">
        <f>INDEX('[1]Export Lascom'!D:D,MATCH(E284,'[1]Export Lascom'!O:O,0))</f>
        <v>PLO</v>
      </c>
      <c r="I284" s="73" t="str">
        <f>INDEX('[1]Export Lascom'!E:E,MATCH(E284,'[1]Export Lascom'!O:O,0))</f>
        <v>PN2068-2</v>
      </c>
      <c r="J284" s="73" t="str">
        <f>IF(MID(INDEX('[1]Export Lascom'!P:P,MATCH(E284,'[1]Export Lascom'!O:O,0)),4,1)="-",MID(INDEX('[1]Export Lascom'!P:P,MATCH(E284,'[1]Export Lascom'!O:O,0)),5,3),"Titre à mettre à jour")</f>
        <v>N00</v>
      </c>
      <c r="K284" s="73" t="str">
        <f>IF(MID(INDEX('[1]Export Lascom'!P:P,MATCH(E284,'[1]Export Lascom'!O:O,0)),4,1)="-",MID(INDEX('[1]Export Lascom'!P:P,MATCH(E284,'[1]Export Lascom'!O:O,0)),9,3),"Titre à mettre à jour")</f>
        <v>BOI</v>
      </c>
      <c r="L284" s="73" t="str">
        <f>INDEX('[1]Export Lascom'!I:I,MATCH(E284,'[1]Export Lascom'!O:O,0))</f>
        <v>PLA</v>
      </c>
      <c r="M284" s="73" t="str">
        <f>MID(E284,SEARCH("_",E284)-1+13,6)</f>
        <v>000030</v>
      </c>
      <c r="N284" s="74">
        <f>VALUE(MID(E284,SEARCH("_",E284)-1+20,2))</f>
        <v>2</v>
      </c>
      <c r="O284" s="73" t="s">
        <v>787</v>
      </c>
      <c r="P284" s="83" t="str">
        <f>IF(ISERROR(INDEX('Export CPRD PN2068-2'!M:M,MATCH(E284,'Export CPRD PN2068-2'!A:A,0))),"",INDEX('Export CPRD PN2068-2'!M:M,MATCH(E284,'Export CPRD PN2068-2'!A:A,0)))</f>
        <v/>
      </c>
      <c r="Q284" s="75"/>
      <c r="R284" s="76" t="str">
        <f>IF(AND(T284&lt;&gt;"",P284&lt;&gt;""),P284-T284,IF(AND(T284&lt;&gt;"",Q284&lt;&gt;""),Q284-T284,""))</f>
        <v/>
      </c>
      <c r="S284" s="76" t="str">
        <f>IF(ISERROR(INDEX('[1]Export Agora'!F:F,MATCH(INDEX('[1]Présence Agora'!#REF!,MATCH(E284,'[1]Présence Agora'!B:B,0)),'[1]Export Agora'!A:A,0))),"",IF(INDEX('[1]Export Agora'!F:F,MATCH(INDEX('[1]Présence Agora'!#REF!,MATCH(E284,'[1]Présence Agora'!B:B,0)),'[1]Export Agora'!A:A,0))="","",INDEX('[1]Export Agora'!F:F,MATCH(INDEX('[1]Présence Agora'!#REF!,MATCH(E284,'[1]Présence Agora'!B:B,0)),'[1]Export Agora'!A:A,0))))</f>
        <v/>
      </c>
      <c r="T284" s="65">
        <f>IF(INDEX('[1]Export Lascom'!U:U,MATCH(E284,'[1]Export Lascom'!O:O,0))="","",INDEX('[1]Export Lascom'!U:U,MATCH(E284,'[1]Export Lascom'!O:O,0)))</f>
        <v>45071</v>
      </c>
    </row>
    <row r="285" spans="5:20" x14ac:dyDescent="0.25">
      <c r="E285" s="72" t="s">
        <v>1279</v>
      </c>
      <c r="F285" s="73" t="str">
        <f>INDEX('[1]Export Lascom'!B:B,MATCH(E285,'[1]Export Lascom'!O:O,0))</f>
        <v>22ISS</v>
      </c>
      <c r="G285" s="73">
        <f>INDEX('[1]Export Lascom'!G:G,MATCH(E285,'[1]Export Lascom'!O:O,0))</f>
        <v>17</v>
      </c>
      <c r="H285" s="73" t="str">
        <f>INDEX('[1]Export Lascom'!D:D,MATCH(E285,'[1]Export Lascom'!O:O,0))</f>
        <v>PLO</v>
      </c>
      <c r="I285" s="73" t="str">
        <f>INDEX('[1]Export Lascom'!E:E,MATCH(E285,'[1]Export Lascom'!O:O,0))</f>
        <v>PN2068-2</v>
      </c>
      <c r="J285" s="73" t="str">
        <f>IF(MID(INDEX('[1]Export Lascom'!P:P,MATCH(E285,'[1]Export Lascom'!O:O,0)),4,1)="-",MID(INDEX('[1]Export Lascom'!P:P,MATCH(E285,'[1]Export Lascom'!O:O,0)),5,3),"Titre à mettre à jour")</f>
        <v>N00</v>
      </c>
      <c r="K285" s="73" t="str">
        <f>IF(MID(INDEX('[1]Export Lascom'!P:P,MATCH(E285,'[1]Export Lascom'!O:O,0)),4,1)="-",MID(INDEX('[1]Export Lascom'!P:P,MATCH(E285,'[1]Export Lascom'!O:O,0)),9,3),"Titre à mettre à jour")</f>
        <v>BOI</v>
      </c>
      <c r="L285" s="73" t="str">
        <f>INDEX('[1]Export Lascom'!I:I,MATCH(E285,'[1]Export Lascom'!O:O,0))</f>
        <v>PLA</v>
      </c>
      <c r="M285" s="73" t="str">
        <f>MID(E285,SEARCH("_",E285)-1+13,6)</f>
        <v>000031</v>
      </c>
      <c r="N285" s="74">
        <f>VALUE(MID(E285,SEARCH("_",E285)-1+20,2))</f>
        <v>1</v>
      </c>
      <c r="O285" s="73" t="s">
        <v>787</v>
      </c>
      <c r="P285" s="83">
        <f>IF(ISERROR(INDEX('Export CPRD PN2068-2'!M:M,MATCH(E285,'Export CPRD PN2068-2'!A:A,0))),"",INDEX('Export CPRD PN2068-2'!M:M,MATCH(E285,'Export CPRD PN2068-2'!A:A,0)))</f>
        <v>45043</v>
      </c>
      <c r="Q285" s="75"/>
      <c r="R285" s="76" t="str">
        <f>IF(AND(T285&lt;&gt;"",P285&lt;&gt;""),P285-T285,IF(AND(T285&lt;&gt;"",Q285&lt;&gt;""),Q285-T285,""))</f>
        <v/>
      </c>
      <c r="S285" s="76" t="str">
        <f>IF(ISERROR(INDEX('[1]Export Agora'!F:F,MATCH(INDEX('[1]Présence Agora'!#REF!,MATCH(E285,'[1]Présence Agora'!B:B,0)),'[1]Export Agora'!A:A,0))),"",IF(INDEX('[1]Export Agora'!F:F,MATCH(INDEX('[1]Présence Agora'!#REF!,MATCH(E285,'[1]Présence Agora'!B:B,0)),'[1]Export Agora'!A:A,0))="","",INDEX('[1]Export Agora'!F:F,MATCH(INDEX('[1]Présence Agora'!#REF!,MATCH(E285,'[1]Présence Agora'!B:B,0)),'[1]Export Agora'!A:A,0))))</f>
        <v/>
      </c>
      <c r="T285" s="65" t="str">
        <f>IF(INDEX('[1]Export Lascom'!U:U,MATCH(E285,'[1]Export Lascom'!O:O,0))="","",INDEX('[1]Export Lascom'!U:U,MATCH(E285,'[1]Export Lascom'!O:O,0)))</f>
        <v/>
      </c>
    </row>
    <row r="286" spans="5:20" x14ac:dyDescent="0.25">
      <c r="E286" s="72" t="s">
        <v>1237</v>
      </c>
      <c r="F286" s="73" t="str">
        <f>INDEX('[1]Export Lascom'!B:B,MATCH(E286,'[1]Export Lascom'!O:O,0))</f>
        <v>22ISS</v>
      </c>
      <c r="G286" s="73">
        <f>INDEX('[1]Export Lascom'!G:G,MATCH(E286,'[1]Export Lascom'!O:O,0))</f>
        <v>17</v>
      </c>
      <c r="H286" s="73" t="str">
        <f>INDEX('[1]Export Lascom'!D:D,MATCH(E286,'[1]Export Lascom'!O:O,0))</f>
        <v>PLO</v>
      </c>
      <c r="I286" s="73" t="str">
        <f>INDEX('[1]Export Lascom'!E:E,MATCH(E286,'[1]Export Lascom'!O:O,0))</f>
        <v>PN2068-2</v>
      </c>
      <c r="J286" s="73" t="str">
        <f>IF(MID(INDEX('[1]Export Lascom'!P:P,MATCH(E286,'[1]Export Lascom'!O:O,0)),4,1)="-",MID(INDEX('[1]Export Lascom'!P:P,MATCH(E286,'[1]Export Lascom'!O:O,0)),5,3),"Titre à mettre à jour")</f>
        <v>N00</v>
      </c>
      <c r="K286" s="73" t="str">
        <f>IF(MID(INDEX('[1]Export Lascom'!P:P,MATCH(E286,'[1]Export Lascom'!O:O,0)),4,1)="-",MID(INDEX('[1]Export Lascom'!P:P,MATCH(E286,'[1]Export Lascom'!O:O,0)),9,3),"Titre à mettre à jour")</f>
        <v>BOI</v>
      </c>
      <c r="L286" s="73" t="str">
        <f>INDEX('[1]Export Lascom'!I:I,MATCH(E286,'[1]Export Lascom'!O:O,0))</f>
        <v>PLA</v>
      </c>
      <c r="M286" s="73" t="str">
        <f>MID(E286,SEARCH("_",E286)-1+13,6)</f>
        <v>000031</v>
      </c>
      <c r="N286" s="74">
        <f>VALUE(MID(E286,SEARCH("_",E286)-1+20,2))</f>
        <v>2</v>
      </c>
      <c r="O286" s="73" t="s">
        <v>787</v>
      </c>
      <c r="P286" s="83" t="str">
        <f>IF(ISERROR(INDEX('Export CPRD PN2068-2'!M:M,MATCH(E286,'Export CPRD PN2068-2'!A:A,0))),"",INDEX('Export CPRD PN2068-2'!M:M,MATCH(E286,'Export CPRD PN2068-2'!A:A,0)))</f>
        <v/>
      </c>
      <c r="Q286" s="75"/>
      <c r="R286" s="76" t="str">
        <f>IF(AND(T286&lt;&gt;"",P286&lt;&gt;""),P286-T286,IF(AND(T286&lt;&gt;"",Q286&lt;&gt;""),Q286-T286,""))</f>
        <v/>
      </c>
      <c r="S286" s="76" t="str">
        <f>IF(ISERROR(INDEX('[1]Export Agora'!F:F,MATCH(INDEX('[1]Présence Agora'!#REF!,MATCH(E286,'[1]Présence Agora'!B:B,0)),'[1]Export Agora'!A:A,0))),"",IF(INDEX('[1]Export Agora'!F:F,MATCH(INDEX('[1]Présence Agora'!#REF!,MATCH(E286,'[1]Présence Agora'!B:B,0)),'[1]Export Agora'!A:A,0))="","",INDEX('[1]Export Agora'!F:F,MATCH(INDEX('[1]Présence Agora'!#REF!,MATCH(E286,'[1]Présence Agora'!B:B,0)),'[1]Export Agora'!A:A,0))))</f>
        <v/>
      </c>
      <c r="T286" s="65">
        <f>IF(INDEX('[1]Export Lascom'!U:U,MATCH(E286,'[1]Export Lascom'!O:O,0))="","",INDEX('[1]Export Lascom'!U:U,MATCH(E286,'[1]Export Lascom'!O:O,0)))</f>
        <v>45071</v>
      </c>
    </row>
    <row r="287" spans="5:20" x14ac:dyDescent="0.25">
      <c r="E287" s="72" t="s">
        <v>1023</v>
      </c>
      <c r="F287" s="73" t="str">
        <f>INDEX('[1]Export Lascom'!B:B,MATCH(E287,'[1]Export Lascom'!O:O,0))</f>
        <v>22ISS</v>
      </c>
      <c r="G287" s="73">
        <f>INDEX('[1]Export Lascom'!G:G,MATCH(E287,'[1]Export Lascom'!O:O,0))</f>
        <v>17</v>
      </c>
      <c r="H287" s="73" t="str">
        <f>INDEX('[1]Export Lascom'!D:D,MATCH(E287,'[1]Export Lascom'!O:O,0))</f>
        <v>G72</v>
      </c>
      <c r="I287" s="73" t="str">
        <f>INDEX('[1]Export Lascom'!E:E,MATCH(E287,'[1]Export Lascom'!O:O,0))</f>
        <v>PN2068-2</v>
      </c>
      <c r="J287" s="73" t="str">
        <f>IF(MID(INDEX('[1]Export Lascom'!P:P,MATCH(E287,'[1]Export Lascom'!O:O,0)),4,1)="-",MID(INDEX('[1]Export Lascom'!P:P,MATCH(E287,'[1]Export Lascom'!O:O,0)),5,3),"Titre à mettre à jour")</f>
        <v>S02</v>
      </c>
      <c r="K287" s="73" t="str">
        <f>IF(MID(INDEX('[1]Export Lascom'!P:P,MATCH(E287,'[1]Export Lascom'!O:O,0)),4,1)="-",MID(INDEX('[1]Export Lascom'!P:P,MATCH(E287,'[1]Export Lascom'!O:O,0)),9,3),"Titre à mettre à jour")</f>
        <v>COR</v>
      </c>
      <c r="L287" s="73" t="str">
        <f>INDEX('[1]Export Lascom'!I:I,MATCH(E287,'[1]Export Lascom'!O:O,0))</f>
        <v>PLA</v>
      </c>
      <c r="M287" s="73" t="str">
        <f>MID(E287,SEARCH("_",E287)-1+13,6)</f>
        <v>000037</v>
      </c>
      <c r="N287" s="74">
        <f>VALUE(MID(E287,SEARCH("_",E287)-1+20,2))</f>
        <v>1</v>
      </c>
      <c r="O287" s="73" t="s">
        <v>787</v>
      </c>
      <c r="P287" s="83">
        <f>IF(ISERROR(INDEX('Export CPRD PN2068-2'!M:M,MATCH(E287,'Export CPRD PN2068-2'!A:A,0))),"",INDEX('Export CPRD PN2068-2'!M:M,MATCH(E287,'Export CPRD PN2068-2'!A:A,0)))</f>
        <v>45023</v>
      </c>
      <c r="Q287" s="75"/>
      <c r="R287" s="76">
        <f>IF(AND(T287&lt;&gt;"",P287&lt;&gt;""),P287-T287,IF(AND(T287&lt;&gt;"",Q287&lt;&gt;""),Q287-T287,""))</f>
        <v>-6</v>
      </c>
      <c r="S287" s="76" t="str">
        <f>IF(ISERROR(INDEX('[1]Export Agora'!F:F,MATCH(INDEX('[1]Présence Agora'!#REF!,MATCH(E287,'[1]Présence Agora'!B:B,0)),'[1]Export Agora'!A:A,0))),"",IF(INDEX('[1]Export Agora'!F:F,MATCH(INDEX('[1]Présence Agora'!#REF!,MATCH(E287,'[1]Présence Agora'!B:B,0)),'[1]Export Agora'!A:A,0))="","",INDEX('[1]Export Agora'!F:F,MATCH(INDEX('[1]Présence Agora'!#REF!,MATCH(E287,'[1]Présence Agora'!B:B,0)),'[1]Export Agora'!A:A,0))))</f>
        <v/>
      </c>
      <c r="T287" s="65">
        <f>IF(INDEX('[1]Export Lascom'!U:U,MATCH(E287,'[1]Export Lascom'!O:O,0))="","",INDEX('[1]Export Lascom'!U:U,MATCH(E287,'[1]Export Lascom'!O:O,0)))</f>
        <v>45029</v>
      </c>
    </row>
    <row r="288" spans="5:20" x14ac:dyDescent="0.25">
      <c r="E288" s="72" t="s">
        <v>1024</v>
      </c>
      <c r="F288" s="73" t="str">
        <f>INDEX('[1]Export Lascom'!B:B,MATCH(E288,'[1]Export Lascom'!O:O,0))</f>
        <v>22ISS</v>
      </c>
      <c r="G288" s="73">
        <f>INDEX('[1]Export Lascom'!G:G,MATCH(E288,'[1]Export Lascom'!O:O,0))</f>
        <v>17</v>
      </c>
      <c r="H288" s="73" t="str">
        <f>INDEX('[1]Export Lascom'!D:D,MATCH(E288,'[1]Export Lascom'!O:O,0))</f>
        <v>G72</v>
      </c>
      <c r="I288" s="73" t="str">
        <f>INDEX('[1]Export Lascom'!E:E,MATCH(E288,'[1]Export Lascom'!O:O,0))</f>
        <v>PN2068-2</v>
      </c>
      <c r="J288" s="73" t="str">
        <f>IF(MID(INDEX('[1]Export Lascom'!P:P,MATCH(E288,'[1]Export Lascom'!O:O,0)),4,1)="-",MID(INDEX('[1]Export Lascom'!P:P,MATCH(E288,'[1]Export Lascom'!O:O,0)),5,3),"Titre à mettre à jour")</f>
        <v>S1B</v>
      </c>
      <c r="K288" s="73" t="str">
        <f>IF(MID(INDEX('[1]Export Lascom'!P:P,MATCH(E288,'[1]Export Lascom'!O:O,0)),4,1)="-",MID(INDEX('[1]Export Lascom'!P:P,MATCH(E288,'[1]Export Lascom'!O:O,0)),9,3),"Titre à mettre à jour")</f>
        <v>COR</v>
      </c>
      <c r="L288" s="73" t="str">
        <f>INDEX('[1]Export Lascom'!I:I,MATCH(E288,'[1]Export Lascom'!O:O,0))</f>
        <v>PLA</v>
      </c>
      <c r="M288" s="73" t="str">
        <f>MID(E288,SEARCH("_",E288)-1+13,6)</f>
        <v>000038</v>
      </c>
      <c r="N288" s="74">
        <f>VALUE(MID(E288,SEARCH("_",E288)-1+20,2))</f>
        <v>1</v>
      </c>
      <c r="O288" s="73" t="s">
        <v>787</v>
      </c>
      <c r="P288" s="83">
        <f>IF(ISERROR(INDEX('Export CPRD PN2068-2'!M:M,MATCH(E288,'Export CPRD PN2068-2'!A:A,0))),"",INDEX('Export CPRD PN2068-2'!M:M,MATCH(E288,'Export CPRD PN2068-2'!A:A,0)))</f>
        <v>45023</v>
      </c>
      <c r="Q288" s="75"/>
      <c r="R288" s="76">
        <f>IF(AND(T288&lt;&gt;"",P288&lt;&gt;""),P288-T288,IF(AND(T288&lt;&gt;"",Q288&lt;&gt;""),Q288-T288,""))</f>
        <v>-6</v>
      </c>
      <c r="S288" s="76" t="str">
        <f>IF(ISERROR(INDEX('[1]Export Agora'!F:F,MATCH(INDEX('[1]Présence Agora'!#REF!,MATCH(E288,'[1]Présence Agora'!B:B,0)),'[1]Export Agora'!A:A,0))),"",IF(INDEX('[1]Export Agora'!F:F,MATCH(INDEX('[1]Présence Agora'!#REF!,MATCH(E288,'[1]Présence Agora'!B:B,0)),'[1]Export Agora'!A:A,0))="","",INDEX('[1]Export Agora'!F:F,MATCH(INDEX('[1]Présence Agora'!#REF!,MATCH(E288,'[1]Présence Agora'!B:B,0)),'[1]Export Agora'!A:A,0))))</f>
        <v/>
      </c>
      <c r="T288" s="65">
        <f>IF(INDEX('[1]Export Lascom'!U:U,MATCH(E288,'[1]Export Lascom'!O:O,0))="","",INDEX('[1]Export Lascom'!U:U,MATCH(E288,'[1]Export Lascom'!O:O,0)))</f>
        <v>45029</v>
      </c>
    </row>
    <row r="289" spans="5:20" x14ac:dyDescent="0.25">
      <c r="E289" s="72" t="s">
        <v>1128</v>
      </c>
      <c r="F289" s="73" t="str">
        <f>INDEX('[1]Export Lascom'!B:B,MATCH(E289,'[1]Export Lascom'!O:O,0))</f>
        <v>22ISS</v>
      </c>
      <c r="G289" s="73">
        <f>INDEX('[1]Export Lascom'!G:G,MATCH(E289,'[1]Export Lascom'!O:O,0))</f>
        <v>17</v>
      </c>
      <c r="H289" s="73" t="str">
        <f>INDEX('[1]Export Lascom'!D:D,MATCH(E289,'[1]Export Lascom'!O:O,0))</f>
        <v>PLO</v>
      </c>
      <c r="I289" s="73" t="str">
        <f>INDEX('[1]Export Lascom'!E:E,MATCH(E289,'[1]Export Lascom'!O:O,0))</f>
        <v>PN2068-2</v>
      </c>
      <c r="J289" s="73" t="str">
        <f>IF(MID(INDEX('[1]Export Lascom'!P:P,MATCH(E289,'[1]Export Lascom'!O:O,0)),4,1)="-",MID(INDEX('[1]Export Lascom'!P:P,MATCH(E289,'[1]Export Lascom'!O:O,0)),5,3),"Titre à mettre à jour")</f>
        <v>S04</v>
      </c>
      <c r="K289" s="73" t="str">
        <f>IF(MID(INDEX('[1]Export Lascom'!P:P,MATCH(E289,'[1]Export Lascom'!O:O,0)),4,1)="-",MID(INDEX('[1]Export Lascom'!P:P,MATCH(E289,'[1]Export Lascom'!O:O,0)),9,3),"Titre à mettre à jour")</f>
        <v>BOI</v>
      </c>
      <c r="L289" s="73" t="str">
        <f>INDEX('[1]Export Lascom'!I:I,MATCH(E289,'[1]Export Lascom'!O:O,0))</f>
        <v>PLA</v>
      </c>
      <c r="M289" s="73" t="str">
        <f>MID(E289,SEARCH("_",E289)-1+13,6)</f>
        <v>000041</v>
      </c>
      <c r="N289" s="74">
        <f>VALUE(MID(E289,SEARCH("_",E289)-1+20,2))</f>
        <v>1</v>
      </c>
      <c r="O289" s="73" t="s">
        <v>787</v>
      </c>
      <c r="P289" s="83">
        <f>IF(ISERROR(INDEX('Export CPRD PN2068-2'!M:M,MATCH(E289,'Export CPRD PN2068-2'!A:A,0))),"",INDEX('Export CPRD PN2068-2'!M:M,MATCH(E289,'Export CPRD PN2068-2'!A:A,0)))</f>
        <v>45008</v>
      </c>
      <c r="Q289" s="75"/>
      <c r="R289" s="76">
        <f>IF(AND(T289&lt;&gt;"",P289&lt;&gt;""),P289-T289,IF(AND(T289&lt;&gt;"",Q289&lt;&gt;""),Q289-T289,""))</f>
        <v>-47</v>
      </c>
      <c r="S289" s="76" t="str">
        <f>IF(ISERROR(INDEX('[1]Export Agora'!F:F,MATCH(INDEX('[1]Présence Agora'!#REF!,MATCH(E289,'[1]Présence Agora'!B:B,0)),'[1]Export Agora'!A:A,0))),"",IF(INDEX('[1]Export Agora'!F:F,MATCH(INDEX('[1]Présence Agora'!#REF!,MATCH(E289,'[1]Présence Agora'!B:B,0)),'[1]Export Agora'!A:A,0))="","",INDEX('[1]Export Agora'!F:F,MATCH(INDEX('[1]Présence Agora'!#REF!,MATCH(E289,'[1]Présence Agora'!B:B,0)),'[1]Export Agora'!A:A,0))))</f>
        <v/>
      </c>
      <c r="T289" s="65">
        <f>IF(INDEX('[1]Export Lascom'!U:U,MATCH(E289,'[1]Export Lascom'!O:O,0))="","",INDEX('[1]Export Lascom'!U:U,MATCH(E289,'[1]Export Lascom'!O:O,0)))</f>
        <v>45055</v>
      </c>
    </row>
    <row r="290" spans="5:20" x14ac:dyDescent="0.25">
      <c r="E290" s="72" t="s">
        <v>1129</v>
      </c>
      <c r="F290" s="73" t="str">
        <f>INDEX('[1]Export Lascom'!B:B,MATCH(E290,'[1]Export Lascom'!O:O,0))</f>
        <v>22ISS</v>
      </c>
      <c r="G290" s="73">
        <f>INDEX('[1]Export Lascom'!G:G,MATCH(E290,'[1]Export Lascom'!O:O,0))</f>
        <v>17</v>
      </c>
      <c r="H290" s="73" t="str">
        <f>INDEX('[1]Export Lascom'!D:D,MATCH(E290,'[1]Export Lascom'!O:O,0))</f>
        <v>PLO</v>
      </c>
      <c r="I290" s="73" t="str">
        <f>INDEX('[1]Export Lascom'!E:E,MATCH(E290,'[1]Export Lascom'!O:O,0))</f>
        <v>PN2068-2</v>
      </c>
      <c r="J290" s="73" t="str">
        <f>IF(MID(INDEX('[1]Export Lascom'!P:P,MATCH(E290,'[1]Export Lascom'!O:O,0)),4,1)="-",MID(INDEX('[1]Export Lascom'!P:P,MATCH(E290,'[1]Export Lascom'!O:O,0)),5,3),"Titre à mettre à jour")</f>
        <v>S04</v>
      </c>
      <c r="K290" s="73" t="str">
        <f>IF(MID(INDEX('[1]Export Lascom'!P:P,MATCH(E290,'[1]Export Lascom'!O:O,0)),4,1)="-",MID(INDEX('[1]Export Lascom'!P:P,MATCH(E290,'[1]Export Lascom'!O:O,0)),9,3),"Titre à mettre à jour")</f>
        <v>BOI</v>
      </c>
      <c r="L290" s="73" t="str">
        <f>INDEX('[1]Export Lascom'!I:I,MATCH(E290,'[1]Export Lascom'!O:O,0))</f>
        <v>PLA</v>
      </c>
      <c r="M290" s="73" t="str">
        <f>MID(E290,SEARCH("_",E290)-1+13,6)</f>
        <v>000041</v>
      </c>
      <c r="N290" s="74">
        <f>VALUE(MID(E290,SEARCH("_",E290)-1+20,2))</f>
        <v>2</v>
      </c>
      <c r="O290" s="73" t="s">
        <v>787</v>
      </c>
      <c r="P290" s="83" t="str">
        <f>IF(ISERROR(INDEX('Export CPRD PN2068-2'!M:M,MATCH(E290,'Export CPRD PN2068-2'!A:A,0))),"",INDEX('Export CPRD PN2068-2'!M:M,MATCH(E290,'Export CPRD PN2068-2'!A:A,0)))</f>
        <v/>
      </c>
      <c r="Q290" s="75"/>
      <c r="R290" s="76" t="str">
        <f>IF(AND(T290&lt;&gt;"",P290&lt;&gt;""),P290-T290,IF(AND(T290&lt;&gt;"",Q290&lt;&gt;""),Q290-T290,""))</f>
        <v/>
      </c>
      <c r="S290" s="76" t="str">
        <f>IF(ISERROR(INDEX('[1]Export Agora'!F:F,MATCH(INDEX('[1]Présence Agora'!#REF!,MATCH(E290,'[1]Présence Agora'!B:B,0)),'[1]Export Agora'!A:A,0))),"",IF(INDEX('[1]Export Agora'!F:F,MATCH(INDEX('[1]Présence Agora'!#REF!,MATCH(E290,'[1]Présence Agora'!B:B,0)),'[1]Export Agora'!A:A,0))="","",INDEX('[1]Export Agora'!F:F,MATCH(INDEX('[1]Présence Agora'!#REF!,MATCH(E290,'[1]Présence Agora'!B:B,0)),'[1]Export Agora'!A:A,0))))</f>
        <v/>
      </c>
      <c r="T290" s="65">
        <f>IF(INDEX('[1]Export Lascom'!U:U,MATCH(E290,'[1]Export Lascom'!O:O,0))="","",INDEX('[1]Export Lascom'!U:U,MATCH(E290,'[1]Export Lascom'!O:O,0)))</f>
        <v>45055</v>
      </c>
    </row>
    <row r="291" spans="5:20" x14ac:dyDescent="0.25">
      <c r="E291" s="72" t="s">
        <v>1265</v>
      </c>
      <c r="F291" s="73" t="str">
        <f>INDEX('[1]Export Lascom'!B:B,MATCH(E291,'[1]Export Lascom'!O:O,0))</f>
        <v>22ISS</v>
      </c>
      <c r="G291" s="73">
        <f>INDEX('[1]Export Lascom'!G:G,MATCH(E291,'[1]Export Lascom'!O:O,0))</f>
        <v>17</v>
      </c>
      <c r="H291" s="73" t="str">
        <f>INDEX('[1]Export Lascom'!D:D,MATCH(E291,'[1]Export Lascom'!O:O,0))</f>
        <v>G72</v>
      </c>
      <c r="I291" s="73" t="str">
        <f>INDEX('[1]Export Lascom'!E:E,MATCH(E291,'[1]Export Lascom'!O:O,0))</f>
        <v>PN2068-2</v>
      </c>
      <c r="J291" s="73" t="str">
        <f>IF(MID(INDEX('[1]Export Lascom'!P:P,MATCH(E291,'[1]Export Lascom'!O:O,0)),4,1)="-",MID(INDEX('[1]Export Lascom'!P:P,MATCH(E291,'[1]Export Lascom'!O:O,0)),5,3),"Titre à mettre à jour")</f>
        <v>S03</v>
      </c>
      <c r="K291" s="73" t="str">
        <f>IF(MID(INDEX('[1]Export Lascom'!P:P,MATCH(E291,'[1]Export Lascom'!O:O,0)),4,1)="-",MID(INDEX('[1]Export Lascom'!P:P,MATCH(E291,'[1]Export Lascom'!O:O,0)),9,3),"Titre à mettre à jour")</f>
        <v>BOI</v>
      </c>
      <c r="L291" s="73" t="str">
        <f>INDEX('[1]Export Lascom'!I:I,MATCH(E291,'[1]Export Lascom'!O:O,0))</f>
        <v>PLA</v>
      </c>
      <c r="M291" s="73" t="str">
        <f>MID(E291,SEARCH("_",E291)-1+13,6)</f>
        <v>000042</v>
      </c>
      <c r="N291" s="74">
        <f>VALUE(MID(E291,SEARCH("_",E291)-1+20,2))</f>
        <v>1</v>
      </c>
      <c r="O291" s="73" t="s">
        <v>787</v>
      </c>
      <c r="P291" s="83">
        <f>IF(ISERROR(INDEX('Export CPRD PN2068-2'!M:M,MATCH(E291,'Export CPRD PN2068-2'!A:A,0))),"",INDEX('Export CPRD PN2068-2'!M:M,MATCH(E291,'Export CPRD PN2068-2'!A:A,0)))</f>
        <v>45008</v>
      </c>
      <c r="Q291" s="75"/>
      <c r="R291" s="76" t="str">
        <f>IF(AND(T291&lt;&gt;"",P291&lt;&gt;""),P291-T291,IF(AND(T291&lt;&gt;"",Q291&lt;&gt;""),Q291-T291,""))</f>
        <v/>
      </c>
      <c r="S291" s="76" t="str">
        <f>IF(ISERROR(INDEX('[1]Export Agora'!F:F,MATCH(INDEX('[1]Présence Agora'!#REF!,MATCH(E291,'[1]Présence Agora'!B:B,0)),'[1]Export Agora'!A:A,0))),"",IF(INDEX('[1]Export Agora'!F:F,MATCH(INDEX('[1]Présence Agora'!#REF!,MATCH(E291,'[1]Présence Agora'!B:B,0)),'[1]Export Agora'!A:A,0))="","",INDEX('[1]Export Agora'!F:F,MATCH(INDEX('[1]Présence Agora'!#REF!,MATCH(E291,'[1]Présence Agora'!B:B,0)),'[1]Export Agora'!A:A,0))))</f>
        <v/>
      </c>
      <c r="T291" s="65" t="str">
        <f>IF(INDEX('[1]Export Lascom'!U:U,MATCH(E291,'[1]Export Lascom'!O:O,0))="","",INDEX('[1]Export Lascom'!U:U,MATCH(E291,'[1]Export Lascom'!O:O,0)))</f>
        <v/>
      </c>
    </row>
    <row r="292" spans="5:20" x14ac:dyDescent="0.25">
      <c r="E292" s="72" t="s">
        <v>1280</v>
      </c>
      <c r="F292" s="73" t="str">
        <f>INDEX('[1]Export Lascom'!B:B,MATCH(E292,'[1]Export Lascom'!O:O,0))</f>
        <v>22ISS</v>
      </c>
      <c r="G292" s="73">
        <f>INDEX('[1]Export Lascom'!G:G,MATCH(E292,'[1]Export Lascom'!O:O,0))</f>
        <v>17</v>
      </c>
      <c r="H292" s="73" t="str">
        <f>INDEX('[1]Export Lascom'!D:D,MATCH(E292,'[1]Export Lascom'!O:O,0))</f>
        <v>PLO</v>
      </c>
      <c r="I292" s="73" t="str">
        <f>INDEX('[1]Export Lascom'!E:E,MATCH(E292,'[1]Export Lascom'!O:O,0))</f>
        <v>PN2068-2</v>
      </c>
      <c r="J292" s="73" t="str">
        <f>IF(MID(INDEX('[1]Export Lascom'!P:P,MATCH(E292,'[1]Export Lascom'!O:O,0)),4,1)="-",MID(INDEX('[1]Export Lascom'!P:P,MATCH(E292,'[1]Export Lascom'!O:O,0)),5,3),"Titre à mettre à jour")</f>
        <v>S03</v>
      </c>
      <c r="K292" s="73" t="str">
        <f>IF(MID(INDEX('[1]Export Lascom'!P:P,MATCH(E292,'[1]Export Lascom'!O:O,0)),4,1)="-",MID(INDEX('[1]Export Lascom'!P:P,MATCH(E292,'[1]Export Lascom'!O:O,0)),9,3),"Titre à mettre à jour")</f>
        <v>BOI</v>
      </c>
      <c r="L292" s="73" t="str">
        <f>INDEX('[1]Export Lascom'!I:I,MATCH(E292,'[1]Export Lascom'!O:O,0))</f>
        <v>PLA</v>
      </c>
      <c r="M292" s="73" t="str">
        <f>MID(E292,SEARCH("_",E292)-1+13,6)</f>
        <v>000042</v>
      </c>
      <c r="N292" s="74">
        <f>VALUE(MID(E292,SEARCH("_",E292)-1+20,2))</f>
        <v>2</v>
      </c>
      <c r="O292" s="73" t="s">
        <v>785</v>
      </c>
      <c r="P292" s="83" t="str">
        <f>IF(ISERROR(INDEX('Export CPRD PN2068-2'!M:M,MATCH(E292,'Export CPRD PN2068-2'!A:A,0))),"",INDEX('Export CPRD PN2068-2'!M:M,MATCH(E292,'Export CPRD PN2068-2'!A:A,0)))</f>
        <v/>
      </c>
      <c r="Q292" s="75"/>
      <c r="R292" s="76" t="str">
        <f>IF(AND(T292&lt;&gt;"",P292&lt;&gt;""),P292-T292,IF(AND(T292&lt;&gt;"",Q292&lt;&gt;""),Q292-T292,""))</f>
        <v/>
      </c>
      <c r="S292" s="76" t="str">
        <f>IF(ISERROR(INDEX('[1]Export Agora'!F:F,MATCH(INDEX('[1]Présence Agora'!#REF!,MATCH(E292,'[1]Présence Agora'!B:B,0)),'[1]Export Agora'!A:A,0))),"",IF(INDEX('[1]Export Agora'!F:F,MATCH(INDEX('[1]Présence Agora'!#REF!,MATCH(E292,'[1]Présence Agora'!B:B,0)),'[1]Export Agora'!A:A,0))="","",INDEX('[1]Export Agora'!F:F,MATCH(INDEX('[1]Présence Agora'!#REF!,MATCH(E292,'[1]Présence Agora'!B:B,0)),'[1]Export Agora'!A:A,0))))</f>
        <v/>
      </c>
      <c r="T292" s="65" t="str">
        <f>IF(INDEX('[1]Export Lascom'!U:U,MATCH(E292,'[1]Export Lascom'!O:O,0))="","",INDEX('[1]Export Lascom'!U:U,MATCH(E292,'[1]Export Lascom'!O:O,0)))</f>
        <v/>
      </c>
    </row>
    <row r="293" spans="5:20" x14ac:dyDescent="0.25">
      <c r="E293" s="72" t="s">
        <v>1266</v>
      </c>
      <c r="F293" s="73" t="str">
        <f>INDEX('[1]Export Lascom'!B:B,MATCH(E293,'[1]Export Lascom'!O:O,0))</f>
        <v>22ISS</v>
      </c>
      <c r="G293" s="73">
        <f>INDEX('[1]Export Lascom'!G:G,MATCH(E293,'[1]Export Lascom'!O:O,0))</f>
        <v>17</v>
      </c>
      <c r="H293" s="73" t="str">
        <f>INDEX('[1]Export Lascom'!D:D,MATCH(E293,'[1]Export Lascom'!O:O,0))</f>
        <v>G72</v>
      </c>
      <c r="I293" s="73" t="str">
        <f>INDEX('[1]Export Lascom'!E:E,MATCH(E293,'[1]Export Lascom'!O:O,0))</f>
        <v>PN2068-2</v>
      </c>
      <c r="J293" s="73" t="str">
        <f>IF(MID(INDEX('[1]Export Lascom'!P:P,MATCH(E293,'[1]Export Lascom'!O:O,0)),4,1)="-",MID(INDEX('[1]Export Lascom'!P:P,MATCH(E293,'[1]Export Lascom'!O:O,0)),5,3),"Titre à mettre à jour")</f>
        <v>S02</v>
      </c>
      <c r="K293" s="73" t="str">
        <f>IF(MID(INDEX('[1]Export Lascom'!P:P,MATCH(E293,'[1]Export Lascom'!O:O,0)),4,1)="-",MID(INDEX('[1]Export Lascom'!P:P,MATCH(E293,'[1]Export Lascom'!O:O,0)),9,3),"Titre à mettre à jour")</f>
        <v>BOI</v>
      </c>
      <c r="L293" s="73" t="str">
        <f>INDEX('[1]Export Lascom'!I:I,MATCH(E293,'[1]Export Lascom'!O:O,0))</f>
        <v>PLA</v>
      </c>
      <c r="M293" s="73" t="str">
        <f>MID(E293,SEARCH("_",E293)-1+13,6)</f>
        <v>000043</v>
      </c>
      <c r="N293" s="74">
        <f>VALUE(MID(E293,SEARCH("_",E293)-1+20,2))</f>
        <v>1</v>
      </c>
      <c r="O293" s="73" t="s">
        <v>787</v>
      </c>
      <c r="P293" s="83">
        <f>IF(ISERROR(INDEX('Export CPRD PN2068-2'!M:M,MATCH(E293,'Export CPRD PN2068-2'!A:A,0))),"",INDEX('Export CPRD PN2068-2'!M:M,MATCH(E293,'Export CPRD PN2068-2'!A:A,0)))</f>
        <v>45008</v>
      </c>
      <c r="Q293" s="75"/>
      <c r="R293" s="76" t="str">
        <f>IF(AND(T293&lt;&gt;"",P293&lt;&gt;""),P293-T293,IF(AND(T293&lt;&gt;"",Q293&lt;&gt;""),Q293-T293,""))</f>
        <v/>
      </c>
      <c r="S293" s="76" t="str">
        <f>IF(ISERROR(INDEX('[1]Export Agora'!F:F,MATCH(INDEX('[1]Présence Agora'!#REF!,MATCH(E293,'[1]Présence Agora'!B:B,0)),'[1]Export Agora'!A:A,0))),"",IF(INDEX('[1]Export Agora'!F:F,MATCH(INDEX('[1]Présence Agora'!#REF!,MATCH(E293,'[1]Présence Agora'!B:B,0)),'[1]Export Agora'!A:A,0))="","",INDEX('[1]Export Agora'!F:F,MATCH(INDEX('[1]Présence Agora'!#REF!,MATCH(E293,'[1]Présence Agora'!B:B,0)),'[1]Export Agora'!A:A,0))))</f>
        <v/>
      </c>
      <c r="T293" s="65" t="str">
        <f>IF(INDEX('[1]Export Lascom'!U:U,MATCH(E293,'[1]Export Lascom'!O:O,0))="","",INDEX('[1]Export Lascom'!U:U,MATCH(E293,'[1]Export Lascom'!O:O,0)))</f>
        <v/>
      </c>
    </row>
    <row r="294" spans="5:20" x14ac:dyDescent="0.25">
      <c r="E294" s="72" t="s">
        <v>1267</v>
      </c>
      <c r="F294" s="73" t="str">
        <f>INDEX('[1]Export Lascom'!B:B,MATCH(E294,'[1]Export Lascom'!O:O,0))</f>
        <v>22ISS</v>
      </c>
      <c r="G294" s="73">
        <f>INDEX('[1]Export Lascom'!G:G,MATCH(E294,'[1]Export Lascom'!O:O,0))</f>
        <v>17</v>
      </c>
      <c r="H294" s="73" t="str">
        <f>INDEX('[1]Export Lascom'!D:D,MATCH(E294,'[1]Export Lascom'!O:O,0))</f>
        <v>G72</v>
      </c>
      <c r="I294" s="73" t="str">
        <f>INDEX('[1]Export Lascom'!E:E,MATCH(E294,'[1]Export Lascom'!O:O,0))</f>
        <v>PN2068-2</v>
      </c>
      <c r="J294" s="73" t="str">
        <f>IF(MID(INDEX('[1]Export Lascom'!P:P,MATCH(E294,'[1]Export Lascom'!O:O,0)),4,1)="-",MID(INDEX('[1]Export Lascom'!P:P,MATCH(E294,'[1]Export Lascom'!O:O,0)),5,3),"Titre à mettre à jour")</f>
        <v>S1B</v>
      </c>
      <c r="K294" s="73" t="str">
        <f>IF(MID(INDEX('[1]Export Lascom'!P:P,MATCH(E294,'[1]Export Lascom'!O:O,0)),4,1)="-",MID(INDEX('[1]Export Lascom'!P:P,MATCH(E294,'[1]Export Lascom'!O:O,0)),9,3),"Titre à mettre à jour")</f>
        <v>BOI</v>
      </c>
      <c r="L294" s="73" t="str">
        <f>INDEX('[1]Export Lascom'!I:I,MATCH(E294,'[1]Export Lascom'!O:O,0))</f>
        <v>PLA</v>
      </c>
      <c r="M294" s="73" t="str">
        <f>MID(E294,SEARCH("_",E294)-1+13,6)</f>
        <v>000044</v>
      </c>
      <c r="N294" s="74">
        <f>VALUE(MID(E294,SEARCH("_",E294)-1+20,2))</f>
        <v>1</v>
      </c>
      <c r="O294" s="73" t="s">
        <v>787</v>
      </c>
      <c r="P294" s="83">
        <f>IF(ISERROR(INDEX('Export CPRD PN2068-2'!M:M,MATCH(E294,'Export CPRD PN2068-2'!A:A,0))),"",INDEX('Export CPRD PN2068-2'!M:M,MATCH(E294,'Export CPRD PN2068-2'!A:A,0)))</f>
        <v>45008</v>
      </c>
      <c r="Q294" s="75"/>
      <c r="R294" s="76" t="str">
        <f>IF(AND(T294&lt;&gt;"",P294&lt;&gt;""),P294-T294,IF(AND(T294&lt;&gt;"",Q294&lt;&gt;""),Q294-T294,""))</f>
        <v/>
      </c>
      <c r="S294" s="76" t="str">
        <f>IF(ISERROR(INDEX('[1]Export Agora'!F:F,MATCH(INDEX('[1]Présence Agora'!#REF!,MATCH(E294,'[1]Présence Agora'!B:B,0)),'[1]Export Agora'!A:A,0))),"",IF(INDEX('[1]Export Agora'!F:F,MATCH(INDEX('[1]Présence Agora'!#REF!,MATCH(E294,'[1]Présence Agora'!B:B,0)),'[1]Export Agora'!A:A,0))="","",INDEX('[1]Export Agora'!F:F,MATCH(INDEX('[1]Présence Agora'!#REF!,MATCH(E294,'[1]Présence Agora'!B:B,0)),'[1]Export Agora'!A:A,0))))</f>
        <v/>
      </c>
      <c r="T294" s="65" t="str">
        <f>IF(INDEX('[1]Export Lascom'!U:U,MATCH(E294,'[1]Export Lascom'!O:O,0))="","",INDEX('[1]Export Lascom'!U:U,MATCH(E294,'[1]Export Lascom'!O:O,0)))</f>
        <v/>
      </c>
    </row>
    <row r="295" spans="5:20" x14ac:dyDescent="0.25">
      <c r="E295" s="72" t="s">
        <v>1268</v>
      </c>
      <c r="F295" s="73" t="str">
        <f>INDEX('[1]Export Lascom'!B:B,MATCH(E295,'[1]Export Lascom'!O:O,0))</f>
        <v>22ISS</v>
      </c>
      <c r="G295" s="73">
        <f>INDEX('[1]Export Lascom'!G:G,MATCH(E295,'[1]Export Lascom'!O:O,0))</f>
        <v>17</v>
      </c>
      <c r="H295" s="73" t="str">
        <f>INDEX('[1]Export Lascom'!D:D,MATCH(E295,'[1]Export Lascom'!O:O,0))</f>
        <v>G72</v>
      </c>
      <c r="I295" s="73" t="str">
        <f>INDEX('[1]Export Lascom'!E:E,MATCH(E295,'[1]Export Lascom'!O:O,0))</f>
        <v>PN2068-2</v>
      </c>
      <c r="J295" s="73" t="str">
        <f>IF(MID(INDEX('[1]Export Lascom'!P:P,MATCH(E295,'[1]Export Lascom'!O:O,0)),4,1)="-",MID(INDEX('[1]Export Lascom'!P:P,MATCH(E295,'[1]Export Lascom'!O:O,0)),5,3),"Titre à mettre à jour")</f>
        <v>Titre à mettre à jour</v>
      </c>
      <c r="K295" s="73" t="str">
        <f>IF(MID(INDEX('[1]Export Lascom'!P:P,MATCH(E295,'[1]Export Lascom'!O:O,0)),4,1)="-",MID(INDEX('[1]Export Lascom'!P:P,MATCH(E295,'[1]Export Lascom'!O:O,0)),9,3),"Titre à mettre à jour")</f>
        <v>Titre à mettre à jour</v>
      </c>
      <c r="L295" s="73" t="str">
        <f>INDEX('[1]Export Lascom'!I:I,MATCH(E295,'[1]Export Lascom'!O:O,0))</f>
        <v>PLA</v>
      </c>
      <c r="M295" s="73" t="str">
        <f>MID(E295,SEARCH("_",E295)-1+13,6)</f>
        <v>000050</v>
      </c>
      <c r="N295" s="74">
        <f>VALUE(MID(E295,SEARCH("_",E295)-1+20,2))</f>
        <v>1</v>
      </c>
      <c r="O295" s="73" t="s">
        <v>787</v>
      </c>
      <c r="P295" s="83">
        <f>IF(ISERROR(INDEX('Export CPRD PN2068-2'!M:M,MATCH(E295,'Export CPRD PN2068-2'!A:A,0))),"",INDEX('Export CPRD PN2068-2'!M:M,MATCH(E295,'Export CPRD PN2068-2'!A:A,0)))</f>
        <v>45008</v>
      </c>
      <c r="Q295" s="75"/>
      <c r="R295" s="76" t="str">
        <f>IF(AND(T295&lt;&gt;"",P295&lt;&gt;""),P295-T295,IF(AND(T295&lt;&gt;"",Q295&lt;&gt;""),Q295-T295,""))</f>
        <v/>
      </c>
      <c r="S295" s="76" t="str">
        <f>IF(ISERROR(INDEX('[1]Export Agora'!F:F,MATCH(INDEX('[1]Présence Agora'!#REF!,MATCH(E295,'[1]Présence Agora'!B:B,0)),'[1]Export Agora'!A:A,0))),"",IF(INDEX('[1]Export Agora'!F:F,MATCH(INDEX('[1]Présence Agora'!#REF!,MATCH(E295,'[1]Présence Agora'!B:B,0)),'[1]Export Agora'!A:A,0))="","",INDEX('[1]Export Agora'!F:F,MATCH(INDEX('[1]Présence Agora'!#REF!,MATCH(E295,'[1]Présence Agora'!B:B,0)),'[1]Export Agora'!A:A,0))))</f>
        <v/>
      </c>
      <c r="T295" s="65" t="str">
        <f>IF(INDEX('[1]Export Lascom'!U:U,MATCH(E295,'[1]Export Lascom'!O:O,0))="","",INDEX('[1]Export Lascom'!U:U,MATCH(E295,'[1]Export Lascom'!O:O,0)))</f>
        <v/>
      </c>
    </row>
    <row r="296" spans="5:20" x14ac:dyDescent="0.25">
      <c r="E296" s="72" t="s">
        <v>1269</v>
      </c>
      <c r="F296" s="73" t="str">
        <f>INDEX('[1]Export Lascom'!B:B,MATCH(E296,'[1]Export Lascom'!O:O,0))</f>
        <v>22ISS</v>
      </c>
      <c r="G296" s="73">
        <f>INDEX('[1]Export Lascom'!G:G,MATCH(E296,'[1]Export Lascom'!O:O,0))</f>
        <v>17</v>
      </c>
      <c r="H296" s="73" t="str">
        <f>INDEX('[1]Export Lascom'!D:D,MATCH(E296,'[1]Export Lascom'!O:O,0))</f>
        <v>G72</v>
      </c>
      <c r="I296" s="73" t="str">
        <f>INDEX('[1]Export Lascom'!E:E,MATCH(E296,'[1]Export Lascom'!O:O,0))</f>
        <v>PN2068-2</v>
      </c>
      <c r="J296" s="73" t="str">
        <f>IF(MID(INDEX('[1]Export Lascom'!P:P,MATCH(E296,'[1]Export Lascom'!O:O,0)),4,1)="-",MID(INDEX('[1]Export Lascom'!P:P,MATCH(E296,'[1]Export Lascom'!O:O,0)),5,3),"Titre à mettre à jour")</f>
        <v>S1B</v>
      </c>
      <c r="K296" s="73" t="str">
        <f>IF(MID(INDEX('[1]Export Lascom'!P:P,MATCH(E296,'[1]Export Lascom'!O:O,0)),4,1)="-",MID(INDEX('[1]Export Lascom'!P:P,MATCH(E296,'[1]Export Lascom'!O:O,0)),9,3),"Titre à mettre à jour")</f>
        <v>COR</v>
      </c>
      <c r="L296" s="73" t="str">
        <f>INDEX('[1]Export Lascom'!I:I,MATCH(E296,'[1]Export Lascom'!O:O,0))</f>
        <v>PLA</v>
      </c>
      <c r="M296" s="73" t="str">
        <f>MID(E296,SEARCH("_",E296)-1+13,6)</f>
        <v>000051</v>
      </c>
      <c r="N296" s="74">
        <f>VALUE(MID(E296,SEARCH("_",E296)-1+20,2))</f>
        <v>1</v>
      </c>
      <c r="O296" s="73" t="s">
        <v>785</v>
      </c>
      <c r="P296" s="83">
        <f>IF(ISERROR(INDEX('Export CPRD PN2068-2'!M:M,MATCH(E296,'Export CPRD PN2068-2'!A:A,0))),"",INDEX('Export CPRD PN2068-2'!M:M,MATCH(E296,'Export CPRD PN2068-2'!A:A,0)))</f>
        <v>45008</v>
      </c>
      <c r="Q296" s="75"/>
      <c r="R296" s="76" t="str">
        <f>IF(AND(T296&lt;&gt;"",P296&lt;&gt;""),P296-T296,IF(AND(T296&lt;&gt;"",Q296&lt;&gt;""),Q296-T296,""))</f>
        <v/>
      </c>
      <c r="S296" s="76" t="str">
        <f>IF(ISERROR(INDEX('[1]Export Agora'!F:F,MATCH(INDEX('[1]Présence Agora'!#REF!,MATCH(E296,'[1]Présence Agora'!B:B,0)),'[1]Export Agora'!A:A,0))),"",IF(INDEX('[1]Export Agora'!F:F,MATCH(INDEX('[1]Présence Agora'!#REF!,MATCH(E296,'[1]Présence Agora'!B:B,0)),'[1]Export Agora'!A:A,0))="","",INDEX('[1]Export Agora'!F:F,MATCH(INDEX('[1]Présence Agora'!#REF!,MATCH(E296,'[1]Présence Agora'!B:B,0)),'[1]Export Agora'!A:A,0))))</f>
        <v/>
      </c>
      <c r="T296" s="65" t="str">
        <f>IF(INDEX('[1]Export Lascom'!U:U,MATCH(E296,'[1]Export Lascom'!O:O,0))="","",INDEX('[1]Export Lascom'!U:U,MATCH(E296,'[1]Export Lascom'!O:O,0)))</f>
        <v/>
      </c>
    </row>
    <row r="297" spans="5:20" x14ac:dyDescent="0.25">
      <c r="E297" s="72" t="s">
        <v>936</v>
      </c>
      <c r="F297" s="73" t="str">
        <f>INDEX('[1]Export Lascom'!B:B,MATCH(E297,'[1]Export Lascom'!O:O,0))</f>
        <v>22ISS</v>
      </c>
      <c r="G297" s="73">
        <f>INDEX('[1]Export Lascom'!G:G,MATCH(E297,'[1]Export Lascom'!O:O,0))</f>
        <v>17</v>
      </c>
      <c r="H297" s="73" t="str">
        <f>INDEX('[1]Export Lascom'!D:D,MATCH(E297,'[1]Export Lascom'!O:O,0))</f>
        <v>G71</v>
      </c>
      <c r="I297" s="73" t="str">
        <f>INDEX('[1]Export Lascom'!E:E,MATCH(E297,'[1]Export Lascom'!O:O,0))</f>
        <v>PN2068-2</v>
      </c>
      <c r="J297" s="73" t="str">
        <f>IF(MID(INDEX('[1]Export Lascom'!P:P,MATCH(E297,'[1]Export Lascom'!O:O,0)),4,1)="-",MID(INDEX('[1]Export Lascom'!P:P,MATCH(E297,'[1]Export Lascom'!O:O,0)),5,3),"Titre à mettre à jour")</f>
        <v>Titre à mettre à jour</v>
      </c>
      <c r="K297" s="73" t="str">
        <f>IF(MID(INDEX('[1]Export Lascom'!P:P,MATCH(E297,'[1]Export Lascom'!O:O,0)),4,1)="-",MID(INDEX('[1]Export Lascom'!P:P,MATCH(E297,'[1]Export Lascom'!O:O,0)),9,3),"Titre à mettre à jour")</f>
        <v>Titre à mettre à jour</v>
      </c>
      <c r="L297" s="73" t="str">
        <f>INDEX('[1]Export Lascom'!I:I,MATCH(E297,'[1]Export Lascom'!O:O,0))</f>
        <v>PLA</v>
      </c>
      <c r="M297" s="73" t="str">
        <f>MID(E297,SEARCH("_",E297)-1+13,6)</f>
        <v>000056</v>
      </c>
      <c r="N297" s="74">
        <f>VALUE(MID(E297,SEARCH("_",E297)-1+20,2))</f>
        <v>1</v>
      </c>
      <c r="O297" s="73" t="s">
        <v>787</v>
      </c>
      <c r="P297" s="83">
        <f>IF(ISERROR(INDEX('Export CPRD PN2068-2'!M:M,MATCH(E297,'Export CPRD PN2068-2'!A:A,0))),"",INDEX('Export CPRD PN2068-2'!M:M,MATCH(E297,'Export CPRD PN2068-2'!A:A,0)))</f>
        <v>44999</v>
      </c>
      <c r="Q297" s="75"/>
      <c r="R297" s="76">
        <f>IF(AND(T297&lt;&gt;"",P297&lt;&gt;""),P297-T297,IF(AND(T297&lt;&gt;"",Q297&lt;&gt;""),Q297-T297,""))</f>
        <v>0</v>
      </c>
      <c r="S297" s="76" t="str">
        <f>IF(ISERROR(INDEX('[1]Export Agora'!F:F,MATCH(INDEX('[1]Présence Agora'!#REF!,MATCH(E297,'[1]Présence Agora'!B:B,0)),'[1]Export Agora'!A:A,0))),"",IF(INDEX('[1]Export Agora'!F:F,MATCH(INDEX('[1]Présence Agora'!#REF!,MATCH(E297,'[1]Présence Agora'!B:B,0)),'[1]Export Agora'!A:A,0))="","",INDEX('[1]Export Agora'!F:F,MATCH(INDEX('[1]Présence Agora'!#REF!,MATCH(E297,'[1]Présence Agora'!B:B,0)),'[1]Export Agora'!A:A,0))))</f>
        <v/>
      </c>
      <c r="T297" s="65">
        <f>IF(INDEX('[1]Export Lascom'!U:U,MATCH(E297,'[1]Export Lascom'!O:O,0))="","",INDEX('[1]Export Lascom'!U:U,MATCH(E297,'[1]Export Lascom'!O:O,0)))</f>
        <v>44999</v>
      </c>
    </row>
    <row r="298" spans="5:20" x14ac:dyDescent="0.25">
      <c r="E298" s="72" t="s">
        <v>1152</v>
      </c>
      <c r="F298" s="73" t="str">
        <f>INDEX('[1]Export Lascom'!B:B,MATCH(E298,'[1]Export Lascom'!O:O,0))</f>
        <v>22ISS</v>
      </c>
      <c r="G298" s="73">
        <f>INDEX('[1]Export Lascom'!G:G,MATCH(E298,'[1]Export Lascom'!O:O,0))</f>
        <v>17</v>
      </c>
      <c r="H298" s="73" t="str">
        <f>INDEX('[1]Export Lascom'!D:D,MATCH(E298,'[1]Export Lascom'!O:O,0))</f>
        <v>G71</v>
      </c>
      <c r="I298" s="73" t="str">
        <f>INDEX('[1]Export Lascom'!E:E,MATCH(E298,'[1]Export Lascom'!O:O,0))</f>
        <v>PN2068-2</v>
      </c>
      <c r="J298" s="73" t="str">
        <f>IF(MID(INDEX('[1]Export Lascom'!P:P,MATCH(E298,'[1]Export Lascom'!O:O,0)),4,1)="-",MID(INDEX('[1]Export Lascom'!P:P,MATCH(E298,'[1]Export Lascom'!O:O,0)),5,3),"Titre à mettre à jour")</f>
        <v>Titre à mettre à jour</v>
      </c>
      <c r="K298" s="73" t="str">
        <f>IF(MID(INDEX('[1]Export Lascom'!P:P,MATCH(E298,'[1]Export Lascom'!O:O,0)),4,1)="-",MID(INDEX('[1]Export Lascom'!P:P,MATCH(E298,'[1]Export Lascom'!O:O,0)),9,3),"Titre à mettre à jour")</f>
        <v>Titre à mettre à jour</v>
      </c>
      <c r="L298" s="73" t="str">
        <f>INDEX('[1]Export Lascom'!I:I,MATCH(E298,'[1]Export Lascom'!O:O,0))</f>
        <v>PLA</v>
      </c>
      <c r="M298" s="73" t="str">
        <f>MID(E298,SEARCH("_",E298)-1+13,6)</f>
        <v>000056</v>
      </c>
      <c r="N298" s="74">
        <f>VALUE(MID(E298,SEARCH("_",E298)-1+20,2))</f>
        <v>4</v>
      </c>
      <c r="O298" s="73" t="s">
        <v>787</v>
      </c>
      <c r="P298" s="83" t="str">
        <f>IF(ISERROR(INDEX('Export CPRD PN2068-2'!M:M,MATCH(E298,'Export CPRD PN2068-2'!A:A,0))),"",INDEX('Export CPRD PN2068-2'!M:M,MATCH(E298,'Export CPRD PN2068-2'!A:A,0)))</f>
        <v/>
      </c>
      <c r="Q298" s="75"/>
      <c r="R298" s="76" t="str">
        <f>IF(AND(T298&lt;&gt;"",P298&lt;&gt;""),P298-T298,IF(AND(T298&lt;&gt;"",Q298&lt;&gt;""),Q298-T298,""))</f>
        <v/>
      </c>
      <c r="S298" s="76" t="str">
        <f>IF(ISERROR(INDEX('[1]Export Agora'!F:F,MATCH(INDEX('[1]Présence Agora'!#REF!,MATCH(E298,'[1]Présence Agora'!B:B,0)),'[1]Export Agora'!A:A,0))),"",IF(INDEX('[1]Export Agora'!F:F,MATCH(INDEX('[1]Présence Agora'!#REF!,MATCH(E298,'[1]Présence Agora'!B:B,0)),'[1]Export Agora'!A:A,0))="","",INDEX('[1]Export Agora'!F:F,MATCH(INDEX('[1]Présence Agora'!#REF!,MATCH(E298,'[1]Présence Agora'!B:B,0)),'[1]Export Agora'!A:A,0))))</f>
        <v/>
      </c>
      <c r="T298" s="65">
        <f>IF(INDEX('[1]Export Lascom'!U:U,MATCH(E298,'[1]Export Lascom'!O:O,0))="","",INDEX('[1]Export Lascom'!U:U,MATCH(E298,'[1]Export Lascom'!O:O,0)))</f>
        <v>45062</v>
      </c>
    </row>
    <row r="299" spans="5:20" x14ac:dyDescent="0.25">
      <c r="E299" s="72" t="s">
        <v>937</v>
      </c>
      <c r="F299" s="73" t="str">
        <f>INDEX('[1]Export Lascom'!B:B,MATCH(E299,'[1]Export Lascom'!O:O,0))</f>
        <v>22ISS</v>
      </c>
      <c r="G299" s="73">
        <f>INDEX('[1]Export Lascom'!G:G,MATCH(E299,'[1]Export Lascom'!O:O,0))</f>
        <v>17</v>
      </c>
      <c r="H299" s="73" t="str">
        <f>INDEX('[1]Export Lascom'!D:D,MATCH(E299,'[1]Export Lascom'!O:O,0))</f>
        <v>G71</v>
      </c>
      <c r="I299" s="73" t="str">
        <f>INDEX('[1]Export Lascom'!E:E,MATCH(E299,'[1]Export Lascom'!O:O,0))</f>
        <v>PN2068-2</v>
      </c>
      <c r="J299" s="73" t="str">
        <f>IF(MID(INDEX('[1]Export Lascom'!P:P,MATCH(E299,'[1]Export Lascom'!O:O,0)),4,1)="-",MID(INDEX('[1]Export Lascom'!P:P,MATCH(E299,'[1]Export Lascom'!O:O,0)),5,3),"Titre à mettre à jour")</f>
        <v>Titre à mettre à jour</v>
      </c>
      <c r="K299" s="73" t="str">
        <f>IF(MID(INDEX('[1]Export Lascom'!P:P,MATCH(E299,'[1]Export Lascom'!O:O,0)),4,1)="-",MID(INDEX('[1]Export Lascom'!P:P,MATCH(E299,'[1]Export Lascom'!O:O,0)),9,3),"Titre à mettre à jour")</f>
        <v>Titre à mettre à jour</v>
      </c>
      <c r="L299" s="73" t="str">
        <f>INDEX('[1]Export Lascom'!I:I,MATCH(E299,'[1]Export Lascom'!O:O,0))</f>
        <v>PLA</v>
      </c>
      <c r="M299" s="73" t="str">
        <f>MID(E299,SEARCH("_",E299)-1+13,6)</f>
        <v>000057</v>
      </c>
      <c r="N299" s="74">
        <f>VALUE(MID(E299,SEARCH("_",E299)-1+20,2))</f>
        <v>1</v>
      </c>
      <c r="O299" s="73" t="s">
        <v>787</v>
      </c>
      <c r="P299" s="83">
        <f>IF(ISERROR(INDEX('Export CPRD PN2068-2'!M:M,MATCH(E299,'Export CPRD PN2068-2'!A:A,0))),"",INDEX('Export CPRD PN2068-2'!M:M,MATCH(E299,'Export CPRD PN2068-2'!A:A,0)))</f>
        <v>44999</v>
      </c>
      <c r="Q299" s="75"/>
      <c r="R299" s="76">
        <f>IF(AND(T299&lt;&gt;"",P299&lt;&gt;""),P299-T299,IF(AND(T299&lt;&gt;"",Q299&lt;&gt;""),Q299-T299,""))</f>
        <v>0</v>
      </c>
      <c r="S299" s="76" t="str">
        <f>IF(ISERROR(INDEX('[1]Export Agora'!F:F,MATCH(INDEX('[1]Présence Agora'!#REF!,MATCH(E299,'[1]Présence Agora'!B:B,0)),'[1]Export Agora'!A:A,0))),"",IF(INDEX('[1]Export Agora'!F:F,MATCH(INDEX('[1]Présence Agora'!#REF!,MATCH(E299,'[1]Présence Agora'!B:B,0)),'[1]Export Agora'!A:A,0))="","",INDEX('[1]Export Agora'!F:F,MATCH(INDEX('[1]Présence Agora'!#REF!,MATCH(E299,'[1]Présence Agora'!B:B,0)),'[1]Export Agora'!A:A,0))))</f>
        <v/>
      </c>
      <c r="T299" s="65">
        <f>IF(INDEX('[1]Export Lascom'!U:U,MATCH(E299,'[1]Export Lascom'!O:O,0))="","",INDEX('[1]Export Lascom'!U:U,MATCH(E299,'[1]Export Lascom'!O:O,0)))</f>
        <v>44999</v>
      </c>
    </row>
    <row r="300" spans="5:20" x14ac:dyDescent="0.25">
      <c r="E300" s="72" t="s">
        <v>1153</v>
      </c>
      <c r="F300" s="73" t="str">
        <f>INDEX('[1]Export Lascom'!B:B,MATCH(E300,'[1]Export Lascom'!O:O,0))</f>
        <v>22ISS</v>
      </c>
      <c r="G300" s="73">
        <f>INDEX('[1]Export Lascom'!G:G,MATCH(E300,'[1]Export Lascom'!O:O,0))</f>
        <v>17</v>
      </c>
      <c r="H300" s="73" t="str">
        <f>INDEX('[1]Export Lascom'!D:D,MATCH(E300,'[1]Export Lascom'!O:O,0))</f>
        <v>G71</v>
      </c>
      <c r="I300" s="73" t="str">
        <f>INDEX('[1]Export Lascom'!E:E,MATCH(E300,'[1]Export Lascom'!O:O,0))</f>
        <v>PN2068-2</v>
      </c>
      <c r="J300" s="73" t="str">
        <f>IF(MID(INDEX('[1]Export Lascom'!P:P,MATCH(E300,'[1]Export Lascom'!O:O,0)),4,1)="-",MID(INDEX('[1]Export Lascom'!P:P,MATCH(E300,'[1]Export Lascom'!O:O,0)),5,3),"Titre à mettre à jour")</f>
        <v>Titre à mettre à jour</v>
      </c>
      <c r="K300" s="73" t="str">
        <f>IF(MID(INDEX('[1]Export Lascom'!P:P,MATCH(E300,'[1]Export Lascom'!O:O,0)),4,1)="-",MID(INDEX('[1]Export Lascom'!P:P,MATCH(E300,'[1]Export Lascom'!O:O,0)),9,3),"Titre à mettre à jour")</f>
        <v>Titre à mettre à jour</v>
      </c>
      <c r="L300" s="73" t="str">
        <f>INDEX('[1]Export Lascom'!I:I,MATCH(E300,'[1]Export Lascom'!O:O,0))</f>
        <v>PLA</v>
      </c>
      <c r="M300" s="73" t="str">
        <f>MID(E300,SEARCH("_",E300)-1+13,6)</f>
        <v>000057</v>
      </c>
      <c r="N300" s="74">
        <f>VALUE(MID(E300,SEARCH("_",E300)-1+20,2))</f>
        <v>4</v>
      </c>
      <c r="O300" s="73" t="s">
        <v>787</v>
      </c>
      <c r="P300" s="83" t="str">
        <f>IF(ISERROR(INDEX('Export CPRD PN2068-2'!M:M,MATCH(E300,'Export CPRD PN2068-2'!A:A,0))),"",INDEX('Export CPRD PN2068-2'!M:M,MATCH(E300,'Export CPRD PN2068-2'!A:A,0)))</f>
        <v/>
      </c>
      <c r="Q300" s="75"/>
      <c r="R300" s="76" t="str">
        <f>IF(AND(T300&lt;&gt;"",P300&lt;&gt;""),P300-T300,IF(AND(T300&lt;&gt;"",Q300&lt;&gt;""),Q300-T300,""))</f>
        <v/>
      </c>
      <c r="S300" s="76" t="str">
        <f>IF(ISERROR(INDEX('[1]Export Agora'!F:F,MATCH(INDEX('[1]Présence Agora'!#REF!,MATCH(E300,'[1]Présence Agora'!B:B,0)),'[1]Export Agora'!A:A,0))),"",IF(INDEX('[1]Export Agora'!F:F,MATCH(INDEX('[1]Présence Agora'!#REF!,MATCH(E300,'[1]Présence Agora'!B:B,0)),'[1]Export Agora'!A:A,0))="","",INDEX('[1]Export Agora'!F:F,MATCH(INDEX('[1]Présence Agora'!#REF!,MATCH(E300,'[1]Présence Agora'!B:B,0)),'[1]Export Agora'!A:A,0))))</f>
        <v/>
      </c>
      <c r="T300" s="65">
        <f>IF(INDEX('[1]Export Lascom'!U:U,MATCH(E300,'[1]Export Lascom'!O:O,0))="","",INDEX('[1]Export Lascom'!U:U,MATCH(E300,'[1]Export Lascom'!O:O,0)))</f>
        <v>45062</v>
      </c>
    </row>
    <row r="301" spans="5:20" x14ac:dyDescent="0.25">
      <c r="E301" s="72" t="s">
        <v>939</v>
      </c>
      <c r="F301" s="73" t="str">
        <f>INDEX('[1]Export Lascom'!B:B,MATCH(E301,'[1]Export Lascom'!O:O,0))</f>
        <v>22ISS</v>
      </c>
      <c r="G301" s="73">
        <f>INDEX('[1]Export Lascom'!G:G,MATCH(E301,'[1]Export Lascom'!O:O,0))</f>
        <v>17</v>
      </c>
      <c r="H301" s="73" t="str">
        <f>INDEX('[1]Export Lascom'!D:D,MATCH(E301,'[1]Export Lascom'!O:O,0))</f>
        <v>G71</v>
      </c>
      <c r="I301" s="73" t="str">
        <f>INDEX('[1]Export Lascom'!E:E,MATCH(E301,'[1]Export Lascom'!O:O,0))</f>
        <v>PN2068-2</v>
      </c>
      <c r="J301" s="73" t="str">
        <f>IF(MID(INDEX('[1]Export Lascom'!P:P,MATCH(E301,'[1]Export Lascom'!O:O,0)),4,1)="-",MID(INDEX('[1]Export Lascom'!P:P,MATCH(E301,'[1]Export Lascom'!O:O,0)),5,3),"Titre à mettre à jour")</f>
        <v>Titre à mettre à jour</v>
      </c>
      <c r="K301" s="73" t="str">
        <f>IF(MID(INDEX('[1]Export Lascom'!P:P,MATCH(E301,'[1]Export Lascom'!O:O,0)),4,1)="-",MID(INDEX('[1]Export Lascom'!P:P,MATCH(E301,'[1]Export Lascom'!O:O,0)),9,3),"Titre à mettre à jour")</f>
        <v>Titre à mettre à jour</v>
      </c>
      <c r="L301" s="73" t="str">
        <f>INDEX('[1]Export Lascom'!I:I,MATCH(E301,'[1]Export Lascom'!O:O,0))</f>
        <v>PLA</v>
      </c>
      <c r="M301" s="73" t="str">
        <f>MID(E301,SEARCH("_",E301)-1+13,6)</f>
        <v>000058</v>
      </c>
      <c r="N301" s="74">
        <f>VALUE(MID(E301,SEARCH("_",E301)-1+20,2))</f>
        <v>1</v>
      </c>
      <c r="O301" s="73" t="s">
        <v>787</v>
      </c>
      <c r="P301" s="83">
        <f>IF(ISERROR(INDEX('Export CPRD PN2068-2'!M:M,MATCH(E301,'Export CPRD PN2068-2'!A:A,0))),"",INDEX('Export CPRD PN2068-2'!M:M,MATCH(E301,'Export CPRD PN2068-2'!A:A,0)))</f>
        <v>45002</v>
      </c>
      <c r="Q301" s="75"/>
      <c r="R301" s="76">
        <f>IF(AND(T301&lt;&gt;"",P301&lt;&gt;""),P301-T301,IF(AND(T301&lt;&gt;"",Q301&lt;&gt;""),Q301-T301,""))</f>
        <v>0</v>
      </c>
      <c r="S301" s="76" t="str">
        <f>IF(ISERROR(INDEX('[1]Export Agora'!F:F,MATCH(INDEX('[1]Présence Agora'!#REF!,MATCH(E301,'[1]Présence Agora'!B:B,0)),'[1]Export Agora'!A:A,0))),"",IF(INDEX('[1]Export Agora'!F:F,MATCH(INDEX('[1]Présence Agora'!#REF!,MATCH(E301,'[1]Présence Agora'!B:B,0)),'[1]Export Agora'!A:A,0))="","",INDEX('[1]Export Agora'!F:F,MATCH(INDEX('[1]Présence Agora'!#REF!,MATCH(E301,'[1]Présence Agora'!B:B,0)),'[1]Export Agora'!A:A,0))))</f>
        <v/>
      </c>
      <c r="T301" s="65">
        <f>IF(INDEX('[1]Export Lascom'!U:U,MATCH(E301,'[1]Export Lascom'!O:O,0))="","",INDEX('[1]Export Lascom'!U:U,MATCH(E301,'[1]Export Lascom'!O:O,0)))</f>
        <v>45002</v>
      </c>
    </row>
    <row r="302" spans="5:20" x14ac:dyDescent="0.25">
      <c r="E302" s="72" t="s">
        <v>1154</v>
      </c>
      <c r="F302" s="73" t="str">
        <f>INDEX('[1]Export Lascom'!B:B,MATCH(E302,'[1]Export Lascom'!O:O,0))</f>
        <v>22ISS</v>
      </c>
      <c r="G302" s="73">
        <f>INDEX('[1]Export Lascom'!G:G,MATCH(E302,'[1]Export Lascom'!O:O,0))</f>
        <v>17</v>
      </c>
      <c r="H302" s="73" t="str">
        <f>INDEX('[1]Export Lascom'!D:D,MATCH(E302,'[1]Export Lascom'!O:O,0))</f>
        <v>G71</v>
      </c>
      <c r="I302" s="73" t="str">
        <f>INDEX('[1]Export Lascom'!E:E,MATCH(E302,'[1]Export Lascom'!O:O,0))</f>
        <v>PN2068-2</v>
      </c>
      <c r="J302" s="73" t="str">
        <f>IF(MID(INDEX('[1]Export Lascom'!P:P,MATCH(E302,'[1]Export Lascom'!O:O,0)),4,1)="-",MID(INDEX('[1]Export Lascom'!P:P,MATCH(E302,'[1]Export Lascom'!O:O,0)),5,3),"Titre à mettre à jour")</f>
        <v>Titre à mettre à jour</v>
      </c>
      <c r="K302" s="73" t="str">
        <f>IF(MID(INDEX('[1]Export Lascom'!P:P,MATCH(E302,'[1]Export Lascom'!O:O,0)),4,1)="-",MID(INDEX('[1]Export Lascom'!P:P,MATCH(E302,'[1]Export Lascom'!O:O,0)),9,3),"Titre à mettre à jour")</f>
        <v>Titre à mettre à jour</v>
      </c>
      <c r="L302" s="73" t="str">
        <f>INDEX('[1]Export Lascom'!I:I,MATCH(E302,'[1]Export Lascom'!O:O,0))</f>
        <v>PLA</v>
      </c>
      <c r="M302" s="73" t="str">
        <f>MID(E302,SEARCH("_",E302)-1+13,6)</f>
        <v>000058</v>
      </c>
      <c r="N302" s="74">
        <f>VALUE(MID(E302,SEARCH("_",E302)-1+20,2))</f>
        <v>4</v>
      </c>
      <c r="O302" s="73" t="s">
        <v>787</v>
      </c>
      <c r="P302" s="83" t="str">
        <f>IF(ISERROR(INDEX('Export CPRD PN2068-2'!M:M,MATCH(E302,'Export CPRD PN2068-2'!A:A,0))),"",INDEX('Export CPRD PN2068-2'!M:M,MATCH(E302,'Export CPRD PN2068-2'!A:A,0)))</f>
        <v/>
      </c>
      <c r="Q302" s="75"/>
      <c r="R302" s="76" t="str">
        <f>IF(AND(T302&lt;&gt;"",P302&lt;&gt;""),P302-T302,IF(AND(T302&lt;&gt;"",Q302&lt;&gt;""),Q302-T302,""))</f>
        <v/>
      </c>
      <c r="S302" s="76" t="str">
        <f>IF(ISERROR(INDEX('[1]Export Agora'!F:F,MATCH(INDEX('[1]Présence Agora'!#REF!,MATCH(E302,'[1]Présence Agora'!B:B,0)),'[1]Export Agora'!A:A,0))),"",IF(INDEX('[1]Export Agora'!F:F,MATCH(INDEX('[1]Présence Agora'!#REF!,MATCH(E302,'[1]Présence Agora'!B:B,0)),'[1]Export Agora'!A:A,0))="","",INDEX('[1]Export Agora'!F:F,MATCH(INDEX('[1]Présence Agora'!#REF!,MATCH(E302,'[1]Présence Agora'!B:B,0)),'[1]Export Agora'!A:A,0))))</f>
        <v/>
      </c>
      <c r="T302" s="65">
        <f>IF(INDEX('[1]Export Lascom'!U:U,MATCH(E302,'[1]Export Lascom'!O:O,0))="","",INDEX('[1]Export Lascom'!U:U,MATCH(E302,'[1]Export Lascom'!O:O,0)))</f>
        <v>45062</v>
      </c>
    </row>
    <row r="303" spans="5:20" x14ac:dyDescent="0.25">
      <c r="E303" s="72" t="s">
        <v>940</v>
      </c>
      <c r="F303" s="73" t="str">
        <f>INDEX('[1]Export Lascom'!B:B,MATCH(E303,'[1]Export Lascom'!O:O,0))</f>
        <v>22ISS</v>
      </c>
      <c r="G303" s="73">
        <f>INDEX('[1]Export Lascom'!G:G,MATCH(E303,'[1]Export Lascom'!O:O,0))</f>
        <v>17</v>
      </c>
      <c r="H303" s="73" t="str">
        <f>INDEX('[1]Export Lascom'!D:D,MATCH(E303,'[1]Export Lascom'!O:O,0))</f>
        <v>G71</v>
      </c>
      <c r="I303" s="73" t="str">
        <f>INDEX('[1]Export Lascom'!E:E,MATCH(E303,'[1]Export Lascom'!O:O,0))</f>
        <v>PN2068-2</v>
      </c>
      <c r="J303" s="73" t="str">
        <f>IF(MID(INDEX('[1]Export Lascom'!P:P,MATCH(E303,'[1]Export Lascom'!O:O,0)),4,1)="-",MID(INDEX('[1]Export Lascom'!P:P,MATCH(E303,'[1]Export Lascom'!O:O,0)),5,3),"Titre à mettre à jour")</f>
        <v>Titre à mettre à jour</v>
      </c>
      <c r="K303" s="73" t="str">
        <f>IF(MID(INDEX('[1]Export Lascom'!P:P,MATCH(E303,'[1]Export Lascom'!O:O,0)),4,1)="-",MID(INDEX('[1]Export Lascom'!P:P,MATCH(E303,'[1]Export Lascom'!O:O,0)),9,3),"Titre à mettre à jour")</f>
        <v>Titre à mettre à jour</v>
      </c>
      <c r="L303" s="73" t="str">
        <f>INDEX('[1]Export Lascom'!I:I,MATCH(E303,'[1]Export Lascom'!O:O,0))</f>
        <v>PLA</v>
      </c>
      <c r="M303" s="73" t="str">
        <f>MID(E303,SEARCH("_",E303)-1+13,6)</f>
        <v>000059</v>
      </c>
      <c r="N303" s="74">
        <f>VALUE(MID(E303,SEARCH("_",E303)-1+20,2))</f>
        <v>1</v>
      </c>
      <c r="O303" s="73" t="s">
        <v>787</v>
      </c>
      <c r="P303" s="83">
        <f>IF(ISERROR(INDEX('Export CPRD PN2068-2'!M:M,MATCH(E303,'Export CPRD PN2068-2'!A:A,0))),"",INDEX('Export CPRD PN2068-2'!M:M,MATCH(E303,'Export CPRD PN2068-2'!A:A,0)))</f>
        <v>45002</v>
      </c>
      <c r="Q303" s="75"/>
      <c r="R303" s="76">
        <f>IF(AND(T303&lt;&gt;"",P303&lt;&gt;""),P303-T303,IF(AND(T303&lt;&gt;"",Q303&lt;&gt;""),Q303-T303,""))</f>
        <v>0</v>
      </c>
      <c r="S303" s="76" t="str">
        <f>IF(ISERROR(INDEX('[1]Export Agora'!F:F,MATCH(INDEX('[1]Présence Agora'!#REF!,MATCH(E303,'[1]Présence Agora'!B:B,0)),'[1]Export Agora'!A:A,0))),"",IF(INDEX('[1]Export Agora'!F:F,MATCH(INDEX('[1]Présence Agora'!#REF!,MATCH(E303,'[1]Présence Agora'!B:B,0)),'[1]Export Agora'!A:A,0))="","",INDEX('[1]Export Agora'!F:F,MATCH(INDEX('[1]Présence Agora'!#REF!,MATCH(E303,'[1]Présence Agora'!B:B,0)),'[1]Export Agora'!A:A,0))))</f>
        <v/>
      </c>
      <c r="T303" s="65">
        <f>IF(INDEX('[1]Export Lascom'!U:U,MATCH(E303,'[1]Export Lascom'!O:O,0))="","",INDEX('[1]Export Lascom'!U:U,MATCH(E303,'[1]Export Lascom'!O:O,0)))</f>
        <v>45002</v>
      </c>
    </row>
    <row r="304" spans="5:20" x14ac:dyDescent="0.25">
      <c r="E304" s="72" t="s">
        <v>1181</v>
      </c>
      <c r="F304" s="73" t="str">
        <f>INDEX('[1]Export Lascom'!B:B,MATCH(E304,'[1]Export Lascom'!O:O,0))</f>
        <v>22ISS</v>
      </c>
      <c r="G304" s="73">
        <f>INDEX('[1]Export Lascom'!G:G,MATCH(E304,'[1]Export Lascom'!O:O,0))</f>
        <v>17</v>
      </c>
      <c r="H304" s="73" t="str">
        <f>INDEX('[1]Export Lascom'!D:D,MATCH(E304,'[1]Export Lascom'!O:O,0))</f>
        <v>G71</v>
      </c>
      <c r="I304" s="73" t="str">
        <f>INDEX('[1]Export Lascom'!E:E,MATCH(E304,'[1]Export Lascom'!O:O,0))</f>
        <v>PN2068-2</v>
      </c>
      <c r="J304" s="73" t="str">
        <f>IF(MID(INDEX('[1]Export Lascom'!P:P,MATCH(E304,'[1]Export Lascom'!O:O,0)),4,1)="-",MID(INDEX('[1]Export Lascom'!P:P,MATCH(E304,'[1]Export Lascom'!O:O,0)),5,3),"Titre à mettre à jour")</f>
        <v>Titre à mettre à jour</v>
      </c>
      <c r="K304" s="73" t="str">
        <f>IF(MID(INDEX('[1]Export Lascom'!P:P,MATCH(E304,'[1]Export Lascom'!O:O,0)),4,1)="-",MID(INDEX('[1]Export Lascom'!P:P,MATCH(E304,'[1]Export Lascom'!O:O,0)),9,3),"Titre à mettre à jour")</f>
        <v>Titre à mettre à jour</v>
      </c>
      <c r="L304" s="73" t="str">
        <f>INDEX('[1]Export Lascom'!I:I,MATCH(E304,'[1]Export Lascom'!O:O,0))</f>
        <v>PLA</v>
      </c>
      <c r="M304" s="73" t="str">
        <f>MID(E304,SEARCH("_",E304)-1+13,6)</f>
        <v>000059</v>
      </c>
      <c r="N304" s="74">
        <f>VALUE(MID(E304,SEARCH("_",E304)-1+20,2))</f>
        <v>4</v>
      </c>
      <c r="O304" s="73" t="s">
        <v>787</v>
      </c>
      <c r="P304" s="83" t="str">
        <f>IF(ISERROR(INDEX('Export CPRD PN2068-2'!M:M,MATCH(E304,'Export CPRD PN2068-2'!A:A,0))),"",INDEX('Export CPRD PN2068-2'!M:M,MATCH(E304,'Export CPRD PN2068-2'!A:A,0)))</f>
        <v/>
      </c>
      <c r="Q304" s="75"/>
      <c r="R304" s="76" t="str">
        <f>IF(AND(T304&lt;&gt;"",P304&lt;&gt;""),P304-T304,IF(AND(T304&lt;&gt;"",Q304&lt;&gt;""),Q304-T304,""))</f>
        <v/>
      </c>
      <c r="S304" s="76" t="str">
        <f>IF(ISERROR(INDEX('[1]Export Agora'!F:F,MATCH(INDEX('[1]Présence Agora'!#REF!,MATCH(E304,'[1]Présence Agora'!B:B,0)),'[1]Export Agora'!A:A,0))),"",IF(INDEX('[1]Export Agora'!F:F,MATCH(INDEX('[1]Présence Agora'!#REF!,MATCH(E304,'[1]Présence Agora'!B:B,0)),'[1]Export Agora'!A:A,0))="","",INDEX('[1]Export Agora'!F:F,MATCH(INDEX('[1]Présence Agora'!#REF!,MATCH(E304,'[1]Présence Agora'!B:B,0)),'[1]Export Agora'!A:A,0))))</f>
        <v/>
      </c>
      <c r="T304" s="65">
        <f>IF(INDEX('[1]Export Lascom'!U:U,MATCH(E304,'[1]Export Lascom'!O:O,0))="","",INDEX('[1]Export Lascom'!U:U,MATCH(E304,'[1]Export Lascom'!O:O,0)))</f>
        <v>45063</v>
      </c>
    </row>
    <row r="305" spans="5:20" x14ac:dyDescent="0.25">
      <c r="E305" s="72" t="s">
        <v>1186</v>
      </c>
      <c r="F305" s="73" t="str">
        <f>INDEX('[1]Export Lascom'!B:B,MATCH(E305,'[1]Export Lascom'!O:O,0))</f>
        <v>22ISS</v>
      </c>
      <c r="G305" s="73">
        <f>INDEX('[1]Export Lascom'!G:G,MATCH(E305,'[1]Export Lascom'!O:O,0))</f>
        <v>17</v>
      </c>
      <c r="H305" s="73" t="str">
        <f>INDEX('[1]Export Lascom'!D:D,MATCH(E305,'[1]Export Lascom'!O:O,0))</f>
        <v>G71</v>
      </c>
      <c r="I305" s="73" t="str">
        <f>INDEX('[1]Export Lascom'!E:E,MATCH(E305,'[1]Export Lascom'!O:O,0))</f>
        <v>PN2068-2</v>
      </c>
      <c r="J305" s="73" t="str">
        <f>IF(MID(INDEX('[1]Export Lascom'!P:P,MATCH(E305,'[1]Export Lascom'!O:O,0)),4,1)="-",MID(INDEX('[1]Export Lascom'!P:P,MATCH(E305,'[1]Export Lascom'!O:O,0)),5,3),"Titre à mettre à jour")</f>
        <v>Titre à mettre à jour</v>
      </c>
      <c r="K305" s="73" t="str">
        <f>IF(MID(INDEX('[1]Export Lascom'!P:P,MATCH(E305,'[1]Export Lascom'!O:O,0)),4,1)="-",MID(INDEX('[1]Export Lascom'!P:P,MATCH(E305,'[1]Export Lascom'!O:O,0)),9,3),"Titre à mettre à jour")</f>
        <v>Titre à mettre à jour</v>
      </c>
      <c r="L305" s="73" t="str">
        <f>INDEX('[1]Export Lascom'!I:I,MATCH(E305,'[1]Export Lascom'!O:O,0))</f>
        <v>PLA</v>
      </c>
      <c r="M305" s="73" t="str">
        <f>MID(E305,SEARCH("_",E305)-1+13,6)</f>
        <v>000060</v>
      </c>
      <c r="N305" s="74">
        <f>VALUE(MID(E305,SEARCH("_",E305)-1+20,2))</f>
        <v>2</v>
      </c>
      <c r="O305" s="73" t="s">
        <v>787</v>
      </c>
      <c r="P305" s="83" t="str">
        <f>IF(ISERROR(INDEX('Export CPRD PN2068-2'!M:M,MATCH(E305,'Export CPRD PN2068-2'!A:A,0))),"",INDEX('Export CPRD PN2068-2'!M:M,MATCH(E305,'Export CPRD PN2068-2'!A:A,0)))</f>
        <v/>
      </c>
      <c r="Q305" s="75"/>
      <c r="R305" s="76" t="str">
        <f>IF(AND(T305&lt;&gt;"",P305&lt;&gt;""),P305-T305,IF(AND(T305&lt;&gt;"",Q305&lt;&gt;""),Q305-T305,""))</f>
        <v/>
      </c>
      <c r="S305" s="76" t="str">
        <f>IF(ISERROR(INDEX('[1]Export Agora'!F:F,MATCH(INDEX('[1]Présence Agora'!#REF!,MATCH(E305,'[1]Présence Agora'!B:B,0)),'[1]Export Agora'!A:A,0))),"",IF(INDEX('[1]Export Agora'!F:F,MATCH(INDEX('[1]Présence Agora'!#REF!,MATCH(E305,'[1]Présence Agora'!B:B,0)),'[1]Export Agora'!A:A,0))="","",INDEX('[1]Export Agora'!F:F,MATCH(INDEX('[1]Présence Agora'!#REF!,MATCH(E305,'[1]Présence Agora'!B:B,0)),'[1]Export Agora'!A:A,0))))</f>
        <v/>
      </c>
      <c r="T305" s="65">
        <f>IF(INDEX('[1]Export Lascom'!U:U,MATCH(E305,'[1]Export Lascom'!O:O,0))="","",INDEX('[1]Export Lascom'!U:U,MATCH(E305,'[1]Export Lascom'!O:O,0)))</f>
        <v>45068</v>
      </c>
    </row>
    <row r="306" spans="5:20" x14ac:dyDescent="0.25">
      <c r="E306" s="72" t="s">
        <v>1187</v>
      </c>
      <c r="F306" s="73" t="str">
        <f>INDEX('[1]Export Lascom'!B:B,MATCH(E306,'[1]Export Lascom'!O:O,0))</f>
        <v>22ISS</v>
      </c>
      <c r="G306" s="73">
        <f>INDEX('[1]Export Lascom'!G:G,MATCH(E306,'[1]Export Lascom'!O:O,0))</f>
        <v>17</v>
      </c>
      <c r="H306" s="73" t="str">
        <f>INDEX('[1]Export Lascom'!D:D,MATCH(E306,'[1]Export Lascom'!O:O,0))</f>
        <v>G71</v>
      </c>
      <c r="I306" s="73" t="str">
        <f>INDEX('[1]Export Lascom'!E:E,MATCH(E306,'[1]Export Lascom'!O:O,0))</f>
        <v>PN2068-2</v>
      </c>
      <c r="J306" s="73" t="str">
        <f>IF(MID(INDEX('[1]Export Lascom'!P:P,MATCH(E306,'[1]Export Lascom'!O:O,0)),4,1)="-",MID(INDEX('[1]Export Lascom'!P:P,MATCH(E306,'[1]Export Lascom'!O:O,0)),5,3),"Titre à mettre à jour")</f>
        <v>Titre à mettre à jour</v>
      </c>
      <c r="K306" s="73" t="str">
        <f>IF(MID(INDEX('[1]Export Lascom'!P:P,MATCH(E306,'[1]Export Lascom'!O:O,0)),4,1)="-",MID(INDEX('[1]Export Lascom'!P:P,MATCH(E306,'[1]Export Lascom'!O:O,0)),9,3),"Titre à mettre à jour")</f>
        <v>Titre à mettre à jour</v>
      </c>
      <c r="L306" s="73" t="str">
        <f>INDEX('[1]Export Lascom'!I:I,MATCH(E306,'[1]Export Lascom'!O:O,0))</f>
        <v>PLA</v>
      </c>
      <c r="M306" s="73" t="str">
        <f>MID(E306,SEARCH("_",E306)-1+13,6)</f>
        <v>000061</v>
      </c>
      <c r="N306" s="74">
        <f>VALUE(MID(E306,SEARCH("_",E306)-1+20,2))</f>
        <v>2</v>
      </c>
      <c r="O306" s="73" t="s">
        <v>787</v>
      </c>
      <c r="P306" s="83" t="str">
        <f>IF(ISERROR(INDEX('Export CPRD PN2068-2'!M:M,MATCH(E306,'Export CPRD PN2068-2'!A:A,0))),"",INDEX('Export CPRD PN2068-2'!M:M,MATCH(E306,'Export CPRD PN2068-2'!A:A,0)))</f>
        <v/>
      </c>
      <c r="Q306" s="75"/>
      <c r="R306" s="76" t="str">
        <f>IF(AND(T306&lt;&gt;"",P306&lt;&gt;""),P306-T306,IF(AND(T306&lt;&gt;"",Q306&lt;&gt;""),Q306-T306,""))</f>
        <v/>
      </c>
      <c r="S306" s="76" t="str">
        <f>IF(ISERROR(INDEX('[1]Export Agora'!F:F,MATCH(INDEX('[1]Présence Agora'!#REF!,MATCH(E306,'[1]Présence Agora'!B:B,0)),'[1]Export Agora'!A:A,0))),"",IF(INDEX('[1]Export Agora'!F:F,MATCH(INDEX('[1]Présence Agora'!#REF!,MATCH(E306,'[1]Présence Agora'!B:B,0)),'[1]Export Agora'!A:A,0))="","",INDEX('[1]Export Agora'!F:F,MATCH(INDEX('[1]Présence Agora'!#REF!,MATCH(E306,'[1]Présence Agora'!B:B,0)),'[1]Export Agora'!A:A,0))))</f>
        <v/>
      </c>
      <c r="T306" s="65">
        <f>IF(INDEX('[1]Export Lascom'!U:U,MATCH(E306,'[1]Export Lascom'!O:O,0))="","",INDEX('[1]Export Lascom'!U:U,MATCH(E306,'[1]Export Lascom'!O:O,0)))</f>
        <v>45068</v>
      </c>
    </row>
    <row r="307" spans="5:20" x14ac:dyDescent="0.25">
      <c r="E307" s="72" t="s">
        <v>1188</v>
      </c>
      <c r="F307" s="73" t="str">
        <f>INDEX('[1]Export Lascom'!B:B,MATCH(E307,'[1]Export Lascom'!O:O,0))</f>
        <v>22ISS</v>
      </c>
      <c r="G307" s="73">
        <f>INDEX('[1]Export Lascom'!G:G,MATCH(E307,'[1]Export Lascom'!O:O,0))</f>
        <v>17</v>
      </c>
      <c r="H307" s="73" t="str">
        <f>INDEX('[1]Export Lascom'!D:D,MATCH(E307,'[1]Export Lascom'!O:O,0))</f>
        <v>G71</v>
      </c>
      <c r="I307" s="73" t="str">
        <f>INDEX('[1]Export Lascom'!E:E,MATCH(E307,'[1]Export Lascom'!O:O,0))</f>
        <v>PN2068-2</v>
      </c>
      <c r="J307" s="73" t="str">
        <f>IF(MID(INDEX('[1]Export Lascom'!P:P,MATCH(E307,'[1]Export Lascom'!O:O,0)),4,1)="-",MID(INDEX('[1]Export Lascom'!P:P,MATCH(E307,'[1]Export Lascom'!O:O,0)),5,3),"Titre à mettre à jour")</f>
        <v>Titre à mettre à jour</v>
      </c>
      <c r="K307" s="73" t="str">
        <f>IF(MID(INDEX('[1]Export Lascom'!P:P,MATCH(E307,'[1]Export Lascom'!O:O,0)),4,1)="-",MID(INDEX('[1]Export Lascom'!P:P,MATCH(E307,'[1]Export Lascom'!O:O,0)),9,3),"Titre à mettre à jour")</f>
        <v>Titre à mettre à jour</v>
      </c>
      <c r="L307" s="73" t="str">
        <f>INDEX('[1]Export Lascom'!I:I,MATCH(E307,'[1]Export Lascom'!O:O,0))</f>
        <v>PLA</v>
      </c>
      <c r="M307" s="73" t="str">
        <f>MID(E307,SEARCH("_",E307)-1+13,6)</f>
        <v>000062</v>
      </c>
      <c r="N307" s="74">
        <f>VALUE(MID(E307,SEARCH("_",E307)-1+20,2))</f>
        <v>2</v>
      </c>
      <c r="O307" s="73" t="s">
        <v>787</v>
      </c>
      <c r="P307" s="83" t="str">
        <f>IF(ISERROR(INDEX('Export CPRD PN2068-2'!M:M,MATCH(E307,'Export CPRD PN2068-2'!A:A,0))),"",INDEX('Export CPRD PN2068-2'!M:M,MATCH(E307,'Export CPRD PN2068-2'!A:A,0)))</f>
        <v/>
      </c>
      <c r="Q307" s="75"/>
      <c r="R307" s="76" t="str">
        <f>IF(AND(T307&lt;&gt;"",P307&lt;&gt;""),P307-T307,IF(AND(T307&lt;&gt;"",Q307&lt;&gt;""),Q307-T307,""))</f>
        <v/>
      </c>
      <c r="S307" s="76" t="str">
        <f>IF(ISERROR(INDEX('[1]Export Agora'!F:F,MATCH(INDEX('[1]Présence Agora'!#REF!,MATCH(E307,'[1]Présence Agora'!B:B,0)),'[1]Export Agora'!A:A,0))),"",IF(INDEX('[1]Export Agora'!F:F,MATCH(INDEX('[1]Présence Agora'!#REF!,MATCH(E307,'[1]Présence Agora'!B:B,0)),'[1]Export Agora'!A:A,0))="","",INDEX('[1]Export Agora'!F:F,MATCH(INDEX('[1]Présence Agora'!#REF!,MATCH(E307,'[1]Présence Agora'!B:B,0)),'[1]Export Agora'!A:A,0))))</f>
        <v/>
      </c>
      <c r="T307" s="65">
        <f>IF(INDEX('[1]Export Lascom'!U:U,MATCH(E307,'[1]Export Lascom'!O:O,0))="","",INDEX('[1]Export Lascom'!U:U,MATCH(E307,'[1]Export Lascom'!O:O,0)))</f>
        <v>45068</v>
      </c>
    </row>
    <row r="308" spans="5:20" x14ac:dyDescent="0.25">
      <c r="E308" s="72" t="s">
        <v>952</v>
      </c>
      <c r="F308" s="73" t="str">
        <f>INDEX('[1]Export Lascom'!B:B,MATCH(E308,'[1]Export Lascom'!O:O,0))</f>
        <v>22ISS</v>
      </c>
      <c r="G308" s="73">
        <f>INDEX('[1]Export Lascom'!G:G,MATCH(E308,'[1]Export Lascom'!O:O,0))</f>
        <v>17</v>
      </c>
      <c r="H308" s="73" t="str">
        <f>INDEX('[1]Export Lascom'!D:D,MATCH(E308,'[1]Export Lascom'!O:O,0))</f>
        <v>G71</v>
      </c>
      <c r="I308" s="73" t="str">
        <f>INDEX('[1]Export Lascom'!E:E,MATCH(E308,'[1]Export Lascom'!O:O,0))</f>
        <v>PN2068-2</v>
      </c>
      <c r="J308" s="73" t="str">
        <f>IF(MID(INDEX('[1]Export Lascom'!P:P,MATCH(E308,'[1]Export Lascom'!O:O,0)),4,1)="-",MID(INDEX('[1]Export Lascom'!P:P,MATCH(E308,'[1]Export Lascom'!O:O,0)),5,3),"Titre à mettre à jour")</f>
        <v>Titre à mettre à jour</v>
      </c>
      <c r="K308" s="73" t="str">
        <f>IF(MID(INDEX('[1]Export Lascom'!P:P,MATCH(E308,'[1]Export Lascom'!O:O,0)),4,1)="-",MID(INDEX('[1]Export Lascom'!P:P,MATCH(E308,'[1]Export Lascom'!O:O,0)),9,3),"Titre à mettre à jour")</f>
        <v>Titre à mettre à jour</v>
      </c>
      <c r="L308" s="73" t="str">
        <f>INDEX('[1]Export Lascom'!I:I,MATCH(E308,'[1]Export Lascom'!O:O,0))</f>
        <v>PLA</v>
      </c>
      <c r="M308" s="73" t="str">
        <f>MID(E308,SEARCH("_",E308)-1+13,6)</f>
        <v>000082</v>
      </c>
      <c r="N308" s="74">
        <f>VALUE(MID(E308,SEARCH("_",E308)-1+20,2))</f>
        <v>1</v>
      </c>
      <c r="O308" s="73" t="s">
        <v>787</v>
      </c>
      <c r="P308" s="83">
        <f>IF(ISERROR(INDEX('Export CPRD PN2068-2'!M:M,MATCH(E308,'Export CPRD PN2068-2'!A:A,0))),"",INDEX('Export CPRD PN2068-2'!M:M,MATCH(E308,'Export CPRD PN2068-2'!A:A,0)))</f>
        <v>45009</v>
      </c>
      <c r="Q308" s="75"/>
      <c r="R308" s="76">
        <f>IF(AND(T308&lt;&gt;"",P308&lt;&gt;""),P308-T308,IF(AND(T308&lt;&gt;"",Q308&lt;&gt;""),Q308-T308,""))</f>
        <v>0</v>
      </c>
      <c r="S308" s="76" t="str">
        <f>IF(ISERROR(INDEX('[1]Export Agora'!F:F,MATCH(INDEX('[1]Présence Agora'!#REF!,MATCH(E308,'[1]Présence Agora'!B:B,0)),'[1]Export Agora'!A:A,0))),"",IF(INDEX('[1]Export Agora'!F:F,MATCH(INDEX('[1]Présence Agora'!#REF!,MATCH(E308,'[1]Présence Agora'!B:B,0)),'[1]Export Agora'!A:A,0))="","",INDEX('[1]Export Agora'!F:F,MATCH(INDEX('[1]Présence Agora'!#REF!,MATCH(E308,'[1]Présence Agora'!B:B,0)),'[1]Export Agora'!A:A,0))))</f>
        <v/>
      </c>
      <c r="T308" s="65">
        <f>IF(INDEX('[1]Export Lascom'!U:U,MATCH(E308,'[1]Export Lascom'!O:O,0))="","",INDEX('[1]Export Lascom'!U:U,MATCH(E308,'[1]Export Lascom'!O:O,0)))</f>
        <v>45009</v>
      </c>
    </row>
    <row r="309" spans="5:20" x14ac:dyDescent="0.25">
      <c r="E309" s="72" t="s">
        <v>1155</v>
      </c>
      <c r="F309" s="73" t="str">
        <f>INDEX('[1]Export Lascom'!B:B,MATCH(E309,'[1]Export Lascom'!O:O,0))</f>
        <v>22ISS</v>
      </c>
      <c r="G309" s="73">
        <f>INDEX('[1]Export Lascom'!G:G,MATCH(E309,'[1]Export Lascom'!O:O,0))</f>
        <v>17</v>
      </c>
      <c r="H309" s="73" t="str">
        <f>INDEX('[1]Export Lascom'!D:D,MATCH(E309,'[1]Export Lascom'!O:O,0))</f>
        <v>G71</v>
      </c>
      <c r="I309" s="73" t="str">
        <f>INDEX('[1]Export Lascom'!E:E,MATCH(E309,'[1]Export Lascom'!O:O,0))</f>
        <v>PN2068-2</v>
      </c>
      <c r="J309" s="73" t="str">
        <f>IF(MID(INDEX('[1]Export Lascom'!P:P,MATCH(E309,'[1]Export Lascom'!O:O,0)),4,1)="-",MID(INDEX('[1]Export Lascom'!P:P,MATCH(E309,'[1]Export Lascom'!O:O,0)),5,3),"Titre à mettre à jour")</f>
        <v>Titre à mettre à jour</v>
      </c>
      <c r="K309" s="73" t="str">
        <f>IF(MID(INDEX('[1]Export Lascom'!P:P,MATCH(E309,'[1]Export Lascom'!O:O,0)),4,1)="-",MID(INDEX('[1]Export Lascom'!P:P,MATCH(E309,'[1]Export Lascom'!O:O,0)),9,3),"Titre à mettre à jour")</f>
        <v>Titre à mettre à jour</v>
      </c>
      <c r="L309" s="73" t="str">
        <f>INDEX('[1]Export Lascom'!I:I,MATCH(E309,'[1]Export Lascom'!O:O,0))</f>
        <v>PLA</v>
      </c>
      <c r="M309" s="73" t="str">
        <f>MID(E309,SEARCH("_",E309)-1+13,6)</f>
        <v>000082</v>
      </c>
      <c r="N309" s="74">
        <f>VALUE(MID(E309,SEARCH("_",E309)-1+20,2))</f>
        <v>3</v>
      </c>
      <c r="O309" s="73" t="s">
        <v>787</v>
      </c>
      <c r="P309" s="83" t="str">
        <f>IF(ISERROR(INDEX('Export CPRD PN2068-2'!M:M,MATCH(E309,'Export CPRD PN2068-2'!A:A,0))),"",INDEX('Export CPRD PN2068-2'!M:M,MATCH(E309,'Export CPRD PN2068-2'!A:A,0)))</f>
        <v/>
      </c>
      <c r="Q309" s="75">
        <v>45070</v>
      </c>
      <c r="R309" s="76">
        <f>IF(AND(T309&lt;&gt;"",P309&lt;&gt;""),P309-T309,IF(AND(T309&lt;&gt;"",Q309&lt;&gt;""),Q309-T309,""))</f>
        <v>8</v>
      </c>
      <c r="S309" s="76" t="str">
        <f>IF(ISERROR(INDEX('[1]Export Agora'!F:F,MATCH(INDEX('[1]Présence Agora'!#REF!,MATCH(E309,'[1]Présence Agora'!B:B,0)),'[1]Export Agora'!A:A,0))),"",IF(INDEX('[1]Export Agora'!F:F,MATCH(INDEX('[1]Présence Agora'!#REF!,MATCH(E309,'[1]Présence Agora'!B:B,0)),'[1]Export Agora'!A:A,0))="","",INDEX('[1]Export Agora'!F:F,MATCH(INDEX('[1]Présence Agora'!#REF!,MATCH(E309,'[1]Présence Agora'!B:B,0)),'[1]Export Agora'!A:A,0))))</f>
        <v/>
      </c>
      <c r="T309" s="65">
        <f>IF(INDEX('[1]Export Lascom'!U:U,MATCH(E309,'[1]Export Lascom'!O:O,0))="","",INDEX('[1]Export Lascom'!U:U,MATCH(E309,'[1]Export Lascom'!O:O,0)))</f>
        <v>45062</v>
      </c>
    </row>
    <row r="310" spans="5:20" x14ac:dyDescent="0.25">
      <c r="E310" s="72" t="s">
        <v>953</v>
      </c>
      <c r="F310" s="73" t="str">
        <f>INDEX('[1]Export Lascom'!B:B,MATCH(E310,'[1]Export Lascom'!O:O,0))</f>
        <v>22ISS</v>
      </c>
      <c r="G310" s="73">
        <f>INDEX('[1]Export Lascom'!G:G,MATCH(E310,'[1]Export Lascom'!O:O,0))</f>
        <v>17</v>
      </c>
      <c r="H310" s="73" t="str">
        <f>INDEX('[1]Export Lascom'!D:D,MATCH(E310,'[1]Export Lascom'!O:O,0))</f>
        <v>G71</v>
      </c>
      <c r="I310" s="73" t="str">
        <f>INDEX('[1]Export Lascom'!E:E,MATCH(E310,'[1]Export Lascom'!O:O,0))</f>
        <v>PN2068-2</v>
      </c>
      <c r="J310" s="73" t="str">
        <f>IF(MID(INDEX('[1]Export Lascom'!P:P,MATCH(E310,'[1]Export Lascom'!O:O,0)),4,1)="-",MID(INDEX('[1]Export Lascom'!P:P,MATCH(E310,'[1]Export Lascom'!O:O,0)),5,3),"Titre à mettre à jour")</f>
        <v>Titre à mettre à jour</v>
      </c>
      <c r="K310" s="73" t="str">
        <f>IF(MID(INDEX('[1]Export Lascom'!P:P,MATCH(E310,'[1]Export Lascom'!O:O,0)),4,1)="-",MID(INDEX('[1]Export Lascom'!P:P,MATCH(E310,'[1]Export Lascom'!O:O,0)),9,3),"Titre à mettre à jour")</f>
        <v>Titre à mettre à jour</v>
      </c>
      <c r="L310" s="73" t="str">
        <f>INDEX('[1]Export Lascom'!I:I,MATCH(E310,'[1]Export Lascom'!O:O,0))</f>
        <v>PLA</v>
      </c>
      <c r="M310" s="73" t="str">
        <f>MID(E310,SEARCH("_",E310)-1+13,6)</f>
        <v>000083</v>
      </c>
      <c r="N310" s="74">
        <f>VALUE(MID(E310,SEARCH("_",E310)-1+20,2))</f>
        <v>1</v>
      </c>
      <c r="O310" s="73" t="s">
        <v>787</v>
      </c>
      <c r="P310" s="83">
        <f>IF(ISERROR(INDEX('Export CPRD PN2068-2'!M:M,MATCH(E310,'Export CPRD PN2068-2'!A:A,0))),"",INDEX('Export CPRD PN2068-2'!M:M,MATCH(E310,'Export CPRD PN2068-2'!A:A,0)))</f>
        <v>45009</v>
      </c>
      <c r="Q310" s="75"/>
      <c r="R310" s="76">
        <f>IF(AND(T310&lt;&gt;"",P310&lt;&gt;""),P310-T310,IF(AND(T310&lt;&gt;"",Q310&lt;&gt;""),Q310-T310,""))</f>
        <v>0</v>
      </c>
      <c r="S310" s="76" t="str">
        <f>IF(ISERROR(INDEX('[1]Export Agora'!F:F,MATCH(INDEX('[1]Présence Agora'!#REF!,MATCH(E310,'[1]Présence Agora'!B:B,0)),'[1]Export Agora'!A:A,0))),"",IF(INDEX('[1]Export Agora'!F:F,MATCH(INDEX('[1]Présence Agora'!#REF!,MATCH(E310,'[1]Présence Agora'!B:B,0)),'[1]Export Agora'!A:A,0))="","",INDEX('[1]Export Agora'!F:F,MATCH(INDEX('[1]Présence Agora'!#REF!,MATCH(E310,'[1]Présence Agora'!B:B,0)),'[1]Export Agora'!A:A,0))))</f>
        <v/>
      </c>
      <c r="T310" s="65">
        <f>IF(INDEX('[1]Export Lascom'!U:U,MATCH(E310,'[1]Export Lascom'!O:O,0))="","",INDEX('[1]Export Lascom'!U:U,MATCH(E310,'[1]Export Lascom'!O:O,0)))</f>
        <v>45009</v>
      </c>
    </row>
    <row r="311" spans="5:20" x14ac:dyDescent="0.25">
      <c r="E311" s="72" t="s">
        <v>1156</v>
      </c>
      <c r="F311" s="73" t="str">
        <f>INDEX('[1]Export Lascom'!B:B,MATCH(E311,'[1]Export Lascom'!O:O,0))</f>
        <v>22ISS</v>
      </c>
      <c r="G311" s="73">
        <f>INDEX('[1]Export Lascom'!G:G,MATCH(E311,'[1]Export Lascom'!O:O,0))</f>
        <v>17</v>
      </c>
      <c r="H311" s="73" t="str">
        <f>INDEX('[1]Export Lascom'!D:D,MATCH(E311,'[1]Export Lascom'!O:O,0))</f>
        <v>G71</v>
      </c>
      <c r="I311" s="73" t="str">
        <f>INDEX('[1]Export Lascom'!E:E,MATCH(E311,'[1]Export Lascom'!O:O,0))</f>
        <v>PN2068-2</v>
      </c>
      <c r="J311" s="73" t="str">
        <f>IF(MID(INDEX('[1]Export Lascom'!P:P,MATCH(E311,'[1]Export Lascom'!O:O,0)),4,1)="-",MID(INDEX('[1]Export Lascom'!P:P,MATCH(E311,'[1]Export Lascom'!O:O,0)),5,3),"Titre à mettre à jour")</f>
        <v>Titre à mettre à jour</v>
      </c>
      <c r="K311" s="73" t="str">
        <f>IF(MID(INDEX('[1]Export Lascom'!P:P,MATCH(E311,'[1]Export Lascom'!O:O,0)),4,1)="-",MID(INDEX('[1]Export Lascom'!P:P,MATCH(E311,'[1]Export Lascom'!O:O,0)),9,3),"Titre à mettre à jour")</f>
        <v>Titre à mettre à jour</v>
      </c>
      <c r="L311" s="73" t="str">
        <f>INDEX('[1]Export Lascom'!I:I,MATCH(E311,'[1]Export Lascom'!O:O,0))</f>
        <v>PLA</v>
      </c>
      <c r="M311" s="73" t="str">
        <f>MID(E311,SEARCH("_",E311)-1+13,6)</f>
        <v>000083</v>
      </c>
      <c r="N311" s="74">
        <f>VALUE(MID(E311,SEARCH("_",E311)-1+20,2))</f>
        <v>2</v>
      </c>
      <c r="O311" s="73" t="s">
        <v>787</v>
      </c>
      <c r="P311" s="83" t="str">
        <f>IF(ISERROR(INDEX('Export CPRD PN2068-2'!M:M,MATCH(E311,'Export CPRD PN2068-2'!A:A,0))),"",INDEX('Export CPRD PN2068-2'!M:M,MATCH(E311,'Export CPRD PN2068-2'!A:A,0)))</f>
        <v/>
      </c>
      <c r="Q311" s="75">
        <v>45070</v>
      </c>
      <c r="R311" s="76">
        <f>IF(AND(T311&lt;&gt;"",P311&lt;&gt;""),P311-T311,IF(AND(T311&lt;&gt;"",Q311&lt;&gt;""),Q311-T311,""))</f>
        <v>8</v>
      </c>
      <c r="S311" s="76" t="str">
        <f>IF(ISERROR(INDEX('[1]Export Agora'!F:F,MATCH(INDEX('[1]Présence Agora'!#REF!,MATCH(E311,'[1]Présence Agora'!B:B,0)),'[1]Export Agora'!A:A,0))),"",IF(INDEX('[1]Export Agora'!F:F,MATCH(INDEX('[1]Présence Agora'!#REF!,MATCH(E311,'[1]Présence Agora'!B:B,0)),'[1]Export Agora'!A:A,0))="","",INDEX('[1]Export Agora'!F:F,MATCH(INDEX('[1]Présence Agora'!#REF!,MATCH(E311,'[1]Présence Agora'!B:B,0)),'[1]Export Agora'!A:A,0))))</f>
        <v/>
      </c>
      <c r="T311" s="65">
        <f>IF(INDEX('[1]Export Lascom'!U:U,MATCH(E311,'[1]Export Lascom'!O:O,0))="","",INDEX('[1]Export Lascom'!U:U,MATCH(E311,'[1]Export Lascom'!O:O,0)))</f>
        <v>45062</v>
      </c>
    </row>
    <row r="312" spans="5:20" x14ac:dyDescent="0.25">
      <c r="E312" s="72" t="s">
        <v>1157</v>
      </c>
      <c r="F312" s="73" t="str">
        <f>INDEX('[1]Export Lascom'!B:B,MATCH(E312,'[1]Export Lascom'!O:O,0))</f>
        <v>22ISS</v>
      </c>
      <c r="G312" s="73">
        <f>INDEX('[1]Export Lascom'!G:G,MATCH(E312,'[1]Export Lascom'!O:O,0))</f>
        <v>17</v>
      </c>
      <c r="H312" s="73" t="str">
        <f>INDEX('[1]Export Lascom'!D:D,MATCH(E312,'[1]Export Lascom'!O:O,0))</f>
        <v>G71</v>
      </c>
      <c r="I312" s="73" t="str">
        <f>INDEX('[1]Export Lascom'!E:E,MATCH(E312,'[1]Export Lascom'!O:O,0))</f>
        <v>PN2068-2</v>
      </c>
      <c r="J312" s="73" t="str">
        <f>IF(MID(INDEX('[1]Export Lascom'!P:P,MATCH(E312,'[1]Export Lascom'!O:O,0)),4,1)="-",MID(INDEX('[1]Export Lascom'!P:P,MATCH(E312,'[1]Export Lascom'!O:O,0)),5,3),"Titre à mettre à jour")</f>
        <v>Titre à mettre à jour</v>
      </c>
      <c r="K312" s="73" t="str">
        <f>IF(MID(INDEX('[1]Export Lascom'!P:P,MATCH(E312,'[1]Export Lascom'!O:O,0)),4,1)="-",MID(INDEX('[1]Export Lascom'!P:P,MATCH(E312,'[1]Export Lascom'!O:O,0)),9,3),"Titre à mettre à jour")</f>
        <v>Titre à mettre à jour</v>
      </c>
      <c r="L312" s="73" t="str">
        <f>INDEX('[1]Export Lascom'!I:I,MATCH(E312,'[1]Export Lascom'!O:O,0))</f>
        <v>PLA</v>
      </c>
      <c r="M312" s="73" t="str">
        <f>MID(E312,SEARCH("_",E312)-1+13,6)</f>
        <v>000084</v>
      </c>
      <c r="N312" s="74">
        <f>VALUE(MID(E312,SEARCH("_",E312)-1+20,2))</f>
        <v>2</v>
      </c>
      <c r="O312" s="73" t="s">
        <v>787</v>
      </c>
      <c r="P312" s="83" t="str">
        <f>IF(ISERROR(INDEX('Export CPRD PN2068-2'!M:M,MATCH(E312,'Export CPRD PN2068-2'!A:A,0))),"",INDEX('Export CPRD PN2068-2'!M:M,MATCH(E312,'Export CPRD PN2068-2'!A:A,0)))</f>
        <v/>
      </c>
      <c r="Q312" s="75"/>
      <c r="R312" s="76" t="str">
        <f>IF(AND(T312&lt;&gt;"",P312&lt;&gt;""),P312-T312,IF(AND(T312&lt;&gt;"",Q312&lt;&gt;""),Q312-T312,""))</f>
        <v/>
      </c>
      <c r="S312" s="76" t="str">
        <f>IF(ISERROR(INDEX('[1]Export Agora'!F:F,MATCH(INDEX('[1]Présence Agora'!#REF!,MATCH(E312,'[1]Présence Agora'!B:B,0)),'[1]Export Agora'!A:A,0))),"",IF(INDEX('[1]Export Agora'!F:F,MATCH(INDEX('[1]Présence Agora'!#REF!,MATCH(E312,'[1]Présence Agora'!B:B,0)),'[1]Export Agora'!A:A,0))="","",INDEX('[1]Export Agora'!F:F,MATCH(INDEX('[1]Présence Agora'!#REF!,MATCH(E312,'[1]Présence Agora'!B:B,0)),'[1]Export Agora'!A:A,0))))</f>
        <v/>
      </c>
      <c r="T312" s="65">
        <f>IF(INDEX('[1]Export Lascom'!U:U,MATCH(E312,'[1]Export Lascom'!O:O,0))="","",INDEX('[1]Export Lascom'!U:U,MATCH(E312,'[1]Export Lascom'!O:O,0)))</f>
        <v>45062</v>
      </c>
    </row>
    <row r="313" spans="5:20" x14ac:dyDescent="0.25">
      <c r="E313" s="72" t="s">
        <v>1158</v>
      </c>
      <c r="F313" s="73" t="str">
        <f>INDEX('[1]Export Lascom'!B:B,MATCH(E313,'[1]Export Lascom'!O:O,0))</f>
        <v>22ISS</v>
      </c>
      <c r="G313" s="73">
        <f>INDEX('[1]Export Lascom'!G:G,MATCH(E313,'[1]Export Lascom'!O:O,0))</f>
        <v>17</v>
      </c>
      <c r="H313" s="73" t="str">
        <f>INDEX('[1]Export Lascom'!D:D,MATCH(E313,'[1]Export Lascom'!O:O,0))</f>
        <v>G71</v>
      </c>
      <c r="I313" s="73" t="str">
        <f>INDEX('[1]Export Lascom'!E:E,MATCH(E313,'[1]Export Lascom'!O:O,0))</f>
        <v>PN2068-2</v>
      </c>
      <c r="J313" s="73" t="str">
        <f>IF(MID(INDEX('[1]Export Lascom'!P:P,MATCH(E313,'[1]Export Lascom'!O:O,0)),4,1)="-",MID(INDEX('[1]Export Lascom'!P:P,MATCH(E313,'[1]Export Lascom'!O:O,0)),5,3),"Titre à mettre à jour")</f>
        <v>Titre à mettre à jour</v>
      </c>
      <c r="K313" s="73" t="str">
        <f>IF(MID(INDEX('[1]Export Lascom'!P:P,MATCH(E313,'[1]Export Lascom'!O:O,0)),4,1)="-",MID(INDEX('[1]Export Lascom'!P:P,MATCH(E313,'[1]Export Lascom'!O:O,0)),9,3),"Titre à mettre à jour")</f>
        <v>Titre à mettre à jour</v>
      </c>
      <c r="L313" s="73" t="str">
        <f>INDEX('[1]Export Lascom'!I:I,MATCH(E313,'[1]Export Lascom'!O:O,0))</f>
        <v>PLA</v>
      </c>
      <c r="M313" s="73" t="str">
        <f>MID(E313,SEARCH("_",E313)-1+13,6)</f>
        <v>000085</v>
      </c>
      <c r="N313" s="74">
        <f>VALUE(MID(E313,SEARCH("_",E313)-1+20,2))</f>
        <v>2</v>
      </c>
      <c r="O313" s="73" t="s">
        <v>787</v>
      </c>
      <c r="P313" s="83" t="str">
        <f>IF(ISERROR(INDEX('Export CPRD PN2068-2'!M:M,MATCH(E313,'Export CPRD PN2068-2'!A:A,0))),"",INDEX('Export CPRD PN2068-2'!M:M,MATCH(E313,'Export CPRD PN2068-2'!A:A,0)))</f>
        <v/>
      </c>
      <c r="Q313" s="75"/>
      <c r="R313" s="76" t="str">
        <f>IF(AND(T313&lt;&gt;"",P313&lt;&gt;""),P313-T313,IF(AND(T313&lt;&gt;"",Q313&lt;&gt;""),Q313-T313,""))</f>
        <v/>
      </c>
      <c r="S313" s="76" t="str">
        <f>IF(ISERROR(INDEX('[1]Export Agora'!F:F,MATCH(INDEX('[1]Présence Agora'!#REF!,MATCH(E313,'[1]Présence Agora'!B:B,0)),'[1]Export Agora'!A:A,0))),"",IF(INDEX('[1]Export Agora'!F:F,MATCH(INDEX('[1]Présence Agora'!#REF!,MATCH(E313,'[1]Présence Agora'!B:B,0)),'[1]Export Agora'!A:A,0))="","",INDEX('[1]Export Agora'!F:F,MATCH(INDEX('[1]Présence Agora'!#REF!,MATCH(E313,'[1]Présence Agora'!B:B,0)),'[1]Export Agora'!A:A,0))))</f>
        <v/>
      </c>
      <c r="T313" s="65">
        <f>IF(INDEX('[1]Export Lascom'!U:U,MATCH(E313,'[1]Export Lascom'!O:O,0))="","",INDEX('[1]Export Lascom'!U:U,MATCH(E313,'[1]Export Lascom'!O:O,0)))</f>
        <v>45062</v>
      </c>
    </row>
    <row r="314" spans="5:20" x14ac:dyDescent="0.25">
      <c r="E314" s="72" t="s">
        <v>954</v>
      </c>
      <c r="F314" s="73" t="str">
        <f>INDEX('[1]Export Lascom'!B:B,MATCH(E314,'[1]Export Lascom'!O:O,0))</f>
        <v>22ISS</v>
      </c>
      <c r="G314" s="73">
        <f>INDEX('[1]Export Lascom'!G:G,MATCH(E314,'[1]Export Lascom'!O:O,0))</f>
        <v>17</v>
      </c>
      <c r="H314" s="73" t="str">
        <f>INDEX('[1]Export Lascom'!D:D,MATCH(E314,'[1]Export Lascom'!O:O,0))</f>
        <v>G71</v>
      </c>
      <c r="I314" s="73" t="str">
        <f>INDEX('[1]Export Lascom'!E:E,MATCH(E314,'[1]Export Lascom'!O:O,0))</f>
        <v>PN2068-2</v>
      </c>
      <c r="J314" s="73" t="str">
        <f>IF(MID(INDEX('[1]Export Lascom'!P:P,MATCH(E314,'[1]Export Lascom'!O:O,0)),4,1)="-",MID(INDEX('[1]Export Lascom'!P:P,MATCH(E314,'[1]Export Lascom'!O:O,0)),5,3),"Titre à mettre à jour")</f>
        <v>Titre à mettre à jour</v>
      </c>
      <c r="K314" s="73" t="str">
        <f>IF(MID(INDEX('[1]Export Lascom'!P:P,MATCH(E314,'[1]Export Lascom'!O:O,0)),4,1)="-",MID(INDEX('[1]Export Lascom'!P:P,MATCH(E314,'[1]Export Lascom'!O:O,0)),9,3),"Titre à mettre à jour")</f>
        <v>Titre à mettre à jour</v>
      </c>
      <c r="L314" s="73" t="str">
        <f>INDEX('[1]Export Lascom'!I:I,MATCH(E314,'[1]Export Lascom'!O:O,0))</f>
        <v>PLA</v>
      </c>
      <c r="M314" s="73" t="str">
        <f>MID(E314,SEARCH("_",E314)-1+13,6)</f>
        <v>000088</v>
      </c>
      <c r="N314" s="74">
        <f>VALUE(MID(E314,SEARCH("_",E314)-1+20,2))</f>
        <v>1</v>
      </c>
      <c r="O314" s="73" t="s">
        <v>787</v>
      </c>
      <c r="P314" s="83">
        <f>IF(ISERROR(INDEX('Export CPRD PN2068-2'!M:M,MATCH(E314,'Export CPRD PN2068-2'!A:A,0))),"",INDEX('Export CPRD PN2068-2'!M:M,MATCH(E314,'Export CPRD PN2068-2'!A:A,0)))</f>
        <v>45009</v>
      </c>
      <c r="Q314" s="75"/>
      <c r="R314" s="76">
        <f>IF(AND(T314&lt;&gt;"",P314&lt;&gt;""),P314-T314,IF(AND(T314&lt;&gt;"",Q314&lt;&gt;""),Q314-T314,""))</f>
        <v>0</v>
      </c>
      <c r="S314" s="76" t="str">
        <f>IF(ISERROR(INDEX('[1]Export Agora'!F:F,MATCH(INDEX('[1]Présence Agora'!#REF!,MATCH(E314,'[1]Présence Agora'!B:B,0)),'[1]Export Agora'!A:A,0))),"",IF(INDEX('[1]Export Agora'!F:F,MATCH(INDEX('[1]Présence Agora'!#REF!,MATCH(E314,'[1]Présence Agora'!B:B,0)),'[1]Export Agora'!A:A,0))="","",INDEX('[1]Export Agora'!F:F,MATCH(INDEX('[1]Présence Agora'!#REF!,MATCH(E314,'[1]Présence Agora'!B:B,0)),'[1]Export Agora'!A:A,0))))</f>
        <v/>
      </c>
      <c r="T314" s="65">
        <f>IF(INDEX('[1]Export Lascom'!U:U,MATCH(E314,'[1]Export Lascom'!O:O,0))="","",INDEX('[1]Export Lascom'!U:U,MATCH(E314,'[1]Export Lascom'!O:O,0)))</f>
        <v>45009</v>
      </c>
    </row>
    <row r="315" spans="5:20" x14ac:dyDescent="0.25">
      <c r="E315" s="72" t="s">
        <v>1159</v>
      </c>
      <c r="F315" s="73" t="str">
        <f>INDEX('[1]Export Lascom'!B:B,MATCH(E315,'[1]Export Lascom'!O:O,0))</f>
        <v>22ISS</v>
      </c>
      <c r="G315" s="73">
        <f>INDEX('[1]Export Lascom'!G:G,MATCH(E315,'[1]Export Lascom'!O:O,0))</f>
        <v>17</v>
      </c>
      <c r="H315" s="73" t="str">
        <f>INDEX('[1]Export Lascom'!D:D,MATCH(E315,'[1]Export Lascom'!O:O,0))</f>
        <v>G71</v>
      </c>
      <c r="I315" s="73" t="str">
        <f>INDEX('[1]Export Lascom'!E:E,MATCH(E315,'[1]Export Lascom'!O:O,0))</f>
        <v>PN2068-2</v>
      </c>
      <c r="J315" s="73" t="str">
        <f>IF(MID(INDEX('[1]Export Lascom'!P:P,MATCH(E315,'[1]Export Lascom'!O:O,0)),4,1)="-",MID(INDEX('[1]Export Lascom'!P:P,MATCH(E315,'[1]Export Lascom'!O:O,0)),5,3),"Titre à mettre à jour")</f>
        <v>Titre à mettre à jour</v>
      </c>
      <c r="K315" s="73" t="str">
        <f>IF(MID(INDEX('[1]Export Lascom'!P:P,MATCH(E315,'[1]Export Lascom'!O:O,0)),4,1)="-",MID(INDEX('[1]Export Lascom'!P:P,MATCH(E315,'[1]Export Lascom'!O:O,0)),9,3),"Titre à mettre à jour")</f>
        <v>Titre à mettre à jour</v>
      </c>
      <c r="L315" s="73" t="str">
        <f>INDEX('[1]Export Lascom'!I:I,MATCH(E315,'[1]Export Lascom'!O:O,0))</f>
        <v>PLA</v>
      </c>
      <c r="M315" s="73" t="str">
        <f>MID(E315,SEARCH("_",E315)-1+13,6)</f>
        <v>000089</v>
      </c>
      <c r="N315" s="74">
        <f>VALUE(MID(E315,SEARCH("_",E315)-1+20,2))</f>
        <v>1</v>
      </c>
      <c r="O315" s="73" t="s">
        <v>787</v>
      </c>
      <c r="P315" s="83">
        <f>IF(ISERROR(INDEX('Export CPRD PN2068-2'!M:M,MATCH(E315,'Export CPRD PN2068-2'!A:A,0))),"",INDEX('Export CPRD PN2068-2'!M:M,MATCH(E315,'Export CPRD PN2068-2'!A:A,0)))</f>
        <v>45022</v>
      </c>
      <c r="Q315" s="75"/>
      <c r="R315" s="76">
        <f>IF(AND(T315&lt;&gt;"",P315&lt;&gt;""),P315-T315,IF(AND(T315&lt;&gt;"",Q315&lt;&gt;""),Q315-T315,""))</f>
        <v>-40</v>
      </c>
      <c r="S315" s="76" t="str">
        <f>IF(ISERROR(INDEX('[1]Export Agora'!F:F,MATCH(INDEX('[1]Présence Agora'!#REF!,MATCH(E315,'[1]Présence Agora'!B:B,0)),'[1]Export Agora'!A:A,0))),"",IF(INDEX('[1]Export Agora'!F:F,MATCH(INDEX('[1]Présence Agora'!#REF!,MATCH(E315,'[1]Présence Agora'!B:B,0)),'[1]Export Agora'!A:A,0))="","",INDEX('[1]Export Agora'!F:F,MATCH(INDEX('[1]Présence Agora'!#REF!,MATCH(E315,'[1]Présence Agora'!B:B,0)),'[1]Export Agora'!A:A,0))))</f>
        <v/>
      </c>
      <c r="T315" s="65">
        <f>IF(INDEX('[1]Export Lascom'!U:U,MATCH(E315,'[1]Export Lascom'!O:O,0))="","",INDEX('[1]Export Lascom'!U:U,MATCH(E315,'[1]Export Lascom'!O:O,0)))</f>
        <v>45062</v>
      </c>
    </row>
    <row r="316" spans="5:20" x14ac:dyDescent="0.25">
      <c r="E316" s="72" t="s">
        <v>1160</v>
      </c>
      <c r="F316" s="73" t="str">
        <f>INDEX('[1]Export Lascom'!B:B,MATCH(E316,'[1]Export Lascom'!O:O,0))</f>
        <v>22ISS</v>
      </c>
      <c r="G316" s="73">
        <f>INDEX('[1]Export Lascom'!G:G,MATCH(E316,'[1]Export Lascom'!O:O,0))</f>
        <v>17</v>
      </c>
      <c r="H316" s="73" t="str">
        <f>INDEX('[1]Export Lascom'!D:D,MATCH(E316,'[1]Export Lascom'!O:O,0))</f>
        <v>G71</v>
      </c>
      <c r="I316" s="73" t="str">
        <f>INDEX('[1]Export Lascom'!E:E,MATCH(E316,'[1]Export Lascom'!O:O,0))</f>
        <v>PN2068-2</v>
      </c>
      <c r="J316" s="73" t="str">
        <f>IF(MID(INDEX('[1]Export Lascom'!P:P,MATCH(E316,'[1]Export Lascom'!O:O,0)),4,1)="-",MID(INDEX('[1]Export Lascom'!P:P,MATCH(E316,'[1]Export Lascom'!O:O,0)),5,3),"Titre à mettre à jour")</f>
        <v>Titre à mettre à jour</v>
      </c>
      <c r="K316" s="73" t="str">
        <f>IF(MID(INDEX('[1]Export Lascom'!P:P,MATCH(E316,'[1]Export Lascom'!O:O,0)),4,1)="-",MID(INDEX('[1]Export Lascom'!P:P,MATCH(E316,'[1]Export Lascom'!O:O,0)),9,3),"Titre à mettre à jour")</f>
        <v>Titre à mettre à jour</v>
      </c>
      <c r="L316" s="73" t="str">
        <f>INDEX('[1]Export Lascom'!I:I,MATCH(E316,'[1]Export Lascom'!O:O,0))</f>
        <v>PLA</v>
      </c>
      <c r="M316" s="73" t="str">
        <f>MID(E316,SEARCH("_",E316)-1+13,6)</f>
        <v>000090</v>
      </c>
      <c r="N316" s="74">
        <f>VALUE(MID(E316,SEARCH("_",E316)-1+20,2))</f>
        <v>2</v>
      </c>
      <c r="O316" s="73" t="s">
        <v>787</v>
      </c>
      <c r="P316" s="83" t="str">
        <f>IF(ISERROR(INDEX('Export CPRD PN2068-2'!M:M,MATCH(E316,'Export CPRD PN2068-2'!A:A,0))),"",INDEX('Export CPRD PN2068-2'!M:M,MATCH(E316,'Export CPRD PN2068-2'!A:A,0)))</f>
        <v/>
      </c>
      <c r="Q316" s="75"/>
      <c r="R316" s="76" t="str">
        <f>IF(AND(T316&lt;&gt;"",P316&lt;&gt;""),P316-T316,IF(AND(T316&lt;&gt;"",Q316&lt;&gt;""),Q316-T316,""))</f>
        <v/>
      </c>
      <c r="S316" s="76" t="str">
        <f>IF(ISERROR(INDEX('[1]Export Agora'!F:F,MATCH(INDEX('[1]Présence Agora'!#REF!,MATCH(E316,'[1]Présence Agora'!B:B,0)),'[1]Export Agora'!A:A,0))),"",IF(INDEX('[1]Export Agora'!F:F,MATCH(INDEX('[1]Présence Agora'!#REF!,MATCH(E316,'[1]Présence Agora'!B:B,0)),'[1]Export Agora'!A:A,0))="","",INDEX('[1]Export Agora'!F:F,MATCH(INDEX('[1]Présence Agora'!#REF!,MATCH(E316,'[1]Présence Agora'!B:B,0)),'[1]Export Agora'!A:A,0))))</f>
        <v/>
      </c>
      <c r="T316" s="65">
        <f>IF(INDEX('[1]Export Lascom'!U:U,MATCH(E316,'[1]Export Lascom'!O:O,0))="","",INDEX('[1]Export Lascom'!U:U,MATCH(E316,'[1]Export Lascom'!O:O,0)))</f>
        <v>45062</v>
      </c>
    </row>
    <row r="317" spans="5:20" x14ac:dyDescent="0.25">
      <c r="E317" s="72" t="s">
        <v>1161</v>
      </c>
      <c r="F317" s="73" t="str">
        <f>INDEX('[1]Export Lascom'!B:B,MATCH(E317,'[1]Export Lascom'!O:O,0))</f>
        <v>22ISS</v>
      </c>
      <c r="G317" s="73">
        <f>INDEX('[1]Export Lascom'!G:G,MATCH(E317,'[1]Export Lascom'!O:O,0))</f>
        <v>17</v>
      </c>
      <c r="H317" s="73" t="str">
        <f>INDEX('[1]Export Lascom'!D:D,MATCH(E317,'[1]Export Lascom'!O:O,0))</f>
        <v>G71</v>
      </c>
      <c r="I317" s="73" t="str">
        <f>INDEX('[1]Export Lascom'!E:E,MATCH(E317,'[1]Export Lascom'!O:O,0))</f>
        <v>PN2068-2</v>
      </c>
      <c r="J317" s="73" t="str">
        <f>IF(MID(INDEX('[1]Export Lascom'!P:P,MATCH(E317,'[1]Export Lascom'!O:O,0)),4,1)="-",MID(INDEX('[1]Export Lascom'!P:P,MATCH(E317,'[1]Export Lascom'!O:O,0)),5,3),"Titre à mettre à jour")</f>
        <v>Titre à mettre à jour</v>
      </c>
      <c r="K317" s="73" t="str">
        <f>IF(MID(INDEX('[1]Export Lascom'!P:P,MATCH(E317,'[1]Export Lascom'!O:O,0)),4,1)="-",MID(INDEX('[1]Export Lascom'!P:P,MATCH(E317,'[1]Export Lascom'!O:O,0)),9,3),"Titre à mettre à jour")</f>
        <v>Titre à mettre à jour</v>
      </c>
      <c r="L317" s="73" t="str">
        <f>INDEX('[1]Export Lascom'!I:I,MATCH(E317,'[1]Export Lascom'!O:O,0))</f>
        <v>PLA</v>
      </c>
      <c r="M317" s="73" t="str">
        <f>MID(E317,SEARCH("_",E317)-1+13,6)</f>
        <v>000091</v>
      </c>
      <c r="N317" s="74">
        <f>VALUE(MID(E317,SEARCH("_",E317)-1+20,2))</f>
        <v>2</v>
      </c>
      <c r="O317" s="73" t="s">
        <v>787</v>
      </c>
      <c r="P317" s="83" t="str">
        <f>IF(ISERROR(INDEX('Export CPRD PN2068-2'!M:M,MATCH(E317,'Export CPRD PN2068-2'!A:A,0))),"",INDEX('Export CPRD PN2068-2'!M:M,MATCH(E317,'Export CPRD PN2068-2'!A:A,0)))</f>
        <v/>
      </c>
      <c r="Q317" s="75"/>
      <c r="R317" s="76" t="str">
        <f>IF(AND(T317&lt;&gt;"",P317&lt;&gt;""),P317-T317,IF(AND(T317&lt;&gt;"",Q317&lt;&gt;""),Q317-T317,""))</f>
        <v/>
      </c>
      <c r="S317" s="76" t="str">
        <f>IF(ISERROR(INDEX('[1]Export Agora'!F:F,MATCH(INDEX('[1]Présence Agora'!#REF!,MATCH(E317,'[1]Présence Agora'!B:B,0)),'[1]Export Agora'!A:A,0))),"",IF(INDEX('[1]Export Agora'!F:F,MATCH(INDEX('[1]Présence Agora'!#REF!,MATCH(E317,'[1]Présence Agora'!B:B,0)),'[1]Export Agora'!A:A,0))="","",INDEX('[1]Export Agora'!F:F,MATCH(INDEX('[1]Présence Agora'!#REF!,MATCH(E317,'[1]Présence Agora'!B:B,0)),'[1]Export Agora'!A:A,0))))</f>
        <v/>
      </c>
      <c r="T317" s="65">
        <f>IF(INDEX('[1]Export Lascom'!U:U,MATCH(E317,'[1]Export Lascom'!O:O,0))="","",INDEX('[1]Export Lascom'!U:U,MATCH(E317,'[1]Export Lascom'!O:O,0)))</f>
        <v>45062</v>
      </c>
    </row>
    <row r="318" spans="5:20" x14ac:dyDescent="0.25">
      <c r="E318" s="72" t="s">
        <v>1189</v>
      </c>
      <c r="F318" s="73" t="str">
        <f>INDEX('[1]Export Lascom'!B:B,MATCH(E318,'[1]Export Lascom'!O:O,0))</f>
        <v>22ISS</v>
      </c>
      <c r="G318" s="73">
        <f>INDEX('[1]Export Lascom'!G:G,MATCH(E318,'[1]Export Lascom'!O:O,0))</f>
        <v>17</v>
      </c>
      <c r="H318" s="73" t="str">
        <f>INDEX('[1]Export Lascom'!D:D,MATCH(E318,'[1]Export Lascom'!O:O,0))</f>
        <v>G71</v>
      </c>
      <c r="I318" s="73" t="str">
        <f>INDEX('[1]Export Lascom'!E:E,MATCH(E318,'[1]Export Lascom'!O:O,0))</f>
        <v>PN2068-2</v>
      </c>
      <c r="J318" s="73" t="str">
        <f>IF(MID(INDEX('[1]Export Lascom'!P:P,MATCH(E318,'[1]Export Lascom'!O:O,0)),4,1)="-",MID(INDEX('[1]Export Lascom'!P:P,MATCH(E318,'[1]Export Lascom'!O:O,0)),5,3),"Titre à mettre à jour")</f>
        <v>Titre à mettre à jour</v>
      </c>
      <c r="K318" s="73" t="str">
        <f>IF(MID(INDEX('[1]Export Lascom'!P:P,MATCH(E318,'[1]Export Lascom'!O:O,0)),4,1)="-",MID(INDEX('[1]Export Lascom'!P:P,MATCH(E318,'[1]Export Lascom'!O:O,0)),9,3),"Titre à mettre à jour")</f>
        <v>Titre à mettre à jour</v>
      </c>
      <c r="L318" s="73" t="str">
        <f>INDEX('[1]Export Lascom'!I:I,MATCH(E318,'[1]Export Lascom'!O:O,0))</f>
        <v>PLA</v>
      </c>
      <c r="M318" s="73" t="str">
        <f>MID(E318,SEARCH("_",E318)-1+13,6)</f>
        <v>000092</v>
      </c>
      <c r="N318" s="74">
        <f>VALUE(MID(E318,SEARCH("_",E318)-1+20,2))</f>
        <v>1</v>
      </c>
      <c r="O318" s="73" t="s">
        <v>787</v>
      </c>
      <c r="P318" s="83">
        <f>IF(ISERROR(INDEX('Export CPRD PN2068-2'!M:M,MATCH(E318,'Export CPRD PN2068-2'!A:A,0))),"",INDEX('Export CPRD PN2068-2'!M:M,MATCH(E318,'Export CPRD PN2068-2'!A:A,0)))</f>
        <v>45078</v>
      </c>
      <c r="Q318" s="75"/>
      <c r="R318" s="76">
        <f>IF(AND(T318&lt;&gt;"",P318&lt;&gt;""),P318-T318,IF(AND(T318&lt;&gt;"",Q318&lt;&gt;""),Q318-T318,""))</f>
        <v>10</v>
      </c>
      <c r="S318" s="76" t="str">
        <f>IF(ISERROR(INDEX('[1]Export Agora'!F:F,MATCH(INDEX('[1]Présence Agora'!#REF!,MATCH(E318,'[1]Présence Agora'!B:B,0)),'[1]Export Agora'!A:A,0))),"",IF(INDEX('[1]Export Agora'!F:F,MATCH(INDEX('[1]Présence Agora'!#REF!,MATCH(E318,'[1]Présence Agora'!B:B,0)),'[1]Export Agora'!A:A,0))="","",INDEX('[1]Export Agora'!F:F,MATCH(INDEX('[1]Présence Agora'!#REF!,MATCH(E318,'[1]Présence Agora'!B:B,0)),'[1]Export Agora'!A:A,0))))</f>
        <v/>
      </c>
      <c r="T318" s="65">
        <f>IF(INDEX('[1]Export Lascom'!U:U,MATCH(E318,'[1]Export Lascom'!O:O,0))="","",INDEX('[1]Export Lascom'!U:U,MATCH(E318,'[1]Export Lascom'!O:O,0)))</f>
        <v>45068</v>
      </c>
    </row>
    <row r="319" spans="5:20" x14ac:dyDescent="0.25">
      <c r="E319" s="72" t="s">
        <v>1162</v>
      </c>
      <c r="F319" s="73" t="str">
        <f>INDEX('[1]Export Lascom'!B:B,MATCH(E319,'[1]Export Lascom'!O:O,0))</f>
        <v>22ISS</v>
      </c>
      <c r="G319" s="73">
        <f>INDEX('[1]Export Lascom'!G:G,MATCH(E319,'[1]Export Lascom'!O:O,0))</f>
        <v>17</v>
      </c>
      <c r="H319" s="73" t="str">
        <f>INDEX('[1]Export Lascom'!D:D,MATCH(E319,'[1]Export Lascom'!O:O,0))</f>
        <v>G71</v>
      </c>
      <c r="I319" s="73" t="str">
        <f>INDEX('[1]Export Lascom'!E:E,MATCH(E319,'[1]Export Lascom'!O:O,0))</f>
        <v>PN2068-2</v>
      </c>
      <c r="J319" s="73" t="str">
        <f>IF(MID(INDEX('[1]Export Lascom'!P:P,MATCH(E319,'[1]Export Lascom'!O:O,0)),4,1)="-",MID(INDEX('[1]Export Lascom'!P:P,MATCH(E319,'[1]Export Lascom'!O:O,0)),5,3),"Titre à mettre à jour")</f>
        <v>Titre à mettre à jour</v>
      </c>
      <c r="K319" s="73" t="str">
        <f>IF(MID(INDEX('[1]Export Lascom'!P:P,MATCH(E319,'[1]Export Lascom'!O:O,0)),4,1)="-",MID(INDEX('[1]Export Lascom'!P:P,MATCH(E319,'[1]Export Lascom'!O:O,0)),9,3),"Titre à mettre à jour")</f>
        <v>Titre à mettre à jour</v>
      </c>
      <c r="L319" s="73" t="str">
        <f>INDEX('[1]Export Lascom'!I:I,MATCH(E319,'[1]Export Lascom'!O:O,0))</f>
        <v>PLA</v>
      </c>
      <c r="M319" s="73" t="str">
        <f>MID(E319,SEARCH("_",E319)-1+13,6)</f>
        <v>000097</v>
      </c>
      <c r="N319" s="74">
        <f>VALUE(MID(E319,SEARCH("_",E319)-1+20,2))</f>
        <v>1</v>
      </c>
      <c r="O319" s="73" t="s">
        <v>787</v>
      </c>
      <c r="P319" s="83">
        <f>IF(ISERROR(INDEX('Export CPRD PN2068-2'!M:M,MATCH(E319,'Export CPRD PN2068-2'!A:A,0))),"",INDEX('Export CPRD PN2068-2'!M:M,MATCH(E319,'Export CPRD PN2068-2'!A:A,0)))</f>
        <v>45036</v>
      </c>
      <c r="Q319" s="75"/>
      <c r="R319" s="76">
        <f>IF(AND(T319&lt;&gt;"",P319&lt;&gt;""),P319-T319,IF(AND(T319&lt;&gt;"",Q319&lt;&gt;""),Q319-T319,""))</f>
        <v>-26</v>
      </c>
      <c r="S319" s="76" t="str">
        <f>IF(ISERROR(INDEX('[1]Export Agora'!F:F,MATCH(INDEX('[1]Présence Agora'!#REF!,MATCH(E319,'[1]Présence Agora'!B:B,0)),'[1]Export Agora'!A:A,0))),"",IF(INDEX('[1]Export Agora'!F:F,MATCH(INDEX('[1]Présence Agora'!#REF!,MATCH(E319,'[1]Présence Agora'!B:B,0)),'[1]Export Agora'!A:A,0))="","",INDEX('[1]Export Agora'!F:F,MATCH(INDEX('[1]Présence Agora'!#REF!,MATCH(E319,'[1]Présence Agora'!B:B,0)),'[1]Export Agora'!A:A,0))))</f>
        <v/>
      </c>
      <c r="T319" s="65">
        <f>IF(INDEX('[1]Export Lascom'!U:U,MATCH(E319,'[1]Export Lascom'!O:O,0))="","",INDEX('[1]Export Lascom'!U:U,MATCH(E319,'[1]Export Lascom'!O:O,0)))</f>
        <v>45062</v>
      </c>
    </row>
    <row r="320" spans="5:20" x14ac:dyDescent="0.25">
      <c r="E320" s="72" t="s">
        <v>1163</v>
      </c>
      <c r="F320" s="73" t="str">
        <f>INDEX('[1]Export Lascom'!B:B,MATCH(E320,'[1]Export Lascom'!O:O,0))</f>
        <v>22ISS</v>
      </c>
      <c r="G320" s="73">
        <f>INDEX('[1]Export Lascom'!G:G,MATCH(E320,'[1]Export Lascom'!O:O,0))</f>
        <v>17</v>
      </c>
      <c r="H320" s="73" t="str">
        <f>INDEX('[1]Export Lascom'!D:D,MATCH(E320,'[1]Export Lascom'!O:O,0))</f>
        <v>G71</v>
      </c>
      <c r="I320" s="73" t="str">
        <f>INDEX('[1]Export Lascom'!E:E,MATCH(E320,'[1]Export Lascom'!O:O,0))</f>
        <v>PN2068-2</v>
      </c>
      <c r="J320" s="73" t="str">
        <f>IF(MID(INDEX('[1]Export Lascom'!P:P,MATCH(E320,'[1]Export Lascom'!O:O,0)),4,1)="-",MID(INDEX('[1]Export Lascom'!P:P,MATCH(E320,'[1]Export Lascom'!O:O,0)),5,3),"Titre à mettre à jour")</f>
        <v>Titre à mettre à jour</v>
      </c>
      <c r="K320" s="73" t="str">
        <f>IF(MID(INDEX('[1]Export Lascom'!P:P,MATCH(E320,'[1]Export Lascom'!O:O,0)),4,1)="-",MID(INDEX('[1]Export Lascom'!P:P,MATCH(E320,'[1]Export Lascom'!O:O,0)),9,3),"Titre à mettre à jour")</f>
        <v>Titre à mettre à jour</v>
      </c>
      <c r="L320" s="73" t="str">
        <f>INDEX('[1]Export Lascom'!I:I,MATCH(E320,'[1]Export Lascom'!O:O,0))</f>
        <v>PLA</v>
      </c>
      <c r="M320" s="73" t="str">
        <f>MID(E320,SEARCH("_",E320)-1+13,6)</f>
        <v>000098</v>
      </c>
      <c r="N320" s="74">
        <f>VALUE(MID(E320,SEARCH("_",E320)-1+20,2))</f>
        <v>1</v>
      </c>
      <c r="O320" s="73" t="s">
        <v>787</v>
      </c>
      <c r="P320" s="83">
        <f>IF(ISERROR(INDEX('Export CPRD PN2068-2'!M:M,MATCH(E320,'Export CPRD PN2068-2'!A:A,0))),"",INDEX('Export CPRD PN2068-2'!M:M,MATCH(E320,'Export CPRD PN2068-2'!A:A,0)))</f>
        <v>45036</v>
      </c>
      <c r="Q320" s="75"/>
      <c r="R320" s="76">
        <f>IF(AND(T320&lt;&gt;"",P320&lt;&gt;""),P320-T320,IF(AND(T320&lt;&gt;"",Q320&lt;&gt;""),Q320-T320,""))</f>
        <v>-26</v>
      </c>
      <c r="S320" s="76" t="str">
        <f>IF(ISERROR(INDEX('[1]Export Agora'!F:F,MATCH(INDEX('[1]Présence Agora'!#REF!,MATCH(E320,'[1]Présence Agora'!B:B,0)),'[1]Export Agora'!A:A,0))),"",IF(INDEX('[1]Export Agora'!F:F,MATCH(INDEX('[1]Présence Agora'!#REF!,MATCH(E320,'[1]Présence Agora'!B:B,0)),'[1]Export Agora'!A:A,0))="","",INDEX('[1]Export Agora'!F:F,MATCH(INDEX('[1]Présence Agora'!#REF!,MATCH(E320,'[1]Présence Agora'!B:B,0)),'[1]Export Agora'!A:A,0))))</f>
        <v/>
      </c>
      <c r="T320" s="65">
        <f>IF(INDEX('[1]Export Lascom'!U:U,MATCH(E320,'[1]Export Lascom'!O:O,0))="","",INDEX('[1]Export Lascom'!U:U,MATCH(E320,'[1]Export Lascom'!O:O,0)))</f>
        <v>45062</v>
      </c>
    </row>
    <row r="321" spans="5:20" x14ac:dyDescent="0.25">
      <c r="E321" s="72" t="s">
        <v>1164</v>
      </c>
      <c r="F321" s="73" t="str">
        <f>INDEX('[1]Export Lascom'!B:B,MATCH(E321,'[1]Export Lascom'!O:O,0))</f>
        <v>22ISS</v>
      </c>
      <c r="G321" s="73">
        <f>INDEX('[1]Export Lascom'!G:G,MATCH(E321,'[1]Export Lascom'!O:O,0))</f>
        <v>17</v>
      </c>
      <c r="H321" s="73" t="str">
        <f>INDEX('[1]Export Lascom'!D:D,MATCH(E321,'[1]Export Lascom'!O:O,0))</f>
        <v>G71</v>
      </c>
      <c r="I321" s="73" t="str">
        <f>INDEX('[1]Export Lascom'!E:E,MATCH(E321,'[1]Export Lascom'!O:O,0))</f>
        <v>PN2068-2</v>
      </c>
      <c r="J321" s="73" t="str">
        <f>IF(MID(INDEX('[1]Export Lascom'!P:P,MATCH(E321,'[1]Export Lascom'!O:O,0)),4,1)="-",MID(INDEX('[1]Export Lascom'!P:P,MATCH(E321,'[1]Export Lascom'!O:O,0)),5,3),"Titre à mettre à jour")</f>
        <v>Titre à mettre à jour</v>
      </c>
      <c r="K321" s="73" t="str">
        <f>IF(MID(INDEX('[1]Export Lascom'!P:P,MATCH(E321,'[1]Export Lascom'!O:O,0)),4,1)="-",MID(INDEX('[1]Export Lascom'!P:P,MATCH(E321,'[1]Export Lascom'!O:O,0)),9,3),"Titre à mettre à jour")</f>
        <v>Titre à mettre à jour</v>
      </c>
      <c r="L321" s="73" t="str">
        <f>INDEX('[1]Export Lascom'!I:I,MATCH(E321,'[1]Export Lascom'!O:O,0))</f>
        <v>PLA</v>
      </c>
      <c r="M321" s="73" t="str">
        <f>MID(E321,SEARCH("_",E321)-1+13,6)</f>
        <v>000099</v>
      </c>
      <c r="N321" s="74">
        <f>VALUE(MID(E321,SEARCH("_",E321)-1+20,2))</f>
        <v>1</v>
      </c>
      <c r="O321" s="73" t="s">
        <v>785</v>
      </c>
      <c r="P321" s="83">
        <f>IF(ISERROR(INDEX('Export CPRD PN2068-2'!M:M,MATCH(E321,'Export CPRD PN2068-2'!A:A,0))),"",INDEX('Export CPRD PN2068-2'!M:M,MATCH(E321,'Export CPRD PN2068-2'!A:A,0)))</f>
        <v>45043</v>
      </c>
      <c r="Q321" s="75"/>
      <c r="R321" s="76">
        <f>IF(AND(T321&lt;&gt;"",P321&lt;&gt;""),P321-T321,IF(AND(T321&lt;&gt;"",Q321&lt;&gt;""),Q321-T321,""))</f>
        <v>-19</v>
      </c>
      <c r="S321" s="76" t="str">
        <f>IF(ISERROR(INDEX('[1]Export Agora'!F:F,MATCH(INDEX('[1]Présence Agora'!#REF!,MATCH(E321,'[1]Présence Agora'!B:B,0)),'[1]Export Agora'!A:A,0))),"",IF(INDEX('[1]Export Agora'!F:F,MATCH(INDEX('[1]Présence Agora'!#REF!,MATCH(E321,'[1]Présence Agora'!B:B,0)),'[1]Export Agora'!A:A,0))="","",INDEX('[1]Export Agora'!F:F,MATCH(INDEX('[1]Présence Agora'!#REF!,MATCH(E321,'[1]Présence Agora'!B:B,0)),'[1]Export Agora'!A:A,0))))</f>
        <v/>
      </c>
      <c r="T321" s="65">
        <f>IF(INDEX('[1]Export Lascom'!U:U,MATCH(E321,'[1]Export Lascom'!O:O,0))="","",INDEX('[1]Export Lascom'!U:U,MATCH(E321,'[1]Export Lascom'!O:O,0)))</f>
        <v>45062</v>
      </c>
    </row>
    <row r="322" spans="5:20" x14ac:dyDescent="0.25">
      <c r="E322" s="72" t="s">
        <v>1165</v>
      </c>
      <c r="F322" s="73" t="str">
        <f>INDEX('[1]Export Lascom'!B:B,MATCH(E322,'[1]Export Lascom'!O:O,0))</f>
        <v>22ISS</v>
      </c>
      <c r="G322" s="73">
        <f>INDEX('[1]Export Lascom'!G:G,MATCH(E322,'[1]Export Lascom'!O:O,0))</f>
        <v>17</v>
      </c>
      <c r="H322" s="73" t="str">
        <f>INDEX('[1]Export Lascom'!D:D,MATCH(E322,'[1]Export Lascom'!O:O,0))</f>
        <v>G71</v>
      </c>
      <c r="I322" s="73" t="str">
        <f>INDEX('[1]Export Lascom'!E:E,MATCH(E322,'[1]Export Lascom'!O:O,0))</f>
        <v>PN2068-2</v>
      </c>
      <c r="J322" s="73" t="str">
        <f>IF(MID(INDEX('[1]Export Lascom'!P:P,MATCH(E322,'[1]Export Lascom'!O:O,0)),4,1)="-",MID(INDEX('[1]Export Lascom'!P:P,MATCH(E322,'[1]Export Lascom'!O:O,0)),5,3),"Titre à mettre à jour")</f>
        <v>Titre à mettre à jour</v>
      </c>
      <c r="K322" s="73" t="str">
        <f>IF(MID(INDEX('[1]Export Lascom'!P:P,MATCH(E322,'[1]Export Lascom'!O:O,0)),4,1)="-",MID(INDEX('[1]Export Lascom'!P:P,MATCH(E322,'[1]Export Lascom'!O:O,0)),9,3),"Titre à mettre à jour")</f>
        <v>Titre à mettre à jour</v>
      </c>
      <c r="L322" s="73" t="str">
        <f>INDEX('[1]Export Lascom'!I:I,MATCH(E322,'[1]Export Lascom'!O:O,0))</f>
        <v>PLA</v>
      </c>
      <c r="M322" s="73" t="str">
        <f>MID(E322,SEARCH("_",E322)-1+13,6)</f>
        <v>000100</v>
      </c>
      <c r="N322" s="74">
        <f>VALUE(MID(E322,SEARCH("_",E322)-1+20,2))</f>
        <v>1</v>
      </c>
      <c r="O322" s="73" t="s">
        <v>787</v>
      </c>
      <c r="P322" s="83">
        <f>IF(ISERROR(INDEX('Export CPRD PN2068-2'!M:M,MATCH(E322,'Export CPRD PN2068-2'!A:A,0))),"",INDEX('Export CPRD PN2068-2'!M:M,MATCH(E322,'Export CPRD PN2068-2'!A:A,0)))</f>
        <v>45043</v>
      </c>
      <c r="Q322" s="75"/>
      <c r="R322" s="76">
        <f>IF(AND(T322&lt;&gt;"",P322&lt;&gt;""),P322-T322,IF(AND(T322&lt;&gt;"",Q322&lt;&gt;""),Q322-T322,""))</f>
        <v>-19</v>
      </c>
      <c r="S322" s="76" t="str">
        <f>IF(ISERROR(INDEX('[1]Export Agora'!F:F,MATCH(INDEX('[1]Présence Agora'!#REF!,MATCH(E322,'[1]Présence Agora'!B:B,0)),'[1]Export Agora'!A:A,0))),"",IF(INDEX('[1]Export Agora'!F:F,MATCH(INDEX('[1]Présence Agora'!#REF!,MATCH(E322,'[1]Présence Agora'!B:B,0)),'[1]Export Agora'!A:A,0))="","",INDEX('[1]Export Agora'!F:F,MATCH(INDEX('[1]Présence Agora'!#REF!,MATCH(E322,'[1]Présence Agora'!B:B,0)),'[1]Export Agora'!A:A,0))))</f>
        <v/>
      </c>
      <c r="T322" s="65">
        <f>IF(INDEX('[1]Export Lascom'!U:U,MATCH(E322,'[1]Export Lascom'!O:O,0))="","",INDEX('[1]Export Lascom'!U:U,MATCH(E322,'[1]Export Lascom'!O:O,0)))</f>
        <v>45062</v>
      </c>
    </row>
    <row r="323" spans="5:20" x14ac:dyDescent="0.25">
      <c r="E323" s="72" t="s">
        <v>1166</v>
      </c>
      <c r="F323" s="73" t="str">
        <f>INDEX('[1]Export Lascom'!B:B,MATCH(E323,'[1]Export Lascom'!O:O,0))</f>
        <v>22ISS</v>
      </c>
      <c r="G323" s="73">
        <f>INDEX('[1]Export Lascom'!G:G,MATCH(E323,'[1]Export Lascom'!O:O,0))</f>
        <v>17</v>
      </c>
      <c r="H323" s="73" t="str">
        <f>INDEX('[1]Export Lascom'!D:D,MATCH(E323,'[1]Export Lascom'!O:O,0))</f>
        <v>G71</v>
      </c>
      <c r="I323" s="73" t="str">
        <f>INDEX('[1]Export Lascom'!E:E,MATCH(E323,'[1]Export Lascom'!O:O,0))</f>
        <v>PN2068-2</v>
      </c>
      <c r="J323" s="73" t="str">
        <f>IF(MID(INDEX('[1]Export Lascom'!P:P,MATCH(E323,'[1]Export Lascom'!O:O,0)),4,1)="-",MID(INDEX('[1]Export Lascom'!P:P,MATCH(E323,'[1]Export Lascom'!O:O,0)),5,3),"Titre à mettre à jour")</f>
        <v>Titre à mettre à jour</v>
      </c>
      <c r="K323" s="73" t="str">
        <f>IF(MID(INDEX('[1]Export Lascom'!P:P,MATCH(E323,'[1]Export Lascom'!O:O,0)),4,1)="-",MID(INDEX('[1]Export Lascom'!P:P,MATCH(E323,'[1]Export Lascom'!O:O,0)),9,3),"Titre à mettre à jour")</f>
        <v>Titre à mettre à jour</v>
      </c>
      <c r="L323" s="73" t="str">
        <f>INDEX('[1]Export Lascom'!I:I,MATCH(E323,'[1]Export Lascom'!O:O,0))</f>
        <v>PLA</v>
      </c>
      <c r="M323" s="73" t="str">
        <f>MID(E323,SEARCH("_",E323)-1+13,6)</f>
        <v>000102</v>
      </c>
      <c r="N323" s="74">
        <f>VALUE(MID(E323,SEARCH("_",E323)-1+20,2))</f>
        <v>1</v>
      </c>
      <c r="O323" s="73" t="s">
        <v>785</v>
      </c>
      <c r="P323" s="83">
        <f>IF(ISERROR(INDEX('Export CPRD PN2068-2'!M:M,MATCH(E323,'Export CPRD PN2068-2'!A:A,0))),"",INDEX('Export CPRD PN2068-2'!M:M,MATCH(E323,'Export CPRD PN2068-2'!A:A,0)))</f>
        <v>45063</v>
      </c>
      <c r="Q323" s="75"/>
      <c r="R323" s="76">
        <f>IF(AND(T323&lt;&gt;"",P323&lt;&gt;""),P323-T323,IF(AND(T323&lt;&gt;"",Q323&lt;&gt;""),Q323-T323,""))</f>
        <v>1</v>
      </c>
      <c r="S323" s="76" t="str">
        <f>IF(ISERROR(INDEX('[1]Export Agora'!F:F,MATCH(INDEX('[1]Présence Agora'!#REF!,MATCH(E323,'[1]Présence Agora'!B:B,0)),'[1]Export Agora'!A:A,0))),"",IF(INDEX('[1]Export Agora'!F:F,MATCH(INDEX('[1]Présence Agora'!#REF!,MATCH(E323,'[1]Présence Agora'!B:B,0)),'[1]Export Agora'!A:A,0))="","",INDEX('[1]Export Agora'!F:F,MATCH(INDEX('[1]Présence Agora'!#REF!,MATCH(E323,'[1]Présence Agora'!B:B,0)),'[1]Export Agora'!A:A,0))))</f>
        <v/>
      </c>
      <c r="T323" s="65">
        <f>IF(INDEX('[1]Export Lascom'!U:U,MATCH(E323,'[1]Export Lascom'!O:O,0))="","",INDEX('[1]Export Lascom'!U:U,MATCH(E323,'[1]Export Lascom'!O:O,0)))</f>
        <v>45062</v>
      </c>
    </row>
    <row r="324" spans="5:20" x14ac:dyDescent="0.25">
      <c r="E324" s="72" t="s">
        <v>1190</v>
      </c>
      <c r="F324" s="73" t="str">
        <f>INDEX('[1]Export Lascom'!B:B,MATCH(E324,'[1]Export Lascom'!O:O,0))</f>
        <v>22ISS</v>
      </c>
      <c r="G324" s="73">
        <f>INDEX('[1]Export Lascom'!G:G,MATCH(E324,'[1]Export Lascom'!O:O,0))</f>
        <v>17</v>
      </c>
      <c r="H324" s="73" t="str">
        <f>INDEX('[1]Export Lascom'!D:D,MATCH(E324,'[1]Export Lascom'!O:O,0))</f>
        <v>G71</v>
      </c>
      <c r="I324" s="73" t="str">
        <f>INDEX('[1]Export Lascom'!E:E,MATCH(E324,'[1]Export Lascom'!O:O,0))</f>
        <v>PN2068-2</v>
      </c>
      <c r="J324" s="73" t="str">
        <f>IF(MID(INDEX('[1]Export Lascom'!P:P,MATCH(E324,'[1]Export Lascom'!O:O,0)),4,1)="-",MID(INDEX('[1]Export Lascom'!P:P,MATCH(E324,'[1]Export Lascom'!O:O,0)),5,3),"Titre à mettre à jour")</f>
        <v>Titre à mettre à jour</v>
      </c>
      <c r="K324" s="73" t="str">
        <f>IF(MID(INDEX('[1]Export Lascom'!P:P,MATCH(E324,'[1]Export Lascom'!O:O,0)),4,1)="-",MID(INDEX('[1]Export Lascom'!P:P,MATCH(E324,'[1]Export Lascom'!O:O,0)),9,3),"Titre à mettre à jour")</f>
        <v>Titre à mettre à jour</v>
      </c>
      <c r="L324" s="73" t="str">
        <f>INDEX('[1]Export Lascom'!I:I,MATCH(E324,'[1]Export Lascom'!O:O,0))</f>
        <v>PLA</v>
      </c>
      <c r="M324" s="73" t="str">
        <f>MID(E324,SEARCH("_",E324)-1+13,6)</f>
        <v>000391</v>
      </c>
      <c r="N324" s="74">
        <f>VALUE(MID(E324,SEARCH("_",E324)-1+20,2))</f>
        <v>1</v>
      </c>
      <c r="O324" s="73" t="s">
        <v>787</v>
      </c>
      <c r="P324" s="83" t="str">
        <f>IF(ISERROR(INDEX('Export CPRD PN2068-2'!M:M,MATCH(E324,'Export CPRD PN2068-2'!A:A,0))),"",INDEX('Export CPRD PN2068-2'!M:M,MATCH(E324,'Export CPRD PN2068-2'!A:A,0)))</f>
        <v/>
      </c>
      <c r="Q324" s="75"/>
      <c r="R324" s="76" t="str">
        <f>IF(AND(T324&lt;&gt;"",P324&lt;&gt;""),P324-T324,IF(AND(T324&lt;&gt;"",Q324&lt;&gt;""),Q324-T324,""))</f>
        <v/>
      </c>
      <c r="S324" s="76" t="str">
        <f>IF(ISERROR(INDEX('[1]Export Agora'!F:F,MATCH(INDEX('[1]Présence Agora'!#REF!,MATCH(E324,'[1]Présence Agora'!B:B,0)),'[1]Export Agora'!A:A,0))),"",IF(INDEX('[1]Export Agora'!F:F,MATCH(INDEX('[1]Présence Agora'!#REF!,MATCH(E324,'[1]Présence Agora'!B:B,0)),'[1]Export Agora'!A:A,0))="","",INDEX('[1]Export Agora'!F:F,MATCH(INDEX('[1]Présence Agora'!#REF!,MATCH(E324,'[1]Présence Agora'!B:B,0)),'[1]Export Agora'!A:A,0))))</f>
        <v/>
      </c>
      <c r="T324" s="65">
        <f>IF(INDEX('[1]Export Lascom'!U:U,MATCH(E324,'[1]Export Lascom'!O:O,0))="","",INDEX('[1]Export Lascom'!U:U,MATCH(E324,'[1]Export Lascom'!O:O,0)))</f>
        <v>45068</v>
      </c>
    </row>
    <row r="325" spans="5:20" x14ac:dyDescent="0.25">
      <c r="E325" s="72" t="s">
        <v>1191</v>
      </c>
      <c r="F325" s="73" t="str">
        <f>INDEX('[1]Export Lascom'!B:B,MATCH(E325,'[1]Export Lascom'!O:O,0))</f>
        <v>22ISS</v>
      </c>
      <c r="G325" s="73">
        <f>INDEX('[1]Export Lascom'!G:G,MATCH(E325,'[1]Export Lascom'!O:O,0))</f>
        <v>17</v>
      </c>
      <c r="H325" s="73" t="str">
        <f>INDEX('[1]Export Lascom'!D:D,MATCH(E325,'[1]Export Lascom'!O:O,0))</f>
        <v>G71</v>
      </c>
      <c r="I325" s="73" t="str">
        <f>INDEX('[1]Export Lascom'!E:E,MATCH(E325,'[1]Export Lascom'!O:O,0))</f>
        <v>PN2068-2</v>
      </c>
      <c r="J325" s="73" t="str">
        <f>IF(MID(INDEX('[1]Export Lascom'!P:P,MATCH(E325,'[1]Export Lascom'!O:O,0)),4,1)="-",MID(INDEX('[1]Export Lascom'!P:P,MATCH(E325,'[1]Export Lascom'!O:O,0)),5,3),"Titre à mettre à jour")</f>
        <v>Titre à mettre à jour</v>
      </c>
      <c r="K325" s="73" t="str">
        <f>IF(MID(INDEX('[1]Export Lascom'!P:P,MATCH(E325,'[1]Export Lascom'!O:O,0)),4,1)="-",MID(INDEX('[1]Export Lascom'!P:P,MATCH(E325,'[1]Export Lascom'!O:O,0)),9,3),"Titre à mettre à jour")</f>
        <v>Titre à mettre à jour</v>
      </c>
      <c r="L325" s="73" t="str">
        <f>INDEX('[1]Export Lascom'!I:I,MATCH(E325,'[1]Export Lascom'!O:O,0))</f>
        <v>PLA</v>
      </c>
      <c r="M325" s="73" t="str">
        <f>MID(E325,SEARCH("_",E325)-1+13,6)</f>
        <v>000392</v>
      </c>
      <c r="N325" s="74">
        <f>VALUE(MID(E325,SEARCH("_",E325)-1+20,2))</f>
        <v>1</v>
      </c>
      <c r="O325" s="73" t="s">
        <v>787</v>
      </c>
      <c r="P325" s="83" t="str">
        <f>IF(ISERROR(INDEX('Export CPRD PN2068-2'!M:M,MATCH(E325,'Export CPRD PN2068-2'!A:A,0))),"",INDEX('Export CPRD PN2068-2'!M:M,MATCH(E325,'Export CPRD PN2068-2'!A:A,0)))</f>
        <v/>
      </c>
      <c r="Q325" s="75"/>
      <c r="R325" s="76" t="str">
        <f>IF(AND(T325&lt;&gt;"",P325&lt;&gt;""),P325-T325,IF(AND(T325&lt;&gt;"",Q325&lt;&gt;""),Q325-T325,""))</f>
        <v/>
      </c>
      <c r="S325" s="76" t="str">
        <f>IF(ISERROR(INDEX('[1]Export Agora'!F:F,MATCH(INDEX('[1]Présence Agora'!#REF!,MATCH(E325,'[1]Présence Agora'!B:B,0)),'[1]Export Agora'!A:A,0))),"",IF(INDEX('[1]Export Agora'!F:F,MATCH(INDEX('[1]Présence Agora'!#REF!,MATCH(E325,'[1]Présence Agora'!B:B,0)),'[1]Export Agora'!A:A,0))="","",INDEX('[1]Export Agora'!F:F,MATCH(INDEX('[1]Présence Agora'!#REF!,MATCH(E325,'[1]Présence Agora'!B:B,0)),'[1]Export Agora'!A:A,0))))</f>
        <v/>
      </c>
      <c r="T325" s="65">
        <f>IF(INDEX('[1]Export Lascom'!U:U,MATCH(E325,'[1]Export Lascom'!O:O,0))="","",INDEX('[1]Export Lascom'!U:U,MATCH(E325,'[1]Export Lascom'!O:O,0)))</f>
        <v>45068</v>
      </c>
    </row>
    <row r="326" spans="5:20" x14ac:dyDescent="0.25">
      <c r="E326" s="72" t="s">
        <v>1192</v>
      </c>
      <c r="F326" s="73" t="str">
        <f>INDEX('[1]Export Lascom'!B:B,MATCH(E326,'[1]Export Lascom'!O:O,0))</f>
        <v>22ISS</v>
      </c>
      <c r="G326" s="73">
        <f>INDEX('[1]Export Lascom'!G:G,MATCH(E326,'[1]Export Lascom'!O:O,0))</f>
        <v>17</v>
      </c>
      <c r="H326" s="73" t="str">
        <f>INDEX('[1]Export Lascom'!D:D,MATCH(E326,'[1]Export Lascom'!O:O,0))</f>
        <v>G71</v>
      </c>
      <c r="I326" s="73" t="str">
        <f>INDEX('[1]Export Lascom'!E:E,MATCH(E326,'[1]Export Lascom'!O:O,0))</f>
        <v>PN2068-2</v>
      </c>
      <c r="J326" s="73" t="str">
        <f>IF(MID(INDEX('[1]Export Lascom'!P:P,MATCH(E326,'[1]Export Lascom'!O:O,0)),4,1)="-",MID(INDEX('[1]Export Lascom'!P:P,MATCH(E326,'[1]Export Lascom'!O:O,0)),5,3),"Titre à mettre à jour")</f>
        <v>Titre à mettre à jour</v>
      </c>
      <c r="K326" s="73" t="str">
        <f>IF(MID(INDEX('[1]Export Lascom'!P:P,MATCH(E326,'[1]Export Lascom'!O:O,0)),4,1)="-",MID(INDEX('[1]Export Lascom'!P:P,MATCH(E326,'[1]Export Lascom'!O:O,0)),9,3),"Titre à mettre à jour")</f>
        <v>Titre à mettre à jour</v>
      </c>
      <c r="L326" s="73" t="str">
        <f>INDEX('[1]Export Lascom'!I:I,MATCH(E326,'[1]Export Lascom'!O:O,0))</f>
        <v>PLA</v>
      </c>
      <c r="M326" s="73" t="str">
        <f>MID(E326,SEARCH("_",E326)-1+13,6)</f>
        <v>000395</v>
      </c>
      <c r="N326" s="74">
        <f>VALUE(MID(E326,SEARCH("_",E326)-1+20,2))</f>
        <v>1</v>
      </c>
      <c r="O326" s="73" t="s">
        <v>787</v>
      </c>
      <c r="P326" s="83" t="str">
        <f>IF(ISERROR(INDEX('Export CPRD PN2068-2'!M:M,MATCH(E326,'Export CPRD PN2068-2'!A:A,0))),"",INDEX('Export CPRD PN2068-2'!M:M,MATCH(E326,'Export CPRD PN2068-2'!A:A,0)))</f>
        <v/>
      </c>
      <c r="Q326" s="75"/>
      <c r="R326" s="76" t="str">
        <f>IF(AND(T326&lt;&gt;"",P326&lt;&gt;""),P326-T326,IF(AND(T326&lt;&gt;"",Q326&lt;&gt;""),Q326-T326,""))</f>
        <v/>
      </c>
      <c r="S326" s="76" t="str">
        <f>IF(ISERROR(INDEX('[1]Export Agora'!F:F,MATCH(INDEX('[1]Présence Agora'!#REF!,MATCH(E326,'[1]Présence Agora'!B:B,0)),'[1]Export Agora'!A:A,0))),"",IF(INDEX('[1]Export Agora'!F:F,MATCH(INDEX('[1]Présence Agora'!#REF!,MATCH(E326,'[1]Présence Agora'!B:B,0)),'[1]Export Agora'!A:A,0))="","",INDEX('[1]Export Agora'!F:F,MATCH(INDEX('[1]Présence Agora'!#REF!,MATCH(E326,'[1]Présence Agora'!B:B,0)),'[1]Export Agora'!A:A,0))))</f>
        <v/>
      </c>
      <c r="T326" s="65">
        <f>IF(INDEX('[1]Export Lascom'!U:U,MATCH(E326,'[1]Export Lascom'!O:O,0))="","",INDEX('[1]Export Lascom'!U:U,MATCH(E326,'[1]Export Lascom'!O:O,0)))</f>
        <v>45068</v>
      </c>
    </row>
    <row r="327" spans="5:20" x14ac:dyDescent="0.25">
      <c r="E327" s="72" t="s">
        <v>1193</v>
      </c>
      <c r="F327" s="73" t="str">
        <f>INDEX('[1]Export Lascom'!B:B,MATCH(E327,'[1]Export Lascom'!O:O,0))</f>
        <v>22ISS</v>
      </c>
      <c r="G327" s="73">
        <f>INDEX('[1]Export Lascom'!G:G,MATCH(E327,'[1]Export Lascom'!O:O,0))</f>
        <v>17</v>
      </c>
      <c r="H327" s="73" t="str">
        <f>INDEX('[1]Export Lascom'!D:D,MATCH(E327,'[1]Export Lascom'!O:O,0))</f>
        <v>G71</v>
      </c>
      <c r="I327" s="73" t="str">
        <f>INDEX('[1]Export Lascom'!E:E,MATCH(E327,'[1]Export Lascom'!O:O,0))</f>
        <v>PN2068-2</v>
      </c>
      <c r="J327" s="73" t="str">
        <f>IF(MID(INDEX('[1]Export Lascom'!P:P,MATCH(E327,'[1]Export Lascom'!O:O,0)),4,1)="-",MID(INDEX('[1]Export Lascom'!P:P,MATCH(E327,'[1]Export Lascom'!O:O,0)),5,3),"Titre à mettre à jour")</f>
        <v>Titre à mettre à jour</v>
      </c>
      <c r="K327" s="73" t="str">
        <f>IF(MID(INDEX('[1]Export Lascom'!P:P,MATCH(E327,'[1]Export Lascom'!O:O,0)),4,1)="-",MID(INDEX('[1]Export Lascom'!P:P,MATCH(E327,'[1]Export Lascom'!O:O,0)),9,3),"Titre à mettre à jour")</f>
        <v>Titre à mettre à jour</v>
      </c>
      <c r="L327" s="73" t="str">
        <f>INDEX('[1]Export Lascom'!I:I,MATCH(E327,'[1]Export Lascom'!O:O,0))</f>
        <v>PLA</v>
      </c>
      <c r="M327" s="73" t="str">
        <f>MID(E327,SEARCH("_",E327)-1+13,6)</f>
        <v>000396</v>
      </c>
      <c r="N327" s="74">
        <f>VALUE(MID(E327,SEARCH("_",E327)-1+20,2))</f>
        <v>1</v>
      </c>
      <c r="O327" s="73" t="s">
        <v>785</v>
      </c>
      <c r="P327" s="83" t="str">
        <f>IF(ISERROR(INDEX('Export CPRD PN2068-2'!M:M,MATCH(E327,'Export CPRD PN2068-2'!A:A,0))),"",INDEX('Export CPRD PN2068-2'!M:M,MATCH(E327,'Export CPRD PN2068-2'!A:A,0)))</f>
        <v/>
      </c>
      <c r="Q327" s="75"/>
      <c r="R327" s="76" t="str">
        <f>IF(AND(T327&lt;&gt;"",P327&lt;&gt;""),P327-T327,IF(AND(T327&lt;&gt;"",Q327&lt;&gt;""),Q327-T327,""))</f>
        <v/>
      </c>
      <c r="S327" s="76" t="str">
        <f>IF(ISERROR(INDEX('[1]Export Agora'!F:F,MATCH(INDEX('[1]Présence Agora'!#REF!,MATCH(E327,'[1]Présence Agora'!B:B,0)),'[1]Export Agora'!A:A,0))),"",IF(INDEX('[1]Export Agora'!F:F,MATCH(INDEX('[1]Présence Agora'!#REF!,MATCH(E327,'[1]Présence Agora'!B:B,0)),'[1]Export Agora'!A:A,0))="","",INDEX('[1]Export Agora'!F:F,MATCH(INDEX('[1]Présence Agora'!#REF!,MATCH(E327,'[1]Présence Agora'!B:B,0)),'[1]Export Agora'!A:A,0))))</f>
        <v/>
      </c>
      <c r="T327" s="65">
        <f>IF(INDEX('[1]Export Lascom'!U:U,MATCH(E327,'[1]Export Lascom'!O:O,0))="","",INDEX('[1]Export Lascom'!U:U,MATCH(E327,'[1]Export Lascom'!O:O,0)))</f>
        <v>45068</v>
      </c>
    </row>
    <row r="328" spans="5:20" x14ac:dyDescent="0.25">
      <c r="E328" s="72" t="s">
        <v>1238</v>
      </c>
      <c r="F328" s="73" t="str">
        <f>INDEX('[1]Export Lascom'!B:B,MATCH(E328,'[1]Export Lascom'!O:O,0))</f>
        <v>22ISS</v>
      </c>
      <c r="G328" s="73">
        <f>INDEX('[1]Export Lascom'!G:G,MATCH(E328,'[1]Export Lascom'!O:O,0))</f>
        <v>17</v>
      </c>
      <c r="H328" s="73" t="str">
        <f>INDEX('[1]Export Lascom'!D:D,MATCH(E328,'[1]Export Lascom'!O:O,0))</f>
        <v>PLO</v>
      </c>
      <c r="I328" s="73" t="str">
        <f>INDEX('[1]Export Lascom'!E:E,MATCH(E328,'[1]Export Lascom'!O:O,0))</f>
        <v>PN2068-2</v>
      </c>
      <c r="J328" s="73" t="str">
        <f>IF(MID(INDEX('[1]Export Lascom'!P:P,MATCH(E328,'[1]Export Lascom'!O:O,0)),4,1)="-",MID(INDEX('[1]Export Lascom'!P:P,MATCH(E328,'[1]Export Lascom'!O:O,0)),5,3),"Titre à mettre à jour")</f>
        <v>S02</v>
      </c>
      <c r="K328" s="73" t="str">
        <f>IF(MID(INDEX('[1]Export Lascom'!P:P,MATCH(E328,'[1]Export Lascom'!O:O,0)),4,1)="-",MID(INDEX('[1]Export Lascom'!P:P,MATCH(E328,'[1]Export Lascom'!O:O,0)),9,3),"Titre à mettre à jour")</f>
        <v>EME</v>
      </c>
      <c r="L328" s="73" t="str">
        <f>INDEX('[1]Export Lascom'!I:I,MATCH(E328,'[1]Export Lascom'!O:O,0))</f>
        <v>PLA</v>
      </c>
      <c r="M328" s="73" t="str">
        <f>MID(E328,SEARCH("_",E328)-1+13,6)</f>
        <v>000397</v>
      </c>
      <c r="N328" s="74">
        <f>VALUE(MID(E328,SEARCH("_",E328)-1+20,2))</f>
        <v>1</v>
      </c>
      <c r="O328" s="73" t="s">
        <v>785</v>
      </c>
      <c r="P328" s="83" t="str">
        <f>IF(ISERROR(INDEX('Export CPRD PN2068-2'!M:M,MATCH(E328,'Export CPRD PN2068-2'!A:A,0))),"",INDEX('Export CPRD PN2068-2'!M:M,MATCH(E328,'Export CPRD PN2068-2'!A:A,0)))</f>
        <v/>
      </c>
      <c r="Q328" s="75"/>
      <c r="R328" s="76" t="str">
        <f>IF(AND(T328&lt;&gt;"",P328&lt;&gt;""),P328-T328,IF(AND(T328&lt;&gt;"",Q328&lt;&gt;""),Q328-T328,""))</f>
        <v/>
      </c>
      <c r="S328" s="76" t="str">
        <f>IF(ISERROR(INDEX('[1]Export Agora'!F:F,MATCH(INDEX('[1]Présence Agora'!#REF!,MATCH(E328,'[1]Présence Agora'!B:B,0)),'[1]Export Agora'!A:A,0))),"",IF(INDEX('[1]Export Agora'!F:F,MATCH(INDEX('[1]Présence Agora'!#REF!,MATCH(E328,'[1]Présence Agora'!B:B,0)),'[1]Export Agora'!A:A,0))="","",INDEX('[1]Export Agora'!F:F,MATCH(INDEX('[1]Présence Agora'!#REF!,MATCH(E328,'[1]Présence Agora'!B:B,0)),'[1]Export Agora'!A:A,0))))</f>
        <v/>
      </c>
      <c r="T328" s="65">
        <f>IF(INDEX('[1]Export Lascom'!U:U,MATCH(E328,'[1]Export Lascom'!O:O,0))="","",INDEX('[1]Export Lascom'!U:U,MATCH(E328,'[1]Export Lascom'!O:O,0)))</f>
        <v>45071</v>
      </c>
    </row>
    <row r="329" spans="5:20" x14ac:dyDescent="0.25">
      <c r="E329" s="72" t="s">
        <v>798</v>
      </c>
      <c r="F329" s="73" t="str">
        <f>INDEX('[1]Export Lascom'!B:B,MATCH(E329,'[1]Export Lascom'!O:O,0))</f>
        <v>22ISS</v>
      </c>
      <c r="G329" s="73">
        <f>INDEX('[1]Export Lascom'!G:G,MATCH(E329,'[1]Export Lascom'!O:O,0))</f>
        <v>17</v>
      </c>
      <c r="H329" s="73" t="str">
        <f>INDEX('[1]Export Lascom'!D:D,MATCH(E329,'[1]Export Lascom'!O:O,0))</f>
        <v>PLF</v>
      </c>
      <c r="I329" s="73" t="str">
        <f>INDEX('[1]Export Lascom'!E:E,MATCH(E329,'[1]Export Lascom'!O:O,0))</f>
        <v>PN2068-2</v>
      </c>
      <c r="J329" s="73" t="str">
        <f>IF(MID(INDEX('[1]Export Lascom'!P:P,MATCH(E329,'[1]Export Lascom'!O:O,0)),4,1)="-",MID(INDEX('[1]Export Lascom'!P:P,MATCH(E329,'[1]Export Lascom'!O:O,0)),5,3),"Titre à mettre à jour")</f>
        <v>Titre à mettre à jour</v>
      </c>
      <c r="K329" s="73" t="str">
        <f>IF(MID(INDEX('[1]Export Lascom'!P:P,MATCH(E329,'[1]Export Lascom'!O:O,0)),4,1)="-",MID(INDEX('[1]Export Lascom'!P:P,MATCH(E329,'[1]Export Lascom'!O:O,0)),9,3),"Titre à mettre à jour")</f>
        <v>Titre à mettre à jour</v>
      </c>
      <c r="L329" s="73" t="str">
        <f>INDEX('[1]Export Lascom'!I:I,MATCH(E329,'[1]Export Lascom'!O:O,0))</f>
        <v>PLG</v>
      </c>
      <c r="M329" s="73" t="str">
        <f>MID(E329,SEARCH("_",E329)-1+13,6)</f>
        <v>000009</v>
      </c>
      <c r="N329" s="74">
        <f>VALUE(MID(E329,SEARCH("_",E329)-1+20,2))</f>
        <v>1</v>
      </c>
      <c r="O329" s="73" t="s">
        <v>787</v>
      </c>
      <c r="P329" s="83" t="str">
        <f>IF(ISERROR(INDEX('Export CPRD PN2068-2'!M:M,MATCH(E329,'Export CPRD PN2068-2'!A:A,0))),"",INDEX('Export CPRD PN2068-2'!M:M,MATCH(E329,'Export CPRD PN2068-2'!A:A,0)))</f>
        <v/>
      </c>
      <c r="Q329" s="75"/>
      <c r="R329" s="76" t="str">
        <f>IF(AND(T329&lt;&gt;"",P329&lt;&gt;""),P329-T329,IF(AND(T329&lt;&gt;"",Q329&lt;&gt;""),Q329-T329,""))</f>
        <v/>
      </c>
      <c r="S329" s="76" t="str">
        <f>IF(ISERROR(INDEX('[1]Export Agora'!F:F,MATCH(INDEX('[1]Présence Agora'!#REF!,MATCH(E329,'[1]Présence Agora'!B:B,0)),'[1]Export Agora'!A:A,0))),"",IF(INDEX('[1]Export Agora'!F:F,MATCH(INDEX('[1]Présence Agora'!#REF!,MATCH(E329,'[1]Présence Agora'!B:B,0)),'[1]Export Agora'!A:A,0))="","",INDEX('[1]Export Agora'!F:F,MATCH(INDEX('[1]Présence Agora'!#REF!,MATCH(E329,'[1]Présence Agora'!B:B,0)),'[1]Export Agora'!A:A,0))))</f>
        <v/>
      </c>
      <c r="T329" s="65">
        <f>IF(INDEX('[1]Export Lascom'!U:U,MATCH(E329,'[1]Export Lascom'!O:O,0))="","",INDEX('[1]Export Lascom'!U:U,MATCH(E329,'[1]Export Lascom'!O:O,0)))</f>
        <v>44917</v>
      </c>
    </row>
    <row r="330" spans="5:20" x14ac:dyDescent="0.25">
      <c r="E330" s="72" t="s">
        <v>877</v>
      </c>
      <c r="F330" s="73" t="str">
        <f>INDEX('[1]Export Lascom'!B:B,MATCH(E330,'[1]Export Lascom'!O:O,0))</f>
        <v>22ISS</v>
      </c>
      <c r="G330" s="73">
        <f>INDEX('[1]Export Lascom'!G:G,MATCH(E330,'[1]Export Lascom'!O:O,0))</f>
        <v>17</v>
      </c>
      <c r="H330" s="73" t="str">
        <f>INDEX('[1]Export Lascom'!D:D,MATCH(E330,'[1]Export Lascom'!O:O,0))</f>
        <v>PLF</v>
      </c>
      <c r="I330" s="73" t="str">
        <f>INDEX('[1]Export Lascom'!E:E,MATCH(E330,'[1]Export Lascom'!O:O,0))</f>
        <v>PN2068-2</v>
      </c>
      <c r="J330" s="73" t="str">
        <f>IF(MID(INDEX('[1]Export Lascom'!P:P,MATCH(E330,'[1]Export Lascom'!O:O,0)),4,1)="-",MID(INDEX('[1]Export Lascom'!P:P,MATCH(E330,'[1]Export Lascom'!O:O,0)),5,3),"Titre à mettre à jour")</f>
        <v>Titre à mettre à jour</v>
      </c>
      <c r="K330" s="73" t="str">
        <f>IF(MID(INDEX('[1]Export Lascom'!P:P,MATCH(E330,'[1]Export Lascom'!O:O,0)),4,1)="-",MID(INDEX('[1]Export Lascom'!P:P,MATCH(E330,'[1]Export Lascom'!O:O,0)),9,3),"Titre à mettre à jour")</f>
        <v>Titre à mettre à jour</v>
      </c>
      <c r="L330" s="73" t="str">
        <f>INDEX('[1]Export Lascom'!I:I,MATCH(E330,'[1]Export Lascom'!O:O,0))</f>
        <v>PLG</v>
      </c>
      <c r="M330" s="73" t="str">
        <f>MID(E330,SEARCH("_",E330)-1+13,6)</f>
        <v>000009</v>
      </c>
      <c r="N330" s="74">
        <f>VALUE(MID(E330,SEARCH("_",E330)-1+20,2))</f>
        <v>3</v>
      </c>
      <c r="O330" s="73" t="s">
        <v>785</v>
      </c>
      <c r="P330" s="83">
        <f>IF(ISERROR(INDEX('Export CPRD PN2068-2'!M:M,MATCH(E330,'Export CPRD PN2068-2'!A:A,0))),"",INDEX('Export CPRD PN2068-2'!M:M,MATCH(E330,'Export CPRD PN2068-2'!A:A,0)))</f>
        <v>44917</v>
      </c>
      <c r="Q330" s="75">
        <v>44931</v>
      </c>
      <c r="R330" s="76">
        <f>IF(AND(T330&lt;&gt;"",P330&lt;&gt;""),P330-T330,IF(AND(T330&lt;&gt;"",Q330&lt;&gt;""),Q330-T330,""))</f>
        <v>-56</v>
      </c>
      <c r="S330" s="76" t="str">
        <f>IF(ISERROR(INDEX('[1]Export Agora'!F:F,MATCH(INDEX('[1]Présence Agora'!#REF!,MATCH(E330,'[1]Présence Agora'!B:B,0)),'[1]Export Agora'!A:A,0))),"",IF(INDEX('[1]Export Agora'!F:F,MATCH(INDEX('[1]Présence Agora'!#REF!,MATCH(E330,'[1]Présence Agora'!B:B,0)),'[1]Export Agora'!A:A,0))="","",INDEX('[1]Export Agora'!F:F,MATCH(INDEX('[1]Présence Agora'!#REF!,MATCH(E330,'[1]Présence Agora'!B:B,0)),'[1]Export Agora'!A:A,0))))</f>
        <v/>
      </c>
      <c r="T330" s="65">
        <f>IF(INDEX('[1]Export Lascom'!U:U,MATCH(E330,'[1]Export Lascom'!O:O,0))="","",INDEX('[1]Export Lascom'!U:U,MATCH(E330,'[1]Export Lascom'!O:O,0)))</f>
        <v>44973</v>
      </c>
    </row>
    <row r="331" spans="5:20" x14ac:dyDescent="0.25">
      <c r="E331" s="72" t="s">
        <v>1033</v>
      </c>
      <c r="F331" s="73" t="str">
        <f>INDEX('[1]Export Lascom'!B:B,MATCH(E331,'[1]Export Lascom'!O:O,0))</f>
        <v>22ISS</v>
      </c>
      <c r="G331" s="73">
        <f>INDEX('[1]Export Lascom'!G:G,MATCH(E331,'[1]Export Lascom'!O:O,0))</f>
        <v>17</v>
      </c>
      <c r="H331" s="73" t="str">
        <f>INDEX('[1]Export Lascom'!D:D,MATCH(E331,'[1]Export Lascom'!O:O,0))</f>
        <v>GEN</v>
      </c>
      <c r="I331" s="73" t="str">
        <f>INDEX('[1]Export Lascom'!E:E,MATCH(E331,'[1]Export Lascom'!O:O,0))</f>
        <v>PN2068-2</v>
      </c>
      <c r="J331" s="73" t="str">
        <f>IF(MID(INDEX('[1]Export Lascom'!P:P,MATCH(E331,'[1]Export Lascom'!O:O,0)),4,1)="-",MID(INDEX('[1]Export Lascom'!P:P,MATCH(E331,'[1]Export Lascom'!O:O,0)),5,3),"Titre à mettre à jour")</f>
        <v>Titre à mettre à jour</v>
      </c>
      <c r="K331" s="73" t="str">
        <f>IF(MID(INDEX('[1]Export Lascom'!P:P,MATCH(E331,'[1]Export Lascom'!O:O,0)),4,1)="-",MID(INDEX('[1]Export Lascom'!P:P,MATCH(E331,'[1]Export Lascom'!O:O,0)),9,3),"Titre à mettre à jour")</f>
        <v>Titre à mettre à jour</v>
      </c>
      <c r="L331" s="73" t="str">
        <f>INDEX('[1]Export Lascom'!I:I,MATCH(E331,'[1]Export Lascom'!O:O,0))</f>
        <v>PRC</v>
      </c>
      <c r="M331" s="73" t="str">
        <f>MID(E331,SEARCH("_",E331)-1+13,6)</f>
        <v>000107</v>
      </c>
      <c r="N331" s="74">
        <f>VALUE(MID(E331,SEARCH("_",E331)-1+20,2))</f>
        <v>1</v>
      </c>
      <c r="O331" s="73" t="s">
        <v>785</v>
      </c>
      <c r="P331" s="83">
        <f>IF(ISERROR(INDEX('Export CPRD PN2068-2'!M:M,MATCH(E331,'Export CPRD PN2068-2'!A:A,0))),"",INDEX('Export CPRD PN2068-2'!M:M,MATCH(E331,'Export CPRD PN2068-2'!A:A,0)))</f>
        <v>45034</v>
      </c>
      <c r="Q331" s="75"/>
      <c r="R331" s="76">
        <f>IF(AND(T331&lt;&gt;"",P331&lt;&gt;""),P331-T331,IF(AND(T331&lt;&gt;"",Q331&lt;&gt;""),Q331-T331,""))</f>
        <v>0</v>
      </c>
      <c r="S331" s="76" t="str">
        <f>IF(ISERROR(INDEX('[1]Export Agora'!F:F,MATCH(INDEX('[1]Présence Agora'!#REF!,MATCH(E331,'[1]Présence Agora'!B:B,0)),'[1]Export Agora'!A:A,0))),"",IF(INDEX('[1]Export Agora'!F:F,MATCH(INDEX('[1]Présence Agora'!#REF!,MATCH(E331,'[1]Présence Agora'!B:B,0)),'[1]Export Agora'!A:A,0))="","",INDEX('[1]Export Agora'!F:F,MATCH(INDEX('[1]Présence Agora'!#REF!,MATCH(E331,'[1]Présence Agora'!B:B,0)),'[1]Export Agora'!A:A,0))))</f>
        <v/>
      </c>
      <c r="T331" s="65">
        <f>IF(INDEX('[1]Export Lascom'!U:U,MATCH(E331,'[1]Export Lascom'!O:O,0))="","",INDEX('[1]Export Lascom'!U:U,MATCH(E331,'[1]Export Lascom'!O:O,0)))</f>
        <v>45034</v>
      </c>
    </row>
    <row r="332" spans="5:20" x14ac:dyDescent="0.25">
      <c r="E332" s="72" t="s">
        <v>1262</v>
      </c>
      <c r="F332" s="73" t="str">
        <f>INDEX('[1]Export Lascom'!B:B,MATCH(E332,'[1]Export Lascom'!O:O,0))</f>
        <v>22ISS</v>
      </c>
      <c r="G332" s="73">
        <f>INDEX('[1]Export Lascom'!G:G,MATCH(E332,'[1]Export Lascom'!O:O,0))</f>
        <v>17</v>
      </c>
      <c r="H332" s="73" t="str">
        <f>INDEX('[1]Export Lascom'!D:D,MATCH(E332,'[1]Export Lascom'!O:O,0))</f>
        <v>G2A</v>
      </c>
      <c r="I332" s="73" t="str">
        <f>INDEX('[1]Export Lascom'!E:E,MATCH(E332,'[1]Export Lascom'!O:O,0))</f>
        <v>PN2068-2</v>
      </c>
      <c r="J332" s="73" t="str">
        <f>IF(MID(INDEX('[1]Export Lascom'!P:P,MATCH(E332,'[1]Export Lascom'!O:O,0)),4,1)="-",MID(INDEX('[1]Export Lascom'!P:P,MATCH(E332,'[1]Export Lascom'!O:O,0)),5,3),"Titre à mettre à jour")</f>
        <v>Titre à mettre à jour</v>
      </c>
      <c r="K332" s="73" t="str">
        <f>IF(MID(INDEX('[1]Export Lascom'!P:P,MATCH(E332,'[1]Export Lascom'!O:O,0)),4,1)="-",MID(INDEX('[1]Export Lascom'!P:P,MATCH(E332,'[1]Export Lascom'!O:O,0)),9,3),"Titre à mettre à jour")</f>
        <v>Titre à mettre à jour</v>
      </c>
      <c r="L332" s="73" t="str">
        <f>INDEX('[1]Export Lascom'!I:I,MATCH(E332,'[1]Export Lascom'!O:O,0))</f>
        <v>PRE</v>
      </c>
      <c r="M332" s="73" t="str">
        <f>MID(E332,SEARCH("_",E332)-1+13,6)</f>
        <v>000001</v>
      </c>
      <c r="N332" s="74">
        <f>VALUE(MID(E332,SEARCH("_",E332)-1+20,2))</f>
        <v>1</v>
      </c>
      <c r="O332" s="73" t="s">
        <v>785</v>
      </c>
      <c r="P332" s="83" t="str">
        <f>IF(ISERROR(INDEX('Export CPRD PN2068-2'!M:M,MATCH(E332,'Export CPRD PN2068-2'!A:A,0))),"",INDEX('Export CPRD PN2068-2'!M:M,MATCH(E332,'Export CPRD PN2068-2'!A:A,0)))</f>
        <v/>
      </c>
      <c r="Q332" s="75"/>
      <c r="R332" s="76" t="str">
        <f>IF(AND(T332&lt;&gt;"",P332&lt;&gt;""),P332-T332,IF(AND(T332&lt;&gt;"",Q332&lt;&gt;""),Q332-T332,""))</f>
        <v/>
      </c>
      <c r="S332" s="76" t="str">
        <f>IF(ISERROR(INDEX('[1]Export Agora'!F:F,MATCH(INDEX('[1]Présence Agora'!#REF!,MATCH(E332,'[1]Présence Agora'!B:B,0)),'[1]Export Agora'!A:A,0))),"",IF(INDEX('[1]Export Agora'!F:F,MATCH(INDEX('[1]Présence Agora'!#REF!,MATCH(E332,'[1]Présence Agora'!B:B,0)),'[1]Export Agora'!A:A,0))="","",INDEX('[1]Export Agora'!F:F,MATCH(INDEX('[1]Présence Agora'!#REF!,MATCH(E332,'[1]Présence Agora'!B:B,0)),'[1]Export Agora'!A:A,0))))</f>
        <v/>
      </c>
      <c r="T332" s="65" t="str">
        <f>IF(INDEX('[1]Export Lascom'!U:U,MATCH(E332,'[1]Export Lascom'!O:O,0))="","",INDEX('[1]Export Lascom'!U:U,MATCH(E332,'[1]Export Lascom'!O:O,0)))</f>
        <v/>
      </c>
    </row>
    <row r="333" spans="5:20" x14ac:dyDescent="0.25">
      <c r="E333" s="72" t="s">
        <v>860</v>
      </c>
      <c r="F333" s="73" t="str">
        <f>INDEX('[1]Export Lascom'!B:B,MATCH(E333,'[1]Export Lascom'!O:O,0))</f>
        <v>22ISS</v>
      </c>
      <c r="G333" s="73">
        <f>INDEX('[1]Export Lascom'!G:G,MATCH(E333,'[1]Export Lascom'!O:O,0))</f>
        <v>17</v>
      </c>
      <c r="H333" s="73" t="str">
        <f>INDEX('[1]Export Lascom'!D:D,MATCH(E333,'[1]Export Lascom'!O:O,0))</f>
        <v>G12</v>
      </c>
      <c r="I333" s="73" t="str">
        <f>INDEX('[1]Export Lascom'!E:E,MATCH(E333,'[1]Export Lascom'!O:O,0))</f>
        <v>PN2068-2</v>
      </c>
      <c r="J333" s="73" t="str">
        <f>IF(MID(INDEX('[1]Export Lascom'!P:P,MATCH(E333,'[1]Export Lascom'!O:O,0)),4,1)="-",MID(INDEX('[1]Export Lascom'!P:P,MATCH(E333,'[1]Export Lascom'!O:O,0)),5,3),"Titre à mettre à jour")</f>
        <v>Titre à mettre à jour</v>
      </c>
      <c r="K333" s="73" t="str">
        <f>IF(MID(INDEX('[1]Export Lascom'!P:P,MATCH(E333,'[1]Export Lascom'!O:O,0)),4,1)="-",MID(INDEX('[1]Export Lascom'!P:P,MATCH(E333,'[1]Export Lascom'!O:O,0)),9,3),"Titre à mettre à jour")</f>
        <v>Titre à mettre à jour</v>
      </c>
      <c r="L333" s="73" t="str">
        <f>INDEX('[1]Export Lascom'!I:I,MATCH(E333,'[1]Export Lascom'!O:O,0))</f>
        <v>PRE</v>
      </c>
      <c r="M333" s="73" t="str">
        <f>MID(E333,SEARCH("_",E333)-1+13,6)</f>
        <v>000053</v>
      </c>
      <c r="N333" s="74">
        <f>VALUE(MID(E333,SEARCH("_",E333)-1+20,2))</f>
        <v>1</v>
      </c>
      <c r="O333" s="73" t="s">
        <v>787</v>
      </c>
      <c r="P333" s="83" t="str">
        <f>IF(ISERROR(INDEX('Export CPRD PN2068-2'!M:M,MATCH(E333,'Export CPRD PN2068-2'!A:A,0))),"",INDEX('Export CPRD PN2068-2'!M:M,MATCH(E333,'Export CPRD PN2068-2'!A:A,0)))</f>
        <v/>
      </c>
      <c r="Q333" s="75"/>
      <c r="R333" s="76" t="str">
        <f>IF(AND(T333&lt;&gt;"",P333&lt;&gt;""),P333-T333,IF(AND(T333&lt;&gt;"",Q333&lt;&gt;""),Q333-T333,""))</f>
        <v/>
      </c>
      <c r="S333" s="76" t="str">
        <f>IF(ISERROR(INDEX('[1]Export Agora'!F:F,MATCH(INDEX('[1]Présence Agora'!#REF!,MATCH(E333,'[1]Présence Agora'!B:B,0)),'[1]Export Agora'!A:A,0))),"",IF(INDEX('[1]Export Agora'!F:F,MATCH(INDEX('[1]Présence Agora'!#REF!,MATCH(E333,'[1]Présence Agora'!B:B,0)),'[1]Export Agora'!A:A,0))="","",INDEX('[1]Export Agora'!F:F,MATCH(INDEX('[1]Présence Agora'!#REF!,MATCH(E333,'[1]Présence Agora'!B:B,0)),'[1]Export Agora'!A:A,0))))</f>
        <v/>
      </c>
      <c r="T333" s="65">
        <f>IF(INDEX('[1]Export Lascom'!U:U,MATCH(E333,'[1]Export Lascom'!O:O,0))="","",INDEX('[1]Export Lascom'!U:U,MATCH(E333,'[1]Export Lascom'!O:O,0)))</f>
        <v>44966</v>
      </c>
    </row>
    <row r="334" spans="5:20" x14ac:dyDescent="0.25">
      <c r="E334" s="72" t="s">
        <v>869</v>
      </c>
      <c r="F334" s="73" t="str">
        <f>INDEX('[1]Export Lascom'!B:B,MATCH(E334,'[1]Export Lascom'!O:O,0))</f>
        <v>22ISS</v>
      </c>
      <c r="G334" s="73">
        <f>INDEX('[1]Export Lascom'!G:G,MATCH(E334,'[1]Export Lascom'!O:O,0))</f>
        <v>17</v>
      </c>
      <c r="H334" s="73" t="str">
        <f>INDEX('[1]Export Lascom'!D:D,MATCH(E334,'[1]Export Lascom'!O:O,0))</f>
        <v>G12</v>
      </c>
      <c r="I334" s="73" t="str">
        <f>INDEX('[1]Export Lascom'!E:E,MATCH(E334,'[1]Export Lascom'!O:O,0))</f>
        <v>PN2068-2</v>
      </c>
      <c r="J334" s="73" t="str">
        <f>IF(MID(INDEX('[1]Export Lascom'!P:P,MATCH(E334,'[1]Export Lascom'!O:O,0)),4,1)="-",MID(INDEX('[1]Export Lascom'!P:P,MATCH(E334,'[1]Export Lascom'!O:O,0)),5,3),"Titre à mettre à jour")</f>
        <v>S04</v>
      </c>
      <c r="K334" s="73" t="str">
        <f>IF(MID(INDEX('[1]Export Lascom'!P:P,MATCH(E334,'[1]Export Lascom'!O:O,0)),4,1)="-",MID(INDEX('[1]Export Lascom'!P:P,MATCH(E334,'[1]Export Lascom'!O:O,0)),9,3),"Titre à mettre à jour")</f>
        <v>BOI</v>
      </c>
      <c r="L334" s="73" t="str">
        <f>INDEX('[1]Export Lascom'!I:I,MATCH(E334,'[1]Export Lascom'!O:O,0))</f>
        <v>PRE</v>
      </c>
      <c r="M334" s="73" t="str">
        <f>MID(E334,SEARCH("_",E334)-1+13,6)</f>
        <v>000053</v>
      </c>
      <c r="N334" s="74">
        <f>VALUE(MID(E334,SEARCH("_",E334)-1+20,2))</f>
        <v>2</v>
      </c>
      <c r="O334" s="73" t="s">
        <v>787</v>
      </c>
      <c r="P334" s="83" t="str">
        <f>IF(ISERROR(INDEX('Export CPRD PN2068-2'!M:M,MATCH(E334,'Export CPRD PN2068-2'!A:A,0))),"",INDEX('Export CPRD PN2068-2'!M:M,MATCH(E334,'Export CPRD PN2068-2'!A:A,0)))</f>
        <v/>
      </c>
      <c r="Q334" s="75">
        <v>44981</v>
      </c>
      <c r="R334" s="76">
        <f>IF(AND(T334&lt;&gt;"",P334&lt;&gt;""),P334-T334,IF(AND(T334&lt;&gt;"",Q334&lt;&gt;""),Q334-T334,""))</f>
        <v>11</v>
      </c>
      <c r="S334" s="76" t="str">
        <f>IF(ISERROR(INDEX('[1]Export Agora'!F:F,MATCH(INDEX('[1]Présence Agora'!#REF!,MATCH(E334,'[1]Présence Agora'!B:B,0)),'[1]Export Agora'!A:A,0))),"",IF(INDEX('[1]Export Agora'!F:F,MATCH(INDEX('[1]Présence Agora'!#REF!,MATCH(E334,'[1]Présence Agora'!B:B,0)),'[1]Export Agora'!A:A,0))="","",INDEX('[1]Export Agora'!F:F,MATCH(INDEX('[1]Présence Agora'!#REF!,MATCH(E334,'[1]Présence Agora'!B:B,0)),'[1]Export Agora'!A:A,0))))</f>
        <v/>
      </c>
      <c r="T334" s="65">
        <f>IF(INDEX('[1]Export Lascom'!U:U,MATCH(E334,'[1]Export Lascom'!O:O,0))="","",INDEX('[1]Export Lascom'!U:U,MATCH(E334,'[1]Export Lascom'!O:O,0)))</f>
        <v>44970</v>
      </c>
    </row>
    <row r="335" spans="5:20" x14ac:dyDescent="0.25">
      <c r="E335" s="72" t="s">
        <v>988</v>
      </c>
      <c r="F335" s="73" t="str">
        <f>INDEX('[1]Export Lascom'!B:B,MATCH(E335,'[1]Export Lascom'!O:O,0))</f>
        <v>22ISS</v>
      </c>
      <c r="G335" s="73">
        <f>INDEX('[1]Export Lascom'!G:G,MATCH(E335,'[1]Export Lascom'!O:O,0))</f>
        <v>17</v>
      </c>
      <c r="H335" s="73" t="str">
        <f>INDEX('[1]Export Lascom'!D:D,MATCH(E335,'[1]Export Lascom'!O:O,0))</f>
        <v>G12</v>
      </c>
      <c r="I335" s="73" t="str">
        <f>INDEX('[1]Export Lascom'!E:E,MATCH(E335,'[1]Export Lascom'!O:O,0))</f>
        <v>PN2068-2</v>
      </c>
      <c r="J335" s="73" t="str">
        <f>IF(MID(INDEX('[1]Export Lascom'!P:P,MATCH(E335,'[1]Export Lascom'!O:O,0)),4,1)="-",MID(INDEX('[1]Export Lascom'!P:P,MATCH(E335,'[1]Export Lascom'!O:O,0)),5,3),"Titre à mettre à jour")</f>
        <v>S04</v>
      </c>
      <c r="K335" s="73" t="str">
        <f>IF(MID(INDEX('[1]Export Lascom'!P:P,MATCH(E335,'[1]Export Lascom'!O:O,0)),4,1)="-",MID(INDEX('[1]Export Lascom'!P:P,MATCH(E335,'[1]Export Lascom'!O:O,0)),9,3),"Titre à mettre à jour")</f>
        <v>BOI</v>
      </c>
      <c r="L335" s="73" t="str">
        <f>INDEX('[1]Export Lascom'!I:I,MATCH(E335,'[1]Export Lascom'!O:O,0))</f>
        <v>PRE</v>
      </c>
      <c r="M335" s="73" t="str">
        <f>MID(E335,SEARCH("_",E335)-1+13,6)</f>
        <v>000053</v>
      </c>
      <c r="N335" s="74">
        <f>VALUE(MID(E335,SEARCH("_",E335)-1+20,2))</f>
        <v>3</v>
      </c>
      <c r="O335" s="73" t="s">
        <v>787</v>
      </c>
      <c r="P335" s="83" t="str">
        <f>IF(ISERROR(INDEX('Export CPRD PN2068-2'!M:M,MATCH(E335,'Export CPRD PN2068-2'!A:A,0))),"",INDEX('Export CPRD PN2068-2'!M:M,MATCH(E335,'Export CPRD PN2068-2'!A:A,0)))</f>
        <v/>
      </c>
      <c r="Q335" s="75">
        <v>45001</v>
      </c>
      <c r="R335" s="76">
        <f>IF(AND(T335&lt;&gt;"",P335&lt;&gt;""),P335-T335,IF(AND(T335&lt;&gt;"",Q335&lt;&gt;""),Q335-T335,""))</f>
        <v>-28</v>
      </c>
      <c r="S335" s="76" t="str">
        <f>IF(ISERROR(INDEX('[1]Export Agora'!F:F,MATCH(INDEX('[1]Présence Agora'!#REF!,MATCH(E335,'[1]Présence Agora'!B:B,0)),'[1]Export Agora'!A:A,0))),"",IF(INDEX('[1]Export Agora'!F:F,MATCH(INDEX('[1]Présence Agora'!#REF!,MATCH(E335,'[1]Présence Agora'!B:B,0)),'[1]Export Agora'!A:A,0))="","",INDEX('[1]Export Agora'!F:F,MATCH(INDEX('[1]Présence Agora'!#REF!,MATCH(E335,'[1]Présence Agora'!B:B,0)),'[1]Export Agora'!A:A,0))))</f>
        <v/>
      </c>
      <c r="T335" s="65">
        <f>IF(INDEX('[1]Export Lascom'!U:U,MATCH(E335,'[1]Export Lascom'!O:O,0))="","",INDEX('[1]Export Lascom'!U:U,MATCH(E335,'[1]Export Lascom'!O:O,0)))</f>
        <v>45029</v>
      </c>
    </row>
    <row r="336" spans="5:20" x14ac:dyDescent="0.25">
      <c r="E336" s="72" t="s">
        <v>879</v>
      </c>
      <c r="F336" s="73" t="str">
        <f>INDEX('[1]Export Lascom'!B:B,MATCH(E336,'[1]Export Lascom'!O:O,0))</f>
        <v>22ISS</v>
      </c>
      <c r="G336" s="73">
        <f>INDEX('[1]Export Lascom'!G:G,MATCH(E336,'[1]Export Lascom'!O:O,0))</f>
        <v>17</v>
      </c>
      <c r="H336" s="73" t="str">
        <f>INDEX('[1]Export Lascom'!D:D,MATCH(E336,'[1]Export Lascom'!O:O,0))</f>
        <v>G12</v>
      </c>
      <c r="I336" s="73" t="str">
        <f>INDEX('[1]Export Lascom'!E:E,MATCH(E336,'[1]Export Lascom'!O:O,0))</f>
        <v>PN2068-2</v>
      </c>
      <c r="J336" s="73" t="str">
        <f>IF(MID(INDEX('[1]Export Lascom'!P:P,MATCH(E336,'[1]Export Lascom'!O:O,0)),4,1)="-",MID(INDEX('[1]Export Lascom'!P:P,MATCH(E336,'[1]Export Lascom'!O:O,0)),5,3),"Titre à mettre à jour")</f>
        <v>S03</v>
      </c>
      <c r="K336" s="73" t="str">
        <f>IF(MID(INDEX('[1]Export Lascom'!P:P,MATCH(E336,'[1]Export Lascom'!O:O,0)),4,1)="-",MID(INDEX('[1]Export Lascom'!P:P,MATCH(E336,'[1]Export Lascom'!O:O,0)),9,3),"Titre à mettre à jour")</f>
        <v>BOI</v>
      </c>
      <c r="L336" s="73" t="str">
        <f>INDEX('[1]Export Lascom'!I:I,MATCH(E336,'[1]Export Lascom'!O:O,0))</f>
        <v>PRE</v>
      </c>
      <c r="M336" s="73" t="str">
        <f>MID(E336,SEARCH("_",E336)-1+13,6)</f>
        <v>000055</v>
      </c>
      <c r="N336" s="74">
        <f>VALUE(MID(E336,SEARCH("_",E336)-1+20,2))</f>
        <v>1</v>
      </c>
      <c r="O336" s="73" t="s">
        <v>787</v>
      </c>
      <c r="P336" s="83" t="str">
        <f>IF(ISERROR(INDEX('Export CPRD PN2068-2'!M:M,MATCH(E336,'Export CPRD PN2068-2'!A:A,0))),"",INDEX('Export CPRD PN2068-2'!M:M,MATCH(E336,'Export CPRD PN2068-2'!A:A,0)))</f>
        <v/>
      </c>
      <c r="Q336" s="75"/>
      <c r="R336" s="76" t="str">
        <f>IF(AND(T336&lt;&gt;"",P336&lt;&gt;""),P336-T336,IF(AND(T336&lt;&gt;"",Q336&lt;&gt;""),Q336-T336,""))</f>
        <v/>
      </c>
      <c r="S336" s="76" t="str">
        <f>IF(ISERROR(INDEX('[1]Export Agora'!F:F,MATCH(INDEX('[1]Présence Agora'!#REF!,MATCH(E336,'[1]Présence Agora'!B:B,0)),'[1]Export Agora'!A:A,0))),"",IF(INDEX('[1]Export Agora'!F:F,MATCH(INDEX('[1]Présence Agora'!#REF!,MATCH(E336,'[1]Présence Agora'!B:B,0)),'[1]Export Agora'!A:A,0))="","",INDEX('[1]Export Agora'!F:F,MATCH(INDEX('[1]Présence Agora'!#REF!,MATCH(E336,'[1]Présence Agora'!B:B,0)),'[1]Export Agora'!A:A,0))))</f>
        <v/>
      </c>
      <c r="T336" s="65">
        <f>IF(INDEX('[1]Export Lascom'!U:U,MATCH(E336,'[1]Export Lascom'!O:O,0))="","",INDEX('[1]Export Lascom'!U:U,MATCH(E336,'[1]Export Lascom'!O:O,0)))</f>
        <v>44974</v>
      </c>
    </row>
    <row r="337" spans="5:20" x14ac:dyDescent="0.25">
      <c r="E337" s="72" t="s">
        <v>900</v>
      </c>
      <c r="F337" s="73" t="str">
        <f>INDEX('[1]Export Lascom'!B:B,MATCH(E337,'[1]Export Lascom'!O:O,0))</f>
        <v>22ISS</v>
      </c>
      <c r="G337" s="73">
        <f>INDEX('[1]Export Lascom'!G:G,MATCH(E337,'[1]Export Lascom'!O:O,0))</f>
        <v>17</v>
      </c>
      <c r="H337" s="73" t="str">
        <f>INDEX('[1]Export Lascom'!D:D,MATCH(E337,'[1]Export Lascom'!O:O,0))</f>
        <v>G12</v>
      </c>
      <c r="I337" s="73" t="str">
        <f>INDEX('[1]Export Lascom'!E:E,MATCH(E337,'[1]Export Lascom'!O:O,0))</f>
        <v>PN2068-2</v>
      </c>
      <c r="J337" s="73" t="str">
        <f>IF(MID(INDEX('[1]Export Lascom'!P:P,MATCH(E337,'[1]Export Lascom'!O:O,0)),4,1)="-",MID(INDEX('[1]Export Lascom'!P:P,MATCH(E337,'[1]Export Lascom'!O:O,0)),5,3),"Titre à mettre à jour")</f>
        <v>S03</v>
      </c>
      <c r="K337" s="73" t="str">
        <f>IF(MID(INDEX('[1]Export Lascom'!P:P,MATCH(E337,'[1]Export Lascom'!O:O,0)),4,1)="-",MID(INDEX('[1]Export Lascom'!P:P,MATCH(E337,'[1]Export Lascom'!O:O,0)),9,3),"Titre à mettre à jour")</f>
        <v>BOI</v>
      </c>
      <c r="L337" s="73" t="str">
        <f>INDEX('[1]Export Lascom'!I:I,MATCH(E337,'[1]Export Lascom'!O:O,0))</f>
        <v>PRE</v>
      </c>
      <c r="M337" s="73" t="str">
        <f>MID(E337,SEARCH("_",E337)-1+13,6)</f>
        <v>000055</v>
      </c>
      <c r="N337" s="74">
        <f>VALUE(MID(E337,SEARCH("_",E337)-1+20,2))</f>
        <v>2</v>
      </c>
      <c r="O337" s="73" t="s">
        <v>787</v>
      </c>
      <c r="P337" s="83" t="str">
        <f>IF(ISERROR(INDEX('Export CPRD PN2068-2'!M:M,MATCH(E337,'Export CPRD PN2068-2'!A:A,0))),"",INDEX('Export CPRD PN2068-2'!M:M,MATCH(E337,'Export CPRD PN2068-2'!A:A,0)))</f>
        <v/>
      </c>
      <c r="Q337" s="75"/>
      <c r="R337" s="76" t="str">
        <f>IF(AND(T337&lt;&gt;"",P337&lt;&gt;""),P337-T337,IF(AND(T337&lt;&gt;"",Q337&lt;&gt;""),Q337-T337,""))</f>
        <v/>
      </c>
      <c r="S337" s="76" t="str">
        <f>IF(ISERROR(INDEX('[1]Export Agora'!F:F,MATCH(INDEX('[1]Présence Agora'!#REF!,MATCH(E337,'[1]Présence Agora'!B:B,0)),'[1]Export Agora'!A:A,0))),"",IF(INDEX('[1]Export Agora'!F:F,MATCH(INDEX('[1]Présence Agora'!#REF!,MATCH(E337,'[1]Présence Agora'!B:B,0)),'[1]Export Agora'!A:A,0))="","",INDEX('[1]Export Agora'!F:F,MATCH(INDEX('[1]Présence Agora'!#REF!,MATCH(E337,'[1]Présence Agora'!B:B,0)),'[1]Export Agora'!A:A,0))))</f>
        <v/>
      </c>
      <c r="T337" s="65">
        <f>IF(INDEX('[1]Export Lascom'!U:U,MATCH(E337,'[1]Export Lascom'!O:O,0))="","",INDEX('[1]Export Lascom'!U:U,MATCH(E337,'[1]Export Lascom'!O:O,0)))</f>
        <v>44978</v>
      </c>
    </row>
    <row r="338" spans="5:20" x14ac:dyDescent="0.25">
      <c r="E338" s="72" t="s">
        <v>1261</v>
      </c>
      <c r="F338" s="73" t="str">
        <f>INDEX('[1]Export Lascom'!B:B,MATCH(E338,'[1]Export Lascom'!O:O,0))</f>
        <v>22ISS</v>
      </c>
      <c r="G338" s="73">
        <f>INDEX('[1]Export Lascom'!G:G,MATCH(E338,'[1]Export Lascom'!O:O,0))</f>
        <v>17</v>
      </c>
      <c r="H338" s="73" t="str">
        <f>INDEX('[1]Export Lascom'!D:D,MATCH(E338,'[1]Export Lascom'!O:O,0))</f>
        <v>G12</v>
      </c>
      <c r="I338" s="73" t="str">
        <f>INDEX('[1]Export Lascom'!E:E,MATCH(E338,'[1]Export Lascom'!O:O,0))</f>
        <v>PN2068-2</v>
      </c>
      <c r="J338" s="73" t="str">
        <f>IF(MID(INDEX('[1]Export Lascom'!P:P,MATCH(E338,'[1]Export Lascom'!O:O,0)),4,1)="-",MID(INDEX('[1]Export Lascom'!P:P,MATCH(E338,'[1]Export Lascom'!O:O,0)),5,3),"Titre à mettre à jour")</f>
        <v>S03</v>
      </c>
      <c r="K338" s="73" t="str">
        <f>IF(MID(INDEX('[1]Export Lascom'!P:P,MATCH(E338,'[1]Export Lascom'!O:O,0)),4,1)="-",MID(INDEX('[1]Export Lascom'!P:P,MATCH(E338,'[1]Export Lascom'!O:O,0)),9,3),"Titre à mettre à jour")</f>
        <v>BOI</v>
      </c>
      <c r="L338" s="73" t="str">
        <f>INDEX('[1]Export Lascom'!I:I,MATCH(E338,'[1]Export Lascom'!O:O,0))</f>
        <v>PRE</v>
      </c>
      <c r="M338" s="73" t="str">
        <f>MID(E338,SEARCH("_",E338)-1+13,6)</f>
        <v>000055</v>
      </c>
      <c r="N338" s="74">
        <f>VALUE(MID(E338,SEARCH("_",E338)-1+20,2))</f>
        <v>3</v>
      </c>
      <c r="O338" s="73" t="s">
        <v>787</v>
      </c>
      <c r="P338" s="83" t="str">
        <f>IF(ISERROR(INDEX('Export CPRD PN2068-2'!M:M,MATCH(E338,'Export CPRD PN2068-2'!A:A,0))),"",INDEX('Export CPRD PN2068-2'!M:M,MATCH(E338,'Export CPRD PN2068-2'!A:A,0)))</f>
        <v/>
      </c>
      <c r="Q338" s="75">
        <v>44998</v>
      </c>
      <c r="R338" s="76" t="str">
        <f>IF(AND(T338&lt;&gt;"",P338&lt;&gt;""),P338-T338,IF(AND(T338&lt;&gt;"",Q338&lt;&gt;""),Q338-T338,""))</f>
        <v/>
      </c>
      <c r="S338" s="76" t="str">
        <f>IF(ISERROR(INDEX('[1]Export Agora'!F:F,MATCH(INDEX('[1]Présence Agora'!#REF!,MATCH(E338,'[1]Présence Agora'!B:B,0)),'[1]Export Agora'!A:A,0))),"",IF(INDEX('[1]Export Agora'!F:F,MATCH(INDEX('[1]Présence Agora'!#REF!,MATCH(E338,'[1]Présence Agora'!B:B,0)),'[1]Export Agora'!A:A,0))="","",INDEX('[1]Export Agora'!F:F,MATCH(INDEX('[1]Présence Agora'!#REF!,MATCH(E338,'[1]Présence Agora'!B:B,0)),'[1]Export Agora'!A:A,0))))</f>
        <v/>
      </c>
      <c r="T338" s="65" t="str">
        <f>IF(INDEX('[1]Export Lascom'!U:U,MATCH(E338,'[1]Export Lascom'!O:O,0))="","",INDEX('[1]Export Lascom'!U:U,MATCH(E338,'[1]Export Lascom'!O:O,0)))</f>
        <v/>
      </c>
    </row>
    <row r="339" spans="5:20" x14ac:dyDescent="0.25">
      <c r="E339" s="72" t="s">
        <v>907</v>
      </c>
      <c r="F339" s="73" t="str">
        <f>INDEX('[1]Export Lascom'!B:B,MATCH(E339,'[1]Export Lascom'!O:O,0))</f>
        <v>22ISS</v>
      </c>
      <c r="G339" s="73">
        <f>INDEX('[1]Export Lascom'!G:G,MATCH(E339,'[1]Export Lascom'!O:O,0))</f>
        <v>17</v>
      </c>
      <c r="H339" s="73" t="str">
        <f>INDEX('[1]Export Lascom'!D:D,MATCH(E339,'[1]Export Lascom'!O:O,0))</f>
        <v>G12</v>
      </c>
      <c r="I339" s="73" t="str">
        <f>INDEX('[1]Export Lascom'!E:E,MATCH(E339,'[1]Export Lascom'!O:O,0))</f>
        <v>PN2068-2</v>
      </c>
      <c r="J339" s="73" t="str">
        <f>IF(MID(INDEX('[1]Export Lascom'!P:P,MATCH(E339,'[1]Export Lascom'!O:O,0)),4,1)="-",MID(INDEX('[1]Export Lascom'!P:P,MATCH(E339,'[1]Export Lascom'!O:O,0)),5,3),"Titre à mettre à jour")</f>
        <v>S02</v>
      </c>
      <c r="K339" s="73" t="str">
        <f>IF(MID(INDEX('[1]Export Lascom'!P:P,MATCH(E339,'[1]Export Lascom'!O:O,0)),4,1)="-",MID(INDEX('[1]Export Lascom'!P:P,MATCH(E339,'[1]Export Lascom'!O:O,0)),9,3),"Titre à mettre à jour")</f>
        <v>BOI</v>
      </c>
      <c r="L339" s="73" t="str">
        <f>INDEX('[1]Export Lascom'!I:I,MATCH(E339,'[1]Export Lascom'!O:O,0))</f>
        <v>PRE</v>
      </c>
      <c r="M339" s="73" t="str">
        <f>MID(E339,SEARCH("_",E339)-1+13,6)</f>
        <v>000075</v>
      </c>
      <c r="N339" s="74">
        <f>VALUE(MID(E339,SEARCH("_",E339)-1+20,2))</f>
        <v>1</v>
      </c>
      <c r="O339" s="73" t="s">
        <v>787</v>
      </c>
      <c r="P339" s="83" t="str">
        <f>IF(ISERROR(INDEX('Export CPRD PN2068-2'!M:M,MATCH(E339,'Export CPRD PN2068-2'!A:A,0))),"",INDEX('Export CPRD PN2068-2'!M:M,MATCH(E339,'Export CPRD PN2068-2'!A:A,0)))</f>
        <v/>
      </c>
      <c r="Q339" s="75"/>
      <c r="R339" s="76" t="str">
        <f>IF(AND(T339&lt;&gt;"",P339&lt;&gt;""),P339-T339,IF(AND(T339&lt;&gt;"",Q339&lt;&gt;""),Q339-T339,""))</f>
        <v/>
      </c>
      <c r="S339" s="76" t="str">
        <f>IF(ISERROR(INDEX('[1]Export Agora'!F:F,MATCH(INDEX('[1]Présence Agora'!#REF!,MATCH(E339,'[1]Présence Agora'!B:B,0)),'[1]Export Agora'!A:A,0))),"",IF(INDEX('[1]Export Agora'!F:F,MATCH(INDEX('[1]Présence Agora'!#REF!,MATCH(E339,'[1]Présence Agora'!B:B,0)),'[1]Export Agora'!A:A,0))="","",INDEX('[1]Export Agora'!F:F,MATCH(INDEX('[1]Présence Agora'!#REF!,MATCH(E339,'[1]Présence Agora'!B:B,0)),'[1]Export Agora'!A:A,0))))</f>
        <v/>
      </c>
      <c r="T339" s="65">
        <f>IF(INDEX('[1]Export Lascom'!U:U,MATCH(E339,'[1]Export Lascom'!O:O,0))="","",INDEX('[1]Export Lascom'!U:U,MATCH(E339,'[1]Export Lascom'!O:O,0)))</f>
        <v>44980</v>
      </c>
    </row>
    <row r="340" spans="5:20" x14ac:dyDescent="0.25">
      <c r="E340" s="72" t="s">
        <v>989</v>
      </c>
      <c r="F340" s="73" t="str">
        <f>INDEX('[1]Export Lascom'!B:B,MATCH(E340,'[1]Export Lascom'!O:O,0))</f>
        <v>22ISS</v>
      </c>
      <c r="G340" s="73">
        <f>INDEX('[1]Export Lascom'!G:G,MATCH(E340,'[1]Export Lascom'!O:O,0))</f>
        <v>17</v>
      </c>
      <c r="H340" s="73" t="str">
        <f>INDEX('[1]Export Lascom'!D:D,MATCH(E340,'[1]Export Lascom'!O:O,0))</f>
        <v>G12</v>
      </c>
      <c r="I340" s="73" t="str">
        <f>INDEX('[1]Export Lascom'!E:E,MATCH(E340,'[1]Export Lascom'!O:O,0))</f>
        <v>PN2068-2</v>
      </c>
      <c r="J340" s="73" t="str">
        <f>IF(MID(INDEX('[1]Export Lascom'!P:P,MATCH(E340,'[1]Export Lascom'!O:O,0)),4,1)="-",MID(INDEX('[1]Export Lascom'!P:P,MATCH(E340,'[1]Export Lascom'!O:O,0)),5,3),"Titre à mettre à jour")</f>
        <v>S02</v>
      </c>
      <c r="K340" s="73" t="str">
        <f>IF(MID(INDEX('[1]Export Lascom'!P:P,MATCH(E340,'[1]Export Lascom'!O:O,0)),4,1)="-",MID(INDEX('[1]Export Lascom'!P:P,MATCH(E340,'[1]Export Lascom'!O:O,0)),9,3),"Titre à mettre à jour")</f>
        <v>BOI</v>
      </c>
      <c r="L340" s="73" t="str">
        <f>INDEX('[1]Export Lascom'!I:I,MATCH(E340,'[1]Export Lascom'!O:O,0))</f>
        <v>PRE</v>
      </c>
      <c r="M340" s="73" t="str">
        <f>MID(E340,SEARCH("_",E340)-1+13,6)</f>
        <v>000075</v>
      </c>
      <c r="N340" s="74">
        <f>VALUE(MID(E340,SEARCH("_",E340)-1+20,2))</f>
        <v>2</v>
      </c>
      <c r="O340" s="73" t="s">
        <v>787</v>
      </c>
      <c r="P340" s="83" t="str">
        <f>IF(ISERROR(INDEX('Export CPRD PN2068-2'!M:M,MATCH(E340,'Export CPRD PN2068-2'!A:A,0))),"",INDEX('Export CPRD PN2068-2'!M:M,MATCH(E340,'Export CPRD PN2068-2'!A:A,0)))</f>
        <v/>
      </c>
      <c r="Q340" s="75">
        <v>44998</v>
      </c>
      <c r="R340" s="76">
        <f>IF(AND(T340&lt;&gt;"",P340&lt;&gt;""),P340-T340,IF(AND(T340&lt;&gt;"",Q340&lt;&gt;""),Q340-T340,""))</f>
        <v>-31</v>
      </c>
      <c r="S340" s="76" t="str">
        <f>IF(ISERROR(INDEX('[1]Export Agora'!F:F,MATCH(INDEX('[1]Présence Agora'!#REF!,MATCH(E340,'[1]Présence Agora'!B:B,0)),'[1]Export Agora'!A:A,0))),"",IF(INDEX('[1]Export Agora'!F:F,MATCH(INDEX('[1]Présence Agora'!#REF!,MATCH(E340,'[1]Présence Agora'!B:B,0)),'[1]Export Agora'!A:A,0))="","",INDEX('[1]Export Agora'!F:F,MATCH(INDEX('[1]Présence Agora'!#REF!,MATCH(E340,'[1]Présence Agora'!B:B,0)),'[1]Export Agora'!A:A,0))))</f>
        <v/>
      </c>
      <c r="T340" s="65">
        <f>IF(INDEX('[1]Export Lascom'!U:U,MATCH(E340,'[1]Export Lascom'!O:O,0))="","",INDEX('[1]Export Lascom'!U:U,MATCH(E340,'[1]Export Lascom'!O:O,0)))</f>
        <v>45029</v>
      </c>
    </row>
    <row r="341" spans="5:20" x14ac:dyDescent="0.25">
      <c r="E341" s="72" t="s">
        <v>908</v>
      </c>
      <c r="F341" s="73" t="str">
        <f>INDEX('[1]Export Lascom'!B:B,MATCH(E341,'[1]Export Lascom'!O:O,0))</f>
        <v>22ISS</v>
      </c>
      <c r="G341" s="73">
        <f>INDEX('[1]Export Lascom'!G:G,MATCH(E341,'[1]Export Lascom'!O:O,0))</f>
        <v>17</v>
      </c>
      <c r="H341" s="73" t="str">
        <f>INDEX('[1]Export Lascom'!D:D,MATCH(E341,'[1]Export Lascom'!O:O,0))</f>
        <v>G12</v>
      </c>
      <c r="I341" s="73" t="str">
        <f>INDEX('[1]Export Lascom'!E:E,MATCH(E341,'[1]Export Lascom'!O:O,0))</f>
        <v>PN2068-2</v>
      </c>
      <c r="J341" s="73" t="str">
        <f>IF(MID(INDEX('[1]Export Lascom'!P:P,MATCH(E341,'[1]Export Lascom'!O:O,0)),4,1)="-",MID(INDEX('[1]Export Lascom'!P:P,MATCH(E341,'[1]Export Lascom'!O:O,0)),5,3),"Titre à mettre à jour")</f>
        <v>S02</v>
      </c>
      <c r="K341" s="73" t="str">
        <f>IF(MID(INDEX('[1]Export Lascom'!P:P,MATCH(E341,'[1]Export Lascom'!O:O,0)),4,1)="-",MID(INDEX('[1]Export Lascom'!P:P,MATCH(E341,'[1]Export Lascom'!O:O,0)),9,3),"Titre à mettre à jour")</f>
        <v>EMR</v>
      </c>
      <c r="L341" s="73" t="str">
        <f>INDEX('[1]Export Lascom'!I:I,MATCH(E341,'[1]Export Lascom'!O:O,0))</f>
        <v>PRE</v>
      </c>
      <c r="M341" s="73" t="str">
        <f>MID(E341,SEARCH("_",E341)-1+13,6)</f>
        <v>000076</v>
      </c>
      <c r="N341" s="74">
        <f>VALUE(MID(E341,SEARCH("_",E341)-1+20,2))</f>
        <v>1</v>
      </c>
      <c r="O341" s="73" t="s">
        <v>787</v>
      </c>
      <c r="P341" s="83" t="str">
        <f>IF(ISERROR(INDEX('Export CPRD PN2068-2'!M:M,MATCH(E341,'Export CPRD PN2068-2'!A:A,0))),"",INDEX('Export CPRD PN2068-2'!M:M,MATCH(E341,'Export CPRD PN2068-2'!A:A,0)))</f>
        <v/>
      </c>
      <c r="Q341" s="75"/>
      <c r="R341" s="76" t="str">
        <f>IF(AND(T341&lt;&gt;"",P341&lt;&gt;""),P341-T341,IF(AND(T341&lt;&gt;"",Q341&lt;&gt;""),Q341-T341,""))</f>
        <v/>
      </c>
      <c r="S341" s="76" t="str">
        <f>IF(ISERROR(INDEX('[1]Export Agora'!F:F,MATCH(INDEX('[1]Présence Agora'!#REF!,MATCH(E341,'[1]Présence Agora'!B:B,0)),'[1]Export Agora'!A:A,0))),"",IF(INDEX('[1]Export Agora'!F:F,MATCH(INDEX('[1]Présence Agora'!#REF!,MATCH(E341,'[1]Présence Agora'!B:B,0)),'[1]Export Agora'!A:A,0))="","",INDEX('[1]Export Agora'!F:F,MATCH(INDEX('[1]Présence Agora'!#REF!,MATCH(E341,'[1]Présence Agora'!B:B,0)),'[1]Export Agora'!A:A,0))))</f>
        <v/>
      </c>
      <c r="T341" s="65">
        <f>IF(INDEX('[1]Export Lascom'!U:U,MATCH(E341,'[1]Export Lascom'!O:O,0))="","",INDEX('[1]Export Lascom'!U:U,MATCH(E341,'[1]Export Lascom'!O:O,0)))</f>
        <v>44980</v>
      </c>
    </row>
    <row r="342" spans="5:20" x14ac:dyDescent="0.25">
      <c r="E342" s="72" t="s">
        <v>990</v>
      </c>
      <c r="F342" s="73" t="str">
        <f>INDEX('[1]Export Lascom'!B:B,MATCH(E342,'[1]Export Lascom'!O:O,0))</f>
        <v>22ISS</v>
      </c>
      <c r="G342" s="73">
        <f>INDEX('[1]Export Lascom'!G:G,MATCH(E342,'[1]Export Lascom'!O:O,0))</f>
        <v>17</v>
      </c>
      <c r="H342" s="73" t="str">
        <f>INDEX('[1]Export Lascom'!D:D,MATCH(E342,'[1]Export Lascom'!O:O,0))</f>
        <v>G12</v>
      </c>
      <c r="I342" s="73" t="str">
        <f>INDEX('[1]Export Lascom'!E:E,MATCH(E342,'[1]Export Lascom'!O:O,0))</f>
        <v>PN2068-2</v>
      </c>
      <c r="J342" s="73" t="str">
        <f>IF(MID(INDEX('[1]Export Lascom'!P:P,MATCH(E342,'[1]Export Lascom'!O:O,0)),4,1)="-",MID(INDEX('[1]Export Lascom'!P:P,MATCH(E342,'[1]Export Lascom'!O:O,0)),5,3),"Titre à mettre à jour")</f>
        <v>S02</v>
      </c>
      <c r="K342" s="73" t="str">
        <f>IF(MID(INDEX('[1]Export Lascom'!P:P,MATCH(E342,'[1]Export Lascom'!O:O,0)),4,1)="-",MID(INDEX('[1]Export Lascom'!P:P,MATCH(E342,'[1]Export Lascom'!O:O,0)),9,3),"Titre à mettre à jour")</f>
        <v>EMR</v>
      </c>
      <c r="L342" s="73" t="str">
        <f>INDEX('[1]Export Lascom'!I:I,MATCH(E342,'[1]Export Lascom'!O:O,0))</f>
        <v>PRE</v>
      </c>
      <c r="M342" s="73" t="str">
        <f>MID(E342,SEARCH("_",E342)-1+13,6)</f>
        <v>000076</v>
      </c>
      <c r="N342" s="74">
        <f>VALUE(MID(E342,SEARCH("_",E342)-1+20,2))</f>
        <v>2</v>
      </c>
      <c r="O342" s="73" t="s">
        <v>787</v>
      </c>
      <c r="P342" s="83" t="str">
        <f>IF(ISERROR(INDEX('Export CPRD PN2068-2'!M:M,MATCH(E342,'Export CPRD PN2068-2'!A:A,0))),"",INDEX('Export CPRD PN2068-2'!M:M,MATCH(E342,'Export CPRD PN2068-2'!A:A,0)))</f>
        <v/>
      </c>
      <c r="Q342" s="75">
        <v>45001</v>
      </c>
      <c r="R342" s="76">
        <f>IF(AND(T342&lt;&gt;"",P342&lt;&gt;""),P342-T342,IF(AND(T342&lt;&gt;"",Q342&lt;&gt;""),Q342-T342,""))</f>
        <v>-28</v>
      </c>
      <c r="S342" s="76" t="str">
        <f>IF(ISERROR(INDEX('[1]Export Agora'!F:F,MATCH(INDEX('[1]Présence Agora'!#REF!,MATCH(E342,'[1]Présence Agora'!B:B,0)),'[1]Export Agora'!A:A,0))),"",IF(INDEX('[1]Export Agora'!F:F,MATCH(INDEX('[1]Présence Agora'!#REF!,MATCH(E342,'[1]Présence Agora'!B:B,0)),'[1]Export Agora'!A:A,0))="","",INDEX('[1]Export Agora'!F:F,MATCH(INDEX('[1]Présence Agora'!#REF!,MATCH(E342,'[1]Présence Agora'!B:B,0)),'[1]Export Agora'!A:A,0))))</f>
        <v/>
      </c>
      <c r="T342" s="65">
        <f>IF(INDEX('[1]Export Lascom'!U:U,MATCH(E342,'[1]Export Lascom'!O:O,0))="","",INDEX('[1]Export Lascom'!U:U,MATCH(E342,'[1]Export Lascom'!O:O,0)))</f>
        <v>45029</v>
      </c>
    </row>
    <row r="343" spans="5:20" x14ac:dyDescent="0.25">
      <c r="E343" s="72" t="s">
        <v>909</v>
      </c>
      <c r="F343" s="73" t="str">
        <f>INDEX('[1]Export Lascom'!B:B,MATCH(E343,'[1]Export Lascom'!O:O,0))</f>
        <v>22ISS</v>
      </c>
      <c r="G343" s="73">
        <f>INDEX('[1]Export Lascom'!G:G,MATCH(E343,'[1]Export Lascom'!O:O,0))</f>
        <v>17</v>
      </c>
      <c r="H343" s="73" t="str">
        <f>INDEX('[1]Export Lascom'!D:D,MATCH(E343,'[1]Export Lascom'!O:O,0))</f>
        <v>G12</v>
      </c>
      <c r="I343" s="73" t="str">
        <f>INDEX('[1]Export Lascom'!E:E,MATCH(E343,'[1]Export Lascom'!O:O,0))</f>
        <v>PN2068-2</v>
      </c>
      <c r="J343" s="73" t="str">
        <f>IF(MID(INDEX('[1]Export Lascom'!P:P,MATCH(E343,'[1]Export Lascom'!O:O,0)),4,1)="-",MID(INDEX('[1]Export Lascom'!P:P,MATCH(E343,'[1]Export Lascom'!O:O,0)),5,3),"Titre à mettre à jour")</f>
        <v>S02</v>
      </c>
      <c r="K343" s="73" t="str">
        <f>IF(MID(INDEX('[1]Export Lascom'!P:P,MATCH(E343,'[1]Export Lascom'!O:O,0)),4,1)="-",MID(INDEX('[1]Export Lascom'!P:P,MATCH(E343,'[1]Export Lascom'!O:O,0)),9,3),"Titre à mettre à jour")</f>
        <v>COR</v>
      </c>
      <c r="L343" s="73" t="str">
        <f>INDEX('[1]Export Lascom'!I:I,MATCH(E343,'[1]Export Lascom'!O:O,0))</f>
        <v>PRE</v>
      </c>
      <c r="M343" s="73" t="str">
        <f>MID(E343,SEARCH("_",E343)-1+13,6)</f>
        <v>000077</v>
      </c>
      <c r="N343" s="74">
        <f>VALUE(MID(E343,SEARCH("_",E343)-1+20,2))</f>
        <v>1</v>
      </c>
      <c r="O343" s="73" t="s">
        <v>787</v>
      </c>
      <c r="P343" s="83" t="str">
        <f>IF(ISERROR(INDEX('Export CPRD PN2068-2'!M:M,MATCH(E343,'Export CPRD PN2068-2'!A:A,0))),"",INDEX('Export CPRD PN2068-2'!M:M,MATCH(E343,'Export CPRD PN2068-2'!A:A,0)))</f>
        <v/>
      </c>
      <c r="Q343" s="75"/>
      <c r="R343" s="76" t="str">
        <f>IF(AND(T343&lt;&gt;"",P343&lt;&gt;""),P343-T343,IF(AND(T343&lt;&gt;"",Q343&lt;&gt;""),Q343-T343,""))</f>
        <v/>
      </c>
      <c r="S343" s="76" t="str">
        <f>IF(ISERROR(INDEX('[1]Export Agora'!F:F,MATCH(INDEX('[1]Présence Agora'!#REF!,MATCH(E343,'[1]Présence Agora'!B:B,0)),'[1]Export Agora'!A:A,0))),"",IF(INDEX('[1]Export Agora'!F:F,MATCH(INDEX('[1]Présence Agora'!#REF!,MATCH(E343,'[1]Présence Agora'!B:B,0)),'[1]Export Agora'!A:A,0))="","",INDEX('[1]Export Agora'!F:F,MATCH(INDEX('[1]Présence Agora'!#REF!,MATCH(E343,'[1]Présence Agora'!B:B,0)),'[1]Export Agora'!A:A,0))))</f>
        <v/>
      </c>
      <c r="T343" s="65">
        <f>IF(INDEX('[1]Export Lascom'!U:U,MATCH(E343,'[1]Export Lascom'!O:O,0))="","",INDEX('[1]Export Lascom'!U:U,MATCH(E343,'[1]Export Lascom'!O:O,0)))</f>
        <v>44980</v>
      </c>
    </row>
    <row r="344" spans="5:20" x14ac:dyDescent="0.25">
      <c r="E344" s="72" t="s">
        <v>991</v>
      </c>
      <c r="F344" s="73" t="str">
        <f>INDEX('[1]Export Lascom'!B:B,MATCH(E344,'[1]Export Lascom'!O:O,0))</f>
        <v>22ISS</v>
      </c>
      <c r="G344" s="73">
        <f>INDEX('[1]Export Lascom'!G:G,MATCH(E344,'[1]Export Lascom'!O:O,0))</f>
        <v>17</v>
      </c>
      <c r="H344" s="73" t="str">
        <f>INDEX('[1]Export Lascom'!D:D,MATCH(E344,'[1]Export Lascom'!O:O,0))</f>
        <v>G12</v>
      </c>
      <c r="I344" s="73" t="str">
        <f>INDEX('[1]Export Lascom'!E:E,MATCH(E344,'[1]Export Lascom'!O:O,0))</f>
        <v>PN2068-2</v>
      </c>
      <c r="J344" s="73" t="str">
        <f>IF(MID(INDEX('[1]Export Lascom'!P:P,MATCH(E344,'[1]Export Lascom'!O:O,0)),4,1)="-",MID(INDEX('[1]Export Lascom'!P:P,MATCH(E344,'[1]Export Lascom'!O:O,0)),5,3),"Titre à mettre à jour")</f>
        <v>S02</v>
      </c>
      <c r="K344" s="73" t="str">
        <f>IF(MID(INDEX('[1]Export Lascom'!P:P,MATCH(E344,'[1]Export Lascom'!O:O,0)),4,1)="-",MID(INDEX('[1]Export Lascom'!P:P,MATCH(E344,'[1]Export Lascom'!O:O,0)),9,3),"Titre à mettre à jour")</f>
        <v>COR</v>
      </c>
      <c r="L344" s="73" t="str">
        <f>INDEX('[1]Export Lascom'!I:I,MATCH(E344,'[1]Export Lascom'!O:O,0))</f>
        <v>PRE</v>
      </c>
      <c r="M344" s="73" t="str">
        <f>MID(E344,SEARCH("_",E344)-1+13,6)</f>
        <v>000077</v>
      </c>
      <c r="N344" s="74">
        <f>VALUE(MID(E344,SEARCH("_",E344)-1+20,2))</f>
        <v>2</v>
      </c>
      <c r="O344" s="73" t="s">
        <v>787</v>
      </c>
      <c r="P344" s="83" t="str">
        <f>IF(ISERROR(INDEX('Export CPRD PN2068-2'!M:M,MATCH(E344,'Export CPRD PN2068-2'!A:A,0))),"",INDEX('Export CPRD PN2068-2'!M:M,MATCH(E344,'Export CPRD PN2068-2'!A:A,0)))</f>
        <v/>
      </c>
      <c r="Q344" s="75">
        <v>45001</v>
      </c>
      <c r="R344" s="76">
        <f>IF(AND(T344&lt;&gt;"",P344&lt;&gt;""),P344-T344,IF(AND(T344&lt;&gt;"",Q344&lt;&gt;""),Q344-T344,""))</f>
        <v>-28</v>
      </c>
      <c r="S344" s="76" t="str">
        <f>IF(ISERROR(INDEX('[1]Export Agora'!F:F,MATCH(INDEX('[1]Présence Agora'!#REF!,MATCH(E344,'[1]Présence Agora'!B:B,0)),'[1]Export Agora'!A:A,0))),"",IF(INDEX('[1]Export Agora'!F:F,MATCH(INDEX('[1]Présence Agora'!#REF!,MATCH(E344,'[1]Présence Agora'!B:B,0)),'[1]Export Agora'!A:A,0))="","",INDEX('[1]Export Agora'!F:F,MATCH(INDEX('[1]Présence Agora'!#REF!,MATCH(E344,'[1]Présence Agora'!B:B,0)),'[1]Export Agora'!A:A,0))))</f>
        <v/>
      </c>
      <c r="T344" s="65">
        <f>IF(INDEX('[1]Export Lascom'!U:U,MATCH(E344,'[1]Export Lascom'!O:O,0))="","",INDEX('[1]Export Lascom'!U:U,MATCH(E344,'[1]Export Lascom'!O:O,0)))</f>
        <v>45029</v>
      </c>
    </row>
    <row r="345" spans="5:20" x14ac:dyDescent="0.25">
      <c r="E345" s="72" t="s">
        <v>974</v>
      </c>
      <c r="F345" s="73" t="str">
        <f>INDEX('[1]Export Lascom'!B:B,MATCH(E345,'[1]Export Lascom'!O:O,0))</f>
        <v>22ISS</v>
      </c>
      <c r="G345" s="73">
        <f>INDEX('[1]Export Lascom'!G:G,MATCH(E345,'[1]Export Lascom'!O:O,0))</f>
        <v>17</v>
      </c>
      <c r="H345" s="73" t="str">
        <f>INDEX('[1]Export Lascom'!D:D,MATCH(E345,'[1]Export Lascom'!O:O,0))</f>
        <v>G12</v>
      </c>
      <c r="I345" s="73" t="str">
        <f>INDEX('[1]Export Lascom'!E:E,MATCH(E345,'[1]Export Lascom'!O:O,0))</f>
        <v>PN2068-2</v>
      </c>
      <c r="J345" s="73" t="str">
        <f>IF(MID(INDEX('[1]Export Lascom'!P:P,MATCH(E345,'[1]Export Lascom'!O:O,0)),4,1)="-",MID(INDEX('[1]Export Lascom'!P:P,MATCH(E345,'[1]Export Lascom'!O:O,0)),5,3),"Titre à mettre à jour")</f>
        <v>S01</v>
      </c>
      <c r="K345" s="73" t="str">
        <f>IF(MID(INDEX('[1]Export Lascom'!P:P,MATCH(E345,'[1]Export Lascom'!O:O,0)),4,1)="-",MID(INDEX('[1]Export Lascom'!P:P,MATCH(E345,'[1]Export Lascom'!O:O,0)),9,3),"Titre à mettre à jour")</f>
        <v>-BO</v>
      </c>
      <c r="L345" s="73" t="str">
        <f>INDEX('[1]Export Lascom'!I:I,MATCH(E345,'[1]Export Lascom'!O:O,0))</f>
        <v>PRE</v>
      </c>
      <c r="M345" s="73" t="str">
        <f>MID(E345,SEARCH("_",E345)-1+13,6)</f>
        <v>000079</v>
      </c>
      <c r="N345" s="74">
        <f>VALUE(MID(E345,SEARCH("_",E345)-1+20,2))</f>
        <v>1</v>
      </c>
      <c r="O345" s="73" t="s">
        <v>787</v>
      </c>
      <c r="P345" s="83" t="str">
        <f>IF(ISERROR(INDEX('Export CPRD PN2068-2'!M:M,MATCH(E345,'Export CPRD PN2068-2'!A:A,0))),"",INDEX('Export CPRD PN2068-2'!M:M,MATCH(E345,'Export CPRD PN2068-2'!A:A,0)))</f>
        <v/>
      </c>
      <c r="Q345" s="75"/>
      <c r="R345" s="76" t="str">
        <f>IF(AND(T345&lt;&gt;"",P345&lt;&gt;""),P345-T345,IF(AND(T345&lt;&gt;"",Q345&lt;&gt;""),Q345-T345,""))</f>
        <v/>
      </c>
      <c r="S345" s="76" t="str">
        <f>IF(ISERROR(INDEX('[1]Export Agora'!F:F,MATCH(INDEX('[1]Présence Agora'!#REF!,MATCH(E345,'[1]Présence Agora'!B:B,0)),'[1]Export Agora'!A:A,0))),"",IF(INDEX('[1]Export Agora'!F:F,MATCH(INDEX('[1]Présence Agora'!#REF!,MATCH(E345,'[1]Présence Agora'!B:B,0)),'[1]Export Agora'!A:A,0))="","",INDEX('[1]Export Agora'!F:F,MATCH(INDEX('[1]Présence Agora'!#REF!,MATCH(E345,'[1]Présence Agora'!B:B,0)),'[1]Export Agora'!A:A,0))))</f>
        <v/>
      </c>
      <c r="T345" s="65">
        <f>IF(INDEX('[1]Export Lascom'!U:U,MATCH(E345,'[1]Export Lascom'!O:O,0))="","",INDEX('[1]Export Lascom'!U:U,MATCH(E345,'[1]Export Lascom'!O:O,0)))</f>
        <v>45021</v>
      </c>
    </row>
    <row r="346" spans="5:20" x14ac:dyDescent="0.25">
      <c r="E346" s="72" t="s">
        <v>992</v>
      </c>
      <c r="F346" s="73" t="str">
        <f>INDEX('[1]Export Lascom'!B:B,MATCH(E346,'[1]Export Lascom'!O:O,0))</f>
        <v>22ISS</v>
      </c>
      <c r="G346" s="73">
        <f>INDEX('[1]Export Lascom'!G:G,MATCH(E346,'[1]Export Lascom'!O:O,0))</f>
        <v>17</v>
      </c>
      <c r="H346" s="73" t="str">
        <f>INDEX('[1]Export Lascom'!D:D,MATCH(E346,'[1]Export Lascom'!O:O,0))</f>
        <v>G12</v>
      </c>
      <c r="I346" s="73" t="str">
        <f>INDEX('[1]Export Lascom'!E:E,MATCH(E346,'[1]Export Lascom'!O:O,0))</f>
        <v>PN2068-2</v>
      </c>
      <c r="J346" s="73" t="str">
        <f>IF(MID(INDEX('[1]Export Lascom'!P:P,MATCH(E346,'[1]Export Lascom'!O:O,0)),4,1)="-",MID(INDEX('[1]Export Lascom'!P:P,MATCH(E346,'[1]Export Lascom'!O:O,0)),5,3),"Titre à mettre à jour")</f>
        <v>S01</v>
      </c>
      <c r="K346" s="73" t="str">
        <f>IF(MID(INDEX('[1]Export Lascom'!P:P,MATCH(E346,'[1]Export Lascom'!O:O,0)),4,1)="-",MID(INDEX('[1]Export Lascom'!P:P,MATCH(E346,'[1]Export Lascom'!O:O,0)),9,3),"Titre à mettre à jour")</f>
        <v>-EM</v>
      </c>
      <c r="L346" s="73" t="str">
        <f>INDEX('[1]Export Lascom'!I:I,MATCH(E346,'[1]Export Lascom'!O:O,0))</f>
        <v>PRE</v>
      </c>
      <c r="M346" s="73" t="str">
        <f>MID(E346,SEARCH("_",E346)-1+13,6)</f>
        <v>000080</v>
      </c>
      <c r="N346" s="74">
        <f>VALUE(MID(E346,SEARCH("_",E346)-1+20,2))</f>
        <v>1</v>
      </c>
      <c r="O346" s="73" t="s">
        <v>787</v>
      </c>
      <c r="P346" s="83" t="str">
        <f>IF(ISERROR(INDEX('Export CPRD PN2068-2'!M:M,MATCH(E346,'Export CPRD PN2068-2'!A:A,0))),"",INDEX('Export CPRD PN2068-2'!M:M,MATCH(E346,'Export CPRD PN2068-2'!A:A,0)))</f>
        <v/>
      </c>
      <c r="Q346" s="75"/>
      <c r="R346" s="76" t="str">
        <f>IF(AND(T346&lt;&gt;"",P346&lt;&gt;""),P346-T346,IF(AND(T346&lt;&gt;"",Q346&lt;&gt;""),Q346-T346,""))</f>
        <v/>
      </c>
      <c r="S346" s="76" t="str">
        <f>IF(ISERROR(INDEX('[1]Export Agora'!F:F,MATCH(INDEX('[1]Présence Agora'!#REF!,MATCH(E346,'[1]Présence Agora'!B:B,0)),'[1]Export Agora'!A:A,0))),"",IF(INDEX('[1]Export Agora'!F:F,MATCH(INDEX('[1]Présence Agora'!#REF!,MATCH(E346,'[1]Présence Agora'!B:B,0)),'[1]Export Agora'!A:A,0))="","",INDEX('[1]Export Agora'!F:F,MATCH(INDEX('[1]Présence Agora'!#REF!,MATCH(E346,'[1]Présence Agora'!B:B,0)),'[1]Export Agora'!A:A,0))))</f>
        <v/>
      </c>
      <c r="T346" s="65">
        <f>IF(INDEX('[1]Export Lascom'!U:U,MATCH(E346,'[1]Export Lascom'!O:O,0))="","",INDEX('[1]Export Lascom'!U:U,MATCH(E346,'[1]Export Lascom'!O:O,0)))</f>
        <v>45029</v>
      </c>
    </row>
    <row r="347" spans="5:20" x14ac:dyDescent="0.25">
      <c r="E347" s="72" t="s">
        <v>993</v>
      </c>
      <c r="F347" s="73" t="str">
        <f>INDEX('[1]Export Lascom'!B:B,MATCH(E347,'[1]Export Lascom'!O:O,0))</f>
        <v>22ISS</v>
      </c>
      <c r="G347" s="73">
        <f>INDEX('[1]Export Lascom'!G:G,MATCH(E347,'[1]Export Lascom'!O:O,0))</f>
        <v>17</v>
      </c>
      <c r="H347" s="73" t="str">
        <f>INDEX('[1]Export Lascom'!D:D,MATCH(E347,'[1]Export Lascom'!O:O,0))</f>
        <v>G12</v>
      </c>
      <c r="I347" s="73" t="str">
        <f>INDEX('[1]Export Lascom'!E:E,MATCH(E347,'[1]Export Lascom'!O:O,0))</f>
        <v>PN2068-2</v>
      </c>
      <c r="J347" s="73" t="str">
        <f>IF(MID(INDEX('[1]Export Lascom'!P:P,MATCH(E347,'[1]Export Lascom'!O:O,0)),4,1)="-",MID(INDEX('[1]Export Lascom'!P:P,MATCH(E347,'[1]Export Lascom'!O:O,0)),5,3),"Titre à mettre à jour")</f>
        <v>S01</v>
      </c>
      <c r="K347" s="73" t="str">
        <f>IF(MID(INDEX('[1]Export Lascom'!P:P,MATCH(E347,'[1]Export Lascom'!O:O,0)),4,1)="-",MID(INDEX('[1]Export Lascom'!P:P,MATCH(E347,'[1]Export Lascom'!O:O,0)),9,3),"Titre à mettre à jour")</f>
        <v>-CO</v>
      </c>
      <c r="L347" s="73" t="str">
        <f>INDEX('[1]Export Lascom'!I:I,MATCH(E347,'[1]Export Lascom'!O:O,0))</f>
        <v>PRE</v>
      </c>
      <c r="M347" s="73" t="str">
        <f>MID(E347,SEARCH("_",E347)-1+13,6)</f>
        <v>000081</v>
      </c>
      <c r="N347" s="74">
        <f>VALUE(MID(E347,SEARCH("_",E347)-1+20,2))</f>
        <v>1</v>
      </c>
      <c r="O347" s="73" t="s">
        <v>785</v>
      </c>
      <c r="P347" s="83" t="str">
        <f>IF(ISERROR(INDEX('Export CPRD PN2068-2'!M:M,MATCH(E347,'Export CPRD PN2068-2'!A:A,0))),"",INDEX('Export CPRD PN2068-2'!M:M,MATCH(E347,'Export CPRD PN2068-2'!A:A,0)))</f>
        <v/>
      </c>
      <c r="Q347" s="75"/>
      <c r="R347" s="76" t="str">
        <f>IF(AND(T347&lt;&gt;"",P347&lt;&gt;""),P347-T347,IF(AND(T347&lt;&gt;"",Q347&lt;&gt;""),Q347-T347,""))</f>
        <v/>
      </c>
      <c r="S347" s="76" t="str">
        <f>IF(ISERROR(INDEX('[1]Export Agora'!F:F,MATCH(INDEX('[1]Présence Agora'!#REF!,MATCH(E347,'[1]Présence Agora'!B:B,0)),'[1]Export Agora'!A:A,0))),"",IF(INDEX('[1]Export Agora'!F:F,MATCH(INDEX('[1]Présence Agora'!#REF!,MATCH(E347,'[1]Présence Agora'!B:B,0)),'[1]Export Agora'!A:A,0))="","",INDEX('[1]Export Agora'!F:F,MATCH(INDEX('[1]Présence Agora'!#REF!,MATCH(E347,'[1]Présence Agora'!B:B,0)),'[1]Export Agora'!A:A,0))))</f>
        <v/>
      </c>
      <c r="T347" s="65">
        <f>IF(INDEX('[1]Export Lascom'!U:U,MATCH(E347,'[1]Export Lascom'!O:O,0))="","",INDEX('[1]Export Lascom'!U:U,MATCH(E347,'[1]Export Lascom'!O:O,0)))</f>
        <v>45029</v>
      </c>
    </row>
    <row r="348" spans="5:20" x14ac:dyDescent="0.25">
      <c r="E348" s="72" t="s">
        <v>994</v>
      </c>
      <c r="F348" s="73" t="str">
        <f>INDEX('[1]Export Lascom'!B:B,MATCH(E348,'[1]Export Lascom'!O:O,0))</f>
        <v>22ISS</v>
      </c>
      <c r="G348" s="73">
        <f>INDEX('[1]Export Lascom'!G:G,MATCH(E348,'[1]Export Lascom'!O:O,0))</f>
        <v>17</v>
      </c>
      <c r="H348" s="73" t="str">
        <f>INDEX('[1]Export Lascom'!D:D,MATCH(E348,'[1]Export Lascom'!O:O,0))</f>
        <v>G12</v>
      </c>
      <c r="I348" s="73" t="str">
        <f>INDEX('[1]Export Lascom'!E:E,MATCH(E348,'[1]Export Lascom'!O:O,0))</f>
        <v>PN2068-2</v>
      </c>
      <c r="J348" s="73" t="str">
        <f>IF(MID(INDEX('[1]Export Lascom'!P:P,MATCH(E348,'[1]Export Lascom'!O:O,0)),4,1)="-",MID(INDEX('[1]Export Lascom'!P:P,MATCH(E348,'[1]Export Lascom'!O:O,0)),5,3),"Titre à mettre à jour")</f>
        <v>S01</v>
      </c>
      <c r="K348" s="73" t="str">
        <f>IF(MID(INDEX('[1]Export Lascom'!P:P,MATCH(E348,'[1]Export Lascom'!O:O,0)),4,1)="-",MID(INDEX('[1]Export Lascom'!P:P,MATCH(E348,'[1]Export Lascom'!O:O,0)),9,3),"Titre à mettre à jour")</f>
        <v>-BO</v>
      </c>
      <c r="L348" s="73" t="str">
        <f>INDEX('[1]Export Lascom'!I:I,MATCH(E348,'[1]Export Lascom'!O:O,0))</f>
        <v>PRE</v>
      </c>
      <c r="M348" s="73" t="str">
        <f>MID(E348,SEARCH("_",E348)-1+13,6)</f>
        <v>000104</v>
      </c>
      <c r="N348" s="74">
        <f>VALUE(MID(E348,SEARCH("_",E348)-1+20,2))</f>
        <v>1</v>
      </c>
      <c r="O348" s="73" t="s">
        <v>787</v>
      </c>
      <c r="P348" s="83" t="str">
        <f>IF(ISERROR(INDEX('Export CPRD PN2068-2'!M:M,MATCH(E348,'Export CPRD PN2068-2'!A:A,0))),"",INDEX('Export CPRD PN2068-2'!M:M,MATCH(E348,'Export CPRD PN2068-2'!A:A,0)))</f>
        <v/>
      </c>
      <c r="Q348" s="75"/>
      <c r="R348" s="76" t="str">
        <f>IF(AND(T348&lt;&gt;"",P348&lt;&gt;""),P348-T348,IF(AND(T348&lt;&gt;"",Q348&lt;&gt;""),Q348-T348,""))</f>
        <v/>
      </c>
      <c r="S348" s="76" t="str">
        <f>IF(ISERROR(INDEX('[1]Export Agora'!F:F,MATCH(INDEX('[1]Présence Agora'!#REF!,MATCH(E348,'[1]Présence Agora'!B:B,0)),'[1]Export Agora'!A:A,0))),"",IF(INDEX('[1]Export Agora'!F:F,MATCH(INDEX('[1]Présence Agora'!#REF!,MATCH(E348,'[1]Présence Agora'!B:B,0)),'[1]Export Agora'!A:A,0))="","",INDEX('[1]Export Agora'!F:F,MATCH(INDEX('[1]Présence Agora'!#REF!,MATCH(E348,'[1]Présence Agora'!B:B,0)),'[1]Export Agora'!A:A,0))))</f>
        <v/>
      </c>
      <c r="T348" s="65">
        <f>IF(INDEX('[1]Export Lascom'!U:U,MATCH(E348,'[1]Export Lascom'!O:O,0))="","",INDEX('[1]Export Lascom'!U:U,MATCH(E348,'[1]Export Lascom'!O:O,0)))</f>
        <v>45029</v>
      </c>
    </row>
    <row r="349" spans="5:20" x14ac:dyDescent="0.25">
      <c r="E349" s="72" t="s">
        <v>995</v>
      </c>
      <c r="F349" s="73" t="str">
        <f>INDEX('[1]Export Lascom'!B:B,MATCH(E349,'[1]Export Lascom'!O:O,0))</f>
        <v>22ISS</v>
      </c>
      <c r="G349" s="73">
        <f>INDEX('[1]Export Lascom'!G:G,MATCH(E349,'[1]Export Lascom'!O:O,0))</f>
        <v>17</v>
      </c>
      <c r="H349" s="73" t="str">
        <f>INDEX('[1]Export Lascom'!D:D,MATCH(E349,'[1]Export Lascom'!O:O,0))</f>
        <v>G12</v>
      </c>
      <c r="I349" s="73" t="str">
        <f>INDEX('[1]Export Lascom'!E:E,MATCH(E349,'[1]Export Lascom'!O:O,0))</f>
        <v>PN2068-2</v>
      </c>
      <c r="J349" s="73" t="str">
        <f>IF(MID(INDEX('[1]Export Lascom'!P:P,MATCH(E349,'[1]Export Lascom'!O:O,0)),4,1)="-",MID(INDEX('[1]Export Lascom'!P:P,MATCH(E349,'[1]Export Lascom'!O:O,0)),5,3),"Titre à mettre à jour")</f>
        <v>S1H</v>
      </c>
      <c r="K349" s="73" t="str">
        <f>IF(MID(INDEX('[1]Export Lascom'!P:P,MATCH(E349,'[1]Export Lascom'!O:O,0)),4,1)="-",MID(INDEX('[1]Export Lascom'!P:P,MATCH(E349,'[1]Export Lascom'!O:O,0)),9,3),"Titre à mettre à jour")</f>
        <v>EMR</v>
      </c>
      <c r="L349" s="73" t="str">
        <f>INDEX('[1]Export Lascom'!I:I,MATCH(E349,'[1]Export Lascom'!O:O,0))</f>
        <v>PRE</v>
      </c>
      <c r="M349" s="73" t="str">
        <f>MID(E349,SEARCH("_",E349)-1+13,6)</f>
        <v>000105</v>
      </c>
      <c r="N349" s="74">
        <f>VALUE(MID(E349,SEARCH("_",E349)-1+20,2))</f>
        <v>1</v>
      </c>
      <c r="O349" s="73" t="s">
        <v>787</v>
      </c>
      <c r="P349" s="83" t="str">
        <f>IF(ISERROR(INDEX('Export CPRD PN2068-2'!M:M,MATCH(E349,'Export CPRD PN2068-2'!A:A,0))),"",INDEX('Export CPRD PN2068-2'!M:M,MATCH(E349,'Export CPRD PN2068-2'!A:A,0)))</f>
        <v/>
      </c>
      <c r="Q349" s="75"/>
      <c r="R349" s="76" t="str">
        <f>IF(AND(T349&lt;&gt;"",P349&lt;&gt;""),P349-T349,IF(AND(T349&lt;&gt;"",Q349&lt;&gt;""),Q349-T349,""))</f>
        <v/>
      </c>
      <c r="S349" s="76" t="str">
        <f>IF(ISERROR(INDEX('[1]Export Agora'!F:F,MATCH(INDEX('[1]Présence Agora'!#REF!,MATCH(E349,'[1]Présence Agora'!B:B,0)),'[1]Export Agora'!A:A,0))),"",IF(INDEX('[1]Export Agora'!F:F,MATCH(INDEX('[1]Présence Agora'!#REF!,MATCH(E349,'[1]Présence Agora'!B:B,0)),'[1]Export Agora'!A:A,0))="","",INDEX('[1]Export Agora'!F:F,MATCH(INDEX('[1]Présence Agora'!#REF!,MATCH(E349,'[1]Présence Agora'!B:B,0)),'[1]Export Agora'!A:A,0))))</f>
        <v/>
      </c>
      <c r="T349" s="65">
        <f>IF(INDEX('[1]Export Lascom'!U:U,MATCH(E349,'[1]Export Lascom'!O:O,0))="","",INDEX('[1]Export Lascom'!U:U,MATCH(E349,'[1]Export Lascom'!O:O,0)))</f>
        <v>45029</v>
      </c>
    </row>
    <row r="350" spans="5:20" x14ac:dyDescent="0.25">
      <c r="E350" s="72" t="s">
        <v>996</v>
      </c>
      <c r="F350" s="73" t="str">
        <f>INDEX('[1]Export Lascom'!B:B,MATCH(E350,'[1]Export Lascom'!O:O,0))</f>
        <v>22ISS</v>
      </c>
      <c r="G350" s="73">
        <f>INDEX('[1]Export Lascom'!G:G,MATCH(E350,'[1]Export Lascom'!O:O,0))</f>
        <v>17</v>
      </c>
      <c r="H350" s="73" t="str">
        <f>INDEX('[1]Export Lascom'!D:D,MATCH(E350,'[1]Export Lascom'!O:O,0))</f>
        <v>G12</v>
      </c>
      <c r="I350" s="73" t="str">
        <f>INDEX('[1]Export Lascom'!E:E,MATCH(E350,'[1]Export Lascom'!O:O,0))</f>
        <v>PN2068-2</v>
      </c>
      <c r="J350" s="73" t="str">
        <f>IF(MID(INDEX('[1]Export Lascom'!P:P,MATCH(E350,'[1]Export Lascom'!O:O,0)),4,1)="-",MID(INDEX('[1]Export Lascom'!P:P,MATCH(E350,'[1]Export Lascom'!O:O,0)),5,3),"Titre à mettre à jour")</f>
        <v>S1H</v>
      </c>
      <c r="K350" s="73" t="str">
        <f>IF(MID(INDEX('[1]Export Lascom'!P:P,MATCH(E350,'[1]Export Lascom'!O:O,0)),4,1)="-",MID(INDEX('[1]Export Lascom'!P:P,MATCH(E350,'[1]Export Lascom'!O:O,0)),9,3),"Titre à mettre à jour")</f>
        <v>COR</v>
      </c>
      <c r="L350" s="73" t="str">
        <f>INDEX('[1]Export Lascom'!I:I,MATCH(E350,'[1]Export Lascom'!O:O,0))</f>
        <v>PRE</v>
      </c>
      <c r="M350" s="73" t="str">
        <f>MID(E350,SEARCH("_",E350)-1+13,6)</f>
        <v>000106</v>
      </c>
      <c r="N350" s="74">
        <f>VALUE(MID(E350,SEARCH("_",E350)-1+20,2))</f>
        <v>1</v>
      </c>
      <c r="O350" s="73" t="s">
        <v>785</v>
      </c>
      <c r="P350" s="83" t="str">
        <f>IF(ISERROR(INDEX('Export CPRD PN2068-2'!M:M,MATCH(E350,'Export CPRD PN2068-2'!A:A,0))),"",INDEX('Export CPRD PN2068-2'!M:M,MATCH(E350,'Export CPRD PN2068-2'!A:A,0)))</f>
        <v/>
      </c>
      <c r="Q350" s="75"/>
      <c r="R350" s="76" t="str">
        <f>IF(AND(T350&lt;&gt;"",P350&lt;&gt;""),P350-T350,IF(AND(T350&lt;&gt;"",Q350&lt;&gt;""),Q350-T350,""))</f>
        <v/>
      </c>
      <c r="S350" s="76" t="str">
        <f>IF(ISERROR(INDEX('[1]Export Agora'!F:F,MATCH(INDEX('[1]Présence Agora'!#REF!,MATCH(E350,'[1]Présence Agora'!B:B,0)),'[1]Export Agora'!A:A,0))),"",IF(INDEX('[1]Export Agora'!F:F,MATCH(INDEX('[1]Présence Agora'!#REF!,MATCH(E350,'[1]Présence Agora'!B:B,0)),'[1]Export Agora'!A:A,0))="","",INDEX('[1]Export Agora'!F:F,MATCH(INDEX('[1]Présence Agora'!#REF!,MATCH(E350,'[1]Présence Agora'!B:B,0)),'[1]Export Agora'!A:A,0))))</f>
        <v/>
      </c>
      <c r="T350" s="65">
        <f>IF(INDEX('[1]Export Lascom'!U:U,MATCH(E350,'[1]Export Lascom'!O:O,0))="","",INDEX('[1]Export Lascom'!U:U,MATCH(E350,'[1]Export Lascom'!O:O,0)))</f>
        <v>45029</v>
      </c>
    </row>
    <row r="351" spans="5:20" x14ac:dyDescent="0.25">
      <c r="E351" s="72" t="s">
        <v>819</v>
      </c>
      <c r="F351" s="73" t="str">
        <f>INDEX('[1]Export Lascom'!B:B,MATCH(E351,'[1]Export Lascom'!O:O,0))</f>
        <v>22ISS</v>
      </c>
      <c r="G351" s="73">
        <f>INDEX('[1]Export Lascom'!G:G,MATCH(E351,'[1]Export Lascom'!O:O,0))</f>
        <v>17</v>
      </c>
      <c r="H351" s="73" t="str">
        <f>INDEX('[1]Export Lascom'!D:D,MATCH(E351,'[1]Export Lascom'!O:O,0))</f>
        <v>G71</v>
      </c>
      <c r="I351" s="73" t="str">
        <f>INDEX('[1]Export Lascom'!E:E,MATCH(E351,'[1]Export Lascom'!O:O,0))</f>
        <v>PN2068-2</v>
      </c>
      <c r="J351" s="73" t="str">
        <f>IF(MID(INDEX('[1]Export Lascom'!P:P,MATCH(E351,'[1]Export Lascom'!O:O,0)),4,1)="-",MID(INDEX('[1]Export Lascom'!P:P,MATCH(E351,'[1]Export Lascom'!O:O,0)),5,3),"Titre à mettre à jour")</f>
        <v>Titre à mettre à jour</v>
      </c>
      <c r="K351" s="73" t="str">
        <f>IF(MID(INDEX('[1]Export Lascom'!P:P,MATCH(E351,'[1]Export Lascom'!O:O,0)),4,1)="-",MID(INDEX('[1]Export Lascom'!P:P,MATCH(E351,'[1]Export Lascom'!O:O,0)),9,3),"Titre à mettre à jour")</f>
        <v>Titre à mettre à jour</v>
      </c>
      <c r="L351" s="73" t="str">
        <f>INDEX('[1]Export Lascom'!I:I,MATCH(E351,'[1]Export Lascom'!O:O,0))</f>
        <v>SHE</v>
      </c>
      <c r="M351" s="73" t="str">
        <f>MID(E351,SEARCH("_",E351)-1+13,6)</f>
        <v>000007</v>
      </c>
      <c r="N351" s="74">
        <f>VALUE(MID(E351,SEARCH("_",E351)-1+20,2))</f>
        <v>1</v>
      </c>
      <c r="O351" s="73" t="s">
        <v>787</v>
      </c>
      <c r="P351" s="83">
        <f>IF(ISERROR(INDEX('Export CPRD PN2068-2'!M:M,MATCH(E351,'Export CPRD PN2068-2'!A:A,0))),"",INDEX('Export CPRD PN2068-2'!M:M,MATCH(E351,'Export CPRD PN2068-2'!A:A,0)))</f>
        <v>44944</v>
      </c>
      <c r="Q351" s="75"/>
      <c r="R351" s="76">
        <f>IF(AND(T351&lt;&gt;"",P351&lt;&gt;""),P351-T351,IF(AND(T351&lt;&gt;"",Q351&lt;&gt;""),Q351-T351,""))</f>
        <v>0</v>
      </c>
      <c r="S351" s="76" t="str">
        <f>IF(ISERROR(INDEX('[1]Export Agora'!F:F,MATCH(INDEX('[1]Présence Agora'!#REF!,MATCH(E351,'[1]Présence Agora'!B:B,0)),'[1]Export Agora'!A:A,0))),"",IF(INDEX('[1]Export Agora'!F:F,MATCH(INDEX('[1]Présence Agora'!#REF!,MATCH(E351,'[1]Présence Agora'!B:B,0)),'[1]Export Agora'!A:A,0))="","",INDEX('[1]Export Agora'!F:F,MATCH(INDEX('[1]Présence Agora'!#REF!,MATCH(E351,'[1]Présence Agora'!B:B,0)),'[1]Export Agora'!A:A,0))))</f>
        <v/>
      </c>
      <c r="T351" s="65">
        <f>IF(INDEX('[1]Export Lascom'!U:U,MATCH(E351,'[1]Export Lascom'!O:O,0))="","",INDEX('[1]Export Lascom'!U:U,MATCH(E351,'[1]Export Lascom'!O:O,0)))</f>
        <v>44944</v>
      </c>
    </row>
    <row r="352" spans="5:20" x14ac:dyDescent="0.25">
      <c r="E352" s="72" t="s">
        <v>982</v>
      </c>
      <c r="F352" s="73" t="str">
        <f>INDEX('[1]Export Lascom'!B:B,MATCH(E352,'[1]Export Lascom'!O:O,0))</f>
        <v>22ISS</v>
      </c>
      <c r="G352" s="73">
        <f>INDEX('[1]Export Lascom'!G:G,MATCH(E352,'[1]Export Lascom'!O:O,0))</f>
        <v>17</v>
      </c>
      <c r="H352" s="73" t="str">
        <f>INDEX('[1]Export Lascom'!D:D,MATCH(E352,'[1]Export Lascom'!O:O,0))</f>
        <v>G71</v>
      </c>
      <c r="I352" s="73" t="str">
        <f>INDEX('[1]Export Lascom'!E:E,MATCH(E352,'[1]Export Lascom'!O:O,0))</f>
        <v>PN2068-2</v>
      </c>
      <c r="J352" s="73" t="str">
        <f>IF(MID(INDEX('[1]Export Lascom'!P:P,MATCH(E352,'[1]Export Lascom'!O:O,0)),4,1)="-",MID(INDEX('[1]Export Lascom'!P:P,MATCH(E352,'[1]Export Lascom'!O:O,0)),5,3),"Titre à mettre à jour")</f>
        <v>Titre à mettre à jour</v>
      </c>
      <c r="K352" s="73" t="str">
        <f>IF(MID(INDEX('[1]Export Lascom'!P:P,MATCH(E352,'[1]Export Lascom'!O:O,0)),4,1)="-",MID(INDEX('[1]Export Lascom'!P:P,MATCH(E352,'[1]Export Lascom'!O:O,0)),9,3),"Titre à mettre à jour")</f>
        <v>Titre à mettre à jour</v>
      </c>
      <c r="L352" s="73" t="str">
        <f>INDEX('[1]Export Lascom'!I:I,MATCH(E352,'[1]Export Lascom'!O:O,0))</f>
        <v>SHE</v>
      </c>
      <c r="M352" s="73" t="str">
        <f>MID(E352,SEARCH("_",E352)-1+13,6)</f>
        <v>000007</v>
      </c>
      <c r="N352" s="74">
        <f>VALUE(MID(E352,SEARCH("_",E352)-1+20,2))</f>
        <v>2</v>
      </c>
      <c r="O352" s="73" t="s">
        <v>787</v>
      </c>
      <c r="P352" s="83" t="str">
        <f>IF(ISERROR(INDEX('Export CPRD PN2068-2'!M:M,MATCH(E352,'Export CPRD PN2068-2'!A:A,0))),"",INDEX('Export CPRD PN2068-2'!M:M,MATCH(E352,'Export CPRD PN2068-2'!A:A,0)))</f>
        <v/>
      </c>
      <c r="Q352" s="75"/>
      <c r="R352" s="76" t="str">
        <f>IF(AND(T352&lt;&gt;"",P352&lt;&gt;""),P352-T352,IF(AND(T352&lt;&gt;"",Q352&lt;&gt;""),Q352-T352,""))</f>
        <v/>
      </c>
      <c r="S352" s="76" t="str">
        <f>IF(ISERROR(INDEX('[1]Export Agora'!F:F,MATCH(INDEX('[1]Présence Agora'!#REF!,MATCH(E352,'[1]Présence Agora'!B:B,0)),'[1]Export Agora'!A:A,0))),"",IF(INDEX('[1]Export Agora'!F:F,MATCH(INDEX('[1]Présence Agora'!#REF!,MATCH(E352,'[1]Présence Agora'!B:B,0)),'[1]Export Agora'!A:A,0))="","",INDEX('[1]Export Agora'!F:F,MATCH(INDEX('[1]Présence Agora'!#REF!,MATCH(E352,'[1]Présence Agora'!B:B,0)),'[1]Export Agora'!A:A,0))))</f>
        <v/>
      </c>
      <c r="T352" s="65">
        <f>IF(INDEX('[1]Export Lascom'!U:U,MATCH(E352,'[1]Export Lascom'!O:O,0))="","",INDEX('[1]Export Lascom'!U:U,MATCH(E352,'[1]Export Lascom'!O:O,0)))</f>
        <v>45027</v>
      </c>
    </row>
    <row r="353" spans="5:20" x14ac:dyDescent="0.25">
      <c r="E353" s="72" t="s">
        <v>1093</v>
      </c>
      <c r="F353" s="73" t="str">
        <f>INDEX('[1]Export Lascom'!B:B,MATCH(E353,'[1]Export Lascom'!O:O,0))</f>
        <v>22ISS</v>
      </c>
      <c r="G353" s="73">
        <f>INDEX('[1]Export Lascom'!G:G,MATCH(E353,'[1]Export Lascom'!O:O,0))</f>
        <v>17</v>
      </c>
      <c r="H353" s="73" t="str">
        <f>INDEX('[1]Export Lascom'!D:D,MATCH(E353,'[1]Export Lascom'!O:O,0))</f>
        <v>G71</v>
      </c>
      <c r="I353" s="73" t="str">
        <f>INDEX('[1]Export Lascom'!E:E,MATCH(E353,'[1]Export Lascom'!O:O,0))</f>
        <v>PN2068-2</v>
      </c>
      <c r="J353" s="73" t="str">
        <f>IF(MID(INDEX('[1]Export Lascom'!P:P,MATCH(E353,'[1]Export Lascom'!O:O,0)),4,1)="-",MID(INDEX('[1]Export Lascom'!P:P,MATCH(E353,'[1]Export Lascom'!O:O,0)),5,3),"Titre à mettre à jour")</f>
        <v>TTT</v>
      </c>
      <c r="K353" s="73" t="str">
        <f>IF(MID(INDEX('[1]Export Lascom'!P:P,MATCH(E353,'[1]Export Lascom'!O:O,0)),4,1)="-",MID(INDEX('[1]Export Lascom'!P:P,MATCH(E353,'[1]Export Lascom'!O:O,0)),9,3),"Titre à mettre à jour")</f>
        <v>TTZ</v>
      </c>
      <c r="L353" s="73" t="str">
        <f>INDEX('[1]Export Lascom'!I:I,MATCH(E353,'[1]Export Lascom'!O:O,0))</f>
        <v>SHE</v>
      </c>
      <c r="M353" s="73" t="str">
        <f>MID(E353,SEARCH("_",E353)-1+13,6)</f>
        <v>000007</v>
      </c>
      <c r="N353" s="74">
        <f>VALUE(MID(E353,SEARCH("_",E353)-1+20,2))</f>
        <v>3</v>
      </c>
      <c r="O353" s="73" t="s">
        <v>787</v>
      </c>
      <c r="P353" s="83" t="str">
        <f>IF(ISERROR(INDEX('Export CPRD PN2068-2'!M:M,MATCH(E353,'Export CPRD PN2068-2'!A:A,0))),"",INDEX('Export CPRD PN2068-2'!M:M,MATCH(E353,'Export CPRD PN2068-2'!A:A,0)))</f>
        <v/>
      </c>
      <c r="Q353" s="75">
        <v>45042</v>
      </c>
      <c r="R353" s="76">
        <f>IF(AND(T353&lt;&gt;"",P353&lt;&gt;""),P353-T353,IF(AND(T353&lt;&gt;"",Q353&lt;&gt;""),Q353-T353,""))</f>
        <v>-2</v>
      </c>
      <c r="S353" s="76" t="str">
        <f>IF(ISERROR(INDEX('[1]Export Agora'!F:F,MATCH(INDEX('[1]Présence Agora'!#REF!,MATCH(E353,'[1]Présence Agora'!B:B,0)),'[1]Export Agora'!A:A,0))),"",IF(INDEX('[1]Export Agora'!F:F,MATCH(INDEX('[1]Présence Agora'!#REF!,MATCH(E353,'[1]Présence Agora'!B:B,0)),'[1]Export Agora'!A:A,0))="","",INDEX('[1]Export Agora'!F:F,MATCH(INDEX('[1]Présence Agora'!#REF!,MATCH(E353,'[1]Présence Agora'!B:B,0)),'[1]Export Agora'!A:A,0))))</f>
        <v/>
      </c>
      <c r="T353" s="65">
        <f>IF(INDEX('[1]Export Lascom'!U:U,MATCH(E353,'[1]Export Lascom'!O:O,0))="","",INDEX('[1]Export Lascom'!U:U,MATCH(E353,'[1]Export Lascom'!O:O,0)))</f>
        <v>45044</v>
      </c>
    </row>
    <row r="354" spans="5:20" x14ac:dyDescent="0.25">
      <c r="E354" s="72" t="s">
        <v>820</v>
      </c>
      <c r="F354" s="73" t="str">
        <f>INDEX('[1]Export Lascom'!B:B,MATCH(E354,'[1]Export Lascom'!O:O,0))</f>
        <v>22ISS</v>
      </c>
      <c r="G354" s="73">
        <f>INDEX('[1]Export Lascom'!G:G,MATCH(E354,'[1]Export Lascom'!O:O,0))</f>
        <v>17</v>
      </c>
      <c r="H354" s="73" t="str">
        <f>INDEX('[1]Export Lascom'!D:D,MATCH(E354,'[1]Export Lascom'!O:O,0))</f>
        <v>G71</v>
      </c>
      <c r="I354" s="73" t="str">
        <f>INDEX('[1]Export Lascom'!E:E,MATCH(E354,'[1]Export Lascom'!O:O,0))</f>
        <v>PN2068-2</v>
      </c>
      <c r="J354" s="73" t="str">
        <f>IF(MID(INDEX('[1]Export Lascom'!P:P,MATCH(E354,'[1]Export Lascom'!O:O,0)),4,1)="-",MID(INDEX('[1]Export Lascom'!P:P,MATCH(E354,'[1]Export Lascom'!O:O,0)),5,3),"Titre à mettre à jour")</f>
        <v>Titre à mettre à jour</v>
      </c>
      <c r="K354" s="73" t="str">
        <f>IF(MID(INDEX('[1]Export Lascom'!P:P,MATCH(E354,'[1]Export Lascom'!O:O,0)),4,1)="-",MID(INDEX('[1]Export Lascom'!P:P,MATCH(E354,'[1]Export Lascom'!O:O,0)),9,3),"Titre à mettre à jour")</f>
        <v>Titre à mettre à jour</v>
      </c>
      <c r="L354" s="73" t="str">
        <f>INDEX('[1]Export Lascom'!I:I,MATCH(E354,'[1]Export Lascom'!O:O,0))</f>
        <v>SHE</v>
      </c>
      <c r="M354" s="73" t="str">
        <f>MID(E354,SEARCH("_",E354)-1+13,6)</f>
        <v>000010</v>
      </c>
      <c r="N354" s="74">
        <f>VALUE(MID(E354,SEARCH("_",E354)-1+20,2))</f>
        <v>1</v>
      </c>
      <c r="O354" s="73" t="s">
        <v>787</v>
      </c>
      <c r="P354" s="83">
        <f>IF(ISERROR(INDEX('Export CPRD PN2068-2'!M:M,MATCH(E354,'Export CPRD PN2068-2'!A:A,0))),"",INDEX('Export CPRD PN2068-2'!M:M,MATCH(E354,'Export CPRD PN2068-2'!A:A,0)))</f>
        <v>44944</v>
      </c>
      <c r="Q354" s="75"/>
      <c r="R354" s="76">
        <f>IF(AND(T354&lt;&gt;"",P354&lt;&gt;""),P354-T354,IF(AND(T354&lt;&gt;"",Q354&lt;&gt;""),Q354-T354,""))</f>
        <v>0</v>
      </c>
      <c r="S354" s="76" t="str">
        <f>IF(ISERROR(INDEX('[1]Export Agora'!F:F,MATCH(INDEX('[1]Présence Agora'!#REF!,MATCH(E354,'[1]Présence Agora'!B:B,0)),'[1]Export Agora'!A:A,0))),"",IF(INDEX('[1]Export Agora'!F:F,MATCH(INDEX('[1]Présence Agora'!#REF!,MATCH(E354,'[1]Présence Agora'!B:B,0)),'[1]Export Agora'!A:A,0))="","",INDEX('[1]Export Agora'!F:F,MATCH(INDEX('[1]Présence Agora'!#REF!,MATCH(E354,'[1]Présence Agora'!B:B,0)),'[1]Export Agora'!A:A,0))))</f>
        <v/>
      </c>
      <c r="T354" s="65">
        <f>IF(INDEX('[1]Export Lascom'!U:U,MATCH(E354,'[1]Export Lascom'!O:O,0))="","",INDEX('[1]Export Lascom'!U:U,MATCH(E354,'[1]Export Lascom'!O:O,0)))</f>
        <v>44944</v>
      </c>
    </row>
    <row r="355" spans="5:20" x14ac:dyDescent="0.25">
      <c r="E355" s="72" t="s">
        <v>983</v>
      </c>
      <c r="F355" s="73" t="str">
        <f>INDEX('[1]Export Lascom'!B:B,MATCH(E355,'[1]Export Lascom'!O:O,0))</f>
        <v>22ISS</v>
      </c>
      <c r="G355" s="73">
        <f>INDEX('[1]Export Lascom'!G:G,MATCH(E355,'[1]Export Lascom'!O:O,0))</f>
        <v>17</v>
      </c>
      <c r="H355" s="73" t="str">
        <f>INDEX('[1]Export Lascom'!D:D,MATCH(E355,'[1]Export Lascom'!O:O,0))</f>
        <v>G71</v>
      </c>
      <c r="I355" s="73" t="str">
        <f>INDEX('[1]Export Lascom'!E:E,MATCH(E355,'[1]Export Lascom'!O:O,0))</f>
        <v>PN2068-2</v>
      </c>
      <c r="J355" s="73" t="str">
        <f>IF(MID(INDEX('[1]Export Lascom'!P:P,MATCH(E355,'[1]Export Lascom'!O:O,0)),4,1)="-",MID(INDEX('[1]Export Lascom'!P:P,MATCH(E355,'[1]Export Lascom'!O:O,0)),5,3),"Titre à mettre à jour")</f>
        <v>Titre à mettre à jour</v>
      </c>
      <c r="K355" s="73" t="str">
        <f>IF(MID(INDEX('[1]Export Lascom'!P:P,MATCH(E355,'[1]Export Lascom'!O:O,0)),4,1)="-",MID(INDEX('[1]Export Lascom'!P:P,MATCH(E355,'[1]Export Lascom'!O:O,0)),9,3),"Titre à mettre à jour")</f>
        <v>Titre à mettre à jour</v>
      </c>
      <c r="L355" s="73" t="str">
        <f>INDEX('[1]Export Lascom'!I:I,MATCH(E355,'[1]Export Lascom'!O:O,0))</f>
        <v>SHE</v>
      </c>
      <c r="M355" s="73" t="str">
        <f>MID(E355,SEARCH("_",E355)-1+13,6)</f>
        <v>000010</v>
      </c>
      <c r="N355" s="74">
        <f>VALUE(MID(E355,SEARCH("_",E355)-1+20,2))</f>
        <v>2</v>
      </c>
      <c r="O355" s="73" t="s">
        <v>787</v>
      </c>
      <c r="P355" s="83" t="str">
        <f>IF(ISERROR(INDEX('Export CPRD PN2068-2'!M:M,MATCH(E355,'Export CPRD PN2068-2'!A:A,0))),"",INDEX('Export CPRD PN2068-2'!M:M,MATCH(E355,'Export CPRD PN2068-2'!A:A,0)))</f>
        <v/>
      </c>
      <c r="Q355" s="75"/>
      <c r="R355" s="76" t="str">
        <f>IF(AND(T355&lt;&gt;"",P355&lt;&gt;""),P355-T355,IF(AND(T355&lt;&gt;"",Q355&lt;&gt;""),Q355-T355,""))</f>
        <v/>
      </c>
      <c r="S355" s="76" t="str">
        <f>IF(ISERROR(INDEX('[1]Export Agora'!F:F,MATCH(INDEX('[1]Présence Agora'!#REF!,MATCH(E355,'[1]Présence Agora'!B:B,0)),'[1]Export Agora'!A:A,0))),"",IF(INDEX('[1]Export Agora'!F:F,MATCH(INDEX('[1]Présence Agora'!#REF!,MATCH(E355,'[1]Présence Agora'!B:B,0)),'[1]Export Agora'!A:A,0))="","",INDEX('[1]Export Agora'!F:F,MATCH(INDEX('[1]Présence Agora'!#REF!,MATCH(E355,'[1]Présence Agora'!B:B,0)),'[1]Export Agora'!A:A,0))))</f>
        <v/>
      </c>
      <c r="T355" s="65">
        <f>IF(INDEX('[1]Export Lascom'!U:U,MATCH(E355,'[1]Export Lascom'!O:O,0))="","",INDEX('[1]Export Lascom'!U:U,MATCH(E355,'[1]Export Lascom'!O:O,0)))</f>
        <v>45027</v>
      </c>
    </row>
    <row r="356" spans="5:20" x14ac:dyDescent="0.25">
      <c r="E356" s="72" t="s">
        <v>1094</v>
      </c>
      <c r="F356" s="73" t="str">
        <f>INDEX('[1]Export Lascom'!B:B,MATCH(E356,'[1]Export Lascom'!O:O,0))</f>
        <v>22ISS</v>
      </c>
      <c r="G356" s="73">
        <f>INDEX('[1]Export Lascom'!G:G,MATCH(E356,'[1]Export Lascom'!O:O,0))</f>
        <v>17</v>
      </c>
      <c r="H356" s="73" t="str">
        <f>INDEX('[1]Export Lascom'!D:D,MATCH(E356,'[1]Export Lascom'!O:O,0))</f>
        <v>G71</v>
      </c>
      <c r="I356" s="73" t="str">
        <f>INDEX('[1]Export Lascom'!E:E,MATCH(E356,'[1]Export Lascom'!O:O,0))</f>
        <v>PN2068-2</v>
      </c>
      <c r="J356" s="73" t="e">
        <f>IF(MID(INDEX('[1]Export CPRD PN2068-2'!P:P,MATCH(E356,'[1]Export CPRD PN2068-2'!O:O,0)),4,1)="-",MID(INDEX('[1]Export CPRD PN2068-2'!P:P,MATCH(E356,'[1]Export CPRD PN2068-2'!O:O,0)),5,3),"Titre à mettre à jour")</f>
        <v>#N/A</v>
      </c>
      <c r="K356" s="73" t="str">
        <f>IF(MID(INDEX('[1]Export Lascom'!P:P,MATCH(E356,'[1]Export Lascom'!O:O,0)),4,1)="-",MID(INDEX('[1]Export Lascom'!P:P,MATCH(E356,'[1]Export Lascom'!O:O,0)),9,3),"Titre à mettre à jour")</f>
        <v>Titre à mettre à jour</v>
      </c>
      <c r="L356" s="73" t="str">
        <f>INDEX('[1]Export Lascom'!I:I,MATCH(E356,'[1]Export Lascom'!O:O,0))</f>
        <v>SHE</v>
      </c>
      <c r="M356" s="73" t="str">
        <f>MID(E356,SEARCH("_",E356)-1+13,6)</f>
        <v>000010</v>
      </c>
      <c r="N356" s="74">
        <f>VALUE(MID(E356,SEARCH("_",E356)-1+20,2))</f>
        <v>3</v>
      </c>
      <c r="O356" s="73" t="s">
        <v>787</v>
      </c>
      <c r="P356" s="83" t="str">
        <f>IF(ISERROR(INDEX('Export CPRD PN2068-2'!M:M,MATCH(E356,'Export CPRD PN2068-2'!A:A,0))),"",INDEX('Export CPRD PN2068-2'!M:M,MATCH(E356,'Export CPRD PN2068-2'!A:A,0)))</f>
        <v/>
      </c>
      <c r="Q356" s="75"/>
      <c r="R356" s="76" t="str">
        <f>IF(AND(T356&lt;&gt;"",P356&lt;&gt;""),P356-T356,IF(AND(T356&lt;&gt;"",Q356&lt;&gt;""),Q356-T356,""))</f>
        <v/>
      </c>
      <c r="S356" s="76" t="str">
        <f>IF(ISERROR(INDEX('[1]Export Agora'!F:F,MATCH(INDEX('[1]Présence Agora'!#REF!,MATCH(E356,'[1]Présence Agora'!B:B,0)),'[1]Export Agora'!A:A,0))),"",IF(INDEX('[1]Export Agora'!F:F,MATCH(INDEX('[1]Présence Agora'!#REF!,MATCH(E356,'[1]Présence Agora'!B:B,0)),'[1]Export Agora'!A:A,0))="","",INDEX('[1]Export Agora'!F:F,MATCH(INDEX('[1]Présence Agora'!#REF!,MATCH(E356,'[1]Présence Agora'!B:B,0)),'[1]Export Agora'!A:A,0))))</f>
        <v/>
      </c>
      <c r="T356" s="65">
        <f>IF(INDEX('[1]Export Lascom'!U:U,MATCH(E356,'[1]Export Lascom'!O:O,0))="","",INDEX('[1]Export Lascom'!U:U,MATCH(E356,'[1]Export Lascom'!O:O,0)))</f>
        <v>45044</v>
      </c>
    </row>
    <row r="357" spans="5:20" x14ac:dyDescent="0.25">
      <c r="E357" s="72" t="s">
        <v>1095</v>
      </c>
      <c r="F357" s="73" t="str">
        <f>INDEX('[1]Export Lascom'!B:B,MATCH(E357,'[1]Export Lascom'!O:O,0))</f>
        <v>22ISS</v>
      </c>
      <c r="G357" s="73">
        <f>INDEX('[1]Export Lascom'!G:G,MATCH(E357,'[1]Export Lascom'!O:O,0))</f>
        <v>17</v>
      </c>
      <c r="H357" s="73" t="str">
        <f>INDEX('[1]Export Lascom'!D:D,MATCH(E357,'[1]Export Lascom'!O:O,0))</f>
        <v>G71</v>
      </c>
      <c r="I357" s="73" t="str">
        <f>INDEX('[1]Export Lascom'!E:E,MATCH(E357,'[1]Export Lascom'!O:O,0))</f>
        <v>PN2068-2</v>
      </c>
      <c r="J357" s="73" t="str">
        <f>IF(MID(INDEX('[1]Export Lascom'!P:P,MATCH(E357,'[1]Export Lascom'!O:O,0)),4,1)="-",MID(INDEX('[1]Export Lascom'!P:P,MATCH(E357,'[1]Export Lascom'!O:O,0)),5,3),"Titre à mettre à jour")</f>
        <v>Titre à mettre à jour</v>
      </c>
      <c r="K357" s="73" t="str">
        <f>IF(MID(INDEX('[1]Export Lascom'!P:P,MATCH(E357,'[1]Export Lascom'!O:O,0)),4,1)="-",MID(INDEX('[1]Export Lascom'!P:P,MATCH(E357,'[1]Export Lascom'!O:O,0)),9,3),"Titre à mettre à jour")</f>
        <v>Titre à mettre à jour</v>
      </c>
      <c r="L357" s="73" t="str">
        <f>INDEX('[1]Export Lascom'!I:I,MATCH(E357,'[1]Export Lascom'!O:O,0))</f>
        <v>SHE</v>
      </c>
      <c r="M357" s="73" t="str">
        <f>MID(E357,SEARCH("_",E357)-1+13,6)</f>
        <v>000010</v>
      </c>
      <c r="N357" s="74">
        <f>VALUE(MID(E357,SEARCH("_",E357)-1+20,2))</f>
        <v>4</v>
      </c>
      <c r="O357" s="73" t="s">
        <v>787</v>
      </c>
      <c r="P357" s="83" t="str">
        <f>IF(ISERROR(INDEX('Export CPRD PN2068-2'!M:M,MATCH(E357,'Export CPRD PN2068-2'!A:A,0))),"",INDEX('Export CPRD PN2068-2'!M:M,MATCH(E357,'Export CPRD PN2068-2'!A:A,0)))</f>
        <v/>
      </c>
      <c r="Q357" s="75">
        <v>45058</v>
      </c>
      <c r="R357" s="76">
        <f>IF(AND(T357&lt;&gt;"",P357&lt;&gt;""),P357-T357,IF(AND(T357&lt;&gt;"",Q357&lt;&gt;""),Q357-T357,""))</f>
        <v>14</v>
      </c>
      <c r="S357" s="76" t="str">
        <f>IF(ISERROR(INDEX('[1]Export Agora'!F:F,MATCH(INDEX('[1]Présence Agora'!#REF!,MATCH(E357,'[1]Présence Agora'!B:B,0)),'[1]Export Agora'!A:A,0))),"",IF(INDEX('[1]Export Agora'!F:F,MATCH(INDEX('[1]Présence Agora'!#REF!,MATCH(E357,'[1]Présence Agora'!B:B,0)),'[1]Export Agora'!A:A,0))="","",INDEX('[1]Export Agora'!F:F,MATCH(INDEX('[1]Présence Agora'!#REF!,MATCH(E357,'[1]Présence Agora'!B:B,0)),'[1]Export Agora'!A:A,0))))</f>
        <v/>
      </c>
      <c r="T357" s="65">
        <f>IF(INDEX('[1]Export Lascom'!U:U,MATCH(E357,'[1]Export Lascom'!O:O,0))="","",INDEX('[1]Export Lascom'!U:U,MATCH(E357,'[1]Export Lascom'!O:O,0)))</f>
        <v>45044</v>
      </c>
    </row>
    <row r="358" spans="5:20" x14ac:dyDescent="0.25">
      <c r="E358" s="72" t="s">
        <v>821</v>
      </c>
      <c r="F358" s="73" t="str">
        <f>INDEX('[1]Export Lascom'!B:B,MATCH(E358,'[1]Export Lascom'!O:O,0))</f>
        <v>22ISS</v>
      </c>
      <c r="G358" s="73">
        <f>INDEX('[1]Export Lascom'!G:G,MATCH(E358,'[1]Export Lascom'!O:O,0))</f>
        <v>17</v>
      </c>
      <c r="H358" s="73" t="str">
        <f>INDEX('[1]Export Lascom'!D:D,MATCH(E358,'[1]Export Lascom'!O:O,0))</f>
        <v>G71</v>
      </c>
      <c r="I358" s="73" t="str">
        <f>INDEX('[1]Export Lascom'!E:E,MATCH(E358,'[1]Export Lascom'!O:O,0))</f>
        <v>PN2068-2</v>
      </c>
      <c r="J358" s="73" t="str">
        <f>IF(MID(INDEX('[1]Export Lascom'!P:P,MATCH(E358,'[1]Export Lascom'!O:O,0)),4,1)="-",MID(INDEX('[1]Export Lascom'!P:P,MATCH(E358,'[1]Export Lascom'!O:O,0)),5,3),"Titre à mettre à jour")</f>
        <v>Titre à mettre à jour</v>
      </c>
      <c r="K358" s="73" t="str">
        <f>IF(MID(INDEX('[1]Export Lascom'!P:P,MATCH(E358,'[1]Export Lascom'!O:O,0)),4,1)="-",MID(INDEX('[1]Export Lascom'!P:P,MATCH(E358,'[1]Export Lascom'!O:O,0)),9,3),"Titre à mettre à jour")</f>
        <v>Titre à mettre à jour</v>
      </c>
      <c r="L358" s="73" t="str">
        <f>INDEX('[1]Export Lascom'!I:I,MATCH(E358,'[1]Export Lascom'!O:O,0))</f>
        <v>SHE</v>
      </c>
      <c r="M358" s="73" t="str">
        <f>MID(E358,SEARCH("_",E358)-1+13,6)</f>
        <v>000011</v>
      </c>
      <c r="N358" s="74">
        <f>VALUE(MID(E358,SEARCH("_",E358)-1+20,2))</f>
        <v>1</v>
      </c>
      <c r="O358" s="73" t="s">
        <v>787</v>
      </c>
      <c r="P358" s="83">
        <f>IF(ISERROR(INDEX('Export CPRD PN2068-2'!M:M,MATCH(E358,'Export CPRD PN2068-2'!A:A,0))),"",INDEX('Export CPRD PN2068-2'!M:M,MATCH(E358,'Export CPRD PN2068-2'!A:A,0)))</f>
        <v>44944</v>
      </c>
      <c r="Q358" s="75"/>
      <c r="R358" s="76">
        <f>IF(AND(T358&lt;&gt;"",P358&lt;&gt;""),P358-T358,IF(AND(T358&lt;&gt;"",Q358&lt;&gt;""),Q358-T358,""))</f>
        <v>0</v>
      </c>
      <c r="S358" s="76" t="str">
        <f>IF(ISERROR(INDEX('[1]Export Agora'!F:F,MATCH(INDEX('[1]Présence Agora'!#REF!,MATCH(E358,'[1]Présence Agora'!B:B,0)),'[1]Export Agora'!A:A,0))),"",IF(INDEX('[1]Export Agora'!F:F,MATCH(INDEX('[1]Présence Agora'!#REF!,MATCH(E358,'[1]Présence Agora'!B:B,0)),'[1]Export Agora'!A:A,0))="","",INDEX('[1]Export Agora'!F:F,MATCH(INDEX('[1]Présence Agora'!#REF!,MATCH(E358,'[1]Présence Agora'!B:B,0)),'[1]Export Agora'!A:A,0))))</f>
        <v/>
      </c>
      <c r="T358" s="65">
        <f>IF(INDEX('[1]Export Lascom'!U:U,MATCH(E358,'[1]Export Lascom'!O:O,0))="","",INDEX('[1]Export Lascom'!U:U,MATCH(E358,'[1]Export Lascom'!O:O,0)))</f>
        <v>44944</v>
      </c>
    </row>
    <row r="359" spans="5:20" x14ac:dyDescent="0.25">
      <c r="E359" s="72" t="s">
        <v>984</v>
      </c>
      <c r="F359" s="73" t="str">
        <f>INDEX('[1]Export Lascom'!B:B,MATCH(E359,'[1]Export Lascom'!O:O,0))</f>
        <v>22ISS</v>
      </c>
      <c r="G359" s="73">
        <f>INDEX('[1]Export Lascom'!G:G,MATCH(E359,'[1]Export Lascom'!O:O,0))</f>
        <v>17</v>
      </c>
      <c r="H359" s="73" t="str">
        <f>INDEX('[1]Export Lascom'!D:D,MATCH(E359,'[1]Export Lascom'!O:O,0))</f>
        <v>G71</v>
      </c>
      <c r="I359" s="73" t="str">
        <f>INDEX('[1]Export Lascom'!E:E,MATCH(E359,'[1]Export Lascom'!O:O,0))</f>
        <v>PN2068-2</v>
      </c>
      <c r="J359" s="73" t="str">
        <f>IF(MID(INDEX('[1]Export Lascom'!P:P,MATCH(E359,'[1]Export Lascom'!O:O,0)),4,1)="-",MID(INDEX('[1]Export Lascom'!P:P,MATCH(E359,'[1]Export Lascom'!O:O,0)),5,3),"Titre à mettre à jour")</f>
        <v>Titre à mettre à jour</v>
      </c>
      <c r="K359" s="73" t="str">
        <f>IF(MID(INDEX('[1]Export Lascom'!P:P,MATCH(E359,'[1]Export Lascom'!O:O,0)),4,1)="-",MID(INDEX('[1]Export Lascom'!P:P,MATCH(E359,'[1]Export Lascom'!O:O,0)),9,3),"Titre à mettre à jour")</f>
        <v>Titre à mettre à jour</v>
      </c>
      <c r="L359" s="73" t="str">
        <f>INDEX('[1]Export Lascom'!I:I,MATCH(E359,'[1]Export Lascom'!O:O,0))</f>
        <v>SHE</v>
      </c>
      <c r="M359" s="73" t="str">
        <f>MID(E359,SEARCH("_",E359)-1+13,6)</f>
        <v>000011</v>
      </c>
      <c r="N359" s="74">
        <f>VALUE(MID(E359,SEARCH("_",E359)-1+20,2))</f>
        <v>2</v>
      </c>
      <c r="O359" s="73" t="s">
        <v>787</v>
      </c>
      <c r="P359" s="83" t="str">
        <f>IF(ISERROR(INDEX('Export CPRD PN2068-2'!M:M,MATCH(E359,'Export CPRD PN2068-2'!A:A,0))),"",INDEX('Export CPRD PN2068-2'!M:M,MATCH(E359,'Export CPRD PN2068-2'!A:A,0)))</f>
        <v/>
      </c>
      <c r="Q359" s="75"/>
      <c r="R359" s="76" t="str">
        <f>IF(AND(T359&lt;&gt;"",P359&lt;&gt;""),P359-T359,IF(AND(T359&lt;&gt;"",Q359&lt;&gt;""),Q359-T359,""))</f>
        <v/>
      </c>
      <c r="S359" s="76" t="str">
        <f>IF(ISERROR(INDEX('[1]Export Agora'!F:F,MATCH(INDEX('[1]Présence Agora'!#REF!,MATCH(E359,'[1]Présence Agora'!B:B,0)),'[1]Export Agora'!A:A,0))),"",IF(INDEX('[1]Export Agora'!F:F,MATCH(INDEX('[1]Présence Agora'!#REF!,MATCH(E359,'[1]Présence Agora'!B:B,0)),'[1]Export Agora'!A:A,0))="","",INDEX('[1]Export Agora'!F:F,MATCH(INDEX('[1]Présence Agora'!#REF!,MATCH(E359,'[1]Présence Agora'!B:B,0)),'[1]Export Agora'!A:A,0))))</f>
        <v/>
      </c>
      <c r="T359" s="65">
        <f>IF(INDEX('[1]Export Lascom'!U:U,MATCH(E359,'[1]Export Lascom'!O:O,0))="","",INDEX('[1]Export Lascom'!U:U,MATCH(E359,'[1]Export Lascom'!O:O,0)))</f>
        <v>45027</v>
      </c>
    </row>
    <row r="360" spans="5:20" x14ac:dyDescent="0.25">
      <c r="E360" s="72" t="s">
        <v>1182</v>
      </c>
      <c r="F360" s="73" t="str">
        <f>INDEX('[1]Export Lascom'!B:B,MATCH(E360,'[1]Export Lascom'!O:O,0))</f>
        <v>22ISS</v>
      </c>
      <c r="G360" s="73">
        <f>INDEX('[1]Export Lascom'!G:G,MATCH(E360,'[1]Export Lascom'!O:O,0))</f>
        <v>17</v>
      </c>
      <c r="H360" s="73" t="str">
        <f>INDEX('[1]Export Lascom'!D:D,MATCH(E360,'[1]Export Lascom'!O:O,0))</f>
        <v>G71</v>
      </c>
      <c r="I360" s="73" t="str">
        <f>INDEX('[1]Export Lascom'!E:E,MATCH(E360,'[1]Export Lascom'!O:O,0))</f>
        <v>PN2068-2</v>
      </c>
      <c r="J360" s="73" t="str">
        <f>IF(MID(INDEX('[1]Export Lascom'!P:P,MATCH(E360,'[1]Export Lascom'!O:O,0)),4,1)="-",MID(INDEX('[1]Export Lascom'!P:P,MATCH(E360,'[1]Export Lascom'!O:O,0)),5,3),"Titre à mettre à jour")</f>
        <v>Titre à mettre à jour</v>
      </c>
      <c r="K360" s="73" t="str">
        <f>IF(MID(INDEX('[1]Export Lascom'!P:P,MATCH(E360,'[1]Export Lascom'!O:O,0)),4,1)="-",MID(INDEX('[1]Export Lascom'!P:P,MATCH(E360,'[1]Export Lascom'!O:O,0)),9,3),"Titre à mettre à jour")</f>
        <v>Titre à mettre à jour</v>
      </c>
      <c r="L360" s="73" t="str">
        <f>INDEX('[1]Export Lascom'!I:I,MATCH(E360,'[1]Export Lascom'!O:O,0))</f>
        <v>SHE</v>
      </c>
      <c r="M360" s="73" t="str">
        <f>MID(E360,SEARCH("_",E360)-1+13,6)</f>
        <v>000011</v>
      </c>
      <c r="N360" s="74">
        <f>VALUE(MID(E360,SEARCH("_",E360)-1+20,2))</f>
        <v>3</v>
      </c>
      <c r="O360" s="73" t="s">
        <v>785</v>
      </c>
      <c r="P360" s="83" t="str">
        <f>IF(ISERROR(INDEX('Export CPRD PN2068-2'!M:M,MATCH(E360,'Export CPRD PN2068-2'!A:A,0))),"",INDEX('Export CPRD PN2068-2'!M:M,MATCH(E360,'Export CPRD PN2068-2'!A:A,0)))</f>
        <v/>
      </c>
      <c r="Q360" s="75">
        <v>45042</v>
      </c>
      <c r="R360" s="76">
        <f>IF(AND(T360&lt;&gt;"",P360&lt;&gt;""),P360-T360,IF(AND(T360&lt;&gt;"",Q360&lt;&gt;""),Q360-T360,""))</f>
        <v>-21</v>
      </c>
      <c r="S360" s="76" t="str">
        <f>IF(ISERROR(INDEX('[1]Export Agora'!F:F,MATCH(INDEX('[1]Présence Agora'!#REF!,MATCH(E360,'[1]Présence Agora'!B:B,0)),'[1]Export Agora'!A:A,0))),"",IF(INDEX('[1]Export Agora'!F:F,MATCH(INDEX('[1]Présence Agora'!#REF!,MATCH(E360,'[1]Présence Agora'!B:B,0)),'[1]Export Agora'!A:A,0))="","",INDEX('[1]Export Agora'!F:F,MATCH(INDEX('[1]Présence Agora'!#REF!,MATCH(E360,'[1]Présence Agora'!B:B,0)),'[1]Export Agora'!A:A,0))))</f>
        <v/>
      </c>
      <c r="T360" s="65">
        <f>IF(INDEX('[1]Export Lascom'!U:U,MATCH(E360,'[1]Export Lascom'!O:O,0))="","",INDEX('[1]Export Lascom'!U:U,MATCH(E360,'[1]Export Lascom'!O:O,0)))</f>
        <v>45063</v>
      </c>
    </row>
    <row r="361" spans="5:20" x14ac:dyDescent="0.25">
      <c r="E361" s="72" t="s">
        <v>910</v>
      </c>
      <c r="F361" s="73" t="str">
        <f>INDEX('[1]Export Lascom'!B:B,MATCH(E361,'[1]Export Lascom'!O:O,0))</f>
        <v>22ISS</v>
      </c>
      <c r="G361" s="73">
        <f>INDEX('[1]Export Lascom'!G:G,MATCH(E361,'[1]Export Lascom'!O:O,0))</f>
        <v>17</v>
      </c>
      <c r="H361" s="73" t="str">
        <f>INDEX('[1]Export Lascom'!D:D,MATCH(E361,'[1]Export Lascom'!O:O,0))</f>
        <v>G72</v>
      </c>
      <c r="I361" s="73" t="str">
        <f>INDEX('[1]Export Lascom'!E:E,MATCH(E361,'[1]Export Lascom'!O:O,0))</f>
        <v>PN2068-2</v>
      </c>
      <c r="J361" s="73" t="str">
        <f>IF(MID(INDEX('[1]Export Lascom'!P:P,MATCH(E361,'[1]Export Lascom'!O:O,0)),4,1)="-",MID(INDEX('[1]Export Lascom'!P:P,MATCH(E361,'[1]Export Lascom'!O:O,0)),5,3),"Titre à mettre à jour")</f>
        <v>Titre à mettre à jour</v>
      </c>
      <c r="K361" s="73" t="str">
        <f>IF(MID(INDEX('[1]Export Lascom'!P:P,MATCH(E361,'[1]Export Lascom'!O:O,0)),4,1)="-",MID(INDEX('[1]Export Lascom'!P:P,MATCH(E361,'[1]Export Lascom'!O:O,0)),9,3),"Titre à mettre à jour")</f>
        <v>Titre à mettre à jour</v>
      </c>
      <c r="L361" s="73" t="str">
        <f>INDEX('[1]Export Lascom'!I:I,MATCH(E361,'[1]Export Lascom'!O:O,0))</f>
        <v>SHE</v>
      </c>
      <c r="M361" s="73" t="str">
        <f>MID(E361,SEARCH("_",E361)-1+13,6)</f>
        <v>000065</v>
      </c>
      <c r="N361" s="74">
        <f>VALUE(MID(E361,SEARCH("_",E361)-1+20,2))</f>
        <v>1</v>
      </c>
      <c r="O361" s="73" t="s">
        <v>787</v>
      </c>
      <c r="P361" s="83">
        <f>IF(ISERROR(INDEX('Export CPRD PN2068-2'!M:M,MATCH(E361,'Export CPRD PN2068-2'!A:A,0))),"",INDEX('Export CPRD PN2068-2'!M:M,MATCH(E361,'Export CPRD PN2068-2'!A:A,0)))</f>
        <v>44984</v>
      </c>
      <c r="Q361" s="75"/>
      <c r="R361" s="76">
        <f>IF(AND(T361&lt;&gt;"",P361&lt;&gt;""),P361-T361,IF(AND(T361&lt;&gt;"",Q361&lt;&gt;""),Q361-T361,""))</f>
        <v>0</v>
      </c>
      <c r="S361" s="76" t="str">
        <f>IF(ISERROR(INDEX('[1]Export Agora'!F:F,MATCH(INDEX('[1]Présence Agora'!#REF!,MATCH(E361,'[1]Présence Agora'!B:B,0)),'[1]Export Agora'!A:A,0))),"",IF(INDEX('[1]Export Agora'!F:F,MATCH(INDEX('[1]Présence Agora'!#REF!,MATCH(E361,'[1]Présence Agora'!B:B,0)),'[1]Export Agora'!A:A,0))="","",INDEX('[1]Export Agora'!F:F,MATCH(INDEX('[1]Présence Agora'!#REF!,MATCH(E361,'[1]Présence Agora'!B:B,0)),'[1]Export Agora'!A:A,0))))</f>
        <v/>
      </c>
      <c r="T361" s="65">
        <f>IF(INDEX('[1]Export Lascom'!U:U,MATCH(E361,'[1]Export Lascom'!O:O,0))="","",INDEX('[1]Export Lascom'!U:U,MATCH(E361,'[1]Export Lascom'!O:O,0)))</f>
        <v>44984</v>
      </c>
    </row>
    <row r="362" spans="5:20" x14ac:dyDescent="0.25">
      <c r="E362" s="72" t="s">
        <v>911</v>
      </c>
      <c r="F362" s="73" t="str">
        <f>INDEX('[1]Export Lascom'!B:B,MATCH(E362,'[1]Export Lascom'!O:O,0))</f>
        <v>22ISS</v>
      </c>
      <c r="G362" s="73">
        <f>INDEX('[1]Export Lascom'!G:G,MATCH(E362,'[1]Export Lascom'!O:O,0))</f>
        <v>17</v>
      </c>
      <c r="H362" s="73" t="str">
        <f>INDEX('[1]Export Lascom'!D:D,MATCH(E362,'[1]Export Lascom'!O:O,0))</f>
        <v>G72</v>
      </c>
      <c r="I362" s="73" t="str">
        <f>INDEX('[1]Export Lascom'!E:E,MATCH(E362,'[1]Export Lascom'!O:O,0))</f>
        <v>PN2068-2</v>
      </c>
      <c r="J362" s="73" t="str">
        <f>IF(MID(INDEX('[1]Export Lascom'!P:P,MATCH(E362,'[1]Export Lascom'!O:O,0)),4,1)="-",MID(INDEX('[1]Export Lascom'!P:P,MATCH(E362,'[1]Export Lascom'!O:O,0)),5,3),"Titre à mettre à jour")</f>
        <v>Titre à mettre à jour</v>
      </c>
      <c r="K362" s="73" t="str">
        <f>IF(MID(INDEX('[1]Export Lascom'!P:P,MATCH(E362,'[1]Export Lascom'!O:O,0)),4,1)="-",MID(INDEX('[1]Export Lascom'!P:P,MATCH(E362,'[1]Export Lascom'!O:O,0)),9,3),"Titre à mettre à jour")</f>
        <v>Titre à mettre à jour</v>
      </c>
      <c r="L362" s="73" t="str">
        <f>INDEX('[1]Export Lascom'!I:I,MATCH(E362,'[1]Export Lascom'!O:O,0))</f>
        <v>SHE</v>
      </c>
      <c r="M362" s="73" t="str">
        <f>MID(E362,SEARCH("_",E362)-1+13,6)</f>
        <v>000066</v>
      </c>
      <c r="N362" s="74">
        <f>VALUE(MID(E362,SEARCH("_",E362)-1+20,2))</f>
        <v>1</v>
      </c>
      <c r="O362" s="73" t="s">
        <v>787</v>
      </c>
      <c r="P362" s="83">
        <f>IF(ISERROR(INDEX('Export CPRD PN2068-2'!M:M,MATCH(E362,'Export CPRD PN2068-2'!A:A,0))),"",INDEX('Export CPRD PN2068-2'!M:M,MATCH(E362,'Export CPRD PN2068-2'!A:A,0)))</f>
        <v>44984</v>
      </c>
      <c r="Q362" s="75"/>
      <c r="R362" s="76">
        <f>IF(AND(T362&lt;&gt;"",P362&lt;&gt;""),P362-T362,IF(AND(T362&lt;&gt;"",Q362&lt;&gt;""),Q362-T362,""))</f>
        <v>0</v>
      </c>
      <c r="S362" s="76" t="str">
        <f>IF(ISERROR(INDEX('[1]Export Agora'!F:F,MATCH(INDEX('[1]Présence Agora'!#REF!,MATCH(E362,'[1]Présence Agora'!B:B,0)),'[1]Export Agora'!A:A,0))),"",IF(INDEX('[1]Export Agora'!F:F,MATCH(INDEX('[1]Présence Agora'!#REF!,MATCH(E362,'[1]Présence Agora'!B:B,0)),'[1]Export Agora'!A:A,0))="","",INDEX('[1]Export Agora'!F:F,MATCH(INDEX('[1]Présence Agora'!#REF!,MATCH(E362,'[1]Présence Agora'!B:B,0)),'[1]Export Agora'!A:A,0))))</f>
        <v/>
      </c>
      <c r="T362" s="65">
        <f>IF(INDEX('[1]Export Lascom'!U:U,MATCH(E362,'[1]Export Lascom'!O:O,0))="","",INDEX('[1]Export Lascom'!U:U,MATCH(E362,'[1]Export Lascom'!O:O,0)))</f>
        <v>44984</v>
      </c>
    </row>
    <row r="363" spans="5:20" x14ac:dyDescent="0.25">
      <c r="E363" s="72" t="s">
        <v>912</v>
      </c>
      <c r="F363" s="73" t="str">
        <f>INDEX('[1]Export Lascom'!B:B,MATCH(E363,'[1]Export Lascom'!O:O,0))</f>
        <v>22ISS</v>
      </c>
      <c r="G363" s="73">
        <f>INDEX('[1]Export Lascom'!G:G,MATCH(E363,'[1]Export Lascom'!O:O,0))</f>
        <v>17</v>
      </c>
      <c r="H363" s="73" t="str">
        <f>INDEX('[1]Export Lascom'!D:D,MATCH(E363,'[1]Export Lascom'!O:O,0))</f>
        <v>G72</v>
      </c>
      <c r="I363" s="73" t="str">
        <f>INDEX('[1]Export Lascom'!E:E,MATCH(E363,'[1]Export Lascom'!O:O,0))</f>
        <v>PN2068-2</v>
      </c>
      <c r="J363" s="73" t="str">
        <f>IF(MID(INDEX('[1]Export Lascom'!P:P,MATCH(E363,'[1]Export Lascom'!O:O,0)),4,1)="-",MID(INDEX('[1]Export Lascom'!P:P,MATCH(E363,'[1]Export Lascom'!O:O,0)),5,3),"Titre à mettre à jour")</f>
        <v>Titre à mettre à jour</v>
      </c>
      <c r="K363" s="73" t="str">
        <f>IF(MID(INDEX('[1]Export Lascom'!P:P,MATCH(E363,'[1]Export Lascom'!O:O,0)),4,1)="-",MID(INDEX('[1]Export Lascom'!P:P,MATCH(E363,'[1]Export Lascom'!O:O,0)),9,3),"Titre à mettre à jour")</f>
        <v>Titre à mettre à jour</v>
      </c>
      <c r="L363" s="73" t="str">
        <f>INDEX('[1]Export Lascom'!I:I,MATCH(E363,'[1]Export Lascom'!O:O,0))</f>
        <v>SHE</v>
      </c>
      <c r="M363" s="73" t="str">
        <f>MID(E363,SEARCH("_",E363)-1+13,6)</f>
        <v>000067</v>
      </c>
      <c r="N363" s="74">
        <f>VALUE(MID(E363,SEARCH("_",E363)-1+20,2))</f>
        <v>1</v>
      </c>
      <c r="O363" s="73" t="s">
        <v>787</v>
      </c>
      <c r="P363" s="83">
        <f>IF(ISERROR(INDEX('Export CPRD PN2068-2'!M:M,MATCH(E363,'Export CPRD PN2068-2'!A:A,0))),"",INDEX('Export CPRD PN2068-2'!M:M,MATCH(E363,'Export CPRD PN2068-2'!A:A,0)))</f>
        <v>44984</v>
      </c>
      <c r="Q363" s="75"/>
      <c r="R363" s="76">
        <f>IF(AND(T363&lt;&gt;"",P363&lt;&gt;""),P363-T363,IF(AND(T363&lt;&gt;"",Q363&lt;&gt;""),Q363-T363,""))</f>
        <v>0</v>
      </c>
      <c r="S363" s="76" t="str">
        <f>IF(ISERROR(INDEX('[1]Export Agora'!F:F,MATCH(INDEX('[1]Présence Agora'!#REF!,MATCH(E363,'[1]Présence Agora'!B:B,0)),'[1]Export Agora'!A:A,0))),"",IF(INDEX('[1]Export Agora'!F:F,MATCH(INDEX('[1]Présence Agora'!#REF!,MATCH(E363,'[1]Présence Agora'!B:B,0)),'[1]Export Agora'!A:A,0))="","",INDEX('[1]Export Agora'!F:F,MATCH(INDEX('[1]Présence Agora'!#REF!,MATCH(E363,'[1]Présence Agora'!B:B,0)),'[1]Export Agora'!A:A,0))))</f>
        <v/>
      </c>
      <c r="T363" s="65">
        <f>IF(INDEX('[1]Export Lascom'!U:U,MATCH(E363,'[1]Export Lascom'!O:O,0))="","",INDEX('[1]Export Lascom'!U:U,MATCH(E363,'[1]Export Lascom'!O:O,0)))</f>
        <v>44984</v>
      </c>
    </row>
    <row r="364" spans="5:20" x14ac:dyDescent="0.25">
      <c r="E364" s="72" t="s">
        <v>913</v>
      </c>
      <c r="F364" s="73" t="str">
        <f>INDEX('[1]Export Lascom'!B:B,MATCH(E364,'[1]Export Lascom'!O:O,0))</f>
        <v>22ISS</v>
      </c>
      <c r="G364" s="73">
        <f>INDEX('[1]Export Lascom'!G:G,MATCH(E364,'[1]Export Lascom'!O:O,0))</f>
        <v>17</v>
      </c>
      <c r="H364" s="73" t="str">
        <f>INDEX('[1]Export Lascom'!D:D,MATCH(E364,'[1]Export Lascom'!O:O,0))</f>
        <v>G72</v>
      </c>
      <c r="I364" s="73" t="str">
        <f>INDEX('[1]Export Lascom'!E:E,MATCH(E364,'[1]Export Lascom'!O:O,0))</f>
        <v>PN2068-2</v>
      </c>
      <c r="J364" s="73" t="str">
        <f>IF(MID(INDEX('[1]Export Lascom'!P:P,MATCH(E364,'[1]Export Lascom'!O:O,0)),4,1)="-",MID(INDEX('[1]Export Lascom'!P:P,MATCH(E364,'[1]Export Lascom'!O:O,0)),5,3),"Titre à mettre à jour")</f>
        <v>Titre à mettre à jour</v>
      </c>
      <c r="K364" s="73" t="str">
        <f>IF(MID(INDEX('[1]Export Lascom'!P:P,MATCH(E364,'[1]Export Lascom'!O:O,0)),4,1)="-",MID(INDEX('[1]Export Lascom'!P:P,MATCH(E364,'[1]Export Lascom'!O:O,0)),9,3),"Titre à mettre à jour")</f>
        <v>Titre à mettre à jour</v>
      </c>
      <c r="L364" s="73" t="str">
        <f>INDEX('[1]Export Lascom'!I:I,MATCH(E364,'[1]Export Lascom'!O:O,0))</f>
        <v>SHE</v>
      </c>
      <c r="M364" s="73" t="str">
        <f>MID(E364,SEARCH("_",E364)-1+13,6)</f>
        <v>000068</v>
      </c>
      <c r="N364" s="74">
        <f>VALUE(MID(E364,SEARCH("_",E364)-1+20,2))</f>
        <v>1</v>
      </c>
      <c r="O364" s="73" t="s">
        <v>787</v>
      </c>
      <c r="P364" s="83">
        <f>IF(ISERROR(INDEX('Export CPRD PN2068-2'!M:M,MATCH(E364,'Export CPRD PN2068-2'!A:A,0))),"",INDEX('Export CPRD PN2068-2'!M:M,MATCH(E364,'Export CPRD PN2068-2'!A:A,0)))</f>
        <v>44984</v>
      </c>
      <c r="Q364" s="75"/>
      <c r="R364" s="76">
        <f>IF(AND(T364&lt;&gt;"",P364&lt;&gt;""),P364-T364,IF(AND(T364&lt;&gt;"",Q364&lt;&gt;""),Q364-T364,""))</f>
        <v>0</v>
      </c>
      <c r="S364" s="76" t="str">
        <f>IF(ISERROR(INDEX('[1]Export Agora'!F:F,MATCH(INDEX('[1]Présence Agora'!#REF!,MATCH(E364,'[1]Présence Agora'!B:B,0)),'[1]Export Agora'!A:A,0))),"",IF(INDEX('[1]Export Agora'!F:F,MATCH(INDEX('[1]Présence Agora'!#REF!,MATCH(E364,'[1]Présence Agora'!B:B,0)),'[1]Export Agora'!A:A,0))="","",INDEX('[1]Export Agora'!F:F,MATCH(INDEX('[1]Présence Agora'!#REF!,MATCH(E364,'[1]Présence Agora'!B:B,0)),'[1]Export Agora'!A:A,0))))</f>
        <v/>
      </c>
      <c r="T364" s="65">
        <f>IF(INDEX('[1]Export Lascom'!U:U,MATCH(E364,'[1]Export Lascom'!O:O,0))="","",INDEX('[1]Export Lascom'!U:U,MATCH(E364,'[1]Export Lascom'!O:O,0)))</f>
        <v>44984</v>
      </c>
    </row>
    <row r="365" spans="5:20" x14ac:dyDescent="0.25">
      <c r="E365" s="72" t="s">
        <v>914</v>
      </c>
      <c r="F365" s="73" t="str">
        <f>INDEX('[1]Export Lascom'!B:B,MATCH(E365,'[1]Export Lascom'!O:O,0))</f>
        <v>22ISS</v>
      </c>
      <c r="G365" s="73">
        <f>INDEX('[1]Export Lascom'!G:G,MATCH(E365,'[1]Export Lascom'!O:O,0))</f>
        <v>17</v>
      </c>
      <c r="H365" s="73" t="str">
        <f>INDEX('[1]Export Lascom'!D:D,MATCH(E365,'[1]Export Lascom'!O:O,0))</f>
        <v>G72</v>
      </c>
      <c r="I365" s="73" t="str">
        <f>INDEX('[1]Export Lascom'!E:E,MATCH(E365,'[1]Export Lascom'!O:O,0))</f>
        <v>PN2068-2</v>
      </c>
      <c r="J365" s="73" t="str">
        <f>IF(MID(INDEX('[1]Export Lascom'!P:P,MATCH(E365,'[1]Export Lascom'!O:O,0)),4,1)="-",MID(INDEX('[1]Export Lascom'!P:P,MATCH(E365,'[1]Export Lascom'!O:O,0)),5,3),"Titre à mettre à jour")</f>
        <v>Titre à mettre à jour</v>
      </c>
      <c r="K365" s="73" t="str">
        <f>IF(MID(INDEX('[1]Export Lascom'!P:P,MATCH(E365,'[1]Export Lascom'!O:O,0)),4,1)="-",MID(INDEX('[1]Export Lascom'!P:P,MATCH(E365,'[1]Export Lascom'!O:O,0)),9,3),"Titre à mettre à jour")</f>
        <v>Titre à mettre à jour</v>
      </c>
      <c r="L365" s="73" t="str">
        <f>INDEX('[1]Export Lascom'!I:I,MATCH(E365,'[1]Export Lascom'!O:O,0))</f>
        <v>SHE</v>
      </c>
      <c r="M365" s="73" t="str">
        <f>MID(E365,SEARCH("_",E365)-1+13,6)</f>
        <v>000069</v>
      </c>
      <c r="N365" s="74">
        <f>VALUE(MID(E365,SEARCH("_",E365)-1+20,2))</f>
        <v>1</v>
      </c>
      <c r="O365" s="73" t="s">
        <v>785</v>
      </c>
      <c r="P365" s="83">
        <f>IF(ISERROR(INDEX('Export CPRD PN2068-2'!M:M,MATCH(E365,'Export CPRD PN2068-2'!A:A,0))),"",INDEX('Export CPRD PN2068-2'!M:M,MATCH(E365,'Export CPRD PN2068-2'!A:A,0)))</f>
        <v>44984</v>
      </c>
      <c r="Q365" s="75"/>
      <c r="R365" s="76">
        <f>IF(AND(T365&lt;&gt;"",P365&lt;&gt;""),P365-T365,IF(AND(T365&lt;&gt;"",Q365&lt;&gt;""),Q365-T365,""))</f>
        <v>0</v>
      </c>
      <c r="S365" s="76" t="str">
        <f>IF(ISERROR(INDEX('[1]Export Agora'!F:F,MATCH(INDEX('[1]Présence Agora'!#REF!,MATCH(E365,'[1]Présence Agora'!B:B,0)),'[1]Export Agora'!A:A,0))),"",IF(INDEX('[1]Export Agora'!F:F,MATCH(INDEX('[1]Présence Agora'!#REF!,MATCH(E365,'[1]Présence Agora'!B:B,0)),'[1]Export Agora'!A:A,0))="","",INDEX('[1]Export Agora'!F:F,MATCH(INDEX('[1]Présence Agora'!#REF!,MATCH(E365,'[1]Présence Agora'!B:B,0)),'[1]Export Agora'!A:A,0))))</f>
        <v/>
      </c>
      <c r="T365" s="65">
        <f>IF(INDEX('[1]Export Lascom'!U:U,MATCH(E365,'[1]Export Lascom'!O:O,0))="","",INDEX('[1]Export Lascom'!U:U,MATCH(E365,'[1]Export Lascom'!O:O,0)))</f>
        <v>44984</v>
      </c>
    </row>
    <row r="366" spans="5:20" x14ac:dyDescent="0.25">
      <c r="E366" s="72" t="s">
        <v>797</v>
      </c>
      <c r="F366" s="73" t="str">
        <f>INDEX('[1]Export Lascom'!B:B,MATCH(E366,'[1]Export Lascom'!O:O,0))</f>
        <v>22ISS</v>
      </c>
      <c r="G366" s="73">
        <f>INDEX('[1]Export Lascom'!G:G,MATCH(E366,'[1]Export Lascom'!O:O,0))</f>
        <v>17</v>
      </c>
      <c r="H366" s="73" t="str">
        <f>INDEX('[1]Export Lascom'!D:D,MATCH(E366,'[1]Export Lascom'!O:O,0))</f>
        <v>HYS</v>
      </c>
      <c r="I366" s="73" t="str">
        <f>INDEX('[1]Export Lascom'!E:E,MATCH(E366,'[1]Export Lascom'!O:O,0))</f>
        <v>PN2068-2</v>
      </c>
      <c r="J366" s="73" t="str">
        <f>IF(MID(INDEX('[1]Export Lascom'!P:P,MATCH(E366,'[1]Export Lascom'!O:O,0)),4,1)="-",MID(INDEX('[1]Export Lascom'!P:P,MATCH(E366,'[1]Export Lascom'!O:O,0)),5,3),"Titre à mettre à jour")</f>
        <v>Titre à mettre à jour</v>
      </c>
      <c r="K366" s="73" t="str">
        <f>IF(MID(INDEX('[1]Export Lascom'!P:P,MATCH(E366,'[1]Export Lascom'!O:O,0)),4,1)="-",MID(INDEX('[1]Export Lascom'!P:P,MATCH(E366,'[1]Export Lascom'!O:O,0)),9,3),"Titre à mettre à jour")</f>
        <v>Titre à mettre à jour</v>
      </c>
      <c r="L366" s="73" t="str">
        <f>INDEX('[1]Export Lascom'!I:I,MATCH(E366,'[1]Export Lascom'!O:O,0))</f>
        <v>SPS</v>
      </c>
      <c r="M366" s="73" t="str">
        <f>MID(E366,SEARCH("_",E366)-1+13,6)</f>
        <v>000005</v>
      </c>
      <c r="N366" s="74">
        <f>VALUE(MID(E366,SEARCH("_",E366)-1+20,2))</f>
        <v>1</v>
      </c>
      <c r="O366" s="73" t="s">
        <v>785</v>
      </c>
      <c r="P366" s="83">
        <f>IF(ISERROR(INDEX('Export CPRD PN2068-2'!M:M,MATCH(E366,'Export CPRD PN2068-2'!A:A,0))),"",INDEX('Export CPRD PN2068-2'!M:M,MATCH(E366,'Export CPRD PN2068-2'!A:A,0)))</f>
        <v>44917</v>
      </c>
      <c r="Q366" s="75"/>
      <c r="R366" s="76">
        <f>IF(AND(T366&lt;&gt;"",P366&lt;&gt;""),P366-T366,IF(AND(T366&lt;&gt;"",Q366&lt;&gt;""),Q366-T366,""))</f>
        <v>0</v>
      </c>
      <c r="S366" s="76" t="str">
        <f>IF(ISERROR(INDEX('[1]Export Agora'!F:F,MATCH(INDEX('[1]Présence Agora'!#REF!,MATCH(E366,'[1]Présence Agora'!B:B,0)),'[1]Export Agora'!A:A,0))),"",IF(INDEX('[1]Export Agora'!F:F,MATCH(INDEX('[1]Présence Agora'!#REF!,MATCH(E366,'[1]Présence Agora'!B:B,0)),'[1]Export Agora'!A:A,0))="","",INDEX('[1]Export Agora'!F:F,MATCH(INDEX('[1]Présence Agora'!#REF!,MATCH(E366,'[1]Présence Agora'!B:B,0)),'[1]Export Agora'!A:A,0))))</f>
        <v/>
      </c>
      <c r="T366" s="65">
        <f>IF(INDEX('[1]Export Lascom'!U:U,MATCH(E366,'[1]Export Lascom'!O:O,0))="","",INDEX('[1]Export Lascom'!U:U,MATCH(E366,'[1]Export Lascom'!O:O,0)))</f>
        <v>44917</v>
      </c>
    </row>
    <row r="367" spans="5:20" x14ac:dyDescent="0.25">
      <c r="E367" s="72" t="s">
        <v>1142</v>
      </c>
      <c r="F367" s="73" t="str">
        <f>INDEX('[1]Export Lascom'!B:B,MATCH(E367,'[1]Export Lascom'!O:O,0))</f>
        <v>22ISS</v>
      </c>
      <c r="G367" s="73">
        <f>INDEX('[1]Export Lascom'!G:G,MATCH(E367,'[1]Export Lascom'!O:O,0))</f>
        <v>17</v>
      </c>
      <c r="H367" s="73" t="str">
        <f>INDEX('[1]Export Lascom'!D:D,MATCH(E367,'[1]Export Lascom'!O:O,0))</f>
        <v>FAC</v>
      </c>
      <c r="I367" s="73" t="str">
        <f>INDEX('[1]Export Lascom'!E:E,MATCH(E367,'[1]Export Lascom'!O:O,0))</f>
        <v>PN2122</v>
      </c>
      <c r="J367" s="73" t="str">
        <f>IF(MID(INDEX('[1]Export Lascom'!P:P,MATCH(E367,'[1]Export Lascom'!O:O,0)),4,1)="-",MID(INDEX('[1]Export Lascom'!P:P,MATCH(E367,'[1]Export Lascom'!O:O,0)),5,3),"Titre à mettre à jour")</f>
        <v>TTT</v>
      </c>
      <c r="K367" s="73" t="str">
        <f>IF(MID(INDEX('[1]Export Lascom'!P:P,MATCH(E367,'[1]Export Lascom'!O:O,0)),4,1)="-",MID(INDEX('[1]Export Lascom'!P:P,MATCH(E367,'[1]Export Lascom'!O:O,0)),9,3),"Titre à mettre à jour")</f>
        <v>EMR</v>
      </c>
      <c r="L367" s="73" t="str">
        <f>INDEX('[1]Export Lascom'!I:I,MATCH(E367,'[1]Export Lascom'!O:O,0))</f>
        <v>ADM</v>
      </c>
      <c r="M367" s="73" t="str">
        <f>MID(E367,SEARCH("_",E367)-1+13,6)</f>
        <v>000021</v>
      </c>
      <c r="N367" s="74">
        <f>VALUE(MID(E367,SEARCH("_",E367)-1+20,2))</f>
        <v>1</v>
      </c>
      <c r="O367" s="73" t="s">
        <v>785</v>
      </c>
      <c r="P367" s="83" t="str">
        <f>IF(ISERROR(INDEX('Export CPRD PN2068-2'!M:M,MATCH(E367,'Export CPRD PN2068-2'!A:A,0))),"",INDEX('Export CPRD PN2068-2'!M:M,MATCH(E367,'Export CPRD PN2068-2'!A:A,0)))</f>
        <v/>
      </c>
      <c r="Q367" s="75"/>
      <c r="R367" s="76" t="str">
        <f>IF(AND(T367&lt;&gt;"",P367&lt;&gt;""),P367-T367,IF(AND(T367&lt;&gt;"",Q367&lt;&gt;""),Q367-T367,""))</f>
        <v/>
      </c>
      <c r="S367" s="76" t="str">
        <f>IF(ISERROR(INDEX('[1]Export Agora'!F:F,MATCH(INDEX('[1]Présence Agora'!#REF!,MATCH(E367,'[1]Présence Agora'!B:B,0)),'[1]Export Agora'!A:A,0))),"",IF(INDEX('[1]Export Agora'!F:F,MATCH(INDEX('[1]Présence Agora'!#REF!,MATCH(E367,'[1]Présence Agora'!B:B,0)),'[1]Export Agora'!A:A,0))="","",INDEX('[1]Export Agora'!F:F,MATCH(INDEX('[1]Présence Agora'!#REF!,MATCH(E367,'[1]Présence Agora'!B:B,0)),'[1]Export Agora'!A:A,0))))</f>
        <v/>
      </c>
      <c r="T367" s="65">
        <f>IF(INDEX('[1]Export Lascom'!U:U,MATCH(E367,'[1]Export Lascom'!O:O,0))="","",INDEX('[1]Export Lascom'!U:U,MATCH(E367,'[1]Export Lascom'!O:O,0)))</f>
        <v>45058</v>
      </c>
    </row>
    <row r="368" spans="5:20" x14ac:dyDescent="0.25">
      <c r="E368" s="72" t="s">
        <v>878</v>
      </c>
      <c r="F368" s="73" t="str">
        <f>INDEX('[1]Export Lascom'!B:B,MATCH(E368,'[1]Export Lascom'!O:O,0))</f>
        <v>22ISS</v>
      </c>
      <c r="G368" s="73">
        <f>INDEX('[1]Export Lascom'!G:G,MATCH(E368,'[1]Export Lascom'!O:O,0))</f>
        <v>17</v>
      </c>
      <c r="H368" s="73" t="str">
        <f>INDEX('[1]Export Lascom'!D:D,MATCH(E368,'[1]Export Lascom'!O:O,0))</f>
        <v>FAC</v>
      </c>
      <c r="I368" s="73" t="str">
        <f>INDEX('[1]Export Lascom'!E:E,MATCH(E368,'[1]Export Lascom'!O:O,0))</f>
        <v>PN2122</v>
      </c>
      <c r="J368" s="73" t="str">
        <f>IF(MID(INDEX('[1]Export Lascom'!P:P,MATCH(E368,'[1]Export Lascom'!O:O,0)),4,1)="-",MID(INDEX('[1]Export Lascom'!P:P,MATCH(E368,'[1]Export Lascom'!O:O,0)),5,3),"Titre à mettre à jour")</f>
        <v>TTT</v>
      </c>
      <c r="K368" s="73" t="str">
        <f>IF(MID(INDEX('[1]Export Lascom'!P:P,MATCH(E368,'[1]Export Lascom'!O:O,0)),4,1)="-",MID(INDEX('[1]Export Lascom'!P:P,MATCH(E368,'[1]Export Lascom'!O:O,0)),9,3),"Titre à mettre à jour")</f>
        <v>EMR</v>
      </c>
      <c r="L368" s="73" t="str">
        <f>INDEX('[1]Export Lascom'!I:I,MATCH(E368,'[1]Export Lascom'!O:O,0))</f>
        <v>FIC</v>
      </c>
      <c r="M368" s="73" t="str">
        <f>MID(E368,SEARCH("_",E368)-1+13,6)</f>
        <v>000009</v>
      </c>
      <c r="N368" s="74">
        <f>VALUE(MID(E368,SEARCH("_",E368)-1+20,2))</f>
        <v>1</v>
      </c>
      <c r="O368" s="73" t="s">
        <v>787</v>
      </c>
      <c r="P368" s="84"/>
      <c r="Q368" s="75"/>
      <c r="R368" s="76" t="str">
        <f>IF(AND(T368&lt;&gt;"",P368&lt;&gt;""),P368-T368,IF(AND(T368&lt;&gt;"",Q368&lt;&gt;""),Q368-T368,""))</f>
        <v/>
      </c>
      <c r="S368" s="76" t="str">
        <f>IF(ISERROR(INDEX('[1]Export Agora'!F:F,MATCH(INDEX('[1]Présence Agora'!#REF!,MATCH(E368,'[1]Présence Agora'!B:B,0)),'[1]Export Agora'!A:A,0))),"",IF(INDEX('[1]Export Agora'!F:F,MATCH(INDEX('[1]Présence Agora'!#REF!,MATCH(E368,'[1]Présence Agora'!B:B,0)),'[1]Export Agora'!A:A,0))="","",INDEX('[1]Export Agora'!F:F,MATCH(INDEX('[1]Présence Agora'!#REF!,MATCH(E368,'[1]Présence Agora'!B:B,0)),'[1]Export Agora'!A:A,0))))</f>
        <v/>
      </c>
      <c r="T368" s="65">
        <f>IF(INDEX('[1]Export Lascom'!U:U,MATCH(E368,'[1]Export Lascom'!O:O,0))="","",INDEX('[1]Export Lascom'!U:U,MATCH(E368,'[1]Export Lascom'!O:O,0)))</f>
        <v>44974</v>
      </c>
    </row>
    <row r="369" spans="5:20" x14ac:dyDescent="0.25">
      <c r="E369" s="72" t="s">
        <v>1256</v>
      </c>
      <c r="F369" s="73" t="str">
        <f>INDEX('[1]Export Lascom'!B:B,MATCH(E369,'[1]Export Lascom'!O:O,0))</f>
        <v>22ISS</v>
      </c>
      <c r="G369" s="73">
        <f>INDEX('[1]Export Lascom'!G:G,MATCH(E369,'[1]Export Lascom'!O:O,0))</f>
        <v>17</v>
      </c>
      <c r="H369" s="73" t="str">
        <f>INDEX('[1]Export Lascom'!D:D,MATCH(E369,'[1]Export Lascom'!O:O,0))</f>
        <v>FAC</v>
      </c>
      <c r="I369" s="73" t="str">
        <f>INDEX('[1]Export Lascom'!E:E,MATCH(E369,'[1]Export Lascom'!O:O,0))</f>
        <v>PN2122</v>
      </c>
      <c r="J369" s="73" t="str">
        <f>IF(MID(INDEX('[1]Export Lascom'!P:P,MATCH(E369,'[1]Export Lascom'!O:O,0)),4,1)="-",MID(INDEX('[1]Export Lascom'!P:P,MATCH(E369,'[1]Export Lascom'!O:O,0)),5,3),"Titre à mettre à jour")</f>
        <v>TTT</v>
      </c>
      <c r="K369" s="73" t="str">
        <f>IF(MID(INDEX('[1]Export Lascom'!P:P,MATCH(E369,'[1]Export Lascom'!O:O,0)),4,1)="-",MID(INDEX('[1]Export Lascom'!P:P,MATCH(E369,'[1]Export Lascom'!O:O,0)),9,3),"Titre à mettre à jour")</f>
        <v>EMR</v>
      </c>
      <c r="L369" s="73" t="str">
        <f>INDEX('[1]Export Lascom'!I:I,MATCH(E369,'[1]Export Lascom'!O:O,0))</f>
        <v>FIC</v>
      </c>
      <c r="M369" s="73" t="str">
        <f>MID(E369,SEARCH("_",E369)-1+13,6)</f>
        <v>000009</v>
      </c>
      <c r="N369" s="74">
        <f>VALUE(MID(E369,SEARCH("_",E369)-1+20,2))</f>
        <v>2</v>
      </c>
      <c r="O369" s="73" t="s">
        <v>787</v>
      </c>
      <c r="P369" s="84"/>
      <c r="Q369" s="75">
        <v>44991</v>
      </c>
      <c r="R369" s="76" t="str">
        <f>IF(AND(T369&lt;&gt;"",P369&lt;&gt;""),P369-T369,IF(AND(T369&lt;&gt;"",Q369&lt;&gt;""),Q369-T369,""))</f>
        <v/>
      </c>
      <c r="S369" s="76" t="str">
        <f>IF(ISERROR(INDEX('[1]Export Agora'!F:F,MATCH(INDEX('[1]Présence Agora'!#REF!,MATCH(E369,'[1]Présence Agora'!B:B,0)),'[1]Export Agora'!A:A,0))),"",IF(INDEX('[1]Export Agora'!F:F,MATCH(INDEX('[1]Présence Agora'!#REF!,MATCH(E369,'[1]Présence Agora'!B:B,0)),'[1]Export Agora'!A:A,0))="","",INDEX('[1]Export Agora'!F:F,MATCH(INDEX('[1]Présence Agora'!#REF!,MATCH(E369,'[1]Présence Agora'!B:B,0)),'[1]Export Agora'!A:A,0))))</f>
        <v/>
      </c>
      <c r="T369" s="65" t="str">
        <f>IF(INDEX('[1]Export Lascom'!U:U,MATCH(E369,'[1]Export Lascom'!O:O,0))="","",INDEX('[1]Export Lascom'!U:U,MATCH(E369,'[1]Export Lascom'!O:O,0)))</f>
        <v/>
      </c>
    </row>
    <row r="370" spans="5:20" x14ac:dyDescent="0.25">
      <c r="E370" s="72" t="s">
        <v>886</v>
      </c>
      <c r="F370" s="73" t="str">
        <f>INDEX('[1]Export Lascom'!B:B,MATCH(E370,'[1]Export Lascom'!O:O,0))</f>
        <v>22ISS</v>
      </c>
      <c r="G370" s="73">
        <f>INDEX('[1]Export Lascom'!G:G,MATCH(E370,'[1]Export Lascom'!O:O,0))</f>
        <v>17</v>
      </c>
      <c r="H370" s="73" t="str">
        <f>INDEX('[1]Export Lascom'!D:D,MATCH(E370,'[1]Export Lascom'!O:O,0))</f>
        <v>FAC</v>
      </c>
      <c r="I370" s="73" t="str">
        <f>INDEX('[1]Export Lascom'!E:E,MATCH(E370,'[1]Export Lascom'!O:O,0))</f>
        <v>PN2122</v>
      </c>
      <c r="J370" s="73" t="str">
        <f>IF(MID(INDEX('[1]Export Lascom'!P:P,MATCH(E370,'[1]Export Lascom'!O:O,0)),4,1)="-",MID(INDEX('[1]Export Lascom'!P:P,MATCH(E370,'[1]Export Lascom'!O:O,0)),5,3),"Titre à mettre à jour")</f>
        <v>TTT</v>
      </c>
      <c r="K370" s="73" t="str">
        <f>IF(MID(INDEX('[1]Export Lascom'!P:P,MATCH(E370,'[1]Export Lascom'!O:O,0)),4,1)="-",MID(INDEX('[1]Export Lascom'!P:P,MATCH(E370,'[1]Export Lascom'!O:O,0)),9,3),"Titre à mettre à jour")</f>
        <v>EMR</v>
      </c>
      <c r="L370" s="73" t="str">
        <f>INDEX('[1]Export Lascom'!I:I,MATCH(E370,'[1]Export Lascom'!O:O,0))</f>
        <v>FIC</v>
      </c>
      <c r="M370" s="73" t="str">
        <f>MID(E370,SEARCH("_",E370)-1+13,6)</f>
        <v>000009</v>
      </c>
      <c r="N370" s="74">
        <f>VALUE(MID(E370,SEARCH("_",E370)-1+20,2))</f>
        <v>3</v>
      </c>
      <c r="O370" s="73" t="s">
        <v>787</v>
      </c>
      <c r="P370" s="84"/>
      <c r="Q370" s="75"/>
      <c r="R370" s="76" t="str">
        <f>IF(AND(T370&lt;&gt;"",P370&lt;&gt;""),P370-T370,IF(AND(T370&lt;&gt;"",Q370&lt;&gt;""),Q370-T370,""))</f>
        <v/>
      </c>
      <c r="S370" s="76" t="str">
        <f>IF(ISERROR(INDEX('[1]Export Agora'!F:F,MATCH(INDEX('[1]Présence Agora'!#REF!,MATCH(E370,'[1]Présence Agora'!B:B,0)),'[1]Export Agora'!A:A,0))),"",IF(INDEX('[1]Export Agora'!F:F,MATCH(INDEX('[1]Présence Agora'!#REF!,MATCH(E370,'[1]Présence Agora'!B:B,0)),'[1]Export Agora'!A:A,0))="","",INDEX('[1]Export Agora'!F:F,MATCH(INDEX('[1]Présence Agora'!#REF!,MATCH(E370,'[1]Présence Agora'!B:B,0)),'[1]Export Agora'!A:A,0))))</f>
        <v/>
      </c>
      <c r="T370" s="65">
        <f>IF(INDEX('[1]Export Lascom'!U:U,MATCH(E370,'[1]Export Lascom'!O:O,0))="","",INDEX('[1]Export Lascom'!U:U,MATCH(E370,'[1]Export Lascom'!O:O,0)))</f>
        <v>44977</v>
      </c>
    </row>
    <row r="371" spans="5:20" x14ac:dyDescent="0.25">
      <c r="E371" s="72" t="s">
        <v>894</v>
      </c>
      <c r="F371" s="73" t="str">
        <f>INDEX('[1]Export Lascom'!B:B,MATCH(E371,'[1]Export Lascom'!O:O,0))</f>
        <v>22ISS</v>
      </c>
      <c r="G371" s="73">
        <f>INDEX('[1]Export Lascom'!G:G,MATCH(E371,'[1]Export Lascom'!O:O,0))</f>
        <v>17</v>
      </c>
      <c r="H371" s="73" t="str">
        <f>INDEX('[1]Export Lascom'!D:D,MATCH(E371,'[1]Export Lascom'!O:O,0))</f>
        <v>FAC</v>
      </c>
      <c r="I371" s="73" t="str">
        <f>INDEX('[1]Export Lascom'!E:E,MATCH(E371,'[1]Export Lascom'!O:O,0))</f>
        <v>PN2122</v>
      </c>
      <c r="J371" s="73" t="str">
        <f>IF(MID(INDEX('[1]Export Lascom'!P:P,MATCH(E371,'[1]Export Lascom'!O:O,0)),4,1)="-",MID(INDEX('[1]Export Lascom'!P:P,MATCH(E371,'[1]Export Lascom'!O:O,0)),5,3),"Titre à mettre à jour")</f>
        <v>TTT</v>
      </c>
      <c r="K371" s="73" t="str">
        <f>IF(MID(INDEX('[1]Export Lascom'!P:P,MATCH(E371,'[1]Export Lascom'!O:O,0)),4,1)="-",MID(INDEX('[1]Export Lascom'!P:P,MATCH(E371,'[1]Export Lascom'!O:O,0)),9,3),"Titre à mettre à jour")</f>
        <v>EMR</v>
      </c>
      <c r="L371" s="73" t="str">
        <f>INDEX('[1]Export Lascom'!I:I,MATCH(E371,'[1]Export Lascom'!O:O,0))</f>
        <v>FIC</v>
      </c>
      <c r="M371" s="73" t="str">
        <f>MID(E371,SEARCH("_",E371)-1+13,6)</f>
        <v>000009</v>
      </c>
      <c r="N371" s="74">
        <f>VALUE(MID(E371,SEARCH("_",E371)-1+20,2))</f>
        <v>4</v>
      </c>
      <c r="O371" s="73" t="s">
        <v>787</v>
      </c>
      <c r="P371" s="75"/>
      <c r="Q371" s="75">
        <v>44992</v>
      </c>
      <c r="R371" s="76">
        <f>IF(AND(T371&lt;&gt;"",P371&lt;&gt;""),P371-T371,IF(AND(T371&lt;&gt;"",Q371&lt;&gt;""),Q371-T371,""))</f>
        <v>14</v>
      </c>
      <c r="S371" s="76" t="str">
        <f>IF(ISERROR(INDEX('[1]Export Agora'!F:F,MATCH(INDEX('[1]Présence Agora'!#REF!,MATCH(E371,'[1]Présence Agora'!B:B,0)),'[1]Export Agora'!A:A,0))),"",IF(INDEX('[1]Export Agora'!F:F,MATCH(INDEX('[1]Présence Agora'!#REF!,MATCH(E371,'[1]Présence Agora'!B:B,0)),'[1]Export Agora'!A:A,0))="","",INDEX('[1]Export Agora'!F:F,MATCH(INDEX('[1]Présence Agora'!#REF!,MATCH(E371,'[1]Présence Agora'!B:B,0)),'[1]Export Agora'!A:A,0))))</f>
        <v/>
      </c>
      <c r="T371" s="65">
        <f>IF(INDEX('[1]Export Lascom'!U:U,MATCH(E371,'[1]Export Lascom'!O:O,0))="","",INDEX('[1]Export Lascom'!U:U,MATCH(E371,'[1]Export Lascom'!O:O,0)))</f>
        <v>44978</v>
      </c>
    </row>
    <row r="372" spans="5:20" x14ac:dyDescent="0.25">
      <c r="E372" s="72" t="s">
        <v>917</v>
      </c>
      <c r="F372" s="73" t="str">
        <f>INDEX('[1]Export Lascom'!B:B,MATCH(E372,'[1]Export Lascom'!O:O,0))</f>
        <v>22ISS</v>
      </c>
      <c r="G372" s="73">
        <f>INDEX('[1]Export Lascom'!G:G,MATCH(E372,'[1]Export Lascom'!O:O,0))</f>
        <v>17</v>
      </c>
      <c r="H372" s="73" t="str">
        <f>INDEX('[1]Export Lascom'!D:D,MATCH(E372,'[1]Export Lascom'!O:O,0))</f>
        <v>FAC</v>
      </c>
      <c r="I372" s="73" t="str">
        <f>INDEX('[1]Export Lascom'!E:E,MATCH(E372,'[1]Export Lascom'!O:O,0))</f>
        <v>PN2122</v>
      </c>
      <c r="J372" s="73" t="str">
        <f>IF(MID(INDEX('[1]Export Lascom'!P:P,MATCH(E372,'[1]Export Lascom'!O:O,0)),4,1)="-",MID(INDEX('[1]Export Lascom'!P:P,MATCH(E372,'[1]Export Lascom'!O:O,0)),5,3),"Titre à mettre à jour")</f>
        <v>TTT</v>
      </c>
      <c r="K372" s="73" t="str">
        <f>IF(MID(INDEX('[1]Export Lascom'!P:P,MATCH(E372,'[1]Export Lascom'!O:O,0)),4,1)="-",MID(INDEX('[1]Export Lascom'!P:P,MATCH(E372,'[1]Export Lascom'!O:O,0)),9,3),"Titre à mettre à jour")</f>
        <v>EMR</v>
      </c>
      <c r="L372" s="73" t="str">
        <f>INDEX('[1]Export Lascom'!I:I,MATCH(E372,'[1]Export Lascom'!O:O,0))</f>
        <v>FIC</v>
      </c>
      <c r="M372" s="73" t="str">
        <f>MID(E372,SEARCH("_",E372)-1+13,6)</f>
        <v>000009</v>
      </c>
      <c r="N372" s="74">
        <f>VALUE(MID(E372,SEARCH("_",E372)-1+20,2))</f>
        <v>5</v>
      </c>
      <c r="O372" s="73" t="s">
        <v>785</v>
      </c>
      <c r="P372" s="75"/>
      <c r="Q372" s="75"/>
      <c r="R372" s="76" t="str">
        <f>IF(AND(T372&lt;&gt;"",P372&lt;&gt;""),P372-T372,IF(AND(T372&lt;&gt;"",Q372&lt;&gt;""),Q372-T372,""))</f>
        <v/>
      </c>
      <c r="S372" s="76" t="str">
        <f>IF(ISERROR(INDEX('[1]Export Agora'!F:F,MATCH(INDEX('[1]Présence Agora'!#REF!,MATCH(E372,'[1]Présence Agora'!B:B,0)),'[1]Export Agora'!A:A,0))),"",IF(INDEX('[1]Export Agora'!F:F,MATCH(INDEX('[1]Présence Agora'!#REF!,MATCH(E372,'[1]Présence Agora'!B:B,0)),'[1]Export Agora'!A:A,0))="","",INDEX('[1]Export Agora'!F:F,MATCH(INDEX('[1]Présence Agora'!#REF!,MATCH(E372,'[1]Présence Agora'!B:B,0)),'[1]Export Agora'!A:A,0))))</f>
        <v/>
      </c>
      <c r="T372" s="65">
        <f>IF(INDEX('[1]Export Lascom'!U:U,MATCH(E372,'[1]Export Lascom'!O:O,0))="","",INDEX('[1]Export Lascom'!U:U,MATCH(E372,'[1]Export Lascom'!O:O,0)))</f>
        <v>44991</v>
      </c>
    </row>
    <row r="373" spans="5:20" x14ac:dyDescent="0.25">
      <c r="E373" s="72" t="s">
        <v>887</v>
      </c>
      <c r="F373" s="73" t="str">
        <f>INDEX('[1]Export Lascom'!B:B,MATCH(E373,'[1]Export Lascom'!O:O,0))</f>
        <v>22ISS</v>
      </c>
      <c r="G373" s="73">
        <f>INDEX('[1]Export Lascom'!G:G,MATCH(E373,'[1]Export Lascom'!O:O,0))</f>
        <v>17</v>
      </c>
      <c r="H373" s="73" t="str">
        <f>INDEX('[1]Export Lascom'!D:D,MATCH(E373,'[1]Export Lascom'!O:O,0))</f>
        <v>FAC</v>
      </c>
      <c r="I373" s="73" t="str">
        <f>INDEX('[1]Export Lascom'!E:E,MATCH(E373,'[1]Export Lascom'!O:O,0))</f>
        <v>PN2122</v>
      </c>
      <c r="J373" s="73" t="str">
        <f>IF(MID(INDEX('[1]Export Lascom'!P:P,MATCH(E373,'[1]Export Lascom'!O:O,0)),4,1)="-",MID(INDEX('[1]Export Lascom'!P:P,MATCH(E373,'[1]Export Lascom'!O:O,0)),5,3),"Titre à mettre à jour")</f>
        <v>TTT</v>
      </c>
      <c r="K373" s="73" t="str">
        <f>IF(MID(INDEX('[1]Export Lascom'!P:P,MATCH(E373,'[1]Export Lascom'!O:O,0)),4,1)="-",MID(INDEX('[1]Export Lascom'!P:P,MATCH(E373,'[1]Export Lascom'!O:O,0)),9,3),"Titre à mettre à jour")</f>
        <v>EMR</v>
      </c>
      <c r="L373" s="73" t="str">
        <f>INDEX('[1]Export Lascom'!I:I,MATCH(E373,'[1]Export Lascom'!O:O,0))</f>
        <v>FIC</v>
      </c>
      <c r="M373" s="73" t="str">
        <f>MID(E373,SEARCH("_",E373)-1+13,6)</f>
        <v>000011</v>
      </c>
      <c r="N373" s="74">
        <f>VALUE(MID(E373,SEARCH("_",E373)-1+20,2))</f>
        <v>1</v>
      </c>
      <c r="O373" s="73" t="s">
        <v>787</v>
      </c>
      <c r="P373" s="75"/>
      <c r="Q373" s="75"/>
      <c r="R373" s="76" t="str">
        <f>IF(AND(T373&lt;&gt;"",P373&lt;&gt;""),P373-T373,IF(AND(T373&lt;&gt;"",Q373&lt;&gt;""),Q373-T373,""))</f>
        <v/>
      </c>
      <c r="S373" s="76" t="str">
        <f>IF(ISERROR(INDEX('[1]Export Agora'!F:F,MATCH(INDEX('[1]Présence Agora'!#REF!,MATCH(E373,'[1]Présence Agora'!B:B,0)),'[1]Export Agora'!A:A,0))),"",IF(INDEX('[1]Export Agora'!F:F,MATCH(INDEX('[1]Présence Agora'!#REF!,MATCH(E373,'[1]Présence Agora'!B:B,0)),'[1]Export Agora'!A:A,0))="","",INDEX('[1]Export Agora'!F:F,MATCH(INDEX('[1]Présence Agora'!#REF!,MATCH(E373,'[1]Présence Agora'!B:B,0)),'[1]Export Agora'!A:A,0))))</f>
        <v/>
      </c>
      <c r="T373" s="65">
        <f>IF(INDEX('[1]Export Lascom'!U:U,MATCH(E373,'[1]Export Lascom'!O:O,0))="","",INDEX('[1]Export Lascom'!U:U,MATCH(E373,'[1]Export Lascom'!O:O,0)))</f>
        <v>44977</v>
      </c>
    </row>
    <row r="374" spans="5:20" x14ac:dyDescent="0.25">
      <c r="E374" s="72" t="s">
        <v>895</v>
      </c>
      <c r="F374" s="73" t="str">
        <f>INDEX('[1]Export Lascom'!B:B,MATCH(E374,'[1]Export Lascom'!O:O,0))</f>
        <v>22ISS</v>
      </c>
      <c r="G374" s="73">
        <f>INDEX('[1]Export Lascom'!G:G,MATCH(E374,'[1]Export Lascom'!O:O,0))</f>
        <v>17</v>
      </c>
      <c r="H374" s="73" t="str">
        <f>INDEX('[1]Export Lascom'!D:D,MATCH(E374,'[1]Export Lascom'!O:O,0))</f>
        <v>FAC</v>
      </c>
      <c r="I374" s="73" t="str">
        <f>INDEX('[1]Export Lascom'!E:E,MATCH(E374,'[1]Export Lascom'!O:O,0))</f>
        <v>PN2122</v>
      </c>
      <c r="J374" s="73" t="str">
        <f>IF(MID(INDEX('[1]Export Lascom'!P:P,MATCH(E374,'[1]Export Lascom'!O:O,0)),4,1)="-",MID(INDEX('[1]Export Lascom'!P:P,MATCH(E374,'[1]Export Lascom'!O:O,0)),5,3),"Titre à mettre à jour")</f>
        <v>TTT</v>
      </c>
      <c r="K374" s="73" t="str">
        <f>IF(MID(INDEX('[1]Export Lascom'!P:P,MATCH(E374,'[1]Export Lascom'!O:O,0)),4,1)="-",MID(INDEX('[1]Export Lascom'!P:P,MATCH(E374,'[1]Export Lascom'!O:O,0)),9,3),"Titre à mettre à jour")</f>
        <v>EMR</v>
      </c>
      <c r="L374" s="73" t="str">
        <f>INDEX('[1]Export Lascom'!I:I,MATCH(E374,'[1]Export Lascom'!O:O,0))</f>
        <v>FIC</v>
      </c>
      <c r="M374" s="73" t="str">
        <f>MID(E374,SEARCH("_",E374)-1+13,6)</f>
        <v>000011</v>
      </c>
      <c r="N374" s="74">
        <f>VALUE(MID(E374,SEARCH("_",E374)-1+20,2))</f>
        <v>2</v>
      </c>
      <c r="O374" s="73" t="s">
        <v>787</v>
      </c>
      <c r="P374" s="75"/>
      <c r="Q374" s="75">
        <v>44992</v>
      </c>
      <c r="R374" s="76">
        <f>IF(AND(T374&lt;&gt;"",P374&lt;&gt;""),P374-T374,IF(AND(T374&lt;&gt;"",Q374&lt;&gt;""),Q374-T374,""))</f>
        <v>14</v>
      </c>
      <c r="S374" s="76" t="str">
        <f>IF(ISERROR(INDEX('[1]Export Agora'!F:F,MATCH(INDEX('[1]Présence Agora'!#REF!,MATCH(E374,'[1]Présence Agora'!B:B,0)),'[1]Export Agora'!A:A,0))),"",IF(INDEX('[1]Export Agora'!F:F,MATCH(INDEX('[1]Présence Agora'!#REF!,MATCH(E374,'[1]Présence Agora'!B:B,0)),'[1]Export Agora'!A:A,0))="","",INDEX('[1]Export Agora'!F:F,MATCH(INDEX('[1]Présence Agora'!#REF!,MATCH(E374,'[1]Présence Agora'!B:B,0)),'[1]Export Agora'!A:A,0))))</f>
        <v/>
      </c>
      <c r="T374" s="65">
        <f>IF(INDEX('[1]Export Lascom'!U:U,MATCH(E374,'[1]Export Lascom'!O:O,0))="","",INDEX('[1]Export Lascom'!U:U,MATCH(E374,'[1]Export Lascom'!O:O,0)))</f>
        <v>44978</v>
      </c>
    </row>
    <row r="375" spans="5:20" x14ac:dyDescent="0.25">
      <c r="E375" s="72" t="s">
        <v>918</v>
      </c>
      <c r="F375" s="73" t="str">
        <f>INDEX('[1]Export Lascom'!B:B,MATCH(E375,'[1]Export Lascom'!O:O,0))</f>
        <v>22ISS</v>
      </c>
      <c r="G375" s="73">
        <f>INDEX('[1]Export Lascom'!G:G,MATCH(E375,'[1]Export Lascom'!O:O,0))</f>
        <v>17</v>
      </c>
      <c r="H375" s="73" t="str">
        <f>INDEX('[1]Export Lascom'!D:D,MATCH(E375,'[1]Export Lascom'!O:O,0))</f>
        <v>FAC</v>
      </c>
      <c r="I375" s="73" t="str">
        <f>INDEX('[1]Export Lascom'!E:E,MATCH(E375,'[1]Export Lascom'!O:O,0))</f>
        <v>PN2122</v>
      </c>
      <c r="J375" s="73" t="str">
        <f>IF(MID(INDEX('[1]Export Lascom'!P:P,MATCH(E375,'[1]Export Lascom'!O:O,0)),4,1)="-",MID(INDEX('[1]Export Lascom'!P:P,MATCH(E375,'[1]Export Lascom'!O:O,0)),5,3),"Titre à mettre à jour")</f>
        <v>TTT</v>
      </c>
      <c r="K375" s="73" t="str">
        <f>IF(MID(INDEX('[1]Export Lascom'!P:P,MATCH(E375,'[1]Export Lascom'!O:O,0)),4,1)="-",MID(INDEX('[1]Export Lascom'!P:P,MATCH(E375,'[1]Export Lascom'!O:O,0)),9,3),"Titre à mettre à jour")</f>
        <v>EMR</v>
      </c>
      <c r="L375" s="73" t="str">
        <f>INDEX('[1]Export Lascom'!I:I,MATCH(E375,'[1]Export Lascom'!O:O,0))</f>
        <v>FIC</v>
      </c>
      <c r="M375" s="73" t="str">
        <f>MID(E375,SEARCH("_",E375)-1+13,6)</f>
        <v>000011</v>
      </c>
      <c r="N375" s="74">
        <f>VALUE(MID(E375,SEARCH("_",E375)-1+20,2))</f>
        <v>3</v>
      </c>
      <c r="O375" s="73" t="s">
        <v>787</v>
      </c>
      <c r="P375" s="75"/>
      <c r="Q375" s="75"/>
      <c r="R375" s="76" t="str">
        <f>IF(AND(T375&lt;&gt;"",P375&lt;&gt;""),P375-T375,IF(AND(T375&lt;&gt;"",Q375&lt;&gt;""),Q375-T375,""))</f>
        <v/>
      </c>
      <c r="S375" s="76" t="str">
        <f>IF(ISERROR(INDEX('[1]Export Agora'!F:F,MATCH(INDEX('[1]Présence Agora'!#REF!,MATCH(E375,'[1]Présence Agora'!B:B,0)),'[1]Export Agora'!A:A,0))),"",IF(INDEX('[1]Export Agora'!F:F,MATCH(INDEX('[1]Présence Agora'!#REF!,MATCH(E375,'[1]Présence Agora'!B:B,0)),'[1]Export Agora'!A:A,0))="","",INDEX('[1]Export Agora'!F:F,MATCH(INDEX('[1]Présence Agora'!#REF!,MATCH(E375,'[1]Présence Agora'!B:B,0)),'[1]Export Agora'!A:A,0))))</f>
        <v/>
      </c>
      <c r="T375" s="65">
        <f>IF(INDEX('[1]Export Lascom'!U:U,MATCH(E375,'[1]Export Lascom'!O:O,0))="","",INDEX('[1]Export Lascom'!U:U,MATCH(E375,'[1]Export Lascom'!O:O,0)))</f>
        <v>44991</v>
      </c>
    </row>
    <row r="376" spans="5:20" x14ac:dyDescent="0.25">
      <c r="E376" s="72" t="s">
        <v>922</v>
      </c>
      <c r="F376" s="73" t="str">
        <f>INDEX('[1]Export Lascom'!B:B,MATCH(E376,'[1]Export Lascom'!O:O,0))</f>
        <v>22ISS</v>
      </c>
      <c r="G376" s="73">
        <f>INDEX('[1]Export Lascom'!G:G,MATCH(E376,'[1]Export Lascom'!O:O,0))</f>
        <v>17</v>
      </c>
      <c r="H376" s="73" t="str">
        <f>INDEX('[1]Export Lascom'!D:D,MATCH(E376,'[1]Export Lascom'!O:O,0))</f>
        <v>FAC</v>
      </c>
      <c r="I376" s="73" t="str">
        <f>INDEX('[1]Export Lascom'!E:E,MATCH(E376,'[1]Export Lascom'!O:O,0))</f>
        <v>PN2122</v>
      </c>
      <c r="J376" s="73" t="str">
        <f>IF(MID(INDEX('[1]Export Lascom'!P:P,MATCH(E376,'[1]Export Lascom'!O:O,0)),4,1)="-",MID(INDEX('[1]Export Lascom'!P:P,MATCH(E376,'[1]Export Lascom'!O:O,0)),5,3),"Titre à mettre à jour")</f>
        <v>TTT</v>
      </c>
      <c r="K376" s="73" t="str">
        <f>IF(MID(INDEX('[1]Export Lascom'!P:P,MATCH(E376,'[1]Export Lascom'!O:O,0)),4,1)="-",MID(INDEX('[1]Export Lascom'!P:P,MATCH(E376,'[1]Export Lascom'!O:O,0)),9,3),"Titre à mettre à jour")</f>
        <v>EMR</v>
      </c>
      <c r="L376" s="73" t="str">
        <f>INDEX('[1]Export Lascom'!I:I,MATCH(E376,'[1]Export Lascom'!O:O,0))</f>
        <v>FIC</v>
      </c>
      <c r="M376" s="73" t="str">
        <f>MID(E376,SEARCH("_",E376)-1+13,6)</f>
        <v>000011</v>
      </c>
      <c r="N376" s="74">
        <f>VALUE(MID(E376,SEARCH("_",E376)-1+20,2))</f>
        <v>4</v>
      </c>
      <c r="O376" s="73" t="s">
        <v>785</v>
      </c>
      <c r="P376" s="75"/>
      <c r="Q376" s="75">
        <v>45006</v>
      </c>
      <c r="R376" s="76">
        <f>IF(AND(T376&lt;&gt;"",P376&lt;&gt;""),P376-T376,IF(AND(T376&lt;&gt;"",Q376&lt;&gt;""),Q376-T376,""))</f>
        <v>14</v>
      </c>
      <c r="S376" s="76" t="str">
        <f>IF(ISERROR(INDEX('[1]Export Agora'!F:F,MATCH(INDEX('[1]Présence Agora'!#REF!,MATCH(E376,'[1]Présence Agora'!B:B,0)),'[1]Export Agora'!A:A,0))),"",IF(INDEX('[1]Export Agora'!F:F,MATCH(INDEX('[1]Présence Agora'!#REF!,MATCH(E376,'[1]Présence Agora'!B:B,0)),'[1]Export Agora'!A:A,0))="","",INDEX('[1]Export Agora'!F:F,MATCH(INDEX('[1]Présence Agora'!#REF!,MATCH(E376,'[1]Présence Agora'!B:B,0)),'[1]Export Agora'!A:A,0))))</f>
        <v/>
      </c>
      <c r="T376" s="65">
        <f>IF(INDEX('[1]Export Lascom'!U:U,MATCH(E376,'[1]Export Lascom'!O:O,0))="","",INDEX('[1]Export Lascom'!U:U,MATCH(E376,'[1]Export Lascom'!O:O,0)))</f>
        <v>44992</v>
      </c>
    </row>
    <row r="377" spans="5:20" x14ac:dyDescent="0.25">
      <c r="E377" s="72" t="s">
        <v>938</v>
      </c>
      <c r="F377" s="73" t="str">
        <f>INDEX('[1]Export Lascom'!B:B,MATCH(E377,'[1]Export Lascom'!O:O,0))</f>
        <v>22ISS</v>
      </c>
      <c r="G377" s="73">
        <f>INDEX('[1]Export Lascom'!G:G,MATCH(E377,'[1]Export Lascom'!O:O,0))</f>
        <v>17</v>
      </c>
      <c r="H377" s="73" t="str">
        <f>INDEX('[1]Export Lascom'!D:D,MATCH(E377,'[1]Export Lascom'!O:O,0))</f>
        <v>FAC</v>
      </c>
      <c r="I377" s="73" t="str">
        <f>INDEX('[1]Export Lascom'!E:E,MATCH(E377,'[1]Export Lascom'!O:O,0))</f>
        <v>PN2122</v>
      </c>
      <c r="J377" s="73" t="str">
        <f>IF(MID(INDEX('[1]Export Lascom'!P:P,MATCH(E377,'[1]Export Lascom'!O:O,0)),4,1)="-",MID(INDEX('[1]Export Lascom'!P:P,MATCH(E377,'[1]Export Lascom'!O:O,0)),5,3),"Titre à mettre à jour")</f>
        <v>FAC</v>
      </c>
      <c r="K377" s="73" t="str">
        <f>IF(MID(INDEX('[1]Export Lascom'!P:P,MATCH(E377,'[1]Export Lascom'!O:O,0)),4,1)="-",MID(INDEX('[1]Export Lascom'!P:P,MATCH(E377,'[1]Export Lascom'!O:O,0)),9,3),"Titre à mettre à jour")</f>
        <v>TTT</v>
      </c>
      <c r="L377" s="73" t="str">
        <f>INDEX('[1]Export Lascom'!I:I,MATCH(E377,'[1]Export Lascom'!O:O,0))</f>
        <v>FIC</v>
      </c>
      <c r="M377" s="73" t="str">
        <f>MID(E377,SEARCH("_",E377)-1+13,6)</f>
        <v>000013</v>
      </c>
      <c r="N377" s="74">
        <f>VALUE(MID(E377,SEARCH("_",E377)-1+20,2))</f>
        <v>1</v>
      </c>
      <c r="O377" s="73" t="s">
        <v>787</v>
      </c>
      <c r="P377" s="75"/>
      <c r="Q377" s="75"/>
      <c r="R377" s="76" t="str">
        <f>IF(AND(T377&lt;&gt;"",P377&lt;&gt;""),P377-T377,IF(AND(T377&lt;&gt;"",Q377&lt;&gt;""),Q377-T377,""))</f>
        <v/>
      </c>
      <c r="S377" s="76" t="str">
        <f>IF(ISERROR(INDEX('[1]Export Agora'!F:F,MATCH(INDEX('[1]Présence Agora'!#REF!,MATCH(E377,'[1]Présence Agora'!B:B,0)),'[1]Export Agora'!A:A,0))),"",IF(INDEX('[1]Export Agora'!F:F,MATCH(INDEX('[1]Présence Agora'!#REF!,MATCH(E377,'[1]Présence Agora'!B:B,0)),'[1]Export Agora'!A:A,0))="","",INDEX('[1]Export Agora'!F:F,MATCH(INDEX('[1]Présence Agora'!#REF!,MATCH(E377,'[1]Présence Agora'!B:B,0)),'[1]Export Agora'!A:A,0))))</f>
        <v/>
      </c>
      <c r="T377" s="65">
        <f>IF(INDEX('[1]Export Lascom'!U:U,MATCH(E377,'[1]Export Lascom'!O:O,0))="","",INDEX('[1]Export Lascom'!U:U,MATCH(E377,'[1]Export Lascom'!O:O,0)))</f>
        <v>45002</v>
      </c>
    </row>
    <row r="378" spans="5:20" x14ac:dyDescent="0.25">
      <c r="E378" s="72" t="s">
        <v>942</v>
      </c>
      <c r="F378" s="73" t="str">
        <f>INDEX('[1]Export Lascom'!B:B,MATCH(E378,'[1]Export Lascom'!O:O,0))</f>
        <v>22ISS</v>
      </c>
      <c r="G378" s="73">
        <f>INDEX('[1]Export Lascom'!G:G,MATCH(E378,'[1]Export Lascom'!O:O,0))</f>
        <v>17</v>
      </c>
      <c r="H378" s="73" t="str">
        <f>INDEX('[1]Export Lascom'!D:D,MATCH(E378,'[1]Export Lascom'!O:O,0))</f>
        <v>FAC</v>
      </c>
      <c r="I378" s="73" t="str">
        <f>INDEX('[1]Export Lascom'!E:E,MATCH(E378,'[1]Export Lascom'!O:O,0))</f>
        <v>PN2122</v>
      </c>
      <c r="J378" s="73" t="str">
        <f>IF(MID(INDEX('[1]Export Lascom'!P:P,MATCH(E378,'[1]Export Lascom'!O:O,0)),4,1)="-",MID(INDEX('[1]Export Lascom'!P:P,MATCH(E378,'[1]Export Lascom'!O:O,0)),5,3),"Titre à mettre à jour")</f>
        <v>TTT</v>
      </c>
      <c r="K378" s="73" t="str">
        <f>IF(MID(INDEX('[1]Export Lascom'!P:P,MATCH(E378,'[1]Export Lascom'!O:O,0)),4,1)="-",MID(INDEX('[1]Export Lascom'!P:P,MATCH(E378,'[1]Export Lascom'!O:O,0)),9,3),"Titre à mettre à jour")</f>
        <v>EMR</v>
      </c>
      <c r="L378" s="73" t="str">
        <f>INDEX('[1]Export Lascom'!I:I,MATCH(E378,'[1]Export Lascom'!O:O,0))</f>
        <v>FIC</v>
      </c>
      <c r="M378" s="73" t="str">
        <f>MID(E378,SEARCH("_",E378)-1+13,6)</f>
        <v>000013</v>
      </c>
      <c r="N378" s="74">
        <f>VALUE(MID(E378,SEARCH("_",E378)-1+20,2))</f>
        <v>2</v>
      </c>
      <c r="O378" s="73" t="s">
        <v>787</v>
      </c>
      <c r="P378" s="75"/>
      <c r="Q378" s="75">
        <v>45019</v>
      </c>
      <c r="R378" s="76">
        <f>IF(AND(T378&lt;&gt;"",P378&lt;&gt;""),P378-T378,IF(AND(T378&lt;&gt;"",Q378&lt;&gt;""),Q378-T378,""))</f>
        <v>14</v>
      </c>
      <c r="S378" s="76" t="str">
        <f>IF(ISERROR(INDEX('[1]Export Agora'!F:F,MATCH(INDEX('[1]Présence Agora'!#REF!,MATCH(E378,'[1]Présence Agora'!B:B,0)),'[1]Export Agora'!A:A,0))),"",IF(INDEX('[1]Export Agora'!F:F,MATCH(INDEX('[1]Présence Agora'!#REF!,MATCH(E378,'[1]Présence Agora'!B:B,0)),'[1]Export Agora'!A:A,0))="","",INDEX('[1]Export Agora'!F:F,MATCH(INDEX('[1]Présence Agora'!#REF!,MATCH(E378,'[1]Présence Agora'!B:B,0)),'[1]Export Agora'!A:A,0))))</f>
        <v/>
      </c>
      <c r="T378" s="65">
        <f>IF(INDEX('[1]Export Lascom'!U:U,MATCH(E378,'[1]Export Lascom'!O:O,0))="","",INDEX('[1]Export Lascom'!U:U,MATCH(E378,'[1]Export Lascom'!O:O,0)))</f>
        <v>45005</v>
      </c>
    </row>
    <row r="379" spans="5:20" x14ac:dyDescent="0.25">
      <c r="E379" s="72" t="s">
        <v>943</v>
      </c>
      <c r="F379" s="73" t="str">
        <f>INDEX('[1]Export Lascom'!B:B,MATCH(E379,'[1]Export Lascom'!O:O,0))</f>
        <v>22ISS</v>
      </c>
      <c r="G379" s="73">
        <f>INDEX('[1]Export Lascom'!G:G,MATCH(E379,'[1]Export Lascom'!O:O,0))</f>
        <v>17</v>
      </c>
      <c r="H379" s="73" t="str">
        <f>INDEX('[1]Export Lascom'!D:D,MATCH(E379,'[1]Export Lascom'!O:O,0))</f>
        <v>FAC</v>
      </c>
      <c r="I379" s="73" t="str">
        <f>INDEX('[1]Export Lascom'!E:E,MATCH(E379,'[1]Export Lascom'!O:O,0))</f>
        <v>PN2122</v>
      </c>
      <c r="J379" s="73" t="str">
        <f>IF(MID(INDEX('[1]Export Lascom'!P:P,MATCH(E379,'[1]Export Lascom'!O:O,0)),4,1)="-",MID(INDEX('[1]Export Lascom'!P:P,MATCH(E379,'[1]Export Lascom'!O:O,0)),5,3),"Titre à mettre à jour")</f>
        <v>TTT</v>
      </c>
      <c r="K379" s="73" t="str">
        <f>IF(MID(INDEX('[1]Export Lascom'!P:P,MATCH(E379,'[1]Export Lascom'!O:O,0)),4,1)="-",MID(INDEX('[1]Export Lascom'!P:P,MATCH(E379,'[1]Export Lascom'!O:O,0)),9,3),"Titre à mettre à jour")</f>
        <v>EMR</v>
      </c>
      <c r="L379" s="73" t="str">
        <f>INDEX('[1]Export Lascom'!I:I,MATCH(E379,'[1]Export Lascom'!O:O,0))</f>
        <v>FIC</v>
      </c>
      <c r="M379" s="73" t="str">
        <f>MID(E379,SEARCH("_",E379)-1+13,6)</f>
        <v>000013</v>
      </c>
      <c r="N379" s="74">
        <f>VALUE(MID(E379,SEARCH("_",E379)-1+20,2))</f>
        <v>3</v>
      </c>
      <c r="O379" s="73" t="s">
        <v>787</v>
      </c>
      <c r="P379" s="75"/>
      <c r="Q379" s="75">
        <v>45019</v>
      </c>
      <c r="R379" s="76">
        <f>IF(AND(T379&lt;&gt;"",P379&lt;&gt;""),P379-T379,IF(AND(T379&lt;&gt;"",Q379&lt;&gt;""),Q379-T379,""))</f>
        <v>14</v>
      </c>
      <c r="S379" s="76" t="str">
        <f>IF(ISERROR(INDEX('[1]Export Agora'!F:F,MATCH(INDEX('[1]Présence Agora'!#REF!,MATCH(E379,'[1]Présence Agora'!B:B,0)),'[1]Export Agora'!A:A,0))),"",IF(INDEX('[1]Export Agora'!F:F,MATCH(INDEX('[1]Présence Agora'!#REF!,MATCH(E379,'[1]Présence Agora'!B:B,0)),'[1]Export Agora'!A:A,0))="","",INDEX('[1]Export Agora'!F:F,MATCH(INDEX('[1]Présence Agora'!#REF!,MATCH(E379,'[1]Présence Agora'!B:B,0)),'[1]Export Agora'!A:A,0))))</f>
        <v/>
      </c>
      <c r="T379" s="65">
        <f>IF(INDEX('[1]Export Lascom'!U:U,MATCH(E379,'[1]Export Lascom'!O:O,0))="","",INDEX('[1]Export Lascom'!U:U,MATCH(E379,'[1]Export Lascom'!O:O,0)))</f>
        <v>45005</v>
      </c>
    </row>
    <row r="380" spans="5:20" x14ac:dyDescent="0.25">
      <c r="E380" s="72" t="s">
        <v>1130</v>
      </c>
      <c r="F380" s="73" t="str">
        <f>INDEX('[1]Export Lascom'!B:B,MATCH(E380,'[1]Export Lascom'!O:O,0))</f>
        <v>22ISS</v>
      </c>
      <c r="G380" s="73">
        <f>INDEX('[1]Export Lascom'!G:G,MATCH(E380,'[1]Export Lascom'!O:O,0))</f>
        <v>17</v>
      </c>
      <c r="H380" s="73" t="str">
        <f>INDEX('[1]Export Lascom'!D:D,MATCH(E380,'[1]Export Lascom'!O:O,0))</f>
        <v>FAC</v>
      </c>
      <c r="I380" s="73" t="str">
        <f>INDEX('[1]Export Lascom'!E:E,MATCH(E380,'[1]Export Lascom'!O:O,0))</f>
        <v>PN2122</v>
      </c>
      <c r="J380" s="73" t="str">
        <f>IF(MID(INDEX('[1]Export Lascom'!P:P,MATCH(E380,'[1]Export Lascom'!O:O,0)),4,1)="-",MID(INDEX('[1]Export Lascom'!P:P,MATCH(E380,'[1]Export Lascom'!O:O,0)),5,3),"Titre à mettre à jour")</f>
        <v>TTT</v>
      </c>
      <c r="K380" s="73" t="str">
        <f>IF(MID(INDEX('[1]Export Lascom'!P:P,MATCH(E380,'[1]Export Lascom'!O:O,0)),4,1)="-",MID(INDEX('[1]Export Lascom'!P:P,MATCH(E380,'[1]Export Lascom'!O:O,0)),9,3),"Titre à mettre à jour")</f>
        <v>EMR</v>
      </c>
      <c r="L380" s="73" t="str">
        <f>INDEX('[1]Export Lascom'!I:I,MATCH(E380,'[1]Export Lascom'!O:O,0))</f>
        <v>FIC</v>
      </c>
      <c r="M380" s="73" t="str">
        <f>MID(E380,SEARCH("_",E380)-1+13,6)</f>
        <v>000013</v>
      </c>
      <c r="N380" s="74">
        <f>VALUE(MID(E380,SEARCH("_",E380)-1+20,2))</f>
        <v>4</v>
      </c>
      <c r="O380" s="73" t="s">
        <v>785</v>
      </c>
      <c r="P380" s="75"/>
      <c r="Q380" s="75">
        <v>45033</v>
      </c>
      <c r="R380" s="76">
        <f>IF(AND(T380&lt;&gt;"",P380&lt;&gt;""),P380-T380,IF(AND(T380&lt;&gt;"",Q380&lt;&gt;""),Q380-T380,""))</f>
        <v>-23</v>
      </c>
      <c r="S380" s="76" t="str">
        <f>IF(ISERROR(INDEX('[1]Export Agora'!F:F,MATCH(INDEX('[1]Présence Agora'!#REF!,MATCH(E380,'[1]Présence Agora'!B:B,0)),'[1]Export Agora'!A:A,0))),"",IF(INDEX('[1]Export Agora'!F:F,MATCH(INDEX('[1]Présence Agora'!#REF!,MATCH(E380,'[1]Présence Agora'!B:B,0)),'[1]Export Agora'!A:A,0))="","",INDEX('[1]Export Agora'!F:F,MATCH(INDEX('[1]Présence Agora'!#REF!,MATCH(E380,'[1]Présence Agora'!B:B,0)),'[1]Export Agora'!A:A,0))))</f>
        <v/>
      </c>
      <c r="T380" s="65">
        <f>IF(INDEX('[1]Export Lascom'!U:U,MATCH(E380,'[1]Export Lascom'!O:O,0))="","",INDEX('[1]Export Lascom'!U:U,MATCH(E380,'[1]Export Lascom'!O:O,0)))</f>
        <v>45056</v>
      </c>
    </row>
    <row r="381" spans="5:20" x14ac:dyDescent="0.25">
      <c r="E381" s="72" t="s">
        <v>896</v>
      </c>
      <c r="F381" s="73" t="str">
        <f>INDEX('[1]Export Lascom'!B:B,MATCH(E381,'[1]Export Lascom'!O:O,0))</f>
        <v>22ISS</v>
      </c>
      <c r="G381" s="73">
        <f>INDEX('[1]Export Lascom'!G:G,MATCH(E381,'[1]Export Lascom'!O:O,0))</f>
        <v>17</v>
      </c>
      <c r="H381" s="73" t="str">
        <f>INDEX('[1]Export Lascom'!D:D,MATCH(E381,'[1]Export Lascom'!O:O,0))</f>
        <v>FAC</v>
      </c>
      <c r="I381" s="73" t="str">
        <f>INDEX('[1]Export Lascom'!E:E,MATCH(E381,'[1]Export Lascom'!O:O,0))</f>
        <v>PN2122</v>
      </c>
      <c r="J381" s="73" t="str">
        <f>IF(MID(INDEX('[1]Export Lascom'!P:P,MATCH(E381,'[1]Export Lascom'!O:O,0)),4,1)="-",MID(INDEX('[1]Export Lascom'!P:P,MATCH(E381,'[1]Export Lascom'!O:O,0)),5,3),"Titre à mettre à jour")</f>
        <v>TTT</v>
      </c>
      <c r="K381" s="73" t="str">
        <f>IF(MID(INDEX('[1]Export Lascom'!P:P,MATCH(E381,'[1]Export Lascom'!O:O,0)),4,1)="-",MID(INDEX('[1]Export Lascom'!P:P,MATCH(E381,'[1]Export Lascom'!O:O,0)),9,3),"Titre à mettre à jour")</f>
        <v>EMR</v>
      </c>
      <c r="L381" s="73" t="str">
        <f>INDEX('[1]Export Lascom'!I:I,MATCH(E381,'[1]Export Lascom'!O:O,0))</f>
        <v>FQR</v>
      </c>
      <c r="M381" s="73" t="str">
        <f>MID(E381,SEARCH("_",E381)-1+13,6)</f>
        <v>000012</v>
      </c>
      <c r="N381" s="74">
        <f>VALUE(MID(E381,SEARCH("_",E381)-1+20,2))</f>
        <v>1</v>
      </c>
      <c r="O381" s="73" t="s">
        <v>785</v>
      </c>
      <c r="P381" s="75"/>
      <c r="Q381" s="75"/>
      <c r="R381" s="76" t="str">
        <f>IF(AND(T381&lt;&gt;"",P381&lt;&gt;""),P381-T381,IF(AND(T381&lt;&gt;"",Q381&lt;&gt;""),Q381-T381,""))</f>
        <v/>
      </c>
      <c r="S381" s="76" t="str">
        <f>IF(ISERROR(INDEX('[1]Export Agora'!F:F,MATCH(INDEX('[1]Présence Agora'!#REF!,MATCH(E381,'[1]Présence Agora'!B:B,0)),'[1]Export Agora'!A:A,0))),"",IF(INDEX('[1]Export Agora'!F:F,MATCH(INDEX('[1]Présence Agora'!#REF!,MATCH(E381,'[1]Présence Agora'!B:B,0)),'[1]Export Agora'!A:A,0))="","",INDEX('[1]Export Agora'!F:F,MATCH(INDEX('[1]Présence Agora'!#REF!,MATCH(E381,'[1]Présence Agora'!B:B,0)),'[1]Export Agora'!A:A,0))))</f>
        <v/>
      </c>
      <c r="T381" s="65">
        <f>IF(INDEX('[1]Export Lascom'!U:U,MATCH(E381,'[1]Export Lascom'!O:O,0))="","",INDEX('[1]Export Lascom'!U:U,MATCH(E381,'[1]Export Lascom'!O:O,0)))</f>
        <v>44978</v>
      </c>
    </row>
    <row r="382" spans="5:20" x14ac:dyDescent="0.25">
      <c r="E382" s="72" t="s">
        <v>957</v>
      </c>
      <c r="F382" s="73" t="str">
        <f>INDEX('[1]Export Lascom'!B:B,MATCH(E382,'[1]Export Lascom'!O:O,0))</f>
        <v>22ISS</v>
      </c>
      <c r="G382" s="73">
        <f>INDEX('[1]Export Lascom'!G:G,MATCH(E382,'[1]Export Lascom'!O:O,0))</f>
        <v>17</v>
      </c>
      <c r="H382" s="73" t="str">
        <f>INDEX('[1]Export Lascom'!D:D,MATCH(E382,'[1]Export Lascom'!O:O,0))</f>
        <v>FAC</v>
      </c>
      <c r="I382" s="73" t="str">
        <f>INDEX('[1]Export Lascom'!E:E,MATCH(E382,'[1]Export Lascom'!O:O,0))</f>
        <v>PN2122</v>
      </c>
      <c r="J382" s="73" t="str">
        <f>IF(MID(INDEX('[1]Export Lascom'!P:P,MATCH(E382,'[1]Export Lascom'!O:O,0)),4,1)="-",MID(INDEX('[1]Export Lascom'!P:P,MATCH(E382,'[1]Export Lascom'!O:O,0)),5,3),"Titre à mettre à jour")</f>
        <v>TTT</v>
      </c>
      <c r="K382" s="73" t="str">
        <f>IF(MID(INDEX('[1]Export Lascom'!P:P,MATCH(E382,'[1]Export Lascom'!O:O,0)),4,1)="-",MID(INDEX('[1]Export Lascom'!P:P,MATCH(E382,'[1]Export Lascom'!O:O,0)),9,3),"Titre à mettre à jour")</f>
        <v>EMR</v>
      </c>
      <c r="L382" s="73" t="str">
        <f>INDEX('[1]Export Lascom'!I:I,MATCH(E382,'[1]Export Lascom'!O:O,0))</f>
        <v>FQR</v>
      </c>
      <c r="M382" s="73" t="str">
        <f>MID(E382,SEARCH("_",E382)-1+13,6)</f>
        <v>000016</v>
      </c>
      <c r="N382" s="74">
        <f>VALUE(MID(E382,SEARCH("_",E382)-1+20,2))</f>
        <v>1</v>
      </c>
      <c r="O382" s="73" t="s">
        <v>785</v>
      </c>
      <c r="P382" s="75"/>
      <c r="Q382" s="75"/>
      <c r="R382" s="76" t="str">
        <f>IF(AND(T382&lt;&gt;"",P382&lt;&gt;""),P382-T382,IF(AND(T382&lt;&gt;"",Q382&lt;&gt;""),Q382-T382,""))</f>
        <v/>
      </c>
      <c r="S382" s="76" t="str">
        <f>IF(ISERROR(INDEX('[1]Export Agora'!F:F,MATCH(INDEX('[1]Présence Agora'!#REF!,MATCH(E382,'[1]Présence Agora'!B:B,0)),'[1]Export Agora'!A:A,0))),"",IF(INDEX('[1]Export Agora'!F:F,MATCH(INDEX('[1]Présence Agora'!#REF!,MATCH(E382,'[1]Présence Agora'!B:B,0)),'[1]Export Agora'!A:A,0))="","",INDEX('[1]Export Agora'!F:F,MATCH(INDEX('[1]Présence Agora'!#REF!,MATCH(E382,'[1]Présence Agora'!B:B,0)),'[1]Export Agora'!A:A,0))))</f>
        <v/>
      </c>
      <c r="T382" s="65">
        <f>IF(INDEX('[1]Export Lascom'!U:U,MATCH(E382,'[1]Export Lascom'!O:O,0))="","",INDEX('[1]Export Lascom'!U:U,MATCH(E382,'[1]Export Lascom'!O:O,0)))</f>
        <v>45013</v>
      </c>
    </row>
    <row r="383" spans="5:20" x14ac:dyDescent="0.25">
      <c r="E383" s="72" t="s">
        <v>958</v>
      </c>
      <c r="F383" s="73" t="str">
        <f>INDEX('[1]Export Lascom'!B:B,MATCH(E383,'[1]Export Lascom'!O:O,0))</f>
        <v>22ISS</v>
      </c>
      <c r="G383" s="73">
        <f>INDEX('[1]Export Lascom'!G:G,MATCH(E383,'[1]Export Lascom'!O:O,0))</f>
        <v>17</v>
      </c>
      <c r="H383" s="73" t="str">
        <f>INDEX('[1]Export Lascom'!D:D,MATCH(E383,'[1]Export Lascom'!O:O,0))</f>
        <v>FAC</v>
      </c>
      <c r="I383" s="73" t="str">
        <f>INDEX('[1]Export Lascom'!E:E,MATCH(E383,'[1]Export Lascom'!O:O,0))</f>
        <v>PN2122</v>
      </c>
      <c r="J383" s="73" t="str">
        <f>IF(MID(INDEX('[1]Export Lascom'!P:P,MATCH(E383,'[1]Export Lascom'!O:O,0)),4,1)="-",MID(INDEX('[1]Export Lascom'!P:P,MATCH(E383,'[1]Export Lascom'!O:O,0)),5,3),"Titre à mettre à jour")</f>
        <v>TTT</v>
      </c>
      <c r="K383" s="73" t="str">
        <f>IF(MID(INDEX('[1]Export Lascom'!P:P,MATCH(E383,'[1]Export Lascom'!O:O,0)),4,1)="-",MID(INDEX('[1]Export Lascom'!P:P,MATCH(E383,'[1]Export Lascom'!O:O,0)),9,3),"Titre à mettre à jour")</f>
        <v>EMR</v>
      </c>
      <c r="L383" s="73" t="str">
        <f>INDEX('[1]Export Lascom'!I:I,MATCH(E383,'[1]Export Lascom'!O:O,0))</f>
        <v>FQR</v>
      </c>
      <c r="M383" s="73" t="str">
        <f>MID(E383,SEARCH("_",E383)-1+13,6)</f>
        <v>000017</v>
      </c>
      <c r="N383" s="74">
        <f>VALUE(MID(E383,SEARCH("_",E383)-1+20,2))</f>
        <v>1</v>
      </c>
      <c r="O383" s="73" t="s">
        <v>785</v>
      </c>
      <c r="P383" s="75"/>
      <c r="Q383" s="75"/>
      <c r="R383" s="76" t="str">
        <f>IF(AND(T383&lt;&gt;"",P383&lt;&gt;""),P383-T383,IF(AND(T383&lt;&gt;"",Q383&lt;&gt;""),Q383-T383,""))</f>
        <v/>
      </c>
      <c r="S383" s="76" t="str">
        <f>IF(ISERROR(INDEX('[1]Export Agora'!F:F,MATCH(INDEX('[1]Présence Agora'!#REF!,MATCH(E383,'[1]Présence Agora'!B:B,0)),'[1]Export Agora'!A:A,0))),"",IF(INDEX('[1]Export Agora'!F:F,MATCH(INDEX('[1]Présence Agora'!#REF!,MATCH(E383,'[1]Présence Agora'!B:B,0)),'[1]Export Agora'!A:A,0))="","",INDEX('[1]Export Agora'!F:F,MATCH(INDEX('[1]Présence Agora'!#REF!,MATCH(E383,'[1]Présence Agora'!B:B,0)),'[1]Export Agora'!A:A,0))))</f>
        <v/>
      </c>
      <c r="T383" s="65">
        <f>IF(INDEX('[1]Export Lascom'!U:U,MATCH(E383,'[1]Export Lascom'!O:O,0))="","",INDEX('[1]Export Lascom'!U:U,MATCH(E383,'[1]Export Lascom'!O:O,0)))</f>
        <v>45013</v>
      </c>
    </row>
    <row r="384" spans="5:20" x14ac:dyDescent="0.25">
      <c r="E384" s="72" t="s">
        <v>1126</v>
      </c>
      <c r="F384" s="73" t="str">
        <f>INDEX('[1]Export Lascom'!B:B,MATCH(E384,'[1]Export Lascom'!O:O,0))</f>
        <v>22ISS</v>
      </c>
      <c r="G384" s="73">
        <f>INDEX('[1]Export Lascom'!G:G,MATCH(E384,'[1]Export Lascom'!O:O,0))</f>
        <v>17</v>
      </c>
      <c r="H384" s="73" t="str">
        <f>INDEX('[1]Export Lascom'!D:D,MATCH(E384,'[1]Export Lascom'!O:O,0))</f>
        <v>FAC</v>
      </c>
      <c r="I384" s="73" t="str">
        <f>INDEX('[1]Export Lascom'!E:E,MATCH(E384,'[1]Export Lascom'!O:O,0))</f>
        <v>PN2122</v>
      </c>
      <c r="J384" s="73" t="str">
        <f>IF(MID(INDEX('[1]Export Lascom'!P:P,MATCH(E384,'[1]Export Lascom'!O:O,0)),4,1)="-",MID(INDEX('[1]Export Lascom'!P:P,MATCH(E384,'[1]Export Lascom'!O:O,0)),5,3),"Titre à mettre à jour")</f>
        <v>N00</v>
      </c>
      <c r="K384" s="73" t="str">
        <f>IF(MID(INDEX('[1]Export Lascom'!P:P,MATCH(E384,'[1]Export Lascom'!O:O,0)),4,1)="-",MID(INDEX('[1]Export Lascom'!P:P,MATCH(E384,'[1]Export Lascom'!O:O,0)),9,3),"Titre à mettre à jour")</f>
        <v>EMR</v>
      </c>
      <c r="L384" s="73" t="str">
        <f>INDEX('[1]Export Lascom'!I:I,MATCH(E384,'[1]Export Lascom'!O:O,0))</f>
        <v>FQR</v>
      </c>
      <c r="M384" s="73" t="str">
        <f>MID(E384,SEARCH("_",E384)-1+13,6)</f>
        <v>000042</v>
      </c>
      <c r="N384" s="74">
        <f>VALUE(MID(E384,SEARCH("_",E384)-1+20,2))</f>
        <v>1</v>
      </c>
      <c r="O384" s="73" t="s">
        <v>785</v>
      </c>
      <c r="P384" s="75"/>
      <c r="Q384" s="75"/>
      <c r="R384" s="76" t="str">
        <f>IF(AND(T384&lt;&gt;"",P384&lt;&gt;""),P384-T384,IF(AND(T384&lt;&gt;"",Q384&lt;&gt;""),Q384-T384,""))</f>
        <v/>
      </c>
      <c r="S384" s="76" t="str">
        <f>IF(ISERROR(INDEX('[1]Export Agora'!F:F,MATCH(INDEX('[1]Présence Agora'!#REF!,MATCH(E384,'[1]Présence Agora'!B:B,0)),'[1]Export Agora'!A:A,0))),"",IF(INDEX('[1]Export Agora'!F:F,MATCH(INDEX('[1]Présence Agora'!#REF!,MATCH(E384,'[1]Présence Agora'!B:B,0)),'[1]Export Agora'!A:A,0))="","",INDEX('[1]Export Agora'!F:F,MATCH(INDEX('[1]Présence Agora'!#REF!,MATCH(E384,'[1]Présence Agora'!B:B,0)),'[1]Export Agora'!A:A,0))))</f>
        <v/>
      </c>
      <c r="T384" s="65">
        <f>IF(INDEX('[1]Export Lascom'!U:U,MATCH(E384,'[1]Export Lascom'!O:O,0))="","",INDEX('[1]Export Lascom'!U:U,MATCH(E384,'[1]Export Lascom'!O:O,0)))</f>
        <v>45055</v>
      </c>
    </row>
    <row r="385" spans="5:20" x14ac:dyDescent="0.25">
      <c r="E385" s="72" t="s">
        <v>904</v>
      </c>
      <c r="F385" s="73" t="str">
        <f>INDEX('[1]Export Lascom'!B:B,MATCH(E385,'[1]Export Lascom'!O:O,0))</f>
        <v>22ISS</v>
      </c>
      <c r="G385" s="73">
        <f>INDEX('[1]Export Lascom'!G:G,MATCH(E385,'[1]Export Lascom'!O:O,0))</f>
        <v>17</v>
      </c>
      <c r="H385" s="73" t="str">
        <f>INDEX('[1]Export Lascom'!D:D,MATCH(E385,'[1]Export Lascom'!O:O,0))</f>
        <v>FAC</v>
      </c>
      <c r="I385" s="73" t="str">
        <f>INDEX('[1]Export Lascom'!E:E,MATCH(E385,'[1]Export Lascom'!O:O,0))</f>
        <v>PN2122</v>
      </c>
      <c r="J385" s="73" t="str">
        <f>IF(MID(INDEX('[1]Export Lascom'!P:P,MATCH(E385,'[1]Export Lascom'!O:O,0)),4,1)="-",MID(INDEX('[1]Export Lascom'!P:P,MATCH(E385,'[1]Export Lascom'!O:O,0)),5,3),"Titre à mettre à jour")</f>
        <v>TTT</v>
      </c>
      <c r="K385" s="73" t="str">
        <f>IF(MID(INDEX('[1]Export Lascom'!P:P,MATCH(E385,'[1]Export Lascom'!O:O,0)),4,1)="-",MID(INDEX('[1]Export Lascom'!P:P,MATCH(E385,'[1]Export Lascom'!O:O,0)),9,3),"Titre à mettre à jour")</f>
        <v>EMR</v>
      </c>
      <c r="L385" s="73" t="str">
        <f>INDEX('[1]Export Lascom'!I:I,MATCH(E385,'[1]Export Lascom'!O:O,0))</f>
        <v>NOT</v>
      </c>
      <c r="M385" s="73" t="str">
        <f>MID(E385,SEARCH("_",E385)-1+13,6)</f>
        <v>000005</v>
      </c>
      <c r="N385" s="74">
        <f>VALUE(MID(E385,SEARCH("_",E385)-1+20,2))</f>
        <v>1</v>
      </c>
      <c r="O385" s="73" t="s">
        <v>787</v>
      </c>
      <c r="P385" s="75"/>
      <c r="Q385" s="75"/>
      <c r="R385" s="76" t="str">
        <f>IF(AND(T385&lt;&gt;"",P385&lt;&gt;""),P385-T385,IF(AND(T385&lt;&gt;"",Q385&lt;&gt;""),Q385-T385,""))</f>
        <v/>
      </c>
      <c r="S385" s="76" t="str">
        <f>IF(ISERROR(INDEX('[1]Export Agora'!F:F,MATCH(INDEX('[1]Présence Agora'!#REF!,MATCH(E385,'[1]Présence Agora'!B:B,0)),'[1]Export Agora'!A:A,0))),"",IF(INDEX('[1]Export Agora'!F:F,MATCH(INDEX('[1]Présence Agora'!#REF!,MATCH(E385,'[1]Présence Agora'!B:B,0)),'[1]Export Agora'!A:A,0))="","",INDEX('[1]Export Agora'!F:F,MATCH(INDEX('[1]Présence Agora'!#REF!,MATCH(E385,'[1]Présence Agora'!B:B,0)),'[1]Export Agora'!A:A,0))))</f>
        <v/>
      </c>
      <c r="T385" s="65">
        <f>IF(INDEX('[1]Export Lascom'!U:U,MATCH(E385,'[1]Export Lascom'!O:O,0))="","",INDEX('[1]Export Lascom'!U:U,MATCH(E385,'[1]Export Lascom'!O:O,0)))</f>
        <v>44979</v>
      </c>
    </row>
    <row r="386" spans="5:20" x14ac:dyDescent="0.25">
      <c r="E386" s="72" t="s">
        <v>959</v>
      </c>
      <c r="F386" s="73" t="str">
        <f>INDEX('[1]Export Lascom'!B:B,MATCH(E386,'[1]Export Lascom'!O:O,0))</f>
        <v>22ISS</v>
      </c>
      <c r="G386" s="73">
        <f>INDEX('[1]Export Lascom'!G:G,MATCH(E386,'[1]Export Lascom'!O:O,0))</f>
        <v>17</v>
      </c>
      <c r="H386" s="73" t="str">
        <f>INDEX('[1]Export Lascom'!D:D,MATCH(E386,'[1]Export Lascom'!O:O,0))</f>
        <v>FAC</v>
      </c>
      <c r="I386" s="73" t="str">
        <f>INDEX('[1]Export Lascom'!E:E,MATCH(E386,'[1]Export Lascom'!O:O,0))</f>
        <v>PN2122</v>
      </c>
      <c r="J386" s="73" t="str">
        <f>IF(MID(INDEX('[1]Export Lascom'!P:P,MATCH(E386,'[1]Export Lascom'!O:O,0)),4,1)="-",MID(INDEX('[1]Export Lascom'!P:P,MATCH(E386,'[1]Export Lascom'!O:O,0)),5,3),"Titre à mettre à jour")</f>
        <v>TTT</v>
      </c>
      <c r="K386" s="73" t="str">
        <f>IF(MID(INDEX('[1]Export Lascom'!P:P,MATCH(E386,'[1]Export Lascom'!O:O,0)),4,1)="-",MID(INDEX('[1]Export Lascom'!P:P,MATCH(E386,'[1]Export Lascom'!O:O,0)),9,3),"Titre à mettre à jour")</f>
        <v>EMR</v>
      </c>
      <c r="L386" s="73" t="str">
        <f>INDEX('[1]Export Lascom'!I:I,MATCH(E386,'[1]Export Lascom'!O:O,0))</f>
        <v>NOT</v>
      </c>
      <c r="M386" s="73" t="str">
        <f>MID(E386,SEARCH("_",E386)-1+13,6)</f>
        <v>000005</v>
      </c>
      <c r="N386" s="74">
        <f>VALUE(MID(E386,SEARCH("_",E386)-1+20,2))</f>
        <v>2</v>
      </c>
      <c r="O386" s="73" t="s">
        <v>785</v>
      </c>
      <c r="P386" s="75"/>
      <c r="Q386" s="75">
        <v>45023</v>
      </c>
      <c r="R386" s="76">
        <f>IF(AND(T386&lt;&gt;"",P386&lt;&gt;""),P386-T386,IF(AND(T386&lt;&gt;"",Q386&lt;&gt;""),Q386-T386,""))</f>
        <v>10</v>
      </c>
      <c r="S386" s="76" t="str">
        <f>IF(ISERROR(INDEX('[1]Export Agora'!F:F,MATCH(INDEX('[1]Présence Agora'!#REF!,MATCH(E386,'[1]Présence Agora'!B:B,0)),'[1]Export Agora'!A:A,0))),"",IF(INDEX('[1]Export Agora'!F:F,MATCH(INDEX('[1]Présence Agora'!#REF!,MATCH(E386,'[1]Présence Agora'!B:B,0)),'[1]Export Agora'!A:A,0))="","",INDEX('[1]Export Agora'!F:F,MATCH(INDEX('[1]Présence Agora'!#REF!,MATCH(E386,'[1]Présence Agora'!B:B,0)),'[1]Export Agora'!A:A,0))))</f>
        <v/>
      </c>
      <c r="T386" s="65">
        <f>IF(INDEX('[1]Export Lascom'!U:U,MATCH(E386,'[1]Export Lascom'!O:O,0))="","",INDEX('[1]Export Lascom'!U:U,MATCH(E386,'[1]Export Lascom'!O:O,0)))</f>
        <v>45013</v>
      </c>
    </row>
    <row r="387" spans="5:20" x14ac:dyDescent="0.25">
      <c r="E387" s="72" t="s">
        <v>875</v>
      </c>
      <c r="F387" s="73" t="str">
        <f>INDEX('[1]Export Lascom'!B:B,MATCH(E387,'[1]Export Lascom'!O:O,0))</f>
        <v>22ISS</v>
      </c>
      <c r="G387" s="73">
        <f>INDEX('[1]Export Lascom'!G:G,MATCH(E387,'[1]Export Lascom'!O:O,0))</f>
        <v>17</v>
      </c>
      <c r="H387" s="73" t="str">
        <f>INDEX('[1]Export Lascom'!D:D,MATCH(E387,'[1]Export Lascom'!O:O,0))</f>
        <v>FAC</v>
      </c>
      <c r="I387" s="73" t="str">
        <f>INDEX('[1]Export Lascom'!E:E,MATCH(E387,'[1]Export Lascom'!O:O,0))</f>
        <v>PN2122</v>
      </c>
      <c r="J387" s="73" t="str">
        <f>IF(MID(INDEX('[1]Export Lascom'!P:P,MATCH(E387,'[1]Export Lascom'!O:O,0)),4,1)="-",MID(INDEX('[1]Export Lascom'!P:P,MATCH(E387,'[1]Export Lascom'!O:O,0)),5,3),"Titre à mettre à jour")</f>
        <v>TTT</v>
      </c>
      <c r="K387" s="73" t="str">
        <f>IF(MID(INDEX('[1]Export Lascom'!P:P,MATCH(E387,'[1]Export Lascom'!O:O,0)),4,1)="-",MID(INDEX('[1]Export Lascom'!P:P,MATCH(E387,'[1]Export Lascom'!O:O,0)),9,3),"Titre à mettre à jour")</f>
        <v>EMR</v>
      </c>
      <c r="L387" s="73" t="str">
        <f>INDEX('[1]Export Lascom'!I:I,MATCH(E387,'[1]Export Lascom'!O:O,0))</f>
        <v>NOT</v>
      </c>
      <c r="M387" s="73" t="str">
        <f>MID(E387,SEARCH("_",E387)-1+13,6)</f>
        <v>000006</v>
      </c>
      <c r="N387" s="74">
        <f>VALUE(MID(E387,SEARCH("_",E387)-1+20,2))</f>
        <v>1</v>
      </c>
      <c r="O387" s="73" t="s">
        <v>787</v>
      </c>
      <c r="P387" s="75"/>
      <c r="Q387" s="75"/>
      <c r="R387" s="76" t="str">
        <f>IF(AND(T387&lt;&gt;"",P387&lt;&gt;""),P387-T387,IF(AND(T387&lt;&gt;"",Q387&lt;&gt;""),Q387-T387,""))</f>
        <v/>
      </c>
      <c r="S387" s="76" t="str">
        <f>IF(ISERROR(INDEX('[1]Export Agora'!F:F,MATCH(INDEX('[1]Présence Agora'!#REF!,MATCH(E387,'[1]Présence Agora'!B:B,0)),'[1]Export Agora'!A:A,0))),"",IF(INDEX('[1]Export Agora'!F:F,MATCH(INDEX('[1]Présence Agora'!#REF!,MATCH(E387,'[1]Présence Agora'!B:B,0)),'[1]Export Agora'!A:A,0))="","",INDEX('[1]Export Agora'!F:F,MATCH(INDEX('[1]Présence Agora'!#REF!,MATCH(E387,'[1]Présence Agora'!B:B,0)),'[1]Export Agora'!A:A,0))))</f>
        <v/>
      </c>
      <c r="T387" s="65">
        <f>IF(INDEX('[1]Export Lascom'!U:U,MATCH(E387,'[1]Export Lascom'!O:O,0))="","",INDEX('[1]Export Lascom'!U:U,MATCH(E387,'[1]Export Lascom'!O:O,0)))</f>
        <v>44973</v>
      </c>
    </row>
    <row r="388" spans="5:20" x14ac:dyDescent="0.25">
      <c r="E388" s="72" t="s">
        <v>888</v>
      </c>
      <c r="F388" s="73" t="str">
        <f>INDEX('[1]Export Lascom'!B:B,MATCH(E388,'[1]Export Lascom'!O:O,0))</f>
        <v>22ISS</v>
      </c>
      <c r="G388" s="73">
        <f>INDEX('[1]Export Lascom'!G:G,MATCH(E388,'[1]Export Lascom'!O:O,0))</f>
        <v>17</v>
      </c>
      <c r="H388" s="73" t="str">
        <f>INDEX('[1]Export Lascom'!D:D,MATCH(E388,'[1]Export Lascom'!O:O,0))</f>
        <v>FAC</v>
      </c>
      <c r="I388" s="73" t="str">
        <f>INDEX('[1]Export Lascom'!E:E,MATCH(E388,'[1]Export Lascom'!O:O,0))</f>
        <v>PN2122</v>
      </c>
      <c r="J388" s="73" t="str">
        <f>IF(MID(INDEX('[1]Export Lascom'!P:P,MATCH(E388,'[1]Export Lascom'!O:O,0)),4,1)="-",MID(INDEX('[1]Export Lascom'!P:P,MATCH(E388,'[1]Export Lascom'!O:O,0)),5,3),"Titre à mettre à jour")</f>
        <v>TTT</v>
      </c>
      <c r="K388" s="73" t="str">
        <f>IF(MID(INDEX('[1]Export Lascom'!P:P,MATCH(E388,'[1]Export Lascom'!O:O,0)),4,1)="-",MID(INDEX('[1]Export Lascom'!P:P,MATCH(E388,'[1]Export Lascom'!O:O,0)),9,3),"Titre à mettre à jour")</f>
        <v>EMR</v>
      </c>
      <c r="L388" s="73" t="str">
        <f>INDEX('[1]Export Lascom'!I:I,MATCH(E388,'[1]Export Lascom'!O:O,0))</f>
        <v>NOT</v>
      </c>
      <c r="M388" s="73" t="str">
        <f>MID(E388,SEARCH("_",E388)-1+13,6)</f>
        <v>000006</v>
      </c>
      <c r="N388" s="74">
        <f>VALUE(MID(E388,SEARCH("_",E388)-1+20,2))</f>
        <v>2</v>
      </c>
      <c r="O388" s="73" t="s">
        <v>787</v>
      </c>
      <c r="P388" s="75"/>
      <c r="Q388" s="75">
        <v>44991</v>
      </c>
      <c r="R388" s="76">
        <f>IF(AND(T388&lt;&gt;"",P388&lt;&gt;""),P388-T388,IF(AND(T388&lt;&gt;"",Q388&lt;&gt;""),Q388-T388,""))</f>
        <v>14</v>
      </c>
      <c r="S388" s="76" t="str">
        <f>IF(ISERROR(INDEX('[1]Export Agora'!F:F,MATCH(INDEX('[1]Présence Agora'!#REF!,MATCH(E388,'[1]Présence Agora'!B:B,0)),'[1]Export Agora'!A:A,0))),"",IF(INDEX('[1]Export Agora'!F:F,MATCH(INDEX('[1]Présence Agora'!#REF!,MATCH(E388,'[1]Présence Agora'!B:B,0)),'[1]Export Agora'!A:A,0))="","",INDEX('[1]Export Agora'!F:F,MATCH(INDEX('[1]Présence Agora'!#REF!,MATCH(E388,'[1]Présence Agora'!B:B,0)),'[1]Export Agora'!A:A,0))))</f>
        <v/>
      </c>
      <c r="T388" s="65">
        <f>IF(INDEX('[1]Export Lascom'!U:U,MATCH(E388,'[1]Export Lascom'!O:O,0))="","",INDEX('[1]Export Lascom'!U:U,MATCH(E388,'[1]Export Lascom'!O:O,0)))</f>
        <v>44977</v>
      </c>
    </row>
    <row r="389" spans="5:20" x14ac:dyDescent="0.25">
      <c r="E389" s="72" t="s">
        <v>897</v>
      </c>
      <c r="F389" s="73" t="str">
        <f>INDEX('[1]Export Lascom'!B:B,MATCH(E389,'[1]Export Lascom'!O:O,0))</f>
        <v>22ISS</v>
      </c>
      <c r="G389" s="73">
        <f>INDEX('[1]Export Lascom'!G:G,MATCH(E389,'[1]Export Lascom'!O:O,0))</f>
        <v>17</v>
      </c>
      <c r="H389" s="73" t="str">
        <f>INDEX('[1]Export Lascom'!D:D,MATCH(E389,'[1]Export Lascom'!O:O,0))</f>
        <v>FAC</v>
      </c>
      <c r="I389" s="73" t="str">
        <f>INDEX('[1]Export Lascom'!E:E,MATCH(E389,'[1]Export Lascom'!O:O,0))</f>
        <v>PN2122</v>
      </c>
      <c r="J389" s="73" t="str">
        <f>IF(MID(INDEX('[1]Export Lascom'!P:P,MATCH(E389,'[1]Export Lascom'!O:O,0)),4,1)="-",MID(INDEX('[1]Export Lascom'!P:P,MATCH(E389,'[1]Export Lascom'!O:O,0)),5,3),"Titre à mettre à jour")</f>
        <v>TTT</v>
      </c>
      <c r="K389" s="73" t="str">
        <f>IF(MID(INDEX('[1]Export Lascom'!P:P,MATCH(E389,'[1]Export Lascom'!O:O,0)),4,1)="-",MID(INDEX('[1]Export Lascom'!P:P,MATCH(E389,'[1]Export Lascom'!O:O,0)),9,3),"Titre à mettre à jour")</f>
        <v>EMR</v>
      </c>
      <c r="L389" s="73" t="str">
        <f>INDEX('[1]Export Lascom'!I:I,MATCH(E389,'[1]Export Lascom'!O:O,0))</f>
        <v>NOT</v>
      </c>
      <c r="M389" s="73" t="str">
        <f>MID(E389,SEARCH("_",E389)-1+13,6)</f>
        <v>000006</v>
      </c>
      <c r="N389" s="74">
        <f>VALUE(MID(E389,SEARCH("_",E389)-1+20,2))</f>
        <v>3</v>
      </c>
      <c r="O389" s="73" t="s">
        <v>787</v>
      </c>
      <c r="P389" s="75"/>
      <c r="Q389" s="75">
        <v>44992</v>
      </c>
      <c r="R389" s="76">
        <f>IF(AND(T389&lt;&gt;"",P389&lt;&gt;""),P389-T389,IF(AND(T389&lt;&gt;"",Q389&lt;&gt;""),Q389-T389,""))</f>
        <v>14</v>
      </c>
      <c r="S389" s="76" t="str">
        <f>IF(ISERROR(INDEX('[1]Export Agora'!F:F,MATCH(INDEX('[1]Présence Agora'!#REF!,MATCH(E389,'[1]Présence Agora'!B:B,0)),'[1]Export Agora'!A:A,0))),"",IF(INDEX('[1]Export Agora'!F:F,MATCH(INDEX('[1]Présence Agora'!#REF!,MATCH(E389,'[1]Présence Agora'!B:B,0)),'[1]Export Agora'!A:A,0))="","",INDEX('[1]Export Agora'!F:F,MATCH(INDEX('[1]Présence Agora'!#REF!,MATCH(E389,'[1]Présence Agora'!B:B,0)),'[1]Export Agora'!A:A,0))))</f>
        <v/>
      </c>
      <c r="T389" s="65">
        <f>IF(INDEX('[1]Export Lascom'!U:U,MATCH(E389,'[1]Export Lascom'!O:O,0))="","",INDEX('[1]Export Lascom'!U:U,MATCH(E389,'[1]Export Lascom'!O:O,0)))</f>
        <v>44978</v>
      </c>
    </row>
    <row r="390" spans="5:20" x14ac:dyDescent="0.25">
      <c r="E390" s="72" t="s">
        <v>923</v>
      </c>
      <c r="F390" s="73" t="str">
        <f>INDEX('[1]Export Lascom'!B:B,MATCH(E390,'[1]Export Lascom'!O:O,0))</f>
        <v>22ISS</v>
      </c>
      <c r="G390" s="73">
        <f>INDEX('[1]Export Lascom'!G:G,MATCH(E390,'[1]Export Lascom'!O:O,0))</f>
        <v>17</v>
      </c>
      <c r="H390" s="73" t="str">
        <f>INDEX('[1]Export Lascom'!D:D,MATCH(E390,'[1]Export Lascom'!O:O,0))</f>
        <v>FAC</v>
      </c>
      <c r="I390" s="73" t="str">
        <f>INDEX('[1]Export Lascom'!E:E,MATCH(E390,'[1]Export Lascom'!O:O,0))</f>
        <v>PN2122</v>
      </c>
      <c r="J390" s="73" t="str">
        <f>IF(MID(INDEX('[1]Export Lascom'!P:P,MATCH(E390,'[1]Export Lascom'!O:O,0)),4,1)="-",MID(INDEX('[1]Export Lascom'!P:P,MATCH(E390,'[1]Export Lascom'!O:O,0)),5,3),"Titre à mettre à jour")</f>
        <v>TTT</v>
      </c>
      <c r="K390" s="73" t="str">
        <f>IF(MID(INDEX('[1]Export Lascom'!P:P,MATCH(E390,'[1]Export Lascom'!O:O,0)),4,1)="-",MID(INDEX('[1]Export Lascom'!P:P,MATCH(E390,'[1]Export Lascom'!O:O,0)),9,3),"Titre à mettre à jour")</f>
        <v>EMR</v>
      </c>
      <c r="L390" s="73" t="str">
        <f>INDEX('[1]Export Lascom'!I:I,MATCH(E390,'[1]Export Lascom'!O:O,0))</f>
        <v>NOT</v>
      </c>
      <c r="M390" s="73" t="str">
        <f>MID(E390,SEARCH("_",E390)-1+13,6)</f>
        <v>000006</v>
      </c>
      <c r="N390" s="74">
        <f>VALUE(MID(E390,SEARCH("_",E390)-1+20,2))</f>
        <v>4</v>
      </c>
      <c r="O390" s="73" t="s">
        <v>785</v>
      </c>
      <c r="P390" s="75"/>
      <c r="Q390" s="75">
        <v>44998</v>
      </c>
      <c r="R390" s="76">
        <f>IF(AND(T390&lt;&gt;"",P390&lt;&gt;""),P390-T390,IF(AND(T390&lt;&gt;"",Q390&lt;&gt;""),Q390-T390,""))</f>
        <v>6</v>
      </c>
      <c r="S390" s="76" t="str">
        <f>IF(ISERROR(INDEX('[1]Export Agora'!F:F,MATCH(INDEX('[1]Présence Agora'!#REF!,MATCH(E390,'[1]Présence Agora'!B:B,0)),'[1]Export Agora'!A:A,0))),"",IF(INDEX('[1]Export Agora'!F:F,MATCH(INDEX('[1]Présence Agora'!#REF!,MATCH(E390,'[1]Présence Agora'!B:B,0)),'[1]Export Agora'!A:A,0))="","",INDEX('[1]Export Agora'!F:F,MATCH(INDEX('[1]Présence Agora'!#REF!,MATCH(E390,'[1]Présence Agora'!B:B,0)),'[1]Export Agora'!A:A,0))))</f>
        <v/>
      </c>
      <c r="T390" s="65">
        <f>IF(INDEX('[1]Export Lascom'!U:U,MATCH(E390,'[1]Export Lascom'!O:O,0))="","",INDEX('[1]Export Lascom'!U:U,MATCH(E390,'[1]Export Lascom'!O:O,0)))</f>
        <v>44992</v>
      </c>
    </row>
    <row r="391" spans="5:20" x14ac:dyDescent="0.25">
      <c r="E391" s="72" t="s">
        <v>876</v>
      </c>
      <c r="F391" s="73" t="str">
        <f>INDEX('[1]Export Lascom'!B:B,MATCH(E391,'[1]Export Lascom'!O:O,0))</f>
        <v>22ISS</v>
      </c>
      <c r="G391" s="73">
        <f>INDEX('[1]Export Lascom'!G:G,MATCH(E391,'[1]Export Lascom'!O:O,0))</f>
        <v>17</v>
      </c>
      <c r="H391" s="73" t="str">
        <f>INDEX('[1]Export Lascom'!D:D,MATCH(E391,'[1]Export Lascom'!O:O,0))</f>
        <v>FAC</v>
      </c>
      <c r="I391" s="73" t="str">
        <f>INDEX('[1]Export Lascom'!E:E,MATCH(E391,'[1]Export Lascom'!O:O,0))</f>
        <v>PN2122</v>
      </c>
      <c r="J391" s="73" t="str">
        <f>IF(MID(INDEX('[1]Export Lascom'!P:P,MATCH(E391,'[1]Export Lascom'!O:O,0)),4,1)="-",MID(INDEX('[1]Export Lascom'!P:P,MATCH(E391,'[1]Export Lascom'!O:O,0)),5,3),"Titre à mettre à jour")</f>
        <v>TTT</v>
      </c>
      <c r="K391" s="73" t="str">
        <f>IF(MID(INDEX('[1]Export Lascom'!P:P,MATCH(E391,'[1]Export Lascom'!O:O,0)),4,1)="-",MID(INDEX('[1]Export Lascom'!P:P,MATCH(E391,'[1]Export Lascom'!O:O,0)),9,3),"Titre à mettre à jour")</f>
        <v>EMR</v>
      </c>
      <c r="L391" s="73" t="str">
        <f>INDEX('[1]Export Lascom'!I:I,MATCH(E391,'[1]Export Lascom'!O:O,0))</f>
        <v>NOT</v>
      </c>
      <c r="M391" s="73" t="str">
        <f>MID(E391,SEARCH("_",E391)-1+13,6)</f>
        <v>000007</v>
      </c>
      <c r="N391" s="74">
        <f>VALUE(MID(E391,SEARCH("_",E391)-1+20,2))</f>
        <v>1</v>
      </c>
      <c r="O391" s="73" t="s">
        <v>787</v>
      </c>
      <c r="P391" s="75"/>
      <c r="Q391" s="75"/>
      <c r="R391" s="76" t="str">
        <f>IF(AND(T391&lt;&gt;"",P391&lt;&gt;""),P391-T391,IF(AND(T391&lt;&gt;"",Q391&lt;&gt;""),Q391-T391,""))</f>
        <v/>
      </c>
      <c r="S391" s="76" t="str">
        <f>IF(ISERROR(INDEX('[1]Export Agora'!F:F,MATCH(INDEX('[1]Présence Agora'!#REF!,MATCH(E391,'[1]Présence Agora'!B:B,0)),'[1]Export Agora'!A:A,0))),"",IF(INDEX('[1]Export Agora'!F:F,MATCH(INDEX('[1]Présence Agora'!#REF!,MATCH(E391,'[1]Présence Agora'!B:B,0)),'[1]Export Agora'!A:A,0))="","",INDEX('[1]Export Agora'!F:F,MATCH(INDEX('[1]Présence Agora'!#REF!,MATCH(E391,'[1]Présence Agora'!B:B,0)),'[1]Export Agora'!A:A,0))))</f>
        <v/>
      </c>
      <c r="T391" s="65">
        <f>IF(INDEX('[1]Export Lascom'!U:U,MATCH(E391,'[1]Export Lascom'!O:O,0))="","",INDEX('[1]Export Lascom'!U:U,MATCH(E391,'[1]Export Lascom'!O:O,0)))</f>
        <v>44973</v>
      </c>
    </row>
    <row r="392" spans="5:20" x14ac:dyDescent="0.25">
      <c r="E392" s="72" t="s">
        <v>889</v>
      </c>
      <c r="F392" s="73" t="str">
        <f>INDEX('[1]Export Lascom'!B:B,MATCH(E392,'[1]Export Lascom'!O:O,0))</f>
        <v>22ISS</v>
      </c>
      <c r="G392" s="73">
        <f>INDEX('[1]Export Lascom'!G:G,MATCH(E392,'[1]Export Lascom'!O:O,0))</f>
        <v>17</v>
      </c>
      <c r="H392" s="73" t="str">
        <f>INDEX('[1]Export Lascom'!D:D,MATCH(E392,'[1]Export Lascom'!O:O,0))</f>
        <v>FAC</v>
      </c>
      <c r="I392" s="73" t="str">
        <f>INDEX('[1]Export Lascom'!E:E,MATCH(E392,'[1]Export Lascom'!O:O,0))</f>
        <v>PN2122</v>
      </c>
      <c r="J392" s="73" t="str">
        <f>IF(MID(INDEX('[1]Export Lascom'!P:P,MATCH(E392,'[1]Export Lascom'!O:O,0)),4,1)="-",MID(INDEX('[1]Export Lascom'!P:P,MATCH(E392,'[1]Export Lascom'!O:O,0)),5,3),"Titre à mettre à jour")</f>
        <v>TTT</v>
      </c>
      <c r="K392" s="73" t="str">
        <f>IF(MID(INDEX('[1]Export Lascom'!P:P,MATCH(E392,'[1]Export Lascom'!O:O,0)),4,1)="-",MID(INDEX('[1]Export Lascom'!P:P,MATCH(E392,'[1]Export Lascom'!O:O,0)),9,3),"Titre à mettre à jour")</f>
        <v>EMR</v>
      </c>
      <c r="L392" s="73" t="str">
        <f>INDEX('[1]Export Lascom'!I:I,MATCH(E392,'[1]Export Lascom'!O:O,0))</f>
        <v>NOT</v>
      </c>
      <c r="M392" s="73" t="str">
        <f>MID(E392,SEARCH("_",E392)-1+13,6)</f>
        <v>000007</v>
      </c>
      <c r="N392" s="74">
        <f>VALUE(MID(E392,SEARCH("_",E392)-1+20,2))</f>
        <v>2</v>
      </c>
      <c r="O392" s="73" t="s">
        <v>787</v>
      </c>
      <c r="P392" s="75"/>
      <c r="Q392" s="75">
        <v>44991</v>
      </c>
      <c r="R392" s="76">
        <f>IF(AND(T392&lt;&gt;"",P392&lt;&gt;""),P392-T392,IF(AND(T392&lt;&gt;"",Q392&lt;&gt;""),Q392-T392,""))</f>
        <v>14</v>
      </c>
      <c r="S392" s="76" t="str">
        <f>IF(ISERROR(INDEX('[1]Export Agora'!F:F,MATCH(INDEX('[1]Présence Agora'!#REF!,MATCH(E392,'[1]Présence Agora'!B:B,0)),'[1]Export Agora'!A:A,0))),"",IF(INDEX('[1]Export Agora'!F:F,MATCH(INDEX('[1]Présence Agora'!#REF!,MATCH(E392,'[1]Présence Agora'!B:B,0)),'[1]Export Agora'!A:A,0))="","",INDEX('[1]Export Agora'!F:F,MATCH(INDEX('[1]Présence Agora'!#REF!,MATCH(E392,'[1]Présence Agora'!B:B,0)),'[1]Export Agora'!A:A,0))))</f>
        <v/>
      </c>
      <c r="T392" s="65">
        <f>IF(INDEX('[1]Export Lascom'!U:U,MATCH(E392,'[1]Export Lascom'!O:O,0))="","",INDEX('[1]Export Lascom'!U:U,MATCH(E392,'[1]Export Lascom'!O:O,0)))</f>
        <v>44977</v>
      </c>
    </row>
    <row r="393" spans="5:20" x14ac:dyDescent="0.25">
      <c r="E393" s="72" t="s">
        <v>898</v>
      </c>
      <c r="F393" s="73" t="str">
        <f>INDEX('[1]Export Lascom'!B:B,MATCH(E393,'[1]Export Lascom'!O:O,0))</f>
        <v>22ISS</v>
      </c>
      <c r="G393" s="73">
        <f>INDEX('[1]Export Lascom'!G:G,MATCH(E393,'[1]Export Lascom'!O:O,0))</f>
        <v>17</v>
      </c>
      <c r="H393" s="73" t="str">
        <f>INDEX('[1]Export Lascom'!D:D,MATCH(E393,'[1]Export Lascom'!O:O,0))</f>
        <v>FAC</v>
      </c>
      <c r="I393" s="73" t="str">
        <f>INDEX('[1]Export Lascom'!E:E,MATCH(E393,'[1]Export Lascom'!O:O,0))</f>
        <v>PN2122</v>
      </c>
      <c r="J393" s="73" t="str">
        <f>IF(MID(INDEX('[1]Export Lascom'!P:P,MATCH(E393,'[1]Export Lascom'!O:O,0)),4,1)="-",MID(INDEX('[1]Export Lascom'!P:P,MATCH(E393,'[1]Export Lascom'!O:O,0)),5,3),"Titre à mettre à jour")</f>
        <v>TTT</v>
      </c>
      <c r="K393" s="73" t="str">
        <f>IF(MID(INDEX('[1]Export Lascom'!P:P,MATCH(E393,'[1]Export Lascom'!O:O,0)),4,1)="-",MID(INDEX('[1]Export Lascom'!P:P,MATCH(E393,'[1]Export Lascom'!O:O,0)),9,3),"Titre à mettre à jour")</f>
        <v>EMR</v>
      </c>
      <c r="L393" s="73" t="str">
        <f>INDEX('[1]Export Lascom'!I:I,MATCH(E393,'[1]Export Lascom'!O:O,0))</f>
        <v>NOT</v>
      </c>
      <c r="M393" s="73" t="str">
        <f>MID(E393,SEARCH("_",E393)-1+13,6)</f>
        <v>000007</v>
      </c>
      <c r="N393" s="74">
        <f>VALUE(MID(E393,SEARCH("_",E393)-1+20,2))</f>
        <v>3</v>
      </c>
      <c r="O393" s="73" t="s">
        <v>787</v>
      </c>
      <c r="P393" s="75"/>
      <c r="Q393" s="75">
        <v>44992</v>
      </c>
      <c r="R393" s="76">
        <f>IF(AND(T393&lt;&gt;"",P393&lt;&gt;""),P393-T393,IF(AND(T393&lt;&gt;"",Q393&lt;&gt;""),Q393-T393,""))</f>
        <v>14</v>
      </c>
      <c r="S393" s="76" t="str">
        <f>IF(ISERROR(INDEX('[1]Export Agora'!F:F,MATCH(INDEX('[1]Présence Agora'!#REF!,MATCH(E393,'[1]Présence Agora'!B:B,0)),'[1]Export Agora'!A:A,0))),"",IF(INDEX('[1]Export Agora'!F:F,MATCH(INDEX('[1]Présence Agora'!#REF!,MATCH(E393,'[1]Présence Agora'!B:B,0)),'[1]Export Agora'!A:A,0))="","",INDEX('[1]Export Agora'!F:F,MATCH(INDEX('[1]Présence Agora'!#REF!,MATCH(E393,'[1]Présence Agora'!B:B,0)),'[1]Export Agora'!A:A,0))))</f>
        <v/>
      </c>
      <c r="T393" s="65">
        <f>IF(INDEX('[1]Export Lascom'!U:U,MATCH(E393,'[1]Export Lascom'!O:O,0))="","",INDEX('[1]Export Lascom'!U:U,MATCH(E393,'[1]Export Lascom'!O:O,0)))</f>
        <v>44978</v>
      </c>
    </row>
    <row r="394" spans="5:20" x14ac:dyDescent="0.25">
      <c r="E394" s="72" t="s">
        <v>919</v>
      </c>
      <c r="F394" s="73" t="str">
        <f>INDEX('[1]Export Lascom'!B:B,MATCH(E394,'[1]Export Lascom'!O:O,0))</f>
        <v>22ISS</v>
      </c>
      <c r="G394" s="73">
        <f>INDEX('[1]Export Lascom'!G:G,MATCH(E394,'[1]Export Lascom'!O:O,0))</f>
        <v>17</v>
      </c>
      <c r="H394" s="73" t="str">
        <f>INDEX('[1]Export Lascom'!D:D,MATCH(E394,'[1]Export Lascom'!O:O,0))</f>
        <v>FAC</v>
      </c>
      <c r="I394" s="73" t="str">
        <f>INDEX('[1]Export Lascom'!E:E,MATCH(E394,'[1]Export Lascom'!O:O,0))</f>
        <v>PN2122</v>
      </c>
      <c r="J394" s="73" t="str">
        <f>IF(MID(INDEX('[1]Export Lascom'!P:P,MATCH(E394,'[1]Export Lascom'!O:O,0)),4,1)="-",MID(INDEX('[1]Export Lascom'!P:P,MATCH(E394,'[1]Export Lascom'!O:O,0)),5,3),"Titre à mettre à jour")</f>
        <v>TTT</v>
      </c>
      <c r="K394" s="73" t="str">
        <f>IF(MID(INDEX('[1]Export Lascom'!P:P,MATCH(E394,'[1]Export Lascom'!O:O,0)),4,1)="-",MID(INDEX('[1]Export Lascom'!P:P,MATCH(E394,'[1]Export Lascom'!O:O,0)),9,3),"Titre à mettre à jour")</f>
        <v>EMR</v>
      </c>
      <c r="L394" s="73" t="str">
        <f>INDEX('[1]Export Lascom'!I:I,MATCH(E394,'[1]Export Lascom'!O:O,0))</f>
        <v>NOT</v>
      </c>
      <c r="M394" s="73" t="str">
        <f>MID(E394,SEARCH("_",E394)-1+13,6)</f>
        <v>000007</v>
      </c>
      <c r="N394" s="74">
        <f>VALUE(MID(E394,SEARCH("_",E394)-1+20,2))</f>
        <v>4</v>
      </c>
      <c r="O394" s="73" t="s">
        <v>785</v>
      </c>
      <c r="P394" s="75"/>
      <c r="Q394" s="75"/>
      <c r="R394" s="76" t="str">
        <f>IF(AND(T394&lt;&gt;"",P394&lt;&gt;""),P394-T394,IF(AND(T394&lt;&gt;"",Q394&lt;&gt;""),Q394-T394,""))</f>
        <v/>
      </c>
      <c r="S394" s="76" t="str">
        <f>IF(ISERROR(INDEX('[1]Export Agora'!F:F,MATCH(INDEX('[1]Présence Agora'!#REF!,MATCH(E394,'[1]Présence Agora'!B:B,0)),'[1]Export Agora'!A:A,0))),"",IF(INDEX('[1]Export Agora'!F:F,MATCH(INDEX('[1]Présence Agora'!#REF!,MATCH(E394,'[1]Présence Agora'!B:B,0)),'[1]Export Agora'!A:A,0))="","",INDEX('[1]Export Agora'!F:F,MATCH(INDEX('[1]Présence Agora'!#REF!,MATCH(E394,'[1]Présence Agora'!B:B,0)),'[1]Export Agora'!A:A,0))))</f>
        <v/>
      </c>
      <c r="T394" s="65">
        <f>IF(INDEX('[1]Export Lascom'!U:U,MATCH(E394,'[1]Export Lascom'!O:O,0))="","",INDEX('[1]Export Lascom'!U:U,MATCH(E394,'[1]Export Lascom'!O:O,0)))</f>
        <v>44991</v>
      </c>
    </row>
    <row r="395" spans="5:20" x14ac:dyDescent="0.25">
      <c r="E395" s="72" t="s">
        <v>905</v>
      </c>
      <c r="F395" s="73" t="str">
        <f>INDEX('[1]Export Lascom'!B:B,MATCH(E395,'[1]Export Lascom'!O:O,0))</f>
        <v>22ISS</v>
      </c>
      <c r="G395" s="73">
        <f>INDEX('[1]Export Lascom'!G:G,MATCH(E395,'[1]Export Lascom'!O:O,0))</f>
        <v>17</v>
      </c>
      <c r="H395" s="73" t="str">
        <f>INDEX('[1]Export Lascom'!D:D,MATCH(E395,'[1]Export Lascom'!O:O,0))</f>
        <v>FAC</v>
      </c>
      <c r="I395" s="73" t="str">
        <f>INDEX('[1]Export Lascom'!E:E,MATCH(E395,'[1]Export Lascom'!O:O,0))</f>
        <v>PN2122</v>
      </c>
      <c r="J395" s="73" t="str">
        <f>IF(MID(INDEX('[1]Export Lascom'!P:P,MATCH(E395,'[1]Export Lascom'!O:O,0)),4,1)="-",MID(INDEX('[1]Export Lascom'!P:P,MATCH(E395,'[1]Export Lascom'!O:O,0)),5,3),"Titre à mettre à jour")</f>
        <v>TTT</v>
      </c>
      <c r="K395" s="73" t="str">
        <f>IF(MID(INDEX('[1]Export Lascom'!P:P,MATCH(E395,'[1]Export Lascom'!O:O,0)),4,1)="-",MID(INDEX('[1]Export Lascom'!P:P,MATCH(E395,'[1]Export Lascom'!O:O,0)),9,3),"Titre à mettre à jour")</f>
        <v>EMR</v>
      </c>
      <c r="L395" s="73" t="str">
        <f>INDEX('[1]Export Lascom'!I:I,MATCH(E395,'[1]Export Lascom'!O:O,0))</f>
        <v>NOT</v>
      </c>
      <c r="M395" s="73" t="str">
        <f>MID(E395,SEARCH("_",E395)-1+13,6)</f>
        <v>000008</v>
      </c>
      <c r="N395" s="74">
        <f>VALUE(MID(E395,SEARCH("_",E395)-1+20,2))</f>
        <v>1</v>
      </c>
      <c r="O395" s="73" t="s">
        <v>787</v>
      </c>
      <c r="P395" s="75"/>
      <c r="Q395" s="75"/>
      <c r="R395" s="76" t="str">
        <f>IF(AND(T395&lt;&gt;"",P395&lt;&gt;""),P395-T395,IF(AND(T395&lt;&gt;"",Q395&lt;&gt;""),Q395-T395,""))</f>
        <v/>
      </c>
      <c r="S395" s="76" t="str">
        <f>IF(ISERROR(INDEX('[1]Export Agora'!F:F,MATCH(INDEX('[1]Présence Agora'!#REF!,MATCH(E395,'[1]Présence Agora'!B:B,0)),'[1]Export Agora'!A:A,0))),"",IF(INDEX('[1]Export Agora'!F:F,MATCH(INDEX('[1]Présence Agora'!#REF!,MATCH(E395,'[1]Présence Agora'!B:B,0)),'[1]Export Agora'!A:A,0))="","",INDEX('[1]Export Agora'!F:F,MATCH(INDEX('[1]Présence Agora'!#REF!,MATCH(E395,'[1]Présence Agora'!B:B,0)),'[1]Export Agora'!A:A,0))))</f>
        <v/>
      </c>
      <c r="T395" s="65">
        <f>IF(INDEX('[1]Export Lascom'!U:U,MATCH(E395,'[1]Export Lascom'!O:O,0))="","",INDEX('[1]Export Lascom'!U:U,MATCH(E395,'[1]Export Lascom'!O:O,0)))</f>
        <v>44979</v>
      </c>
    </row>
    <row r="396" spans="5:20" x14ac:dyDescent="0.25">
      <c r="E396" s="72" t="s">
        <v>920</v>
      </c>
      <c r="F396" s="73" t="str">
        <f>INDEX('[1]Export Lascom'!B:B,MATCH(E396,'[1]Export Lascom'!O:O,0))</f>
        <v>22ISS</v>
      </c>
      <c r="G396" s="73">
        <f>INDEX('[1]Export Lascom'!G:G,MATCH(E396,'[1]Export Lascom'!O:O,0))</f>
        <v>17</v>
      </c>
      <c r="H396" s="73" t="str">
        <f>INDEX('[1]Export Lascom'!D:D,MATCH(E396,'[1]Export Lascom'!O:O,0))</f>
        <v>FAC</v>
      </c>
      <c r="I396" s="73" t="str">
        <f>INDEX('[1]Export Lascom'!E:E,MATCH(E396,'[1]Export Lascom'!O:O,0))</f>
        <v>PN2122</v>
      </c>
      <c r="J396" s="73" t="str">
        <f>IF(MID(INDEX('[1]Export Lascom'!P:P,MATCH(E396,'[1]Export Lascom'!O:O,0)),4,1)="-",MID(INDEX('[1]Export Lascom'!P:P,MATCH(E396,'[1]Export Lascom'!O:O,0)),5,3),"Titre à mettre à jour")</f>
        <v>TTT</v>
      </c>
      <c r="K396" s="73" t="str">
        <f>IF(MID(INDEX('[1]Export Lascom'!P:P,MATCH(E396,'[1]Export Lascom'!O:O,0)),4,1)="-",MID(INDEX('[1]Export Lascom'!P:P,MATCH(E396,'[1]Export Lascom'!O:O,0)),9,3),"Titre à mettre à jour")</f>
        <v>EMR</v>
      </c>
      <c r="L396" s="73" t="str">
        <f>INDEX('[1]Export Lascom'!I:I,MATCH(E396,'[1]Export Lascom'!O:O,0))</f>
        <v>NOT</v>
      </c>
      <c r="M396" s="73" t="str">
        <f>MID(E396,SEARCH("_",E396)-1+13,6)</f>
        <v>000008</v>
      </c>
      <c r="N396" s="74">
        <f>VALUE(MID(E396,SEARCH("_",E396)-1+20,2))</f>
        <v>2</v>
      </c>
      <c r="O396" s="73" t="s">
        <v>785</v>
      </c>
      <c r="P396" s="75"/>
      <c r="Q396" s="75"/>
      <c r="R396" s="76" t="str">
        <f>IF(AND(T396&lt;&gt;"",P396&lt;&gt;""),P396-T396,IF(AND(T396&lt;&gt;"",Q396&lt;&gt;""),Q396-T396,""))</f>
        <v/>
      </c>
      <c r="S396" s="76" t="str">
        <f>IF(ISERROR(INDEX('[1]Export Agora'!F:F,MATCH(INDEX('[1]Présence Agora'!#REF!,MATCH(E396,'[1]Présence Agora'!B:B,0)),'[1]Export Agora'!A:A,0))),"",IF(INDEX('[1]Export Agora'!F:F,MATCH(INDEX('[1]Présence Agora'!#REF!,MATCH(E396,'[1]Présence Agora'!B:B,0)),'[1]Export Agora'!A:A,0))="","",INDEX('[1]Export Agora'!F:F,MATCH(INDEX('[1]Présence Agora'!#REF!,MATCH(E396,'[1]Présence Agora'!B:B,0)),'[1]Export Agora'!A:A,0))))</f>
        <v/>
      </c>
      <c r="T396" s="65">
        <f>IF(INDEX('[1]Export Lascom'!U:U,MATCH(E396,'[1]Export Lascom'!O:O,0))="","",INDEX('[1]Export Lascom'!U:U,MATCH(E396,'[1]Export Lascom'!O:O,0)))</f>
        <v>44991</v>
      </c>
    </row>
    <row r="397" spans="5:20" x14ac:dyDescent="0.25">
      <c r="E397" s="72" t="s">
        <v>890</v>
      </c>
      <c r="F397" s="73" t="str">
        <f>INDEX('[1]Export Lascom'!B:B,MATCH(E397,'[1]Export Lascom'!O:O,0))</f>
        <v>22ISS</v>
      </c>
      <c r="G397" s="73">
        <f>INDEX('[1]Export Lascom'!G:G,MATCH(E397,'[1]Export Lascom'!O:O,0))</f>
        <v>17</v>
      </c>
      <c r="H397" s="73" t="str">
        <f>INDEX('[1]Export Lascom'!D:D,MATCH(E397,'[1]Export Lascom'!O:O,0))</f>
        <v>FAC</v>
      </c>
      <c r="I397" s="73" t="str">
        <f>INDEX('[1]Export Lascom'!E:E,MATCH(E397,'[1]Export Lascom'!O:O,0))</f>
        <v>PN2122</v>
      </c>
      <c r="J397" s="73" t="str">
        <f>IF(MID(INDEX('[1]Export Lascom'!P:P,MATCH(E397,'[1]Export Lascom'!O:O,0)),4,1)="-",MID(INDEX('[1]Export Lascom'!P:P,MATCH(E397,'[1]Export Lascom'!O:O,0)),5,3),"Titre à mettre à jour")</f>
        <v>TTT</v>
      </c>
      <c r="K397" s="73" t="str">
        <f>IF(MID(INDEX('[1]Export Lascom'!P:P,MATCH(E397,'[1]Export Lascom'!O:O,0)),4,1)="-",MID(INDEX('[1]Export Lascom'!P:P,MATCH(E397,'[1]Export Lascom'!O:O,0)),9,3),"Titre à mettre à jour")</f>
        <v>EMR</v>
      </c>
      <c r="L397" s="73" t="str">
        <f>INDEX('[1]Export Lascom'!I:I,MATCH(E397,'[1]Export Lascom'!O:O,0))</f>
        <v>NOT</v>
      </c>
      <c r="M397" s="73" t="str">
        <f>MID(E397,SEARCH("_",E397)-1+13,6)</f>
        <v>000010</v>
      </c>
      <c r="N397" s="74">
        <f>VALUE(MID(E397,SEARCH("_",E397)-1+20,2))</f>
        <v>1</v>
      </c>
      <c r="O397" s="73" t="s">
        <v>787</v>
      </c>
      <c r="P397" s="75"/>
      <c r="Q397" s="75"/>
      <c r="R397" s="76" t="str">
        <f>IF(AND(T397&lt;&gt;"",P397&lt;&gt;""),P397-T397,IF(AND(T397&lt;&gt;"",Q397&lt;&gt;""),Q397-T397,""))</f>
        <v/>
      </c>
      <c r="S397" s="76" t="str">
        <f>IF(ISERROR(INDEX('[1]Export Agora'!F:F,MATCH(INDEX('[1]Présence Agora'!#REF!,MATCH(E397,'[1]Présence Agora'!B:B,0)),'[1]Export Agora'!A:A,0))),"",IF(INDEX('[1]Export Agora'!F:F,MATCH(INDEX('[1]Présence Agora'!#REF!,MATCH(E397,'[1]Présence Agora'!B:B,0)),'[1]Export Agora'!A:A,0))="","",INDEX('[1]Export Agora'!F:F,MATCH(INDEX('[1]Présence Agora'!#REF!,MATCH(E397,'[1]Présence Agora'!B:B,0)),'[1]Export Agora'!A:A,0))))</f>
        <v/>
      </c>
      <c r="T397" s="65">
        <f>IF(INDEX('[1]Export Lascom'!U:U,MATCH(E397,'[1]Export Lascom'!O:O,0))="","",INDEX('[1]Export Lascom'!U:U,MATCH(E397,'[1]Export Lascom'!O:O,0)))</f>
        <v>44977</v>
      </c>
    </row>
    <row r="398" spans="5:20" x14ac:dyDescent="0.25">
      <c r="E398" s="72" t="s">
        <v>1257</v>
      </c>
      <c r="F398" s="73" t="str">
        <f>INDEX('[1]Export Lascom'!B:B,MATCH(E398,'[1]Export Lascom'!O:O,0))</f>
        <v>22ISS</v>
      </c>
      <c r="G398" s="73">
        <f>INDEX('[1]Export Lascom'!G:G,MATCH(E398,'[1]Export Lascom'!O:O,0))</f>
        <v>17</v>
      </c>
      <c r="H398" s="73" t="str">
        <f>INDEX('[1]Export Lascom'!D:D,MATCH(E398,'[1]Export Lascom'!O:O,0))</f>
        <v>FAC</v>
      </c>
      <c r="I398" s="73" t="str">
        <f>INDEX('[1]Export Lascom'!E:E,MATCH(E398,'[1]Export Lascom'!O:O,0))</f>
        <v>PN2122</v>
      </c>
      <c r="J398" s="73" t="str">
        <f>IF(MID(INDEX('[1]Export Lascom'!P:P,MATCH(E398,'[1]Export Lascom'!O:O,0)),4,1)="-",MID(INDEX('[1]Export Lascom'!P:P,MATCH(E398,'[1]Export Lascom'!O:O,0)),5,3),"Titre à mettre à jour")</f>
        <v>TTT</v>
      </c>
      <c r="K398" s="73" t="str">
        <f>IF(MID(INDEX('[1]Export Lascom'!P:P,MATCH(E398,'[1]Export Lascom'!O:O,0)),4,1)="-",MID(INDEX('[1]Export Lascom'!P:P,MATCH(E398,'[1]Export Lascom'!O:O,0)),9,3),"Titre à mettre à jour")</f>
        <v>EMR</v>
      </c>
      <c r="L398" s="73" t="str">
        <f>INDEX('[1]Export Lascom'!I:I,MATCH(E398,'[1]Export Lascom'!O:O,0))</f>
        <v>NOT</v>
      </c>
      <c r="M398" s="73" t="str">
        <f>MID(E398,SEARCH("_",E398)-1+13,6)</f>
        <v>000010</v>
      </c>
      <c r="N398" s="74">
        <f>VALUE(MID(E398,SEARCH("_",E398)-1+20,2))</f>
        <v>2</v>
      </c>
      <c r="O398" s="73" t="s">
        <v>787</v>
      </c>
      <c r="P398" s="75"/>
      <c r="Q398" s="75">
        <v>44991</v>
      </c>
      <c r="R398" s="76" t="str">
        <f>IF(AND(T398&lt;&gt;"",P398&lt;&gt;""),P398-T398,IF(AND(T398&lt;&gt;"",Q398&lt;&gt;""),Q398-T398,""))</f>
        <v/>
      </c>
      <c r="S398" s="76" t="str">
        <f>IF(ISERROR(INDEX('[1]Export Agora'!F:F,MATCH(INDEX('[1]Présence Agora'!#REF!,MATCH(E398,'[1]Présence Agora'!B:B,0)),'[1]Export Agora'!A:A,0))),"",IF(INDEX('[1]Export Agora'!F:F,MATCH(INDEX('[1]Présence Agora'!#REF!,MATCH(E398,'[1]Présence Agora'!B:B,0)),'[1]Export Agora'!A:A,0))="","",INDEX('[1]Export Agora'!F:F,MATCH(INDEX('[1]Présence Agora'!#REF!,MATCH(E398,'[1]Présence Agora'!B:B,0)),'[1]Export Agora'!A:A,0))))</f>
        <v/>
      </c>
      <c r="T398" s="65" t="str">
        <f>IF(INDEX('[1]Export Lascom'!U:U,MATCH(E398,'[1]Export Lascom'!O:O,0))="","",INDEX('[1]Export Lascom'!U:U,MATCH(E398,'[1]Export Lascom'!O:O,0)))</f>
        <v/>
      </c>
    </row>
    <row r="399" spans="5:20" x14ac:dyDescent="0.25">
      <c r="E399" s="72" t="s">
        <v>891</v>
      </c>
      <c r="F399" s="73" t="str">
        <f>INDEX('[1]Export Lascom'!B:B,MATCH(E399,'[1]Export Lascom'!O:O,0))</f>
        <v>22ISS</v>
      </c>
      <c r="G399" s="73">
        <f>INDEX('[1]Export Lascom'!G:G,MATCH(E399,'[1]Export Lascom'!O:O,0))</f>
        <v>17</v>
      </c>
      <c r="H399" s="73" t="str">
        <f>INDEX('[1]Export Lascom'!D:D,MATCH(E399,'[1]Export Lascom'!O:O,0))</f>
        <v>FAC</v>
      </c>
      <c r="I399" s="73" t="str">
        <f>INDEX('[1]Export Lascom'!E:E,MATCH(E399,'[1]Export Lascom'!O:O,0))</f>
        <v>PN2122</v>
      </c>
      <c r="J399" s="73" t="str">
        <f>IF(MID(INDEX('[1]Export Lascom'!P:P,MATCH(E399,'[1]Export Lascom'!O:O,0)),4,1)="-",MID(INDEX('[1]Export Lascom'!P:P,MATCH(E399,'[1]Export Lascom'!O:O,0)),5,3),"Titre à mettre à jour")</f>
        <v>TTT</v>
      </c>
      <c r="K399" s="73" t="str">
        <f>IF(MID(INDEX('[1]Export Lascom'!P:P,MATCH(E399,'[1]Export Lascom'!O:O,0)),4,1)="-",MID(INDEX('[1]Export Lascom'!P:P,MATCH(E399,'[1]Export Lascom'!O:O,0)),9,3),"Titre à mettre à jour")</f>
        <v>EMR</v>
      </c>
      <c r="L399" s="73" t="str">
        <f>INDEX('[1]Export Lascom'!I:I,MATCH(E399,'[1]Export Lascom'!O:O,0))</f>
        <v>NOT</v>
      </c>
      <c r="M399" s="73" t="str">
        <f>MID(E399,SEARCH("_",E399)-1+13,6)</f>
        <v>000010</v>
      </c>
      <c r="N399" s="74">
        <f>VALUE(MID(E399,SEARCH("_",E399)-1+20,2))</f>
        <v>3</v>
      </c>
      <c r="O399" s="73" t="s">
        <v>787</v>
      </c>
      <c r="P399" s="75"/>
      <c r="Q399" s="75"/>
      <c r="R399" s="76" t="str">
        <f>IF(AND(T399&lt;&gt;"",P399&lt;&gt;""),P399-T399,IF(AND(T399&lt;&gt;"",Q399&lt;&gt;""),Q399-T399,""))</f>
        <v/>
      </c>
      <c r="S399" s="76" t="str">
        <f>IF(ISERROR(INDEX('[1]Export Agora'!F:F,MATCH(INDEX('[1]Présence Agora'!#REF!,MATCH(E399,'[1]Présence Agora'!B:B,0)),'[1]Export Agora'!A:A,0))),"",IF(INDEX('[1]Export Agora'!F:F,MATCH(INDEX('[1]Présence Agora'!#REF!,MATCH(E399,'[1]Présence Agora'!B:B,0)),'[1]Export Agora'!A:A,0))="","",INDEX('[1]Export Agora'!F:F,MATCH(INDEX('[1]Présence Agora'!#REF!,MATCH(E399,'[1]Présence Agora'!B:B,0)),'[1]Export Agora'!A:A,0))))</f>
        <v/>
      </c>
      <c r="T399" s="65">
        <f>IF(INDEX('[1]Export Lascom'!U:U,MATCH(E399,'[1]Export Lascom'!O:O,0))="","",INDEX('[1]Export Lascom'!U:U,MATCH(E399,'[1]Export Lascom'!O:O,0)))</f>
        <v>44977</v>
      </c>
    </row>
    <row r="400" spans="5:20" x14ac:dyDescent="0.25">
      <c r="E400" s="72" t="s">
        <v>899</v>
      </c>
      <c r="F400" s="73" t="str">
        <f>INDEX('[1]Export Lascom'!B:B,MATCH(E400,'[1]Export Lascom'!O:O,0))</f>
        <v>22ISS</v>
      </c>
      <c r="G400" s="73">
        <f>INDEX('[1]Export Lascom'!G:G,MATCH(E400,'[1]Export Lascom'!O:O,0))</f>
        <v>17</v>
      </c>
      <c r="H400" s="73" t="str">
        <f>INDEX('[1]Export Lascom'!D:D,MATCH(E400,'[1]Export Lascom'!O:O,0))</f>
        <v>FAC</v>
      </c>
      <c r="I400" s="73" t="str">
        <f>INDEX('[1]Export Lascom'!E:E,MATCH(E400,'[1]Export Lascom'!O:O,0))</f>
        <v>PN2122</v>
      </c>
      <c r="J400" s="73" t="str">
        <f>IF(MID(INDEX('[1]Export Lascom'!P:P,MATCH(E400,'[1]Export Lascom'!O:O,0)),4,1)="-",MID(INDEX('[1]Export Lascom'!P:P,MATCH(E400,'[1]Export Lascom'!O:O,0)),5,3),"Titre à mettre à jour")</f>
        <v>TTT</v>
      </c>
      <c r="K400" s="73" t="str">
        <f>IF(MID(INDEX('[1]Export Lascom'!P:P,MATCH(E400,'[1]Export Lascom'!O:O,0)),4,1)="-",MID(INDEX('[1]Export Lascom'!P:P,MATCH(E400,'[1]Export Lascom'!O:O,0)),9,3),"Titre à mettre à jour")</f>
        <v>EMR</v>
      </c>
      <c r="L400" s="73" t="str">
        <f>INDEX('[1]Export Lascom'!I:I,MATCH(E400,'[1]Export Lascom'!O:O,0))</f>
        <v>NOT</v>
      </c>
      <c r="M400" s="73" t="str">
        <f>MID(E400,SEARCH("_",E400)-1+13,6)</f>
        <v>000010</v>
      </c>
      <c r="N400" s="74">
        <f>VALUE(MID(E400,SEARCH("_",E400)-1+20,2))</f>
        <v>4</v>
      </c>
      <c r="O400" s="73" t="s">
        <v>787</v>
      </c>
      <c r="P400" s="75"/>
      <c r="Q400" s="75">
        <v>44992</v>
      </c>
      <c r="R400" s="76">
        <f>IF(AND(T400&lt;&gt;"",P400&lt;&gt;""),P400-T400,IF(AND(T400&lt;&gt;"",Q400&lt;&gt;""),Q400-T400,""))</f>
        <v>14</v>
      </c>
      <c r="S400" s="76" t="str">
        <f>IF(ISERROR(INDEX('[1]Export Agora'!F:F,MATCH(INDEX('[1]Présence Agora'!#REF!,MATCH(E400,'[1]Présence Agora'!B:B,0)),'[1]Export Agora'!A:A,0))),"",IF(INDEX('[1]Export Agora'!F:F,MATCH(INDEX('[1]Présence Agora'!#REF!,MATCH(E400,'[1]Présence Agora'!B:B,0)),'[1]Export Agora'!A:A,0))="","",INDEX('[1]Export Agora'!F:F,MATCH(INDEX('[1]Présence Agora'!#REF!,MATCH(E400,'[1]Présence Agora'!B:B,0)),'[1]Export Agora'!A:A,0))))</f>
        <v/>
      </c>
      <c r="T400" s="65">
        <f>IF(INDEX('[1]Export Lascom'!U:U,MATCH(E400,'[1]Export Lascom'!O:O,0))="","",INDEX('[1]Export Lascom'!U:U,MATCH(E400,'[1]Export Lascom'!O:O,0)))</f>
        <v>44978</v>
      </c>
    </row>
    <row r="401" spans="5:20" x14ac:dyDescent="0.25">
      <c r="E401" s="72" t="s">
        <v>921</v>
      </c>
      <c r="F401" s="73" t="str">
        <f>INDEX('[1]Export Lascom'!B:B,MATCH(E401,'[1]Export Lascom'!O:O,0))</f>
        <v>22ISS</v>
      </c>
      <c r="G401" s="73">
        <f>INDEX('[1]Export Lascom'!G:G,MATCH(E401,'[1]Export Lascom'!O:O,0))</f>
        <v>17</v>
      </c>
      <c r="H401" s="73" t="str">
        <f>INDEX('[1]Export Lascom'!D:D,MATCH(E401,'[1]Export Lascom'!O:O,0))</f>
        <v>FAC</v>
      </c>
      <c r="I401" s="73" t="str">
        <f>INDEX('[1]Export Lascom'!E:E,MATCH(E401,'[1]Export Lascom'!O:O,0))</f>
        <v>PN2122</v>
      </c>
      <c r="J401" s="73" t="str">
        <f>IF(MID(INDEX('[1]Export Lascom'!P:P,MATCH(E401,'[1]Export Lascom'!O:O,0)),4,1)="-",MID(INDEX('[1]Export Lascom'!P:P,MATCH(E401,'[1]Export Lascom'!O:O,0)),5,3),"Titre à mettre à jour")</f>
        <v>TTT</v>
      </c>
      <c r="K401" s="73" t="str">
        <f>IF(MID(INDEX('[1]Export Lascom'!P:P,MATCH(E401,'[1]Export Lascom'!O:O,0)),4,1)="-",MID(INDEX('[1]Export Lascom'!P:P,MATCH(E401,'[1]Export Lascom'!O:O,0)),9,3),"Titre à mettre à jour")</f>
        <v>EMR</v>
      </c>
      <c r="L401" s="73" t="str">
        <f>INDEX('[1]Export Lascom'!I:I,MATCH(E401,'[1]Export Lascom'!O:O,0))</f>
        <v>NOT</v>
      </c>
      <c r="M401" s="73" t="str">
        <f>MID(E401,SEARCH("_",E401)-1+13,6)</f>
        <v>000010</v>
      </c>
      <c r="N401" s="74">
        <f>VALUE(MID(E401,SEARCH("_",E401)-1+20,2))</f>
        <v>5</v>
      </c>
      <c r="O401" s="73" t="s">
        <v>785</v>
      </c>
      <c r="P401" s="75"/>
      <c r="Q401" s="75"/>
      <c r="R401" s="76" t="str">
        <f>IF(AND(T401&lt;&gt;"",P401&lt;&gt;""),P401-T401,IF(AND(T401&lt;&gt;"",Q401&lt;&gt;""),Q401-T401,""))</f>
        <v/>
      </c>
      <c r="S401" s="76" t="str">
        <f>IF(ISERROR(INDEX('[1]Export Agora'!F:F,MATCH(INDEX('[1]Présence Agora'!#REF!,MATCH(E401,'[1]Présence Agora'!B:B,0)),'[1]Export Agora'!A:A,0))),"",IF(INDEX('[1]Export Agora'!F:F,MATCH(INDEX('[1]Présence Agora'!#REF!,MATCH(E401,'[1]Présence Agora'!B:B,0)),'[1]Export Agora'!A:A,0))="","",INDEX('[1]Export Agora'!F:F,MATCH(INDEX('[1]Présence Agora'!#REF!,MATCH(E401,'[1]Présence Agora'!B:B,0)),'[1]Export Agora'!A:A,0))))</f>
        <v/>
      </c>
      <c r="T401" s="65">
        <f>IF(INDEX('[1]Export Lascom'!U:U,MATCH(E401,'[1]Export Lascom'!O:O,0))="","",INDEX('[1]Export Lascom'!U:U,MATCH(E401,'[1]Export Lascom'!O:O,0)))</f>
        <v>44991</v>
      </c>
    </row>
    <row r="402" spans="5:20" x14ac:dyDescent="0.25">
      <c r="E402" s="72" t="s">
        <v>1030</v>
      </c>
      <c r="F402" s="73" t="str">
        <f>INDEX('[1]Export Lascom'!B:B,MATCH(E402,'[1]Export Lascom'!O:O,0))</f>
        <v>22ISS</v>
      </c>
      <c r="G402" s="73">
        <f>INDEX('[1]Export Lascom'!G:G,MATCH(E402,'[1]Export Lascom'!O:O,0))</f>
        <v>17</v>
      </c>
      <c r="H402" s="73" t="str">
        <f>INDEX('[1]Export Lascom'!D:D,MATCH(E402,'[1]Export Lascom'!O:O,0))</f>
        <v>FAC</v>
      </c>
      <c r="I402" s="73" t="str">
        <f>INDEX('[1]Export Lascom'!E:E,MATCH(E402,'[1]Export Lascom'!O:O,0))</f>
        <v>PN2122</v>
      </c>
      <c r="J402" s="73" t="str">
        <f>IF(MID(INDEX('[1]Export Lascom'!P:P,MATCH(E402,'[1]Export Lascom'!O:O,0)),4,1)="-",MID(INDEX('[1]Export Lascom'!P:P,MATCH(E402,'[1]Export Lascom'!O:O,0)),5,3),"Titre à mettre à jour")</f>
        <v>TTT</v>
      </c>
      <c r="K402" s="73" t="str">
        <f>IF(MID(INDEX('[1]Export Lascom'!P:P,MATCH(E402,'[1]Export Lascom'!O:O,0)),4,1)="-",MID(INDEX('[1]Export Lascom'!P:P,MATCH(E402,'[1]Export Lascom'!O:O,0)),9,3),"Titre à mettre à jour")</f>
        <v>EMR</v>
      </c>
      <c r="L402" s="73" t="str">
        <f>INDEX('[1]Export Lascom'!I:I,MATCH(E402,'[1]Export Lascom'!O:O,0))</f>
        <v>NTE</v>
      </c>
      <c r="M402" s="73" t="str">
        <f>MID(E402,SEARCH("_",E402)-1+13,6)</f>
        <v>000018</v>
      </c>
      <c r="N402" s="74">
        <f>VALUE(MID(E402,SEARCH("_",E402)-1+20,2))</f>
        <v>1</v>
      </c>
      <c r="O402" s="73" t="s">
        <v>785</v>
      </c>
      <c r="P402" s="75"/>
      <c r="Q402" s="75"/>
      <c r="R402" s="76" t="str">
        <f>IF(AND(T402&lt;&gt;"",P402&lt;&gt;""),P402-T402,IF(AND(T402&lt;&gt;"",Q402&lt;&gt;""),Q402-T402,""))</f>
        <v/>
      </c>
      <c r="S402" s="76" t="str">
        <f>IF(ISERROR(INDEX('[1]Export Agora'!F:F,MATCH(INDEX('[1]Présence Agora'!#REF!,MATCH(E402,'[1]Présence Agora'!B:B,0)),'[1]Export Agora'!A:A,0))),"",IF(INDEX('[1]Export Agora'!F:F,MATCH(INDEX('[1]Présence Agora'!#REF!,MATCH(E402,'[1]Présence Agora'!B:B,0)),'[1]Export Agora'!A:A,0))="","",INDEX('[1]Export Agora'!F:F,MATCH(INDEX('[1]Présence Agora'!#REF!,MATCH(E402,'[1]Présence Agora'!B:B,0)),'[1]Export Agora'!A:A,0))))</f>
        <v/>
      </c>
      <c r="T402" s="65">
        <f>IF(INDEX('[1]Export Lascom'!U:U,MATCH(E402,'[1]Export Lascom'!O:O,0))="","",INDEX('[1]Export Lascom'!U:U,MATCH(E402,'[1]Export Lascom'!O:O,0)))</f>
        <v>45033</v>
      </c>
    </row>
    <row r="403" spans="5:20" x14ac:dyDescent="0.25">
      <c r="E403" s="72" t="s">
        <v>1040</v>
      </c>
      <c r="F403" s="73" t="str">
        <f>INDEX('[1]Export Lascom'!B:B,MATCH(E403,'[1]Export Lascom'!O:O,0))</f>
        <v>22ISS</v>
      </c>
      <c r="G403" s="73">
        <f>INDEX('[1]Export Lascom'!G:G,MATCH(E403,'[1]Export Lascom'!O:O,0))</f>
        <v>17</v>
      </c>
      <c r="H403" s="73" t="str">
        <f>INDEX('[1]Export Lascom'!D:D,MATCH(E403,'[1]Export Lascom'!O:O,0))</f>
        <v>FAC</v>
      </c>
      <c r="I403" s="73" t="str">
        <f>INDEX('[1]Export Lascom'!E:E,MATCH(E403,'[1]Export Lascom'!O:O,0))</f>
        <v>PN2122</v>
      </c>
      <c r="J403" s="73" t="str">
        <f>IF(MID(INDEX('[1]Export Lascom'!P:P,MATCH(E403,'[1]Export Lascom'!O:O,0)),4,1)="-",MID(INDEX('[1]Export Lascom'!P:P,MATCH(E403,'[1]Export Lascom'!O:O,0)),5,3),"Titre à mettre à jour")</f>
        <v>N00</v>
      </c>
      <c r="K403" s="73" t="str">
        <f>IF(MID(INDEX('[1]Export Lascom'!P:P,MATCH(E403,'[1]Export Lascom'!O:O,0)),4,1)="-",MID(INDEX('[1]Export Lascom'!P:P,MATCH(E403,'[1]Export Lascom'!O:O,0)),9,3),"Titre à mettre à jour")</f>
        <v>EMR</v>
      </c>
      <c r="L403" s="73" t="str">
        <f>INDEX('[1]Export Lascom'!I:I,MATCH(E403,'[1]Export Lascom'!O:O,0))</f>
        <v>NTE</v>
      </c>
      <c r="M403" s="73" t="str">
        <f>MID(E403,SEARCH("_",E403)-1+13,6)</f>
        <v>000022</v>
      </c>
      <c r="N403" s="74">
        <f>VALUE(MID(E403,SEARCH("_",E403)-1+20,2))</f>
        <v>1</v>
      </c>
      <c r="O403" s="73" t="s">
        <v>787</v>
      </c>
      <c r="P403" s="75"/>
      <c r="Q403" s="75"/>
      <c r="R403" s="76" t="str">
        <f>IF(AND(T403&lt;&gt;"",P403&lt;&gt;""),P403-T403,IF(AND(T403&lt;&gt;"",Q403&lt;&gt;""),Q403-T403,""))</f>
        <v/>
      </c>
      <c r="S403" s="76" t="str">
        <f>IF(ISERROR(INDEX('[1]Export Agora'!F:F,MATCH(INDEX('[1]Présence Agora'!#REF!,MATCH(E403,'[1]Présence Agora'!B:B,0)),'[1]Export Agora'!A:A,0))),"",IF(INDEX('[1]Export Agora'!F:F,MATCH(INDEX('[1]Présence Agora'!#REF!,MATCH(E403,'[1]Présence Agora'!B:B,0)),'[1]Export Agora'!A:A,0))="","",INDEX('[1]Export Agora'!F:F,MATCH(INDEX('[1]Présence Agora'!#REF!,MATCH(E403,'[1]Présence Agora'!B:B,0)),'[1]Export Agora'!A:A,0))))</f>
        <v/>
      </c>
      <c r="T403" s="65">
        <f>IF(INDEX('[1]Export Lascom'!U:U,MATCH(E403,'[1]Export Lascom'!O:O,0))="","",INDEX('[1]Export Lascom'!U:U,MATCH(E403,'[1]Export Lascom'!O:O,0)))</f>
        <v>45040</v>
      </c>
    </row>
    <row r="404" spans="5:20" x14ac:dyDescent="0.25">
      <c r="E404" s="72" t="s">
        <v>1053</v>
      </c>
      <c r="F404" s="73" t="str">
        <f>INDEX('[1]Export Lascom'!B:B,MATCH(E404,'[1]Export Lascom'!O:O,0))</f>
        <v>22ISS</v>
      </c>
      <c r="G404" s="73">
        <f>INDEX('[1]Export Lascom'!G:G,MATCH(E404,'[1]Export Lascom'!O:O,0))</f>
        <v>17</v>
      </c>
      <c r="H404" s="73" t="str">
        <f>INDEX('[1]Export Lascom'!D:D,MATCH(E404,'[1]Export Lascom'!O:O,0))</f>
        <v>FAC</v>
      </c>
      <c r="I404" s="73" t="str">
        <f>INDEX('[1]Export Lascom'!E:E,MATCH(E404,'[1]Export Lascom'!O:O,0))</f>
        <v>PN2122</v>
      </c>
      <c r="J404" s="73" t="str">
        <f>IF(MID(INDEX('[1]Export Lascom'!P:P,MATCH(E404,'[1]Export Lascom'!O:O,0)),4,1)="-",MID(INDEX('[1]Export Lascom'!P:P,MATCH(E404,'[1]Export Lascom'!O:O,0)),5,3),"Titre à mettre à jour")</f>
        <v>N00</v>
      </c>
      <c r="K404" s="73" t="str">
        <f>IF(MID(INDEX('[1]Export Lascom'!P:P,MATCH(E404,'[1]Export Lascom'!O:O,0)),4,1)="-",MID(INDEX('[1]Export Lascom'!P:P,MATCH(E404,'[1]Export Lascom'!O:O,0)),9,3),"Titre à mettre à jour")</f>
        <v>EMR</v>
      </c>
      <c r="L404" s="73" t="str">
        <f>INDEX('[1]Export Lascom'!I:I,MATCH(E404,'[1]Export Lascom'!O:O,0))</f>
        <v>NTE</v>
      </c>
      <c r="M404" s="73" t="str">
        <f>MID(E404,SEARCH("_",E404)-1+13,6)</f>
        <v>000022</v>
      </c>
      <c r="N404" s="74">
        <f>VALUE(MID(E404,SEARCH("_",E404)-1+20,2))</f>
        <v>2</v>
      </c>
      <c r="O404" s="73" t="s">
        <v>785</v>
      </c>
      <c r="P404" s="75"/>
      <c r="Q404" s="75">
        <v>45054</v>
      </c>
      <c r="R404" s="76">
        <f>IF(AND(T404&lt;&gt;"",P404&lt;&gt;""),P404-T404,IF(AND(T404&lt;&gt;"",Q404&lt;&gt;""),Q404-T404,""))</f>
        <v>13</v>
      </c>
      <c r="S404" s="76" t="str">
        <f>IF(ISERROR(INDEX('[1]Export Agora'!F:F,MATCH(INDEX('[1]Présence Agora'!#REF!,MATCH(E404,'[1]Présence Agora'!B:B,0)),'[1]Export Agora'!A:A,0))),"",IF(INDEX('[1]Export Agora'!F:F,MATCH(INDEX('[1]Présence Agora'!#REF!,MATCH(E404,'[1]Présence Agora'!B:B,0)),'[1]Export Agora'!A:A,0))="","",INDEX('[1]Export Agora'!F:F,MATCH(INDEX('[1]Présence Agora'!#REF!,MATCH(E404,'[1]Présence Agora'!B:B,0)),'[1]Export Agora'!A:A,0))))</f>
        <v/>
      </c>
      <c r="T404" s="65">
        <f>IF(INDEX('[1]Export Lascom'!U:U,MATCH(E404,'[1]Export Lascom'!O:O,0))="","",INDEX('[1]Export Lascom'!U:U,MATCH(E404,'[1]Export Lascom'!O:O,0)))</f>
        <v>45041</v>
      </c>
    </row>
    <row r="405" spans="5:20" x14ac:dyDescent="0.25">
      <c r="E405" s="72" t="s">
        <v>978</v>
      </c>
      <c r="F405" s="73" t="str">
        <f>INDEX('[1]Export Lascom'!B:B,MATCH(E405,'[1]Export Lascom'!O:O,0))</f>
        <v>22ISS</v>
      </c>
      <c r="G405" s="73">
        <f>INDEX('[1]Export Lascom'!G:G,MATCH(E405,'[1]Export Lascom'!O:O,0))</f>
        <v>17</v>
      </c>
      <c r="H405" s="73" t="str">
        <f>INDEX('[1]Export Lascom'!D:D,MATCH(E405,'[1]Export Lascom'!O:O,0))</f>
        <v>FAC</v>
      </c>
      <c r="I405" s="73" t="str">
        <f>INDEX('[1]Export Lascom'!E:E,MATCH(E405,'[1]Export Lascom'!O:O,0))</f>
        <v>PN2122</v>
      </c>
      <c r="J405" s="73" t="str">
        <f>IF(MID(INDEX('[1]Export Lascom'!P:P,MATCH(E405,'[1]Export Lascom'!O:O,0)),4,1)="-",MID(INDEX('[1]Export Lascom'!P:P,MATCH(E405,'[1]Export Lascom'!O:O,0)),5,3),"Titre à mettre à jour")</f>
        <v>TTT</v>
      </c>
      <c r="K405" s="73" t="str">
        <f>IF(MID(INDEX('[1]Export Lascom'!P:P,MATCH(E405,'[1]Export Lascom'!O:O,0)),4,1)="-",MID(INDEX('[1]Export Lascom'!P:P,MATCH(E405,'[1]Export Lascom'!O:O,0)),9,3),"Titre à mettre à jour")</f>
        <v>EMR</v>
      </c>
      <c r="L405" s="73" t="str">
        <f>INDEX('[1]Export Lascom'!I:I,MATCH(E405,'[1]Export Lascom'!O:O,0))</f>
        <v>PDT</v>
      </c>
      <c r="M405" s="73" t="str">
        <f>MID(E405,SEARCH("_",E405)-1+13,6)</f>
        <v>000003</v>
      </c>
      <c r="N405" s="74">
        <f>VALUE(MID(E405,SEARCH("_",E405)-1+20,2))</f>
        <v>1</v>
      </c>
      <c r="O405" s="73" t="s">
        <v>787</v>
      </c>
      <c r="P405" s="75"/>
      <c r="Q405" s="75"/>
      <c r="R405" s="76" t="str">
        <f>IF(AND(T405&lt;&gt;"",P405&lt;&gt;""),P405-T405,IF(AND(T405&lt;&gt;"",Q405&lt;&gt;""),Q405-T405,""))</f>
        <v/>
      </c>
      <c r="S405" s="76" t="str">
        <f>IF(ISERROR(INDEX('[1]Export Agora'!F:F,MATCH(INDEX('[1]Présence Agora'!#REF!,MATCH(E405,'[1]Présence Agora'!B:B,0)),'[1]Export Agora'!A:A,0))),"",IF(INDEX('[1]Export Agora'!F:F,MATCH(INDEX('[1]Présence Agora'!#REF!,MATCH(E405,'[1]Présence Agora'!B:B,0)),'[1]Export Agora'!A:A,0))="","",INDEX('[1]Export Agora'!F:F,MATCH(INDEX('[1]Présence Agora'!#REF!,MATCH(E405,'[1]Présence Agora'!B:B,0)),'[1]Export Agora'!A:A,0))))</f>
        <v/>
      </c>
      <c r="T405" s="65">
        <f>IF(INDEX('[1]Export Lascom'!U:U,MATCH(E405,'[1]Export Lascom'!O:O,0))="","",INDEX('[1]Export Lascom'!U:U,MATCH(E405,'[1]Export Lascom'!O:O,0)))</f>
        <v>45027</v>
      </c>
    </row>
    <row r="406" spans="5:20" x14ac:dyDescent="0.25">
      <c r="E406" s="72" t="s">
        <v>1031</v>
      </c>
      <c r="F406" s="73" t="str">
        <f>INDEX('[1]Export Lascom'!B:B,MATCH(E406,'[1]Export Lascom'!O:O,0))</f>
        <v>22ISS</v>
      </c>
      <c r="G406" s="73">
        <f>INDEX('[1]Export Lascom'!G:G,MATCH(E406,'[1]Export Lascom'!O:O,0))</f>
        <v>17</v>
      </c>
      <c r="H406" s="73" t="str">
        <f>INDEX('[1]Export Lascom'!D:D,MATCH(E406,'[1]Export Lascom'!O:O,0))</f>
        <v>FAC</v>
      </c>
      <c r="I406" s="73" t="str">
        <f>INDEX('[1]Export Lascom'!E:E,MATCH(E406,'[1]Export Lascom'!O:O,0))</f>
        <v>PN2122</v>
      </c>
      <c r="J406" s="73" t="str">
        <f>IF(MID(INDEX('[1]Export Lascom'!P:P,MATCH(E406,'[1]Export Lascom'!O:O,0)),4,1)="-",MID(INDEX('[1]Export Lascom'!P:P,MATCH(E406,'[1]Export Lascom'!O:O,0)),5,3),"Titre à mettre à jour")</f>
        <v>TTT</v>
      </c>
      <c r="K406" s="73" t="str">
        <f>IF(MID(INDEX('[1]Export Lascom'!P:P,MATCH(E406,'[1]Export Lascom'!O:O,0)),4,1)="-",MID(INDEX('[1]Export Lascom'!P:P,MATCH(E406,'[1]Export Lascom'!O:O,0)),9,3),"Titre à mettre à jour")</f>
        <v>EMR</v>
      </c>
      <c r="L406" s="73" t="str">
        <f>INDEX('[1]Export Lascom'!I:I,MATCH(E406,'[1]Export Lascom'!O:O,0))</f>
        <v>PDT</v>
      </c>
      <c r="M406" s="73" t="str">
        <f>MID(E406,SEARCH("_",E406)-1+13,6)</f>
        <v>000003</v>
      </c>
      <c r="N406" s="74">
        <f>VALUE(MID(E406,SEARCH("_",E406)-1+20,2))</f>
        <v>2</v>
      </c>
      <c r="O406" s="73" t="s">
        <v>785</v>
      </c>
      <c r="P406" s="75"/>
      <c r="Q406" s="75"/>
      <c r="R406" s="76" t="str">
        <f>IF(AND(T406&lt;&gt;"",P406&lt;&gt;""),P406-T406,IF(AND(T406&lt;&gt;"",Q406&lt;&gt;""),Q406-T406,""))</f>
        <v/>
      </c>
      <c r="S406" s="76" t="str">
        <f>IF(ISERROR(INDEX('[1]Export Agora'!F:F,MATCH(INDEX('[1]Présence Agora'!#REF!,MATCH(E406,'[1]Présence Agora'!B:B,0)),'[1]Export Agora'!A:A,0))),"",IF(INDEX('[1]Export Agora'!F:F,MATCH(INDEX('[1]Présence Agora'!#REF!,MATCH(E406,'[1]Présence Agora'!B:B,0)),'[1]Export Agora'!A:A,0))="","",INDEX('[1]Export Agora'!F:F,MATCH(INDEX('[1]Présence Agora'!#REF!,MATCH(E406,'[1]Présence Agora'!B:B,0)),'[1]Export Agora'!A:A,0))))</f>
        <v/>
      </c>
      <c r="T406" s="65">
        <f>IF(INDEX('[1]Export Lascom'!U:U,MATCH(E406,'[1]Export Lascom'!O:O,0))="","",INDEX('[1]Export Lascom'!U:U,MATCH(E406,'[1]Export Lascom'!O:O,0)))</f>
        <v>45034</v>
      </c>
    </row>
    <row r="407" spans="5:20" x14ac:dyDescent="0.25">
      <c r="E407" s="72" t="s">
        <v>1215</v>
      </c>
      <c r="F407" s="73" t="str">
        <f>INDEX('[1]Export Lascom'!B:B,MATCH(E407,'[1]Export Lascom'!O:O,0))</f>
        <v>22ISS</v>
      </c>
      <c r="G407" s="73">
        <f>INDEX('[1]Export Lascom'!G:G,MATCH(E407,'[1]Export Lascom'!O:O,0))</f>
        <v>17</v>
      </c>
      <c r="H407" s="73" t="str">
        <f>INDEX('[1]Export Lascom'!D:D,MATCH(E407,'[1]Export Lascom'!O:O,0))</f>
        <v>FAC</v>
      </c>
      <c r="I407" s="73" t="str">
        <f>INDEX('[1]Export Lascom'!E:E,MATCH(E407,'[1]Export Lascom'!O:O,0))</f>
        <v>PN2122</v>
      </c>
      <c r="J407" s="73" t="str">
        <f>IF(MID(INDEX('[1]Export Lascom'!P:P,MATCH(E407,'[1]Export Lascom'!O:O,0)),4,1)="-",MID(INDEX('[1]Export Lascom'!P:P,MATCH(E407,'[1]Export Lascom'!O:O,0)),5,3),"Titre à mettre à jour")</f>
        <v>N00</v>
      </c>
      <c r="K407" s="73" t="str">
        <f>IF(MID(INDEX('[1]Export Lascom'!P:P,MATCH(E407,'[1]Export Lascom'!O:O,0)),4,1)="-",MID(INDEX('[1]Export Lascom'!P:P,MATCH(E407,'[1]Export Lascom'!O:O,0)),9,3),"Titre à mettre à jour")</f>
        <v>EMR</v>
      </c>
      <c r="L407" s="73" t="str">
        <f>INDEX('[1]Export Lascom'!I:I,MATCH(E407,'[1]Export Lascom'!O:O,0))</f>
        <v>PDT</v>
      </c>
      <c r="M407" s="73" t="str">
        <f>MID(E407,SEARCH("_",E407)-1+13,6)</f>
        <v>000005</v>
      </c>
      <c r="N407" s="74">
        <f>VALUE(MID(E407,SEARCH("_",E407)-1+20,2))</f>
        <v>1</v>
      </c>
      <c r="O407" s="73" t="s">
        <v>785</v>
      </c>
      <c r="P407" s="75"/>
      <c r="Q407" s="75"/>
      <c r="R407" s="76" t="str">
        <f>IF(AND(T407&lt;&gt;"",P407&lt;&gt;""),P407-T407,IF(AND(T407&lt;&gt;"",Q407&lt;&gt;""),Q407-T407,""))</f>
        <v/>
      </c>
      <c r="S407" s="76" t="str">
        <f>IF(ISERROR(INDEX('[1]Export Agora'!F:F,MATCH(INDEX('[1]Présence Agora'!#REF!,MATCH(E407,'[1]Présence Agora'!B:B,0)),'[1]Export Agora'!A:A,0))),"",IF(INDEX('[1]Export Agora'!F:F,MATCH(INDEX('[1]Présence Agora'!#REF!,MATCH(E407,'[1]Présence Agora'!B:B,0)),'[1]Export Agora'!A:A,0))="","",INDEX('[1]Export Agora'!F:F,MATCH(INDEX('[1]Présence Agora'!#REF!,MATCH(E407,'[1]Présence Agora'!B:B,0)),'[1]Export Agora'!A:A,0))))</f>
        <v/>
      </c>
      <c r="T407" s="65">
        <f>IF(INDEX('[1]Export Lascom'!U:U,MATCH(E407,'[1]Export Lascom'!O:O,0))="","",INDEX('[1]Export Lascom'!U:U,MATCH(E407,'[1]Export Lascom'!O:O,0)))</f>
        <v>45070</v>
      </c>
    </row>
    <row r="408" spans="5:20" x14ac:dyDescent="0.25">
      <c r="E408" s="72" t="s">
        <v>906</v>
      </c>
      <c r="F408" s="73" t="str">
        <f>INDEX('[1]Export Lascom'!B:B,MATCH(E408,'[1]Export Lascom'!O:O,0))</f>
        <v>22ISS</v>
      </c>
      <c r="G408" s="73">
        <f>INDEX('[1]Export Lascom'!G:G,MATCH(E408,'[1]Export Lascom'!O:O,0))</f>
        <v>17</v>
      </c>
      <c r="H408" s="73" t="str">
        <f>INDEX('[1]Export Lascom'!D:D,MATCH(E408,'[1]Export Lascom'!O:O,0))</f>
        <v>FAC</v>
      </c>
      <c r="I408" s="73" t="str">
        <f>INDEX('[1]Export Lascom'!E:E,MATCH(E408,'[1]Export Lascom'!O:O,0))</f>
        <v>PN2122</v>
      </c>
      <c r="J408" s="73" t="str">
        <f>IF(MID(INDEX('[1]Export Lascom'!P:P,MATCH(E408,'[1]Export Lascom'!O:O,0)),4,1)="-",MID(INDEX('[1]Export Lascom'!P:P,MATCH(E408,'[1]Export Lascom'!O:O,0)),5,3),"Titre à mettre à jour")</f>
        <v>TTT</v>
      </c>
      <c r="K408" s="73" t="str">
        <f>IF(MID(INDEX('[1]Export Lascom'!P:P,MATCH(E408,'[1]Export Lascom'!O:O,0)),4,1)="-",MID(INDEX('[1]Export Lascom'!P:P,MATCH(E408,'[1]Export Lascom'!O:O,0)),9,3),"Titre à mettre à jour")</f>
        <v>EMR</v>
      </c>
      <c r="L408" s="73" t="str">
        <f>INDEX('[1]Export Lascom'!I:I,MATCH(E408,'[1]Export Lascom'!O:O,0))</f>
        <v>PGR</v>
      </c>
      <c r="M408" s="73" t="str">
        <f>MID(E408,SEARCH("_",E408)-1+13,6)</f>
        <v>000004</v>
      </c>
      <c r="N408" s="74">
        <f>VALUE(MID(E408,SEARCH("_",E408)-1+20,2))</f>
        <v>1</v>
      </c>
      <c r="O408" s="73" t="s">
        <v>787</v>
      </c>
      <c r="P408" s="75"/>
      <c r="Q408" s="75"/>
      <c r="R408" s="76" t="str">
        <f>IF(AND(T408&lt;&gt;"",P408&lt;&gt;""),P408-T408,IF(AND(T408&lt;&gt;"",Q408&lt;&gt;""),Q408-T408,""))</f>
        <v/>
      </c>
      <c r="S408" s="76" t="str">
        <f>IF(ISERROR(INDEX('[1]Export Agora'!F:F,MATCH(INDEX('[1]Présence Agora'!#REF!,MATCH(E408,'[1]Présence Agora'!B:B,0)),'[1]Export Agora'!A:A,0))),"",IF(INDEX('[1]Export Agora'!F:F,MATCH(INDEX('[1]Présence Agora'!#REF!,MATCH(E408,'[1]Présence Agora'!B:B,0)),'[1]Export Agora'!A:A,0))="","",INDEX('[1]Export Agora'!F:F,MATCH(INDEX('[1]Présence Agora'!#REF!,MATCH(E408,'[1]Présence Agora'!B:B,0)),'[1]Export Agora'!A:A,0))))</f>
        <v/>
      </c>
      <c r="T408" s="65">
        <f>IF(INDEX('[1]Export Lascom'!U:U,MATCH(E408,'[1]Export Lascom'!O:O,0))="","",INDEX('[1]Export Lascom'!U:U,MATCH(E408,'[1]Export Lascom'!O:O,0)))</f>
        <v>44979</v>
      </c>
    </row>
    <row r="409" spans="5:20" x14ac:dyDescent="0.25">
      <c r="E409" s="72" t="s">
        <v>944</v>
      </c>
      <c r="F409" s="73" t="str">
        <f>INDEX('[1]Export Lascom'!B:B,MATCH(E409,'[1]Export Lascom'!O:O,0))</f>
        <v>22ISS</v>
      </c>
      <c r="G409" s="73">
        <f>INDEX('[1]Export Lascom'!G:G,MATCH(E409,'[1]Export Lascom'!O:O,0))</f>
        <v>17</v>
      </c>
      <c r="H409" s="73" t="str">
        <f>INDEX('[1]Export Lascom'!D:D,MATCH(E409,'[1]Export Lascom'!O:O,0))</f>
        <v>FAC</v>
      </c>
      <c r="I409" s="73" t="str">
        <f>INDEX('[1]Export Lascom'!E:E,MATCH(E409,'[1]Export Lascom'!O:O,0))</f>
        <v>PN2122</v>
      </c>
      <c r="J409" s="73" t="str">
        <f>IF(MID(INDEX('[1]Export Lascom'!P:P,MATCH(E409,'[1]Export Lascom'!O:O,0)),4,1)="-",MID(INDEX('[1]Export Lascom'!P:P,MATCH(E409,'[1]Export Lascom'!O:O,0)),5,3),"Titre à mettre à jour")</f>
        <v>TTT</v>
      </c>
      <c r="K409" s="73" t="str">
        <f>IF(MID(INDEX('[1]Export Lascom'!P:P,MATCH(E409,'[1]Export Lascom'!O:O,0)),4,1)="-",MID(INDEX('[1]Export Lascom'!P:P,MATCH(E409,'[1]Export Lascom'!O:O,0)),9,3),"Titre à mettre à jour")</f>
        <v>EMR</v>
      </c>
      <c r="L409" s="73" t="str">
        <f>INDEX('[1]Export Lascom'!I:I,MATCH(E409,'[1]Export Lascom'!O:O,0))</f>
        <v>PGR</v>
      </c>
      <c r="M409" s="73" t="str">
        <f>MID(E409,SEARCH("_",E409)-1+13,6)</f>
        <v>000004</v>
      </c>
      <c r="N409" s="74">
        <f>VALUE(MID(E409,SEARCH("_",E409)-1+20,2))</f>
        <v>2</v>
      </c>
      <c r="O409" s="73" t="s">
        <v>785</v>
      </c>
      <c r="P409" s="75"/>
      <c r="Q409" s="75">
        <v>45002</v>
      </c>
      <c r="R409" s="76">
        <f>IF(AND(T409&lt;&gt;"",P409&lt;&gt;""),P409-T409,IF(AND(T409&lt;&gt;"",Q409&lt;&gt;""),Q409-T409,""))</f>
        <v>-3</v>
      </c>
      <c r="S409" s="76" t="str">
        <f>IF(ISERROR(INDEX('[1]Export Agora'!F:F,MATCH(INDEX('[1]Présence Agora'!#REF!,MATCH(E409,'[1]Présence Agora'!B:B,0)),'[1]Export Agora'!A:A,0))),"",IF(INDEX('[1]Export Agora'!F:F,MATCH(INDEX('[1]Présence Agora'!#REF!,MATCH(E409,'[1]Présence Agora'!B:B,0)),'[1]Export Agora'!A:A,0))="","",INDEX('[1]Export Agora'!F:F,MATCH(INDEX('[1]Présence Agora'!#REF!,MATCH(E409,'[1]Présence Agora'!B:B,0)),'[1]Export Agora'!A:A,0))))</f>
        <v/>
      </c>
      <c r="T409" s="65">
        <f>IF(INDEX('[1]Export Lascom'!U:U,MATCH(E409,'[1]Export Lascom'!O:O,0))="","",INDEX('[1]Export Lascom'!U:U,MATCH(E409,'[1]Export Lascom'!O:O,0)))</f>
        <v>45005</v>
      </c>
    </row>
    <row r="410" spans="5:20" x14ac:dyDescent="0.25">
      <c r="E410" s="72" t="s">
        <v>930</v>
      </c>
      <c r="F410" s="73" t="str">
        <f>INDEX('[1]Export Lascom'!B:B,MATCH(E410,'[1]Export Lascom'!O:O,0))</f>
        <v>22ISS</v>
      </c>
      <c r="G410" s="73">
        <f>INDEX('[1]Export Lascom'!G:G,MATCH(E410,'[1]Export Lascom'!O:O,0))</f>
        <v>17</v>
      </c>
      <c r="H410" s="73" t="str">
        <f>INDEX('[1]Export Lascom'!D:D,MATCH(E410,'[1]Export Lascom'!O:O,0))</f>
        <v>FAC</v>
      </c>
      <c r="I410" s="73" t="str">
        <f>INDEX('[1]Export Lascom'!E:E,MATCH(E410,'[1]Export Lascom'!O:O,0))</f>
        <v>PN2122</v>
      </c>
      <c r="J410" s="73" t="str">
        <f>IF(MID(INDEX('[1]Export Lascom'!P:P,MATCH(E410,'[1]Export Lascom'!O:O,0)),4,1)="-",MID(INDEX('[1]Export Lascom'!P:P,MATCH(E410,'[1]Export Lascom'!O:O,0)),5,3),"Titre à mettre à jour")</f>
        <v>TTT</v>
      </c>
      <c r="K410" s="73" t="str">
        <f>IF(MID(INDEX('[1]Export Lascom'!P:P,MATCH(E410,'[1]Export Lascom'!O:O,0)),4,1)="-",MID(INDEX('[1]Export Lascom'!P:P,MATCH(E410,'[1]Export Lascom'!O:O,0)),9,3),"Titre à mettre à jour")</f>
        <v>EMR</v>
      </c>
      <c r="L410" s="73" t="str">
        <f>INDEX('[1]Export Lascom'!I:I,MATCH(E410,'[1]Export Lascom'!O:O,0))</f>
        <v>PIC</v>
      </c>
      <c r="M410" s="73" t="str">
        <f>MID(E410,SEARCH("_",E410)-1+13,6)</f>
        <v>000002</v>
      </c>
      <c r="N410" s="74">
        <f>VALUE(MID(E410,SEARCH("_",E410)-1+20,2))</f>
        <v>1</v>
      </c>
      <c r="O410" s="73" t="s">
        <v>787</v>
      </c>
      <c r="P410" s="75"/>
      <c r="Q410" s="75"/>
      <c r="R410" s="76" t="str">
        <f>IF(AND(T410&lt;&gt;"",P410&lt;&gt;""),P410-T410,IF(AND(T410&lt;&gt;"",Q410&lt;&gt;""),Q410-T410,""))</f>
        <v/>
      </c>
      <c r="S410" s="76" t="str">
        <f>IF(ISERROR(INDEX('[1]Export Agora'!F:F,MATCH(INDEX('[1]Présence Agora'!#REF!,MATCH(E410,'[1]Présence Agora'!B:B,0)),'[1]Export Agora'!A:A,0))),"",IF(INDEX('[1]Export Agora'!F:F,MATCH(INDEX('[1]Présence Agora'!#REF!,MATCH(E410,'[1]Présence Agora'!B:B,0)),'[1]Export Agora'!A:A,0))="","",INDEX('[1]Export Agora'!F:F,MATCH(INDEX('[1]Présence Agora'!#REF!,MATCH(E410,'[1]Présence Agora'!B:B,0)),'[1]Export Agora'!A:A,0))))</f>
        <v/>
      </c>
      <c r="T410" s="65">
        <f>IF(INDEX('[1]Export Lascom'!U:U,MATCH(E410,'[1]Export Lascom'!O:O,0))="","",INDEX('[1]Export Lascom'!U:U,MATCH(E410,'[1]Export Lascom'!O:O,0)))</f>
        <v>44998</v>
      </c>
    </row>
    <row r="411" spans="5:20" x14ac:dyDescent="0.25">
      <c r="E411" s="72" t="s">
        <v>945</v>
      </c>
      <c r="F411" s="73" t="str">
        <f>INDEX('[1]Export Lascom'!B:B,MATCH(E411,'[1]Export Lascom'!O:O,0))</f>
        <v>22ISS</v>
      </c>
      <c r="G411" s="73">
        <f>INDEX('[1]Export Lascom'!G:G,MATCH(E411,'[1]Export Lascom'!O:O,0))</f>
        <v>17</v>
      </c>
      <c r="H411" s="73" t="str">
        <f>INDEX('[1]Export Lascom'!D:D,MATCH(E411,'[1]Export Lascom'!O:O,0))</f>
        <v>FAC</v>
      </c>
      <c r="I411" s="73" t="str">
        <f>INDEX('[1]Export Lascom'!E:E,MATCH(E411,'[1]Export Lascom'!O:O,0))</f>
        <v>PN2122</v>
      </c>
      <c r="J411" s="73" t="str">
        <f>IF(MID(INDEX('[1]Export Lascom'!P:P,MATCH(E411,'[1]Export Lascom'!O:O,0)),4,1)="-",MID(INDEX('[1]Export Lascom'!P:P,MATCH(E411,'[1]Export Lascom'!O:O,0)),5,3),"Titre à mettre à jour")</f>
        <v>TTT</v>
      </c>
      <c r="K411" s="73" t="str">
        <f>IF(MID(INDEX('[1]Export Lascom'!P:P,MATCH(E411,'[1]Export Lascom'!O:O,0)),4,1)="-",MID(INDEX('[1]Export Lascom'!P:P,MATCH(E411,'[1]Export Lascom'!O:O,0)),9,3),"Titre à mettre à jour")</f>
        <v>EMR</v>
      </c>
      <c r="L411" s="73" t="str">
        <f>INDEX('[1]Export Lascom'!I:I,MATCH(E411,'[1]Export Lascom'!O:O,0))</f>
        <v>PIC</v>
      </c>
      <c r="M411" s="73" t="str">
        <f>MID(E411,SEARCH("_",E411)-1+13,6)</f>
        <v>000002</v>
      </c>
      <c r="N411" s="74">
        <f>VALUE(MID(E411,SEARCH("_",E411)-1+20,2))</f>
        <v>2</v>
      </c>
      <c r="O411" s="73" t="s">
        <v>787</v>
      </c>
      <c r="P411" s="75"/>
      <c r="Q411" s="75">
        <v>45012</v>
      </c>
      <c r="R411" s="76">
        <f>IF(AND(T411&lt;&gt;"",P411&lt;&gt;""),P411-T411,IF(AND(T411&lt;&gt;"",Q411&lt;&gt;""),Q411-T411,""))</f>
        <v>7</v>
      </c>
      <c r="S411" s="76" t="str">
        <f>IF(ISERROR(INDEX('[1]Export Agora'!F:F,MATCH(INDEX('[1]Présence Agora'!#REF!,MATCH(E411,'[1]Présence Agora'!B:B,0)),'[1]Export Agora'!A:A,0))),"",IF(INDEX('[1]Export Agora'!F:F,MATCH(INDEX('[1]Présence Agora'!#REF!,MATCH(E411,'[1]Présence Agora'!B:B,0)),'[1]Export Agora'!A:A,0))="","",INDEX('[1]Export Agora'!F:F,MATCH(INDEX('[1]Présence Agora'!#REF!,MATCH(E411,'[1]Présence Agora'!B:B,0)),'[1]Export Agora'!A:A,0))))</f>
        <v/>
      </c>
      <c r="T411" s="65">
        <f>IF(INDEX('[1]Export Lascom'!U:U,MATCH(E411,'[1]Export Lascom'!O:O,0))="","",INDEX('[1]Export Lascom'!U:U,MATCH(E411,'[1]Export Lascom'!O:O,0)))</f>
        <v>45005</v>
      </c>
    </row>
    <row r="412" spans="5:20" x14ac:dyDescent="0.25">
      <c r="E412" s="72" t="s">
        <v>946</v>
      </c>
      <c r="F412" s="73" t="str">
        <f>INDEX('[1]Export Lascom'!B:B,MATCH(E412,'[1]Export Lascom'!O:O,0))</f>
        <v>22ISS</v>
      </c>
      <c r="G412" s="73">
        <f>INDEX('[1]Export Lascom'!G:G,MATCH(E412,'[1]Export Lascom'!O:O,0))</f>
        <v>17</v>
      </c>
      <c r="H412" s="73" t="str">
        <f>INDEX('[1]Export Lascom'!D:D,MATCH(E412,'[1]Export Lascom'!O:O,0))</f>
        <v>FAC</v>
      </c>
      <c r="I412" s="73" t="str">
        <f>INDEX('[1]Export Lascom'!E:E,MATCH(E412,'[1]Export Lascom'!O:O,0))</f>
        <v>PN2122</v>
      </c>
      <c r="J412" s="73" t="str">
        <f>IF(MID(INDEX('[1]Export Lascom'!P:P,MATCH(E412,'[1]Export Lascom'!O:O,0)),4,1)="-",MID(INDEX('[1]Export Lascom'!P:P,MATCH(E412,'[1]Export Lascom'!O:O,0)),5,3),"Titre à mettre à jour")</f>
        <v>TTT</v>
      </c>
      <c r="K412" s="73" t="str">
        <f>IF(MID(INDEX('[1]Export Lascom'!P:P,MATCH(E412,'[1]Export Lascom'!O:O,0)),4,1)="-",MID(INDEX('[1]Export Lascom'!P:P,MATCH(E412,'[1]Export Lascom'!O:O,0)),9,3),"Titre à mettre à jour")</f>
        <v>EMR</v>
      </c>
      <c r="L412" s="73" t="str">
        <f>INDEX('[1]Export Lascom'!I:I,MATCH(E412,'[1]Export Lascom'!O:O,0))</f>
        <v>PIC</v>
      </c>
      <c r="M412" s="73" t="str">
        <f>MID(E412,SEARCH("_",E412)-1+13,6)</f>
        <v>000002</v>
      </c>
      <c r="N412" s="74">
        <f>VALUE(MID(E412,SEARCH("_",E412)-1+20,2))</f>
        <v>3</v>
      </c>
      <c r="O412" s="73" t="s">
        <v>787</v>
      </c>
      <c r="P412" s="75"/>
      <c r="Q412" s="75">
        <v>45019</v>
      </c>
      <c r="R412" s="76">
        <f>IF(AND(T412&lt;&gt;"",P412&lt;&gt;""),P412-T412,IF(AND(T412&lt;&gt;"",Q412&lt;&gt;""),Q412-T412,""))</f>
        <v>14</v>
      </c>
      <c r="S412" s="76" t="str">
        <f>IF(ISERROR(INDEX('[1]Export Agora'!F:F,MATCH(INDEX('[1]Présence Agora'!#REF!,MATCH(E412,'[1]Présence Agora'!B:B,0)),'[1]Export Agora'!A:A,0))),"",IF(INDEX('[1]Export Agora'!F:F,MATCH(INDEX('[1]Présence Agora'!#REF!,MATCH(E412,'[1]Présence Agora'!B:B,0)),'[1]Export Agora'!A:A,0))="","",INDEX('[1]Export Agora'!F:F,MATCH(INDEX('[1]Présence Agora'!#REF!,MATCH(E412,'[1]Présence Agora'!B:B,0)),'[1]Export Agora'!A:A,0))))</f>
        <v/>
      </c>
      <c r="T412" s="65">
        <f>IF(INDEX('[1]Export Lascom'!U:U,MATCH(E412,'[1]Export Lascom'!O:O,0))="","",INDEX('[1]Export Lascom'!U:U,MATCH(E412,'[1]Export Lascom'!O:O,0)))</f>
        <v>45005</v>
      </c>
    </row>
    <row r="413" spans="5:20" x14ac:dyDescent="0.25">
      <c r="E413" s="72" t="s">
        <v>955</v>
      </c>
      <c r="F413" s="73" t="str">
        <f>INDEX('[1]Export Lascom'!B:B,MATCH(E413,'[1]Export Lascom'!O:O,0))</f>
        <v>22ISS</v>
      </c>
      <c r="G413" s="73">
        <f>INDEX('[1]Export Lascom'!G:G,MATCH(E413,'[1]Export Lascom'!O:O,0))</f>
        <v>17</v>
      </c>
      <c r="H413" s="73" t="str">
        <f>INDEX('[1]Export Lascom'!D:D,MATCH(E413,'[1]Export Lascom'!O:O,0))</f>
        <v>FAC</v>
      </c>
      <c r="I413" s="73" t="str">
        <f>INDEX('[1]Export Lascom'!E:E,MATCH(E413,'[1]Export Lascom'!O:O,0))</f>
        <v>PN2122</v>
      </c>
      <c r="J413" s="73" t="str">
        <f>IF(MID(INDEX('[1]Export Lascom'!P:P,MATCH(E413,'[1]Export Lascom'!O:O,0)),4,1)="-",MID(INDEX('[1]Export Lascom'!P:P,MATCH(E413,'[1]Export Lascom'!O:O,0)),5,3),"Titre à mettre à jour")</f>
        <v>TTT</v>
      </c>
      <c r="K413" s="73" t="str">
        <f>IF(MID(INDEX('[1]Export Lascom'!P:P,MATCH(E413,'[1]Export Lascom'!O:O,0)),4,1)="-",MID(INDEX('[1]Export Lascom'!P:P,MATCH(E413,'[1]Export Lascom'!O:O,0)),9,3),"Titre à mettre à jour")</f>
        <v>EMR</v>
      </c>
      <c r="L413" s="73" t="str">
        <f>INDEX('[1]Export Lascom'!I:I,MATCH(E413,'[1]Export Lascom'!O:O,0))</f>
        <v>PIC</v>
      </c>
      <c r="M413" s="73" t="str">
        <f>MID(E413,SEARCH("_",E413)-1+13,6)</f>
        <v>000002</v>
      </c>
      <c r="N413" s="74">
        <f>VALUE(MID(E413,SEARCH("_",E413)-1+20,2))</f>
        <v>4</v>
      </c>
      <c r="O413" s="73" t="s">
        <v>785</v>
      </c>
      <c r="P413" s="75"/>
      <c r="Q413" s="75">
        <v>45019</v>
      </c>
      <c r="R413" s="76">
        <f>IF(AND(T413&lt;&gt;"",P413&lt;&gt;""),P413-T413,IF(AND(T413&lt;&gt;"",Q413&lt;&gt;""),Q413-T413,""))</f>
        <v>7</v>
      </c>
      <c r="S413" s="76" t="str">
        <f>IF(ISERROR(INDEX('[1]Export Agora'!F:F,MATCH(INDEX('[1]Présence Agora'!#REF!,MATCH(E413,'[1]Présence Agora'!B:B,0)),'[1]Export Agora'!A:A,0))),"",IF(INDEX('[1]Export Agora'!F:F,MATCH(INDEX('[1]Présence Agora'!#REF!,MATCH(E413,'[1]Présence Agora'!B:B,0)),'[1]Export Agora'!A:A,0))="","",INDEX('[1]Export Agora'!F:F,MATCH(INDEX('[1]Présence Agora'!#REF!,MATCH(E413,'[1]Présence Agora'!B:B,0)),'[1]Export Agora'!A:A,0))))</f>
        <v/>
      </c>
      <c r="T413" s="65">
        <f>IF(INDEX('[1]Export Lascom'!U:U,MATCH(E413,'[1]Export Lascom'!O:O,0))="","",INDEX('[1]Export Lascom'!U:U,MATCH(E413,'[1]Export Lascom'!O:O,0)))</f>
        <v>45012</v>
      </c>
    </row>
    <row r="414" spans="5:20" x14ac:dyDescent="0.25">
      <c r="E414" s="72" t="s">
        <v>1026</v>
      </c>
      <c r="F414" s="73" t="str">
        <f>INDEX('[1]Export Lascom'!B:B,MATCH(E414,'[1]Export Lascom'!O:O,0))</f>
        <v>22ISS</v>
      </c>
      <c r="G414" s="73">
        <f>INDEX('[1]Export Lascom'!G:G,MATCH(E414,'[1]Export Lascom'!O:O,0))</f>
        <v>17</v>
      </c>
      <c r="H414" s="73" t="str">
        <f>INDEX('[1]Export Lascom'!D:D,MATCH(E414,'[1]Export Lascom'!O:O,0))</f>
        <v>FAC</v>
      </c>
      <c r="I414" s="73" t="str">
        <f>INDEX('[1]Export Lascom'!E:E,MATCH(E414,'[1]Export Lascom'!O:O,0))</f>
        <v>PN2122</v>
      </c>
      <c r="J414" s="73" t="str">
        <f>IF(MID(INDEX('[1]Export Lascom'!P:P,MATCH(E414,'[1]Export Lascom'!O:O,0)),4,1)="-",MID(INDEX('[1]Export Lascom'!P:P,MATCH(E414,'[1]Export Lascom'!O:O,0)),5,3),"Titre à mettre à jour")</f>
        <v>TTT</v>
      </c>
      <c r="K414" s="73" t="str">
        <f>IF(MID(INDEX('[1]Export Lascom'!P:P,MATCH(E414,'[1]Export Lascom'!O:O,0)),4,1)="-",MID(INDEX('[1]Export Lascom'!P:P,MATCH(E414,'[1]Export Lascom'!O:O,0)),9,3),"Titre à mettre à jour")</f>
        <v>EMR</v>
      </c>
      <c r="L414" s="73" t="str">
        <f>INDEX('[1]Export Lascom'!I:I,MATCH(E414,'[1]Export Lascom'!O:O,0))</f>
        <v>PIC</v>
      </c>
      <c r="M414" s="73" t="str">
        <f>MID(E414,SEARCH("_",E414)-1+13,6)</f>
        <v>000004</v>
      </c>
      <c r="N414" s="74">
        <f>VALUE(MID(E414,SEARCH("_",E414)-1+20,2))</f>
        <v>1</v>
      </c>
      <c r="O414" s="73" t="s">
        <v>785</v>
      </c>
      <c r="P414" s="75"/>
      <c r="Q414" s="75"/>
      <c r="R414" s="76" t="str">
        <f>IF(AND(T414&lt;&gt;"",P414&lt;&gt;""),P414-T414,IF(AND(T414&lt;&gt;"",Q414&lt;&gt;""),Q414-T414,""))</f>
        <v/>
      </c>
      <c r="S414" s="76" t="str">
        <f>IF(ISERROR(INDEX('[1]Export Agora'!F:F,MATCH(INDEX('[1]Présence Agora'!#REF!,MATCH(E414,'[1]Présence Agora'!B:B,0)),'[1]Export Agora'!A:A,0))),"",IF(INDEX('[1]Export Agora'!F:F,MATCH(INDEX('[1]Présence Agora'!#REF!,MATCH(E414,'[1]Présence Agora'!B:B,0)),'[1]Export Agora'!A:A,0))="","",INDEX('[1]Export Agora'!F:F,MATCH(INDEX('[1]Présence Agora'!#REF!,MATCH(E414,'[1]Présence Agora'!B:B,0)),'[1]Export Agora'!A:A,0))))</f>
        <v/>
      </c>
      <c r="T414" s="65">
        <f>IF(INDEX('[1]Export Lascom'!U:U,MATCH(E414,'[1]Export Lascom'!O:O,0))="","",INDEX('[1]Export Lascom'!U:U,MATCH(E414,'[1]Export Lascom'!O:O,0)))</f>
        <v>45030</v>
      </c>
    </row>
    <row r="415" spans="5:20" x14ac:dyDescent="0.25">
      <c r="E415" s="72" t="s">
        <v>947</v>
      </c>
      <c r="F415" s="73" t="str">
        <f>INDEX('[1]Export Lascom'!B:B,MATCH(E415,'[1]Export Lascom'!O:O,0))</f>
        <v>22ISS</v>
      </c>
      <c r="G415" s="73">
        <f>INDEX('[1]Export Lascom'!G:G,MATCH(E415,'[1]Export Lascom'!O:O,0))</f>
        <v>17</v>
      </c>
      <c r="H415" s="73" t="str">
        <f>INDEX('[1]Export Lascom'!D:D,MATCH(E415,'[1]Export Lascom'!O:O,0))</f>
        <v>FAC</v>
      </c>
      <c r="I415" s="73" t="str">
        <f>INDEX('[1]Export Lascom'!E:E,MATCH(E415,'[1]Export Lascom'!O:O,0))</f>
        <v>PN2122</v>
      </c>
      <c r="J415" s="73" t="str">
        <f>IF(MID(INDEX('[1]Export Lascom'!P:P,MATCH(E415,'[1]Export Lascom'!O:O,0)),4,1)="-",MID(INDEX('[1]Export Lascom'!P:P,MATCH(E415,'[1]Export Lascom'!O:O,0)),5,3),"Titre à mettre à jour")</f>
        <v>TTT</v>
      </c>
      <c r="K415" s="73" t="str">
        <f>IF(MID(INDEX('[1]Export Lascom'!P:P,MATCH(E415,'[1]Export Lascom'!O:O,0)),4,1)="-",MID(INDEX('[1]Export Lascom'!P:P,MATCH(E415,'[1]Export Lascom'!O:O,0)),9,3),"Titre à mettre à jour")</f>
        <v>EMR</v>
      </c>
      <c r="L415" s="73" t="str">
        <f>INDEX('[1]Export Lascom'!I:I,MATCH(E415,'[1]Export Lascom'!O:O,0))</f>
        <v>PLG</v>
      </c>
      <c r="M415" s="73" t="str">
        <f>MID(E415,SEARCH("_",E415)-1+13,6)</f>
        <v>000014</v>
      </c>
      <c r="N415" s="74">
        <f>VALUE(MID(E415,SEARCH("_",E415)-1+20,2))</f>
        <v>1</v>
      </c>
      <c r="O415" s="73" t="s">
        <v>787</v>
      </c>
      <c r="P415" s="75"/>
      <c r="Q415" s="75"/>
      <c r="R415" s="76" t="str">
        <f>IF(AND(T415&lt;&gt;"",P415&lt;&gt;""),P415-T415,IF(AND(T415&lt;&gt;"",Q415&lt;&gt;""),Q415-T415,""))</f>
        <v/>
      </c>
      <c r="S415" s="76" t="str">
        <f>IF(ISERROR(INDEX('[1]Export Agora'!F:F,MATCH(INDEX('[1]Présence Agora'!#REF!,MATCH(E415,'[1]Présence Agora'!B:B,0)),'[1]Export Agora'!A:A,0))),"",IF(INDEX('[1]Export Agora'!F:F,MATCH(INDEX('[1]Présence Agora'!#REF!,MATCH(E415,'[1]Présence Agora'!B:B,0)),'[1]Export Agora'!A:A,0))="","",INDEX('[1]Export Agora'!F:F,MATCH(INDEX('[1]Présence Agora'!#REF!,MATCH(E415,'[1]Présence Agora'!B:B,0)),'[1]Export Agora'!A:A,0))))</f>
        <v/>
      </c>
      <c r="T415" s="65">
        <f>IF(INDEX('[1]Export Lascom'!U:U,MATCH(E415,'[1]Export Lascom'!O:O,0))="","",INDEX('[1]Export Lascom'!U:U,MATCH(E415,'[1]Export Lascom'!O:O,0)))</f>
        <v>45005</v>
      </c>
    </row>
    <row r="416" spans="5:20" x14ac:dyDescent="0.25">
      <c r="E416" s="72" t="s">
        <v>1038</v>
      </c>
      <c r="F416" s="73" t="str">
        <f>INDEX('[1]Export Lascom'!B:B,MATCH(E416,'[1]Export Lascom'!O:O,0))</f>
        <v>22ISS</v>
      </c>
      <c r="G416" s="73">
        <f>INDEX('[1]Export Lascom'!G:G,MATCH(E416,'[1]Export Lascom'!O:O,0))</f>
        <v>17</v>
      </c>
      <c r="H416" s="73" t="str">
        <f>INDEX('[1]Export Lascom'!D:D,MATCH(E416,'[1]Export Lascom'!O:O,0))</f>
        <v>FAC</v>
      </c>
      <c r="I416" s="73" t="str">
        <f>INDEX('[1]Export Lascom'!E:E,MATCH(E416,'[1]Export Lascom'!O:O,0))</f>
        <v>PN2122</v>
      </c>
      <c r="J416" s="73" t="str">
        <f>IF(MID(INDEX('[1]Export Lascom'!P:P,MATCH(E416,'[1]Export Lascom'!O:O,0)),4,1)="-",MID(INDEX('[1]Export Lascom'!P:P,MATCH(E416,'[1]Export Lascom'!O:O,0)),5,3),"Titre à mettre à jour")</f>
        <v>TTT</v>
      </c>
      <c r="K416" s="73" t="str">
        <f>IF(MID(INDEX('[1]Export Lascom'!P:P,MATCH(E416,'[1]Export Lascom'!O:O,0)),4,1)="-",MID(INDEX('[1]Export Lascom'!P:P,MATCH(E416,'[1]Export Lascom'!O:O,0)),9,3),"Titre à mettre à jour")</f>
        <v>EMR</v>
      </c>
      <c r="L416" s="73" t="str">
        <f>INDEX('[1]Export Lascom'!I:I,MATCH(E416,'[1]Export Lascom'!O:O,0))</f>
        <v>PLG</v>
      </c>
      <c r="M416" s="73" t="str">
        <f>MID(E416,SEARCH("_",E416)-1+13,6)</f>
        <v>000014</v>
      </c>
      <c r="N416" s="74">
        <f>VALUE(MID(E416,SEARCH("_",E416)-1+20,2))</f>
        <v>3</v>
      </c>
      <c r="O416" s="73" t="s">
        <v>785</v>
      </c>
      <c r="P416" s="75"/>
      <c r="Q416" s="75">
        <v>45019</v>
      </c>
      <c r="R416" s="76">
        <f>IF(AND(T416&lt;&gt;"",P416&lt;&gt;""),P416-T416,IF(AND(T416&lt;&gt;"",Q416&lt;&gt;""),Q416-T416,""))</f>
        <v>-17</v>
      </c>
      <c r="S416" s="76" t="str">
        <f>IF(ISERROR(INDEX('[1]Export Agora'!F:F,MATCH(INDEX('[1]Présence Agora'!#REF!,MATCH(E416,'[1]Présence Agora'!B:B,0)),'[1]Export Agora'!A:A,0))),"",IF(INDEX('[1]Export Agora'!F:F,MATCH(INDEX('[1]Présence Agora'!#REF!,MATCH(E416,'[1]Présence Agora'!B:B,0)),'[1]Export Agora'!A:A,0))="","",INDEX('[1]Export Agora'!F:F,MATCH(INDEX('[1]Présence Agora'!#REF!,MATCH(E416,'[1]Présence Agora'!B:B,0)),'[1]Export Agora'!A:A,0))))</f>
        <v/>
      </c>
      <c r="T416" s="65">
        <f>IF(INDEX('[1]Export Lascom'!U:U,MATCH(E416,'[1]Export Lascom'!O:O,0))="","",INDEX('[1]Export Lascom'!U:U,MATCH(E416,'[1]Export Lascom'!O:O,0)))</f>
        <v>45036</v>
      </c>
    </row>
    <row r="417" spans="5:20" x14ac:dyDescent="0.25">
      <c r="E417" s="72" t="s">
        <v>948</v>
      </c>
      <c r="F417" s="73" t="str">
        <f>INDEX('[1]Export Lascom'!B:B,MATCH(E417,'[1]Export Lascom'!O:O,0))</f>
        <v>22ISS</v>
      </c>
      <c r="G417" s="73">
        <f>INDEX('[1]Export Lascom'!G:G,MATCH(E417,'[1]Export Lascom'!O:O,0))</f>
        <v>17</v>
      </c>
      <c r="H417" s="73" t="str">
        <f>INDEX('[1]Export Lascom'!D:D,MATCH(E417,'[1]Export Lascom'!O:O,0))</f>
        <v>FAC</v>
      </c>
      <c r="I417" s="73" t="str">
        <f>INDEX('[1]Export Lascom'!E:E,MATCH(E417,'[1]Export Lascom'!O:O,0))</f>
        <v>PN2122</v>
      </c>
      <c r="J417" s="73" t="str">
        <f>IF(MID(INDEX('[1]Export Lascom'!P:P,MATCH(E417,'[1]Export Lascom'!O:O,0)),4,1)="-",MID(INDEX('[1]Export Lascom'!P:P,MATCH(E417,'[1]Export Lascom'!O:O,0)),5,3),"Titre à mettre à jour")</f>
        <v>TTT</v>
      </c>
      <c r="K417" s="73" t="str">
        <f>IF(MID(INDEX('[1]Export Lascom'!P:P,MATCH(E417,'[1]Export Lascom'!O:O,0)),4,1)="-",MID(INDEX('[1]Export Lascom'!P:P,MATCH(E417,'[1]Export Lascom'!O:O,0)),9,3),"Titre à mettre à jour")</f>
        <v>EMR</v>
      </c>
      <c r="L417" s="73" t="str">
        <f>INDEX('[1]Export Lascom'!I:I,MATCH(E417,'[1]Export Lascom'!O:O,0))</f>
        <v>PLG</v>
      </c>
      <c r="M417" s="73" t="str">
        <f>MID(E417,SEARCH("_",E417)-1+13,6)</f>
        <v>000015</v>
      </c>
      <c r="N417" s="74">
        <f>VALUE(MID(E417,SEARCH("_",E417)-1+20,2))</f>
        <v>1</v>
      </c>
      <c r="O417" s="73" t="s">
        <v>787</v>
      </c>
      <c r="P417" s="75"/>
      <c r="Q417" s="75"/>
      <c r="R417" s="76" t="str">
        <f>IF(AND(T417&lt;&gt;"",P417&lt;&gt;""),P417-T417,IF(AND(T417&lt;&gt;"",Q417&lt;&gt;""),Q417-T417,""))</f>
        <v/>
      </c>
      <c r="S417" s="76" t="str">
        <f>IF(ISERROR(INDEX('[1]Export Agora'!F:F,MATCH(INDEX('[1]Présence Agora'!#REF!,MATCH(E417,'[1]Présence Agora'!B:B,0)),'[1]Export Agora'!A:A,0))),"",IF(INDEX('[1]Export Agora'!F:F,MATCH(INDEX('[1]Présence Agora'!#REF!,MATCH(E417,'[1]Présence Agora'!B:B,0)),'[1]Export Agora'!A:A,0))="","",INDEX('[1]Export Agora'!F:F,MATCH(INDEX('[1]Présence Agora'!#REF!,MATCH(E417,'[1]Présence Agora'!B:B,0)),'[1]Export Agora'!A:A,0))))</f>
        <v/>
      </c>
      <c r="T417" s="65">
        <f>IF(INDEX('[1]Export Lascom'!U:U,MATCH(E417,'[1]Export Lascom'!O:O,0))="","",INDEX('[1]Export Lascom'!U:U,MATCH(E417,'[1]Export Lascom'!O:O,0)))</f>
        <v>45005</v>
      </c>
    </row>
    <row r="418" spans="5:20" x14ac:dyDescent="0.25">
      <c r="E418" s="72" t="s">
        <v>949</v>
      </c>
      <c r="F418" s="73" t="str">
        <f>INDEX('[1]Export Lascom'!B:B,MATCH(E418,'[1]Export Lascom'!O:O,0))</f>
        <v>22ISS</v>
      </c>
      <c r="G418" s="73">
        <f>INDEX('[1]Export Lascom'!G:G,MATCH(E418,'[1]Export Lascom'!O:O,0))</f>
        <v>17</v>
      </c>
      <c r="H418" s="73" t="str">
        <f>INDEX('[1]Export Lascom'!D:D,MATCH(E418,'[1]Export Lascom'!O:O,0))</f>
        <v>FAC</v>
      </c>
      <c r="I418" s="73" t="str">
        <f>INDEX('[1]Export Lascom'!E:E,MATCH(E418,'[1]Export Lascom'!O:O,0))</f>
        <v>PN2122</v>
      </c>
      <c r="J418" s="73" t="str">
        <f>IF(MID(INDEX('[1]Export Lascom'!P:P,MATCH(E418,'[1]Export Lascom'!O:O,0)),4,1)="-",MID(INDEX('[1]Export Lascom'!P:P,MATCH(E418,'[1]Export Lascom'!O:O,0)),5,3),"Titre à mettre à jour")</f>
        <v>TTT</v>
      </c>
      <c r="K418" s="73" t="str">
        <f>IF(MID(INDEX('[1]Export Lascom'!P:P,MATCH(E418,'[1]Export Lascom'!O:O,0)),4,1)="-",MID(INDEX('[1]Export Lascom'!P:P,MATCH(E418,'[1]Export Lascom'!O:O,0)),9,3),"Titre à mettre à jour")</f>
        <v>EMR</v>
      </c>
      <c r="L418" s="73" t="str">
        <f>INDEX('[1]Export Lascom'!I:I,MATCH(E418,'[1]Export Lascom'!O:O,0))</f>
        <v>PLG</v>
      </c>
      <c r="M418" s="73" t="str">
        <f>MID(E418,SEARCH("_",E418)-1+13,6)</f>
        <v>000015</v>
      </c>
      <c r="N418" s="74">
        <f>VALUE(MID(E418,SEARCH("_",E418)-1+20,2))</f>
        <v>2</v>
      </c>
      <c r="O418" s="73" t="s">
        <v>785</v>
      </c>
      <c r="P418" s="75"/>
      <c r="Q418" s="75">
        <v>45019</v>
      </c>
      <c r="R418" s="76">
        <f>IF(AND(T418&lt;&gt;"",P418&lt;&gt;""),P418-T418,IF(AND(T418&lt;&gt;"",Q418&lt;&gt;""),Q418-T418,""))</f>
        <v>14</v>
      </c>
      <c r="S418" s="76" t="str">
        <f>IF(ISERROR(INDEX('[1]Export Agora'!F:F,MATCH(INDEX('[1]Présence Agora'!#REF!,MATCH(E418,'[1]Présence Agora'!B:B,0)),'[1]Export Agora'!A:A,0))),"",IF(INDEX('[1]Export Agora'!F:F,MATCH(INDEX('[1]Présence Agora'!#REF!,MATCH(E418,'[1]Présence Agora'!B:B,0)),'[1]Export Agora'!A:A,0))="","",INDEX('[1]Export Agora'!F:F,MATCH(INDEX('[1]Présence Agora'!#REF!,MATCH(E418,'[1]Présence Agora'!B:B,0)),'[1]Export Agora'!A:A,0))))</f>
        <v/>
      </c>
      <c r="T418" s="65">
        <f>IF(INDEX('[1]Export Lascom'!U:U,MATCH(E418,'[1]Export Lascom'!O:O,0))="","",INDEX('[1]Export Lascom'!U:U,MATCH(E418,'[1]Export Lascom'!O:O,0)))</f>
        <v>45005</v>
      </c>
    </row>
    <row r="419" spans="5:20" x14ac:dyDescent="0.25">
      <c r="E419" s="72" t="s">
        <v>840</v>
      </c>
      <c r="F419" s="73" t="str">
        <f>INDEX('[1]Export Lascom'!B:B,MATCH(E419,'[1]Export Lascom'!O:O,0))</f>
        <v>22ISS</v>
      </c>
      <c r="G419" s="73">
        <f>INDEX('[1]Export Lascom'!G:G,MATCH(E419,'[1]Export Lascom'!O:O,0))</f>
        <v>17</v>
      </c>
      <c r="H419" s="73" t="str">
        <f>INDEX('[1]Export Lascom'!D:D,MATCH(E419,'[1]Export Lascom'!O:O,0))</f>
        <v>FAC</v>
      </c>
      <c r="I419" s="73" t="str">
        <f>INDEX('[1]Export Lascom'!E:E,MATCH(E419,'[1]Export Lascom'!O:O,0))</f>
        <v>PN2122</v>
      </c>
      <c r="J419" s="73" t="str">
        <f>IF(MID(INDEX('[1]Export Lascom'!P:P,MATCH(E419,'[1]Export Lascom'!O:O,0)),4,1)="-",MID(INDEX('[1]Export Lascom'!P:P,MATCH(E419,'[1]Export Lascom'!O:O,0)),5,3),"Titre à mettre à jour")</f>
        <v>TTT</v>
      </c>
      <c r="K419" s="73" t="str">
        <f>IF(MID(INDEX('[1]Export Lascom'!P:P,MATCH(E419,'[1]Export Lascom'!O:O,0)),4,1)="-",MID(INDEX('[1]Export Lascom'!P:P,MATCH(E419,'[1]Export Lascom'!O:O,0)),9,3),"Titre à mettre à jour")</f>
        <v>EMR</v>
      </c>
      <c r="L419" s="73" t="str">
        <f>INDEX('[1]Export Lascom'!I:I,MATCH(E419,'[1]Export Lascom'!O:O,0))</f>
        <v>SPS</v>
      </c>
      <c r="M419" s="73" t="str">
        <f>MID(E419,SEARCH("_",E419)-1+13,6)</f>
        <v>000003</v>
      </c>
      <c r="N419" s="74">
        <f>VALUE(MID(E419,SEARCH("_",E419)-1+20,2))</f>
        <v>1</v>
      </c>
      <c r="O419" s="73" t="s">
        <v>787</v>
      </c>
      <c r="P419" s="75"/>
      <c r="Q419" s="75"/>
      <c r="R419" s="76" t="str">
        <f>IF(AND(T419&lt;&gt;"",P419&lt;&gt;""),P419-T419,IF(AND(T419&lt;&gt;"",Q419&lt;&gt;""),Q419-T419,""))</f>
        <v/>
      </c>
      <c r="S419" s="76" t="str">
        <f>IF(ISERROR(INDEX('[1]Export Agora'!F:F,MATCH(INDEX('[1]Présence Agora'!#REF!,MATCH(E419,'[1]Présence Agora'!B:B,0)),'[1]Export Agora'!A:A,0))),"",IF(INDEX('[1]Export Agora'!F:F,MATCH(INDEX('[1]Présence Agora'!#REF!,MATCH(E419,'[1]Présence Agora'!B:B,0)),'[1]Export Agora'!A:A,0))="","",INDEX('[1]Export Agora'!F:F,MATCH(INDEX('[1]Présence Agora'!#REF!,MATCH(E419,'[1]Présence Agora'!B:B,0)),'[1]Export Agora'!A:A,0))))</f>
        <v/>
      </c>
      <c r="T419" s="65">
        <f>IF(INDEX('[1]Export Lascom'!U:U,MATCH(E419,'[1]Export Lascom'!O:O,0))="","",INDEX('[1]Export Lascom'!U:U,MATCH(E419,'[1]Export Lascom'!O:O,0)))</f>
        <v>44952</v>
      </c>
    </row>
    <row r="420" spans="5:20" x14ac:dyDescent="0.25">
      <c r="E420" s="72" t="s">
        <v>924</v>
      </c>
      <c r="F420" s="73" t="str">
        <f>INDEX('[1]Export Lascom'!B:B,MATCH(E420,'[1]Export Lascom'!O:O,0))</f>
        <v>22ISS</v>
      </c>
      <c r="G420" s="73">
        <f>INDEX('[1]Export Lascom'!G:G,MATCH(E420,'[1]Export Lascom'!O:O,0))</f>
        <v>17</v>
      </c>
      <c r="H420" s="73" t="str">
        <f>INDEX('[1]Export Lascom'!D:D,MATCH(E420,'[1]Export Lascom'!O:O,0))</f>
        <v>FAC</v>
      </c>
      <c r="I420" s="73" t="str">
        <f>INDEX('[1]Export Lascom'!E:E,MATCH(E420,'[1]Export Lascom'!O:O,0))</f>
        <v>PN2122</v>
      </c>
      <c r="J420" s="73" t="str">
        <f>IF(MID(INDEX('[1]Export Lascom'!P:P,MATCH(E420,'[1]Export Lascom'!O:O,0)),4,1)="-",MID(INDEX('[1]Export Lascom'!P:P,MATCH(E420,'[1]Export Lascom'!O:O,0)),5,3),"Titre à mettre à jour")</f>
        <v>TTT</v>
      </c>
      <c r="K420" s="73" t="str">
        <f>IF(MID(INDEX('[1]Export Lascom'!P:P,MATCH(E420,'[1]Export Lascom'!O:O,0)),4,1)="-",MID(INDEX('[1]Export Lascom'!P:P,MATCH(E420,'[1]Export Lascom'!O:O,0)),9,3),"Titre à mettre à jour")</f>
        <v>EMR</v>
      </c>
      <c r="L420" s="73" t="str">
        <f>INDEX('[1]Export Lascom'!I:I,MATCH(E420,'[1]Export Lascom'!O:O,0))</f>
        <v>SPS</v>
      </c>
      <c r="M420" s="73" t="str">
        <f>MID(E420,SEARCH("_",E420)-1+13,6)</f>
        <v>000003</v>
      </c>
      <c r="N420" s="74">
        <f>VALUE(MID(E420,SEARCH("_",E420)-1+20,2))</f>
        <v>2</v>
      </c>
      <c r="O420" s="73" t="s">
        <v>785</v>
      </c>
      <c r="P420" s="75"/>
      <c r="Q420" s="75">
        <v>44978</v>
      </c>
      <c r="R420" s="76">
        <f>IF(AND(T420&lt;&gt;"",P420&lt;&gt;""),P420-T420,IF(AND(T420&lt;&gt;"",Q420&lt;&gt;""),Q420-T420,""))</f>
        <v>-14</v>
      </c>
      <c r="S420" s="76" t="str">
        <f>IF(ISERROR(INDEX('[1]Export Agora'!F:F,MATCH(INDEX('[1]Présence Agora'!#REF!,MATCH(E420,'[1]Présence Agora'!B:B,0)),'[1]Export Agora'!A:A,0))),"",IF(INDEX('[1]Export Agora'!F:F,MATCH(INDEX('[1]Présence Agora'!#REF!,MATCH(E420,'[1]Présence Agora'!B:B,0)),'[1]Export Agora'!A:A,0))="","",INDEX('[1]Export Agora'!F:F,MATCH(INDEX('[1]Présence Agora'!#REF!,MATCH(E420,'[1]Présence Agora'!B:B,0)),'[1]Export Agora'!A:A,0))))</f>
        <v/>
      </c>
      <c r="T420" s="65">
        <f>IF(INDEX('[1]Export Lascom'!U:U,MATCH(E420,'[1]Export Lascom'!O:O,0))="","",INDEX('[1]Export Lascom'!U:U,MATCH(E420,'[1]Export Lascom'!O:O,0)))</f>
        <v>44992</v>
      </c>
    </row>
    <row r="421" spans="5:20" x14ac:dyDescent="0.25">
      <c r="E421" s="72" t="s">
        <v>784</v>
      </c>
      <c r="F421" s="73" t="str">
        <f>INDEX('[1]Export Lascom'!B:B,MATCH(E421,'[1]Export Lascom'!O:O,0))</f>
        <v>22ISS</v>
      </c>
      <c r="G421" s="73">
        <f>INDEX('[1]Export Lascom'!G:G,MATCH(E421,'[1]Export Lascom'!O:O,0))</f>
        <v>17</v>
      </c>
      <c r="H421" s="73" t="str">
        <f>INDEX('[1]Export Lascom'!D:D,MATCH(E421,'[1]Export Lascom'!O:O,0))</f>
        <v>FAC</v>
      </c>
      <c r="I421" s="73" t="str">
        <f>INDEX('[1]Export Lascom'!E:E,MATCH(E421,'[1]Export Lascom'!O:O,0))</f>
        <v>PN2122</v>
      </c>
      <c r="J421" s="73" t="str">
        <f>IF(MID(INDEX('[1]Export Lascom'!P:P,MATCH(E421,'[1]Export Lascom'!O:O,0)),4,1)="-",MID(INDEX('[1]Export Lascom'!P:P,MATCH(E421,'[1]Export Lascom'!O:O,0)),5,3),"Titre à mettre à jour")</f>
        <v>Titre à mettre à jour</v>
      </c>
      <c r="K421" s="73" t="str">
        <f>IF(MID(INDEX('[1]Export Lascom'!P:P,MATCH(E421,'[1]Export Lascom'!O:O,0)),4,1)="-",MID(INDEX('[1]Export Lascom'!P:P,MATCH(E421,'[1]Export Lascom'!O:O,0)),9,3),"Titre à mettre à jour")</f>
        <v>Titre à mettre à jour</v>
      </c>
      <c r="L421" s="73" t="str">
        <f>INDEX('[1]Export Lascom'!I:I,MATCH(E421,'[1]Export Lascom'!O:O,0))</f>
        <v>FQR</v>
      </c>
      <c r="M421" s="73" t="str">
        <f>MID(E421,SEARCH("_",E421)-1+13,6)</f>
        <v>000001</v>
      </c>
      <c r="N421" s="74">
        <f>VALUE(MID(E421,SEARCH("_",E421)-1+20,2))</f>
        <v>1</v>
      </c>
      <c r="O421" s="73" t="s">
        <v>785</v>
      </c>
      <c r="P421" s="75"/>
      <c r="Q421" s="75"/>
      <c r="R421" s="76" t="str">
        <f>IF(AND(T421&lt;&gt;"",P421&lt;&gt;""),P421-T421,IF(AND(T421&lt;&gt;"",Q421&lt;&gt;""),Q421-T421,""))</f>
        <v/>
      </c>
      <c r="S421" s="76" t="str">
        <f>IF(ISERROR(INDEX('[1]Export Agora'!F:F,MATCH(INDEX('[1]Présence Agora'!#REF!,MATCH(E421,'[1]Présence Agora'!B:B,0)),'[1]Export Agora'!A:A,0))),"",IF(INDEX('[1]Export Agora'!F:F,MATCH(INDEX('[1]Présence Agora'!#REF!,MATCH(E421,'[1]Présence Agora'!B:B,0)),'[1]Export Agora'!A:A,0))="","",INDEX('[1]Export Agora'!F:F,MATCH(INDEX('[1]Présence Agora'!#REF!,MATCH(E421,'[1]Présence Agora'!B:B,0)),'[1]Export Agora'!A:A,0))))</f>
        <v/>
      </c>
      <c r="T421" s="65">
        <f>IF(INDEX('[1]Export Lascom'!U:U,MATCH(E421,'[1]Export Lascom'!O:O,0))="","",INDEX('[1]Export Lascom'!U:U,MATCH(E421,'[1]Export Lascom'!O:O,0)))</f>
        <v>44901</v>
      </c>
    </row>
    <row r="422" spans="5:20" x14ac:dyDescent="0.25">
      <c r="E422" s="72" t="s">
        <v>1132</v>
      </c>
      <c r="F422" s="73" t="str">
        <f>INDEX('[1]Export Lascom'!B:B,MATCH(E422,'[1]Export Lascom'!O:O,0))</f>
        <v>22ISS</v>
      </c>
      <c r="G422" s="73">
        <f>INDEX('[1]Export Lascom'!G:G,MATCH(E422,'[1]Export Lascom'!O:O,0))</f>
        <v>17</v>
      </c>
      <c r="H422" s="73" t="str">
        <f>INDEX('[1]Export Lascom'!D:D,MATCH(E422,'[1]Export Lascom'!O:O,0))</f>
        <v>ETA</v>
      </c>
      <c r="I422" s="73" t="str">
        <f>INDEX('[1]Export Lascom'!E:E,MATCH(E422,'[1]Export Lascom'!O:O,0))</f>
        <v>PSC2137</v>
      </c>
      <c r="J422" s="73" t="str">
        <f>IF(MID(INDEX('[1]Export Lascom'!P:P,MATCH(E422,'[1]Export Lascom'!O:O,0)),4,1)="-",MID(INDEX('[1]Export Lascom'!P:P,MATCH(E422,'[1]Export Lascom'!O:O,0)),5,3),"Titre à mettre à jour")</f>
        <v>TTT</v>
      </c>
      <c r="K422" s="73" t="str">
        <f>IF(MID(INDEX('[1]Export Lascom'!P:P,MATCH(E422,'[1]Export Lascom'!O:O,0)),4,1)="-",MID(INDEX('[1]Export Lascom'!P:P,MATCH(E422,'[1]Export Lascom'!O:O,0)),9,3),"Titre à mettre à jour")</f>
        <v>TTZ</v>
      </c>
      <c r="L422" s="73" t="str">
        <f>INDEX('[1]Export Lascom'!I:I,MATCH(E422,'[1]Export Lascom'!O:O,0))</f>
        <v>DAF</v>
      </c>
      <c r="M422" s="73" t="str">
        <f>MID(E422,SEARCH("_",E422)-1+13,6)</f>
        <v>000122</v>
      </c>
      <c r="N422" s="74">
        <f>VALUE(MID(E422,SEARCH("_",E422)-1+20,2))</f>
        <v>1</v>
      </c>
      <c r="O422" s="73" t="s">
        <v>787</v>
      </c>
      <c r="P422" s="75"/>
      <c r="Q422" s="75"/>
      <c r="R422" s="76" t="str">
        <f>IF(AND(T422&lt;&gt;"",P422&lt;&gt;""),P422-T422,IF(AND(T422&lt;&gt;"",Q422&lt;&gt;""),Q422-T422,""))</f>
        <v/>
      </c>
      <c r="S422" s="76" t="str">
        <f>IF(ISERROR(INDEX('[1]Export Agora'!F:F,MATCH(INDEX('[1]Présence Agora'!#REF!,MATCH(E422,'[1]Présence Agora'!B:B,0)),'[1]Export Agora'!A:A,0))),"",IF(INDEX('[1]Export Agora'!F:F,MATCH(INDEX('[1]Présence Agora'!#REF!,MATCH(E422,'[1]Présence Agora'!B:B,0)),'[1]Export Agora'!A:A,0))="","",INDEX('[1]Export Agora'!F:F,MATCH(INDEX('[1]Présence Agora'!#REF!,MATCH(E422,'[1]Présence Agora'!B:B,0)),'[1]Export Agora'!A:A,0))))</f>
        <v/>
      </c>
      <c r="T422" s="65">
        <f>IF(INDEX('[1]Export Lascom'!U:U,MATCH(E422,'[1]Export Lascom'!O:O,0))="","",INDEX('[1]Export Lascom'!U:U,MATCH(E422,'[1]Export Lascom'!O:O,0)))</f>
        <v>45058</v>
      </c>
    </row>
    <row r="423" spans="5:20" x14ac:dyDescent="0.25">
      <c r="E423" s="72" t="s">
        <v>1133</v>
      </c>
      <c r="F423" s="73" t="str">
        <f>INDEX('[1]Export Lascom'!B:B,MATCH(E423,'[1]Export Lascom'!O:O,0))</f>
        <v>22ISS</v>
      </c>
      <c r="G423" s="73">
        <f>INDEX('[1]Export Lascom'!G:G,MATCH(E423,'[1]Export Lascom'!O:O,0))</f>
        <v>17</v>
      </c>
      <c r="H423" s="73" t="str">
        <f>INDEX('[1]Export Lascom'!D:D,MATCH(E423,'[1]Export Lascom'!O:O,0))</f>
        <v>ETA</v>
      </c>
      <c r="I423" s="73" t="str">
        <f>INDEX('[1]Export Lascom'!E:E,MATCH(E423,'[1]Export Lascom'!O:O,0))</f>
        <v>PSC2137</v>
      </c>
      <c r="J423" s="73" t="str">
        <f>IF(MID(INDEX('[1]Export Lascom'!P:P,MATCH(E423,'[1]Export Lascom'!O:O,0)),4,1)="-",MID(INDEX('[1]Export Lascom'!P:P,MATCH(E423,'[1]Export Lascom'!O:O,0)),5,3),"Titre à mettre à jour")</f>
        <v>N01</v>
      </c>
      <c r="K423" s="73" t="str">
        <f>IF(MID(INDEX('[1]Export Lascom'!P:P,MATCH(E423,'[1]Export Lascom'!O:O,0)),4,1)="-",MID(INDEX('[1]Export Lascom'!P:P,MATCH(E423,'[1]Export Lascom'!O:O,0)),9,3),"Titre à mettre à jour")</f>
        <v>EMR</v>
      </c>
      <c r="L423" s="73" t="str">
        <f>INDEX('[1]Export Lascom'!I:I,MATCH(E423,'[1]Export Lascom'!O:O,0))</f>
        <v>DAF</v>
      </c>
      <c r="M423" s="73" t="str">
        <f>MID(E423,SEARCH("_",E423)-1+13,6)</f>
        <v>000123</v>
      </c>
      <c r="N423" s="74">
        <f>VALUE(MID(E423,SEARCH("_",E423)-1+20,2))</f>
        <v>1</v>
      </c>
      <c r="O423" s="73" t="s">
        <v>787</v>
      </c>
      <c r="P423" s="75"/>
      <c r="Q423" s="75"/>
      <c r="R423" s="76" t="str">
        <f>IF(AND(T423&lt;&gt;"",P423&lt;&gt;""),P423-T423,IF(AND(T423&lt;&gt;"",Q423&lt;&gt;""),Q423-T423,""))</f>
        <v/>
      </c>
      <c r="S423" s="76" t="str">
        <f>IF(ISERROR(INDEX('[1]Export Agora'!F:F,MATCH(INDEX('[1]Présence Agora'!#REF!,MATCH(E423,'[1]Présence Agora'!B:B,0)),'[1]Export Agora'!A:A,0))),"",IF(INDEX('[1]Export Agora'!F:F,MATCH(INDEX('[1]Présence Agora'!#REF!,MATCH(E423,'[1]Présence Agora'!B:B,0)),'[1]Export Agora'!A:A,0))="","",INDEX('[1]Export Agora'!F:F,MATCH(INDEX('[1]Présence Agora'!#REF!,MATCH(E423,'[1]Présence Agora'!B:B,0)),'[1]Export Agora'!A:A,0))))</f>
        <v/>
      </c>
      <c r="T423" s="65">
        <f>IF(INDEX('[1]Export Lascom'!U:U,MATCH(E423,'[1]Export Lascom'!O:O,0))="","",INDEX('[1]Export Lascom'!U:U,MATCH(E423,'[1]Export Lascom'!O:O,0)))</f>
        <v>45058</v>
      </c>
    </row>
    <row r="424" spans="5:20" x14ac:dyDescent="0.25">
      <c r="E424" s="72" t="s">
        <v>1112</v>
      </c>
      <c r="F424" s="73" t="str">
        <f>INDEX('[1]Export Lascom'!B:B,MATCH(E424,'[1]Export Lascom'!O:O,0))</f>
        <v>22ISS</v>
      </c>
      <c r="G424" s="73">
        <f>INDEX('[1]Export Lascom'!G:G,MATCH(E424,'[1]Export Lascom'!O:O,0))</f>
        <v>17</v>
      </c>
      <c r="H424" s="73" t="str">
        <f>INDEX('[1]Export Lascom'!D:D,MATCH(E424,'[1]Export Lascom'!O:O,0))</f>
        <v>ETA</v>
      </c>
      <c r="I424" s="73" t="str">
        <f>INDEX('[1]Export Lascom'!E:E,MATCH(E424,'[1]Export Lascom'!O:O,0))</f>
        <v>PSC2137</v>
      </c>
      <c r="J424" s="73" t="str">
        <f>IF(MID(INDEX('[1]Export Lascom'!P:P,MATCH(E424,'[1]Export Lascom'!O:O,0)),4,1)="-",MID(INDEX('[1]Export Lascom'!P:P,MATCH(E424,'[1]Export Lascom'!O:O,0)),5,3),"Titre à mettre à jour")</f>
        <v>TTT</v>
      </c>
      <c r="K424" s="73" t="str">
        <f>IF(MID(INDEX('[1]Export Lascom'!P:P,MATCH(E424,'[1]Export Lascom'!O:O,0)),4,1)="-",MID(INDEX('[1]Export Lascom'!P:P,MATCH(E424,'[1]Export Lascom'!O:O,0)),9,3),"Titre à mettre à jour")</f>
        <v>TTZ</v>
      </c>
      <c r="L424" s="73" t="str">
        <f>INDEX('[1]Export Lascom'!I:I,MATCH(E424,'[1]Export Lascom'!O:O,0))</f>
        <v>DAF</v>
      </c>
      <c r="M424" s="73" t="str">
        <f>MID(E424,SEARCH("_",E424)-1+13,6)</f>
        <v>000124</v>
      </c>
      <c r="N424" s="74">
        <f>VALUE(MID(E424,SEARCH("_",E424)-1+20,2))</f>
        <v>1</v>
      </c>
      <c r="O424" s="73" t="s">
        <v>787</v>
      </c>
      <c r="P424" s="75"/>
      <c r="Q424" s="75"/>
      <c r="R424" s="76" t="str">
        <f>IF(AND(T424&lt;&gt;"",P424&lt;&gt;""),P424-T424,IF(AND(T424&lt;&gt;"",Q424&lt;&gt;""),Q424-T424,""))</f>
        <v/>
      </c>
      <c r="S424" s="76" t="str">
        <f>IF(ISERROR(INDEX('[1]Export Agora'!F:F,MATCH(INDEX('[1]Présence Agora'!#REF!,MATCH(E424,'[1]Présence Agora'!B:B,0)),'[1]Export Agora'!A:A,0))),"",IF(INDEX('[1]Export Agora'!F:F,MATCH(INDEX('[1]Présence Agora'!#REF!,MATCH(E424,'[1]Présence Agora'!B:B,0)),'[1]Export Agora'!A:A,0))="","",INDEX('[1]Export Agora'!F:F,MATCH(INDEX('[1]Présence Agora'!#REF!,MATCH(E424,'[1]Présence Agora'!B:B,0)),'[1]Export Agora'!A:A,0))))</f>
        <v/>
      </c>
      <c r="T424" s="65">
        <f>IF(INDEX('[1]Export Lascom'!U:U,MATCH(E424,'[1]Export Lascom'!O:O,0))="","",INDEX('[1]Export Lascom'!U:U,MATCH(E424,'[1]Export Lascom'!O:O,0)))</f>
        <v>45050</v>
      </c>
    </row>
    <row r="425" spans="5:20" x14ac:dyDescent="0.25">
      <c r="E425" s="72" t="s">
        <v>1134</v>
      </c>
      <c r="F425" s="73" t="str">
        <f>INDEX('[1]Export Lascom'!B:B,MATCH(E425,'[1]Export Lascom'!O:O,0))</f>
        <v>22ISS</v>
      </c>
      <c r="G425" s="73">
        <f>INDEX('[1]Export Lascom'!G:G,MATCH(E425,'[1]Export Lascom'!O:O,0))</f>
        <v>17</v>
      </c>
      <c r="H425" s="73" t="str">
        <f>INDEX('[1]Export Lascom'!D:D,MATCH(E425,'[1]Export Lascom'!O:O,0))</f>
        <v>ETA</v>
      </c>
      <c r="I425" s="73" t="str">
        <f>INDEX('[1]Export Lascom'!E:E,MATCH(E425,'[1]Export Lascom'!O:O,0))</f>
        <v>PSC2137</v>
      </c>
      <c r="J425" s="73" t="str">
        <f>IF(MID(INDEX('[1]Export Lascom'!P:P,MATCH(E425,'[1]Export Lascom'!O:O,0)),4,1)="-",MID(INDEX('[1]Export Lascom'!P:P,MATCH(E425,'[1]Export Lascom'!O:O,0)),5,3),"Titre à mettre à jour")</f>
        <v>TTT</v>
      </c>
      <c r="K425" s="73" t="str">
        <f>IF(MID(INDEX('[1]Export Lascom'!P:P,MATCH(E425,'[1]Export Lascom'!O:O,0)),4,1)="-",MID(INDEX('[1]Export Lascom'!P:P,MATCH(E425,'[1]Export Lascom'!O:O,0)),9,3),"Titre à mettre à jour")</f>
        <v>TTZ</v>
      </c>
      <c r="L425" s="73" t="str">
        <f>INDEX('[1]Export Lascom'!I:I,MATCH(E425,'[1]Export Lascom'!O:O,0))</f>
        <v>DAF</v>
      </c>
      <c r="M425" s="73" t="str">
        <f>MID(E425,SEARCH("_",E425)-1+13,6)</f>
        <v>000125</v>
      </c>
      <c r="N425" s="74">
        <f>VALUE(MID(E425,SEARCH("_",E425)-1+20,2))</f>
        <v>1</v>
      </c>
      <c r="O425" s="73" t="s">
        <v>787</v>
      </c>
      <c r="P425" s="75"/>
      <c r="Q425" s="75"/>
      <c r="R425" s="76" t="str">
        <f>IF(AND(T425&lt;&gt;"",P425&lt;&gt;""),P425-T425,IF(AND(T425&lt;&gt;"",Q425&lt;&gt;""),Q425-T425,""))</f>
        <v/>
      </c>
      <c r="S425" s="76" t="str">
        <f>IF(ISERROR(INDEX('[1]Export Agora'!F:F,MATCH(INDEX('[1]Présence Agora'!#REF!,MATCH(E425,'[1]Présence Agora'!B:B,0)),'[1]Export Agora'!A:A,0))),"",IF(INDEX('[1]Export Agora'!F:F,MATCH(INDEX('[1]Présence Agora'!#REF!,MATCH(E425,'[1]Présence Agora'!B:B,0)),'[1]Export Agora'!A:A,0))="","",INDEX('[1]Export Agora'!F:F,MATCH(INDEX('[1]Présence Agora'!#REF!,MATCH(E425,'[1]Présence Agora'!B:B,0)),'[1]Export Agora'!A:A,0))))</f>
        <v/>
      </c>
      <c r="T425" s="65">
        <f>IF(INDEX('[1]Export Lascom'!U:U,MATCH(E425,'[1]Export Lascom'!O:O,0))="","",INDEX('[1]Export Lascom'!U:U,MATCH(E425,'[1]Export Lascom'!O:O,0)))</f>
        <v>45058</v>
      </c>
    </row>
    <row r="426" spans="5:20" x14ac:dyDescent="0.25">
      <c r="E426" s="72" t="s">
        <v>1135</v>
      </c>
      <c r="F426" s="73" t="str">
        <f>INDEX('[1]Export Lascom'!B:B,MATCH(E426,'[1]Export Lascom'!O:O,0))</f>
        <v>22ISS</v>
      </c>
      <c r="G426" s="73">
        <f>INDEX('[1]Export Lascom'!G:G,MATCH(E426,'[1]Export Lascom'!O:O,0))</f>
        <v>17</v>
      </c>
      <c r="H426" s="73" t="str">
        <f>INDEX('[1]Export Lascom'!D:D,MATCH(E426,'[1]Export Lascom'!O:O,0))</f>
        <v>ETA</v>
      </c>
      <c r="I426" s="73" t="str">
        <f>INDEX('[1]Export Lascom'!E:E,MATCH(E426,'[1]Export Lascom'!O:O,0))</f>
        <v>PSC2137</v>
      </c>
      <c r="J426" s="73" t="str">
        <f>IF(MID(INDEX('[1]Export Lascom'!P:P,MATCH(E426,'[1]Export Lascom'!O:O,0)),4,1)="-",MID(INDEX('[1]Export Lascom'!P:P,MATCH(E426,'[1]Export Lascom'!O:O,0)),5,3),"Titre à mettre à jour")</f>
        <v>TTT</v>
      </c>
      <c r="K426" s="73" t="str">
        <f>IF(MID(INDEX('[1]Export Lascom'!P:P,MATCH(E426,'[1]Export Lascom'!O:O,0)),4,1)="-",MID(INDEX('[1]Export Lascom'!P:P,MATCH(E426,'[1]Export Lascom'!O:O,0)),9,3),"Titre à mettre à jour")</f>
        <v>TTZ</v>
      </c>
      <c r="L426" s="73" t="str">
        <f>INDEX('[1]Export Lascom'!I:I,MATCH(E426,'[1]Export Lascom'!O:O,0))</f>
        <v>DAF</v>
      </c>
      <c r="M426" s="73" t="str">
        <f>MID(E426,SEARCH("_",E426)-1+13,6)</f>
        <v>000126</v>
      </c>
      <c r="N426" s="74">
        <f>VALUE(MID(E426,SEARCH("_",E426)-1+20,2))</f>
        <v>1</v>
      </c>
      <c r="O426" s="73" t="s">
        <v>787</v>
      </c>
      <c r="P426" s="75"/>
      <c r="Q426" s="75"/>
      <c r="R426" s="76" t="str">
        <f>IF(AND(T426&lt;&gt;"",P426&lt;&gt;""),P426-T426,IF(AND(T426&lt;&gt;"",Q426&lt;&gt;""),Q426-T426,""))</f>
        <v/>
      </c>
      <c r="S426" s="76" t="str">
        <f>IF(ISERROR(INDEX('[1]Export Agora'!F:F,MATCH(INDEX('[1]Présence Agora'!#REF!,MATCH(E426,'[1]Présence Agora'!B:B,0)),'[1]Export Agora'!A:A,0))),"",IF(INDEX('[1]Export Agora'!F:F,MATCH(INDEX('[1]Présence Agora'!#REF!,MATCH(E426,'[1]Présence Agora'!B:B,0)),'[1]Export Agora'!A:A,0))="","",INDEX('[1]Export Agora'!F:F,MATCH(INDEX('[1]Présence Agora'!#REF!,MATCH(E426,'[1]Présence Agora'!B:B,0)),'[1]Export Agora'!A:A,0))))</f>
        <v/>
      </c>
      <c r="T426" s="65">
        <f>IF(INDEX('[1]Export Lascom'!U:U,MATCH(E426,'[1]Export Lascom'!O:O,0))="","",INDEX('[1]Export Lascom'!U:U,MATCH(E426,'[1]Export Lascom'!O:O,0)))</f>
        <v>45058</v>
      </c>
    </row>
    <row r="427" spans="5:20" x14ac:dyDescent="0.25">
      <c r="E427" s="72" t="s">
        <v>1136</v>
      </c>
      <c r="F427" s="73" t="str">
        <f>INDEX('[1]Export Lascom'!B:B,MATCH(E427,'[1]Export Lascom'!O:O,0))</f>
        <v>22ISS</v>
      </c>
      <c r="G427" s="73">
        <f>INDEX('[1]Export Lascom'!G:G,MATCH(E427,'[1]Export Lascom'!O:O,0))</f>
        <v>17</v>
      </c>
      <c r="H427" s="73" t="str">
        <f>INDEX('[1]Export Lascom'!D:D,MATCH(E427,'[1]Export Lascom'!O:O,0))</f>
        <v>ETA</v>
      </c>
      <c r="I427" s="73" t="str">
        <f>INDEX('[1]Export Lascom'!E:E,MATCH(E427,'[1]Export Lascom'!O:O,0))</f>
        <v>PSC2137</v>
      </c>
      <c r="J427" s="73" t="str">
        <f>IF(MID(INDEX('[1]Export Lascom'!P:P,MATCH(E427,'[1]Export Lascom'!O:O,0)),4,1)="-",MID(INDEX('[1]Export Lascom'!P:P,MATCH(E427,'[1]Export Lascom'!O:O,0)),5,3),"Titre à mettre à jour")</f>
        <v>TTT</v>
      </c>
      <c r="K427" s="73" t="str">
        <f>IF(MID(INDEX('[1]Export Lascom'!P:P,MATCH(E427,'[1]Export Lascom'!O:O,0)),4,1)="-",MID(INDEX('[1]Export Lascom'!P:P,MATCH(E427,'[1]Export Lascom'!O:O,0)),9,3),"Titre à mettre à jour")</f>
        <v>TTZ</v>
      </c>
      <c r="L427" s="73" t="str">
        <f>INDEX('[1]Export Lascom'!I:I,MATCH(E427,'[1]Export Lascom'!O:O,0))</f>
        <v>DAF</v>
      </c>
      <c r="M427" s="73" t="str">
        <f>MID(E427,SEARCH("_",E427)-1+13,6)</f>
        <v>000127</v>
      </c>
      <c r="N427" s="74">
        <f>VALUE(MID(E427,SEARCH("_",E427)-1+20,2))</f>
        <v>1</v>
      </c>
      <c r="O427" s="73" t="s">
        <v>787</v>
      </c>
      <c r="P427" s="75"/>
      <c r="Q427" s="75"/>
      <c r="R427" s="76" t="str">
        <f>IF(AND(T427&lt;&gt;"",P427&lt;&gt;""),P427-T427,IF(AND(T427&lt;&gt;"",Q427&lt;&gt;""),Q427-T427,""))</f>
        <v/>
      </c>
      <c r="S427" s="76" t="str">
        <f>IF(ISERROR(INDEX('[1]Export Agora'!F:F,MATCH(INDEX('[1]Présence Agora'!#REF!,MATCH(E427,'[1]Présence Agora'!B:B,0)),'[1]Export Agora'!A:A,0))),"",IF(INDEX('[1]Export Agora'!F:F,MATCH(INDEX('[1]Présence Agora'!#REF!,MATCH(E427,'[1]Présence Agora'!B:B,0)),'[1]Export Agora'!A:A,0))="","",INDEX('[1]Export Agora'!F:F,MATCH(INDEX('[1]Présence Agora'!#REF!,MATCH(E427,'[1]Présence Agora'!B:B,0)),'[1]Export Agora'!A:A,0))))</f>
        <v/>
      </c>
      <c r="T427" s="65">
        <f>IF(INDEX('[1]Export Lascom'!U:U,MATCH(E427,'[1]Export Lascom'!O:O,0))="","",INDEX('[1]Export Lascom'!U:U,MATCH(E427,'[1]Export Lascom'!O:O,0)))</f>
        <v>45058</v>
      </c>
    </row>
    <row r="428" spans="5:20" x14ac:dyDescent="0.25">
      <c r="E428" s="72" t="s">
        <v>1137</v>
      </c>
      <c r="F428" s="73" t="str">
        <f>INDEX('[1]Export Lascom'!B:B,MATCH(E428,'[1]Export Lascom'!O:O,0))</f>
        <v>22ISS</v>
      </c>
      <c r="G428" s="73">
        <f>INDEX('[1]Export Lascom'!G:G,MATCH(E428,'[1]Export Lascom'!O:O,0))</f>
        <v>17</v>
      </c>
      <c r="H428" s="73" t="str">
        <f>INDEX('[1]Export Lascom'!D:D,MATCH(E428,'[1]Export Lascom'!O:O,0))</f>
        <v>ETA</v>
      </c>
      <c r="I428" s="73" t="str">
        <f>INDEX('[1]Export Lascom'!E:E,MATCH(E428,'[1]Export Lascom'!O:O,0))</f>
        <v>PSC2137</v>
      </c>
      <c r="J428" s="73" t="str">
        <f>IF(MID(INDEX('[1]Export Lascom'!P:P,MATCH(E428,'[1]Export Lascom'!O:O,0)),4,1)="-",MID(INDEX('[1]Export Lascom'!P:P,MATCH(E428,'[1]Export Lascom'!O:O,0)),5,3),"Titre à mettre à jour")</f>
        <v>TTT</v>
      </c>
      <c r="K428" s="73" t="str">
        <f>IF(MID(INDEX('[1]Export Lascom'!P:P,MATCH(E428,'[1]Export Lascom'!O:O,0)),4,1)="-",MID(INDEX('[1]Export Lascom'!P:P,MATCH(E428,'[1]Export Lascom'!O:O,0)),9,3),"Titre à mettre à jour")</f>
        <v>TTZ</v>
      </c>
      <c r="L428" s="73" t="str">
        <f>INDEX('[1]Export Lascom'!I:I,MATCH(E428,'[1]Export Lascom'!O:O,0))</f>
        <v>DAF</v>
      </c>
      <c r="M428" s="73" t="str">
        <f>MID(E428,SEARCH("_",E428)-1+13,6)</f>
        <v>000129</v>
      </c>
      <c r="N428" s="74">
        <f>VALUE(MID(E428,SEARCH("_",E428)-1+20,2))</f>
        <v>1</v>
      </c>
      <c r="O428" s="73" t="s">
        <v>785</v>
      </c>
      <c r="P428" s="75"/>
      <c r="Q428" s="75"/>
      <c r="R428" s="76" t="str">
        <f>IF(AND(T428&lt;&gt;"",P428&lt;&gt;""),P428-T428,IF(AND(T428&lt;&gt;"",Q428&lt;&gt;""),Q428-T428,""))</f>
        <v/>
      </c>
      <c r="S428" s="76" t="str">
        <f>IF(ISERROR(INDEX('[1]Export Agora'!F:F,MATCH(INDEX('[1]Présence Agora'!#REF!,MATCH(E428,'[1]Présence Agora'!B:B,0)),'[1]Export Agora'!A:A,0))),"",IF(INDEX('[1]Export Agora'!F:F,MATCH(INDEX('[1]Présence Agora'!#REF!,MATCH(E428,'[1]Présence Agora'!B:B,0)),'[1]Export Agora'!A:A,0))="","",INDEX('[1]Export Agora'!F:F,MATCH(INDEX('[1]Présence Agora'!#REF!,MATCH(E428,'[1]Présence Agora'!B:B,0)),'[1]Export Agora'!A:A,0))))</f>
        <v/>
      </c>
      <c r="T428" s="65">
        <f>IF(INDEX('[1]Export Lascom'!U:U,MATCH(E428,'[1]Export Lascom'!O:O,0))="","",INDEX('[1]Export Lascom'!U:U,MATCH(E428,'[1]Export Lascom'!O:O,0)))</f>
        <v>45058</v>
      </c>
    </row>
    <row r="429" spans="5:20" x14ac:dyDescent="0.25">
      <c r="E429" s="72" t="s">
        <v>1138</v>
      </c>
      <c r="F429" s="73" t="str">
        <f>INDEX('[1]Export Lascom'!B:B,MATCH(E429,'[1]Export Lascom'!O:O,0))</f>
        <v>22ISS</v>
      </c>
      <c r="G429" s="73">
        <f>INDEX('[1]Export Lascom'!G:G,MATCH(E429,'[1]Export Lascom'!O:O,0))</f>
        <v>17</v>
      </c>
      <c r="H429" s="73" t="str">
        <f>INDEX('[1]Export Lascom'!D:D,MATCH(E429,'[1]Export Lascom'!O:O,0))</f>
        <v>ETA</v>
      </c>
      <c r="I429" s="73" t="str">
        <f>INDEX('[1]Export Lascom'!E:E,MATCH(E429,'[1]Export Lascom'!O:O,0))</f>
        <v>PSC2137</v>
      </c>
      <c r="J429" s="73" t="str">
        <f>IF(MID(INDEX('[1]Export Lascom'!P:P,MATCH(E429,'[1]Export Lascom'!O:O,0)),4,1)="-",MID(INDEX('[1]Export Lascom'!P:P,MATCH(E429,'[1]Export Lascom'!O:O,0)),5,3),"Titre à mettre à jour")</f>
        <v>TTT</v>
      </c>
      <c r="K429" s="73" t="str">
        <f>IF(MID(INDEX('[1]Export Lascom'!P:P,MATCH(E429,'[1]Export Lascom'!O:O,0)),4,1)="-",MID(INDEX('[1]Export Lascom'!P:P,MATCH(E429,'[1]Export Lascom'!O:O,0)),9,3),"Titre à mettre à jour")</f>
        <v>TTZ</v>
      </c>
      <c r="L429" s="73" t="str">
        <f>INDEX('[1]Export Lascom'!I:I,MATCH(E429,'[1]Export Lascom'!O:O,0))</f>
        <v>DAF</v>
      </c>
      <c r="M429" s="73" t="str">
        <f>MID(E429,SEARCH("_",E429)-1+13,6)</f>
        <v>000130</v>
      </c>
      <c r="N429" s="74">
        <f>VALUE(MID(E429,SEARCH("_",E429)-1+20,2))</f>
        <v>1</v>
      </c>
      <c r="O429" s="73" t="s">
        <v>787</v>
      </c>
      <c r="P429" s="75"/>
      <c r="Q429" s="75"/>
      <c r="R429" s="76" t="str">
        <f>IF(AND(T429&lt;&gt;"",P429&lt;&gt;""),P429-T429,IF(AND(T429&lt;&gt;"",Q429&lt;&gt;""),Q429-T429,""))</f>
        <v/>
      </c>
      <c r="S429" s="76" t="str">
        <f>IF(ISERROR(INDEX('[1]Export Agora'!F:F,MATCH(INDEX('[1]Présence Agora'!#REF!,MATCH(E429,'[1]Présence Agora'!B:B,0)),'[1]Export Agora'!A:A,0))),"",IF(INDEX('[1]Export Agora'!F:F,MATCH(INDEX('[1]Présence Agora'!#REF!,MATCH(E429,'[1]Présence Agora'!B:B,0)),'[1]Export Agora'!A:A,0))="","",INDEX('[1]Export Agora'!F:F,MATCH(INDEX('[1]Présence Agora'!#REF!,MATCH(E429,'[1]Présence Agora'!B:B,0)),'[1]Export Agora'!A:A,0))))</f>
        <v/>
      </c>
      <c r="T429" s="65">
        <f>IF(INDEX('[1]Export Lascom'!U:U,MATCH(E429,'[1]Export Lascom'!O:O,0))="","",INDEX('[1]Export Lascom'!U:U,MATCH(E429,'[1]Export Lascom'!O:O,0)))</f>
        <v>45058</v>
      </c>
    </row>
    <row r="430" spans="5:20" x14ac:dyDescent="0.25">
      <c r="E430" s="72" t="s">
        <v>1139</v>
      </c>
      <c r="F430" s="73" t="str">
        <f>INDEX('[1]Export Lascom'!B:B,MATCH(E430,'[1]Export Lascom'!O:O,0))</f>
        <v>22ISS</v>
      </c>
      <c r="G430" s="73">
        <f>INDEX('[1]Export Lascom'!G:G,MATCH(E430,'[1]Export Lascom'!O:O,0))</f>
        <v>17</v>
      </c>
      <c r="H430" s="73" t="str">
        <f>INDEX('[1]Export Lascom'!D:D,MATCH(E430,'[1]Export Lascom'!O:O,0))</f>
        <v>ETA</v>
      </c>
      <c r="I430" s="73" t="str">
        <f>INDEX('[1]Export Lascom'!E:E,MATCH(E430,'[1]Export Lascom'!O:O,0))</f>
        <v>PSC2137</v>
      </c>
      <c r="J430" s="73" t="str">
        <f>IF(MID(INDEX('[1]Export Lascom'!P:P,MATCH(E430,'[1]Export Lascom'!O:O,0)),4,1)="-",MID(INDEX('[1]Export Lascom'!P:P,MATCH(E430,'[1]Export Lascom'!O:O,0)),5,3),"Titre à mettre à jour")</f>
        <v>TTT</v>
      </c>
      <c r="K430" s="73" t="str">
        <f>IF(MID(INDEX('[1]Export Lascom'!P:P,MATCH(E430,'[1]Export Lascom'!O:O,0)),4,1)="-",MID(INDEX('[1]Export Lascom'!P:P,MATCH(E430,'[1]Export Lascom'!O:O,0)),9,3),"Titre à mettre à jour")</f>
        <v>TTZ</v>
      </c>
      <c r="L430" s="73" t="str">
        <f>INDEX('[1]Export Lascom'!I:I,MATCH(E430,'[1]Export Lascom'!O:O,0))</f>
        <v>DAF</v>
      </c>
      <c r="M430" s="73" t="str">
        <f>MID(E430,SEARCH("_",E430)-1+13,6)</f>
        <v>000131</v>
      </c>
      <c r="N430" s="74">
        <f>VALUE(MID(E430,SEARCH("_",E430)-1+20,2))</f>
        <v>1</v>
      </c>
      <c r="O430" s="73" t="s">
        <v>785</v>
      </c>
      <c r="P430" s="75"/>
      <c r="Q430" s="75"/>
      <c r="R430" s="76" t="str">
        <f>IF(AND(T430&lt;&gt;"",P430&lt;&gt;""),P430-T430,IF(AND(T430&lt;&gt;"",Q430&lt;&gt;""),Q430-T430,""))</f>
        <v/>
      </c>
      <c r="S430" s="76" t="str">
        <f>IF(ISERROR(INDEX('[1]Export Agora'!F:F,MATCH(INDEX('[1]Présence Agora'!#REF!,MATCH(E430,'[1]Présence Agora'!B:B,0)),'[1]Export Agora'!A:A,0))),"",IF(INDEX('[1]Export Agora'!F:F,MATCH(INDEX('[1]Présence Agora'!#REF!,MATCH(E430,'[1]Présence Agora'!B:B,0)),'[1]Export Agora'!A:A,0))="","",INDEX('[1]Export Agora'!F:F,MATCH(INDEX('[1]Présence Agora'!#REF!,MATCH(E430,'[1]Présence Agora'!B:B,0)),'[1]Export Agora'!A:A,0))))</f>
        <v/>
      </c>
      <c r="T430" s="65">
        <f>IF(INDEX('[1]Export Lascom'!U:U,MATCH(E430,'[1]Export Lascom'!O:O,0))="","",INDEX('[1]Export Lascom'!U:U,MATCH(E430,'[1]Export Lascom'!O:O,0)))</f>
        <v>45058</v>
      </c>
    </row>
    <row r="431" spans="5:20" x14ac:dyDescent="0.25">
      <c r="E431" s="72" t="s">
        <v>1113</v>
      </c>
      <c r="F431" s="73" t="str">
        <f>INDEX('[1]Export Lascom'!B:B,MATCH(E431,'[1]Export Lascom'!O:O,0))</f>
        <v>22ISS</v>
      </c>
      <c r="G431" s="73">
        <f>INDEX('[1]Export Lascom'!G:G,MATCH(E431,'[1]Export Lascom'!O:O,0))</f>
        <v>17</v>
      </c>
      <c r="H431" s="73" t="str">
        <f>INDEX('[1]Export Lascom'!D:D,MATCH(E431,'[1]Export Lascom'!O:O,0))</f>
        <v>MAC</v>
      </c>
      <c r="I431" s="73" t="str">
        <f>INDEX('[1]Export Lascom'!E:E,MATCH(E431,'[1]Export Lascom'!O:O,0))</f>
        <v>PSC2137</v>
      </c>
      <c r="J431" s="73" t="str">
        <f>IF(MID(INDEX('[1]Export Lascom'!P:P,MATCH(E431,'[1]Export Lascom'!O:O,0)),4,1)="-",MID(INDEX('[1]Export Lascom'!P:P,MATCH(E431,'[1]Export Lascom'!O:O,0)),5,3),"Titre à mettre à jour")</f>
        <v>TTT</v>
      </c>
      <c r="K431" s="73" t="str">
        <f>IF(MID(INDEX('[1]Export Lascom'!P:P,MATCH(E431,'[1]Export Lascom'!O:O,0)),4,1)="-",MID(INDEX('[1]Export Lascom'!P:P,MATCH(E431,'[1]Export Lascom'!O:O,0)),9,3),"Titre à mettre à jour")</f>
        <v>TTZ</v>
      </c>
      <c r="L431" s="73" t="str">
        <f>INDEX('[1]Export Lascom'!I:I,MATCH(E431,'[1]Export Lascom'!O:O,0))</f>
        <v>DAF</v>
      </c>
      <c r="M431" s="73" t="str">
        <f>MID(E431,SEARCH("_",E431)-1+13,6)</f>
        <v>000137</v>
      </c>
      <c r="N431" s="74">
        <f>VALUE(MID(E431,SEARCH("_",E431)-1+20,2))</f>
        <v>1</v>
      </c>
      <c r="O431" s="73" t="s">
        <v>787</v>
      </c>
      <c r="P431" s="75"/>
      <c r="Q431" s="75"/>
      <c r="R431" s="76" t="str">
        <f>IF(AND(T431&lt;&gt;"",P431&lt;&gt;""),P431-T431,IF(AND(T431&lt;&gt;"",Q431&lt;&gt;""),Q431-T431,""))</f>
        <v/>
      </c>
      <c r="S431" s="76" t="str">
        <f>IF(ISERROR(INDEX('[1]Export Agora'!F:F,MATCH(INDEX('[1]Présence Agora'!#REF!,MATCH(E431,'[1]Présence Agora'!B:B,0)),'[1]Export Agora'!A:A,0))),"",IF(INDEX('[1]Export Agora'!F:F,MATCH(INDEX('[1]Présence Agora'!#REF!,MATCH(E431,'[1]Présence Agora'!B:B,0)),'[1]Export Agora'!A:A,0))="","",INDEX('[1]Export Agora'!F:F,MATCH(INDEX('[1]Présence Agora'!#REF!,MATCH(E431,'[1]Présence Agora'!B:B,0)),'[1]Export Agora'!A:A,0))))</f>
        <v/>
      </c>
      <c r="T431" s="65">
        <f>IF(INDEX('[1]Export Lascom'!U:U,MATCH(E431,'[1]Export Lascom'!O:O,0))="","",INDEX('[1]Export Lascom'!U:U,MATCH(E431,'[1]Export Lascom'!O:O,0)))</f>
        <v>45050</v>
      </c>
    </row>
    <row r="432" spans="5:20" x14ac:dyDescent="0.25">
      <c r="E432" s="72" t="s">
        <v>1114</v>
      </c>
      <c r="F432" s="73" t="str">
        <f>INDEX('[1]Export Lascom'!B:B,MATCH(E432,'[1]Export Lascom'!O:O,0))</f>
        <v>22ISS</v>
      </c>
      <c r="G432" s="73">
        <f>INDEX('[1]Export Lascom'!G:G,MATCH(E432,'[1]Export Lascom'!O:O,0))</f>
        <v>17</v>
      </c>
      <c r="H432" s="73" t="str">
        <f>INDEX('[1]Export Lascom'!D:D,MATCH(E432,'[1]Export Lascom'!O:O,0))</f>
        <v>MAC</v>
      </c>
      <c r="I432" s="73" t="str">
        <f>INDEX('[1]Export Lascom'!E:E,MATCH(E432,'[1]Export Lascom'!O:O,0))</f>
        <v>PSC2137</v>
      </c>
      <c r="J432" s="73" t="str">
        <f>IF(MID(INDEX('[1]Export Lascom'!P:P,MATCH(E432,'[1]Export Lascom'!O:O,0)),4,1)="-",MID(INDEX('[1]Export Lascom'!P:P,MATCH(E432,'[1]Export Lascom'!O:O,0)),5,3),"Titre à mettre à jour")</f>
        <v>TTT</v>
      </c>
      <c r="K432" s="73" t="str">
        <f>IF(MID(INDEX('[1]Export Lascom'!P:P,MATCH(E432,'[1]Export Lascom'!O:O,0)),4,1)="-",MID(INDEX('[1]Export Lascom'!P:P,MATCH(E432,'[1]Export Lascom'!O:O,0)),9,3),"Titre à mettre à jour")</f>
        <v>TTZ</v>
      </c>
      <c r="L432" s="73" t="str">
        <f>INDEX('[1]Export Lascom'!I:I,MATCH(E432,'[1]Export Lascom'!O:O,0))</f>
        <v>DAF</v>
      </c>
      <c r="M432" s="73" t="str">
        <f>MID(E432,SEARCH("_",E432)-1+13,6)</f>
        <v>000138</v>
      </c>
      <c r="N432" s="74">
        <f>VALUE(MID(E432,SEARCH("_",E432)-1+20,2))</f>
        <v>1</v>
      </c>
      <c r="O432" s="73" t="s">
        <v>785</v>
      </c>
      <c r="P432" s="75"/>
      <c r="Q432" s="75"/>
      <c r="R432" s="76" t="str">
        <f>IF(AND(T432&lt;&gt;"",P432&lt;&gt;""),P432-T432,IF(AND(T432&lt;&gt;"",Q432&lt;&gt;""),Q432-T432,""))</f>
        <v/>
      </c>
      <c r="S432" s="76" t="str">
        <f>IF(ISERROR(INDEX('[1]Export Agora'!F:F,MATCH(INDEX('[1]Présence Agora'!#REF!,MATCH(E432,'[1]Présence Agora'!B:B,0)),'[1]Export Agora'!A:A,0))),"",IF(INDEX('[1]Export Agora'!F:F,MATCH(INDEX('[1]Présence Agora'!#REF!,MATCH(E432,'[1]Présence Agora'!B:B,0)),'[1]Export Agora'!A:A,0))="","",INDEX('[1]Export Agora'!F:F,MATCH(INDEX('[1]Présence Agora'!#REF!,MATCH(E432,'[1]Présence Agora'!B:B,0)),'[1]Export Agora'!A:A,0))))</f>
        <v/>
      </c>
      <c r="T432" s="65">
        <f>IF(INDEX('[1]Export Lascom'!U:U,MATCH(E432,'[1]Export Lascom'!O:O,0))="","",INDEX('[1]Export Lascom'!U:U,MATCH(E432,'[1]Export Lascom'!O:O,0)))</f>
        <v>45050</v>
      </c>
    </row>
    <row r="433" spans="5:20" x14ac:dyDescent="0.25">
      <c r="E433" s="72" t="s">
        <v>1115</v>
      </c>
      <c r="F433" s="73" t="str">
        <f>INDEX('[1]Export Lascom'!B:B,MATCH(E433,'[1]Export Lascom'!O:O,0))</f>
        <v>22ISS</v>
      </c>
      <c r="G433" s="73">
        <f>INDEX('[1]Export Lascom'!G:G,MATCH(E433,'[1]Export Lascom'!O:O,0))</f>
        <v>17</v>
      </c>
      <c r="H433" s="73" t="str">
        <f>INDEX('[1]Export Lascom'!D:D,MATCH(E433,'[1]Export Lascom'!O:O,0))</f>
        <v>MAC</v>
      </c>
      <c r="I433" s="73" t="str">
        <f>INDEX('[1]Export Lascom'!E:E,MATCH(E433,'[1]Export Lascom'!O:O,0))</f>
        <v>PSC2137</v>
      </c>
      <c r="J433" s="73" t="str">
        <f>IF(MID(INDEX('[1]Export Lascom'!P:P,MATCH(E433,'[1]Export Lascom'!O:O,0)),4,1)="-",MID(INDEX('[1]Export Lascom'!P:P,MATCH(E433,'[1]Export Lascom'!O:O,0)),5,3),"Titre à mettre à jour")</f>
        <v>TTT</v>
      </c>
      <c r="K433" s="73" t="str">
        <f>IF(MID(INDEX('[1]Export Lascom'!P:P,MATCH(E433,'[1]Export Lascom'!O:O,0)),4,1)="-",MID(INDEX('[1]Export Lascom'!P:P,MATCH(E433,'[1]Export Lascom'!O:O,0)),9,3),"Titre à mettre à jour")</f>
        <v>TTZ</v>
      </c>
      <c r="L433" s="73" t="str">
        <f>INDEX('[1]Export Lascom'!I:I,MATCH(E433,'[1]Export Lascom'!O:O,0))</f>
        <v>DAF</v>
      </c>
      <c r="M433" s="73" t="str">
        <f>MID(E433,SEARCH("_",E433)-1+13,6)</f>
        <v>000140</v>
      </c>
      <c r="N433" s="74">
        <f>VALUE(MID(E433,SEARCH("_",E433)-1+20,2))</f>
        <v>1</v>
      </c>
      <c r="O433" s="73" t="s">
        <v>787</v>
      </c>
      <c r="P433" s="75"/>
      <c r="Q433" s="75"/>
      <c r="R433" s="76" t="str">
        <f>IF(AND(T433&lt;&gt;"",P433&lt;&gt;""),P433-T433,IF(AND(T433&lt;&gt;"",Q433&lt;&gt;""),Q433-T433,""))</f>
        <v/>
      </c>
      <c r="S433" s="76" t="str">
        <f>IF(ISERROR(INDEX('[1]Export Agora'!F:F,MATCH(INDEX('[1]Présence Agora'!#REF!,MATCH(E433,'[1]Présence Agora'!B:B,0)),'[1]Export Agora'!A:A,0))),"",IF(INDEX('[1]Export Agora'!F:F,MATCH(INDEX('[1]Présence Agora'!#REF!,MATCH(E433,'[1]Présence Agora'!B:B,0)),'[1]Export Agora'!A:A,0))="","",INDEX('[1]Export Agora'!F:F,MATCH(INDEX('[1]Présence Agora'!#REF!,MATCH(E433,'[1]Présence Agora'!B:B,0)),'[1]Export Agora'!A:A,0))))</f>
        <v/>
      </c>
      <c r="T433" s="65">
        <f>IF(INDEX('[1]Export Lascom'!U:U,MATCH(E433,'[1]Export Lascom'!O:O,0))="","",INDEX('[1]Export Lascom'!U:U,MATCH(E433,'[1]Export Lascom'!O:O,0)))</f>
        <v>45050</v>
      </c>
    </row>
    <row r="434" spans="5:20" x14ac:dyDescent="0.25">
      <c r="E434" s="72" t="s">
        <v>1116</v>
      </c>
      <c r="F434" s="73" t="str">
        <f>INDEX('[1]Export Lascom'!B:B,MATCH(E434,'[1]Export Lascom'!O:O,0))</f>
        <v>22ISS</v>
      </c>
      <c r="G434" s="73">
        <f>INDEX('[1]Export Lascom'!G:G,MATCH(E434,'[1]Export Lascom'!O:O,0))</f>
        <v>17</v>
      </c>
      <c r="H434" s="73" t="str">
        <f>INDEX('[1]Export Lascom'!D:D,MATCH(E434,'[1]Export Lascom'!O:O,0))</f>
        <v>MAC</v>
      </c>
      <c r="I434" s="73" t="str">
        <f>INDEX('[1]Export Lascom'!E:E,MATCH(E434,'[1]Export Lascom'!O:O,0))</f>
        <v>PSC2137</v>
      </c>
      <c r="J434" s="73" t="str">
        <f>IF(MID(INDEX('[1]Export Lascom'!P:P,MATCH(E434,'[1]Export Lascom'!O:O,0)),4,1)="-",MID(INDEX('[1]Export Lascom'!P:P,MATCH(E434,'[1]Export Lascom'!O:O,0)),5,3),"Titre à mettre à jour")</f>
        <v>TTT</v>
      </c>
      <c r="K434" s="73" t="str">
        <f>IF(MID(INDEX('[1]Export Lascom'!P:P,MATCH(E434,'[1]Export Lascom'!O:O,0)),4,1)="-",MID(INDEX('[1]Export Lascom'!P:P,MATCH(E434,'[1]Export Lascom'!O:O,0)),9,3),"Titre à mettre à jour")</f>
        <v>TTZ</v>
      </c>
      <c r="L434" s="73" t="str">
        <f>INDEX('[1]Export Lascom'!I:I,MATCH(E434,'[1]Export Lascom'!O:O,0))</f>
        <v>DAF</v>
      </c>
      <c r="M434" s="73" t="str">
        <f>MID(E434,SEARCH("_",E434)-1+13,6)</f>
        <v>000142</v>
      </c>
      <c r="N434" s="74">
        <f>VALUE(MID(E434,SEARCH("_",E434)-1+20,2))</f>
        <v>1</v>
      </c>
      <c r="O434" s="73" t="s">
        <v>787</v>
      </c>
      <c r="P434" s="75"/>
      <c r="Q434" s="75"/>
      <c r="R434" s="76" t="str">
        <f>IF(AND(T434&lt;&gt;"",P434&lt;&gt;""),P434-T434,IF(AND(T434&lt;&gt;"",Q434&lt;&gt;""),Q434-T434,""))</f>
        <v/>
      </c>
      <c r="S434" s="76" t="str">
        <f>IF(ISERROR(INDEX('[1]Export Agora'!F:F,MATCH(INDEX('[1]Présence Agora'!#REF!,MATCH(E434,'[1]Présence Agora'!B:B,0)),'[1]Export Agora'!A:A,0))),"",IF(INDEX('[1]Export Agora'!F:F,MATCH(INDEX('[1]Présence Agora'!#REF!,MATCH(E434,'[1]Présence Agora'!B:B,0)),'[1]Export Agora'!A:A,0))="","",INDEX('[1]Export Agora'!F:F,MATCH(INDEX('[1]Présence Agora'!#REF!,MATCH(E434,'[1]Présence Agora'!B:B,0)),'[1]Export Agora'!A:A,0))))</f>
        <v/>
      </c>
      <c r="T434" s="65">
        <f>IF(INDEX('[1]Export Lascom'!U:U,MATCH(E434,'[1]Export Lascom'!O:O,0))="","",INDEX('[1]Export Lascom'!U:U,MATCH(E434,'[1]Export Lascom'!O:O,0)))</f>
        <v>45050</v>
      </c>
    </row>
    <row r="435" spans="5:20" x14ac:dyDescent="0.25">
      <c r="E435" s="72" t="s">
        <v>1117</v>
      </c>
      <c r="F435" s="73" t="str">
        <f>INDEX('[1]Export Lascom'!B:B,MATCH(E435,'[1]Export Lascom'!O:O,0))</f>
        <v>22ISS</v>
      </c>
      <c r="G435" s="73">
        <f>INDEX('[1]Export Lascom'!G:G,MATCH(E435,'[1]Export Lascom'!O:O,0))</f>
        <v>17</v>
      </c>
      <c r="H435" s="73" t="str">
        <f>INDEX('[1]Export Lascom'!D:D,MATCH(E435,'[1]Export Lascom'!O:O,0))</f>
        <v>MAC</v>
      </c>
      <c r="I435" s="73" t="str">
        <f>INDEX('[1]Export Lascom'!E:E,MATCH(E435,'[1]Export Lascom'!O:O,0))</f>
        <v>PSC2137</v>
      </c>
      <c r="J435" s="73" t="str">
        <f>IF(MID(INDEX('[1]Export Lascom'!P:P,MATCH(E435,'[1]Export Lascom'!O:O,0)),4,1)="-",MID(INDEX('[1]Export Lascom'!P:P,MATCH(E435,'[1]Export Lascom'!O:O,0)),5,3),"Titre à mettre à jour")</f>
        <v>TTT</v>
      </c>
      <c r="K435" s="73" t="str">
        <f>IF(MID(INDEX('[1]Export Lascom'!P:P,MATCH(E435,'[1]Export Lascom'!O:O,0)),4,1)="-",MID(INDEX('[1]Export Lascom'!P:P,MATCH(E435,'[1]Export Lascom'!O:O,0)),9,3),"Titre à mettre à jour")</f>
        <v>TTZ</v>
      </c>
      <c r="L435" s="73" t="str">
        <f>INDEX('[1]Export Lascom'!I:I,MATCH(E435,'[1]Export Lascom'!O:O,0))</f>
        <v>DAF</v>
      </c>
      <c r="M435" s="73" t="str">
        <f>MID(E435,SEARCH("_",E435)-1+13,6)</f>
        <v>000143</v>
      </c>
      <c r="N435" s="74">
        <f>VALUE(MID(E435,SEARCH("_",E435)-1+20,2))</f>
        <v>1</v>
      </c>
      <c r="O435" s="73" t="s">
        <v>787</v>
      </c>
      <c r="P435" s="75"/>
      <c r="Q435" s="75"/>
      <c r="R435" s="76" t="str">
        <f>IF(AND(T435&lt;&gt;"",P435&lt;&gt;""),P435-T435,IF(AND(T435&lt;&gt;"",Q435&lt;&gt;""),Q435-T435,""))</f>
        <v/>
      </c>
      <c r="S435" s="76" t="str">
        <f>IF(ISERROR(INDEX('[1]Export Agora'!F:F,MATCH(INDEX('[1]Présence Agora'!#REF!,MATCH(E435,'[1]Présence Agora'!B:B,0)),'[1]Export Agora'!A:A,0))),"",IF(INDEX('[1]Export Agora'!F:F,MATCH(INDEX('[1]Présence Agora'!#REF!,MATCH(E435,'[1]Présence Agora'!B:B,0)),'[1]Export Agora'!A:A,0))="","",INDEX('[1]Export Agora'!F:F,MATCH(INDEX('[1]Présence Agora'!#REF!,MATCH(E435,'[1]Présence Agora'!B:B,0)),'[1]Export Agora'!A:A,0))))</f>
        <v/>
      </c>
      <c r="T435" s="65">
        <f>IF(INDEX('[1]Export Lascom'!U:U,MATCH(E435,'[1]Export Lascom'!O:O,0))="","",INDEX('[1]Export Lascom'!U:U,MATCH(E435,'[1]Export Lascom'!O:O,0)))</f>
        <v>45050</v>
      </c>
    </row>
    <row r="436" spans="5:20" x14ac:dyDescent="0.25">
      <c r="E436" s="72" t="s">
        <v>1118</v>
      </c>
      <c r="F436" s="73" t="str">
        <f>INDEX('[1]Export Lascom'!B:B,MATCH(E436,'[1]Export Lascom'!O:O,0))</f>
        <v>22ISS</v>
      </c>
      <c r="G436" s="73">
        <f>INDEX('[1]Export Lascom'!G:G,MATCH(E436,'[1]Export Lascom'!O:O,0))</f>
        <v>17</v>
      </c>
      <c r="H436" s="73" t="str">
        <f>INDEX('[1]Export Lascom'!D:D,MATCH(E436,'[1]Export Lascom'!O:O,0))</f>
        <v>MAC</v>
      </c>
      <c r="I436" s="73" t="str">
        <f>INDEX('[1]Export Lascom'!E:E,MATCH(E436,'[1]Export Lascom'!O:O,0))</f>
        <v>PSC2137</v>
      </c>
      <c r="J436" s="73" t="str">
        <f>IF(MID(INDEX('[1]Export Lascom'!P:P,MATCH(E436,'[1]Export Lascom'!O:O,0)),4,1)="-",MID(INDEX('[1]Export Lascom'!P:P,MATCH(E436,'[1]Export Lascom'!O:O,0)),5,3),"Titre à mettre à jour")</f>
        <v>TTT</v>
      </c>
      <c r="K436" s="73" t="str">
        <f>IF(MID(INDEX('[1]Export Lascom'!P:P,MATCH(E436,'[1]Export Lascom'!O:O,0)),4,1)="-",MID(INDEX('[1]Export Lascom'!P:P,MATCH(E436,'[1]Export Lascom'!O:O,0)),9,3),"Titre à mettre à jour")</f>
        <v>TTZ</v>
      </c>
      <c r="L436" s="73" t="str">
        <f>INDEX('[1]Export Lascom'!I:I,MATCH(E436,'[1]Export Lascom'!O:O,0))</f>
        <v>DAF</v>
      </c>
      <c r="M436" s="73" t="str">
        <f>MID(E436,SEARCH("_",E436)-1+13,6)</f>
        <v>000144</v>
      </c>
      <c r="N436" s="74">
        <f>VALUE(MID(E436,SEARCH("_",E436)-1+20,2))</f>
        <v>1</v>
      </c>
      <c r="O436" s="73" t="s">
        <v>787</v>
      </c>
      <c r="P436" s="75"/>
      <c r="Q436" s="75"/>
      <c r="R436" s="76" t="str">
        <f>IF(AND(T436&lt;&gt;"",P436&lt;&gt;""),P436-T436,IF(AND(T436&lt;&gt;"",Q436&lt;&gt;""),Q436-T436,""))</f>
        <v/>
      </c>
      <c r="S436" s="76" t="str">
        <f>IF(ISERROR(INDEX('[1]Export Agora'!F:F,MATCH(INDEX('[1]Présence Agora'!#REF!,MATCH(E436,'[1]Présence Agora'!B:B,0)),'[1]Export Agora'!A:A,0))),"",IF(INDEX('[1]Export Agora'!F:F,MATCH(INDEX('[1]Présence Agora'!#REF!,MATCH(E436,'[1]Présence Agora'!B:B,0)),'[1]Export Agora'!A:A,0))="","",INDEX('[1]Export Agora'!F:F,MATCH(INDEX('[1]Présence Agora'!#REF!,MATCH(E436,'[1]Présence Agora'!B:B,0)),'[1]Export Agora'!A:A,0))))</f>
        <v/>
      </c>
      <c r="T436" s="65">
        <f>IF(INDEX('[1]Export Lascom'!U:U,MATCH(E436,'[1]Export Lascom'!O:O,0))="","",INDEX('[1]Export Lascom'!U:U,MATCH(E436,'[1]Export Lascom'!O:O,0)))</f>
        <v>45050</v>
      </c>
    </row>
    <row r="437" spans="5:20" x14ac:dyDescent="0.25">
      <c r="E437" s="72" t="s">
        <v>1119</v>
      </c>
      <c r="F437" s="73" t="str">
        <f>INDEX('[1]Export Lascom'!B:B,MATCH(E437,'[1]Export Lascom'!O:O,0))</f>
        <v>22ISS</v>
      </c>
      <c r="G437" s="73">
        <f>INDEX('[1]Export Lascom'!G:G,MATCH(E437,'[1]Export Lascom'!O:O,0))</f>
        <v>17</v>
      </c>
      <c r="H437" s="73" t="str">
        <f>INDEX('[1]Export Lascom'!D:D,MATCH(E437,'[1]Export Lascom'!O:O,0))</f>
        <v>MAC</v>
      </c>
      <c r="I437" s="73" t="str">
        <f>INDEX('[1]Export Lascom'!E:E,MATCH(E437,'[1]Export Lascom'!O:O,0))</f>
        <v>PSC2137</v>
      </c>
      <c r="J437" s="73" t="str">
        <f>IF(MID(INDEX('[1]Export Lascom'!P:P,MATCH(E437,'[1]Export Lascom'!O:O,0)),4,1)="-",MID(INDEX('[1]Export Lascom'!P:P,MATCH(E437,'[1]Export Lascom'!O:O,0)),5,3),"Titre à mettre à jour")</f>
        <v>TTT</v>
      </c>
      <c r="K437" s="73" t="str">
        <f>IF(MID(INDEX('[1]Export Lascom'!P:P,MATCH(E437,'[1]Export Lascom'!O:O,0)),4,1)="-",MID(INDEX('[1]Export Lascom'!P:P,MATCH(E437,'[1]Export Lascom'!O:O,0)),9,3),"Titre à mettre à jour")</f>
        <v>TTZ</v>
      </c>
      <c r="L437" s="73" t="str">
        <f>INDEX('[1]Export Lascom'!I:I,MATCH(E437,'[1]Export Lascom'!O:O,0))</f>
        <v>DAF</v>
      </c>
      <c r="M437" s="73" t="str">
        <f>MID(E437,SEARCH("_",E437)-1+13,6)</f>
        <v>000145</v>
      </c>
      <c r="N437" s="74">
        <f>VALUE(MID(E437,SEARCH("_",E437)-1+20,2))</f>
        <v>1</v>
      </c>
      <c r="O437" s="73" t="s">
        <v>787</v>
      </c>
      <c r="P437" s="75"/>
      <c r="Q437" s="75"/>
      <c r="R437" s="76" t="str">
        <f>IF(AND(T437&lt;&gt;"",P437&lt;&gt;""),P437-T437,IF(AND(T437&lt;&gt;"",Q437&lt;&gt;""),Q437-T437,""))</f>
        <v/>
      </c>
      <c r="S437" s="76" t="str">
        <f>IF(ISERROR(INDEX('[1]Export Agora'!F:F,MATCH(INDEX('[1]Présence Agora'!#REF!,MATCH(E437,'[1]Présence Agora'!B:B,0)),'[1]Export Agora'!A:A,0))),"",IF(INDEX('[1]Export Agora'!F:F,MATCH(INDEX('[1]Présence Agora'!#REF!,MATCH(E437,'[1]Présence Agora'!B:B,0)),'[1]Export Agora'!A:A,0))="","",INDEX('[1]Export Agora'!F:F,MATCH(INDEX('[1]Présence Agora'!#REF!,MATCH(E437,'[1]Présence Agora'!B:B,0)),'[1]Export Agora'!A:A,0))))</f>
        <v/>
      </c>
      <c r="T437" s="65">
        <f>IF(INDEX('[1]Export Lascom'!U:U,MATCH(E437,'[1]Export Lascom'!O:O,0))="","",INDEX('[1]Export Lascom'!U:U,MATCH(E437,'[1]Export Lascom'!O:O,0)))</f>
        <v>45050</v>
      </c>
    </row>
    <row r="438" spans="5:20" x14ac:dyDescent="0.25">
      <c r="E438" s="72" t="s">
        <v>1120</v>
      </c>
      <c r="F438" s="73" t="str">
        <f>INDEX('[1]Export Lascom'!B:B,MATCH(E438,'[1]Export Lascom'!O:O,0))</f>
        <v>22ISS</v>
      </c>
      <c r="G438" s="73">
        <f>INDEX('[1]Export Lascom'!G:G,MATCH(E438,'[1]Export Lascom'!O:O,0))</f>
        <v>17</v>
      </c>
      <c r="H438" s="73" t="str">
        <f>INDEX('[1]Export Lascom'!D:D,MATCH(E438,'[1]Export Lascom'!O:O,0))</f>
        <v>MAC</v>
      </c>
      <c r="I438" s="73" t="str">
        <f>INDEX('[1]Export Lascom'!E:E,MATCH(E438,'[1]Export Lascom'!O:O,0))</f>
        <v>PSC2137</v>
      </c>
      <c r="J438" s="73" t="str">
        <f>IF(MID(INDEX('[1]Export Lascom'!P:P,MATCH(E438,'[1]Export Lascom'!O:O,0)),4,1)="-",MID(INDEX('[1]Export Lascom'!P:P,MATCH(E438,'[1]Export Lascom'!O:O,0)),5,3),"Titre à mettre à jour")</f>
        <v>TTT</v>
      </c>
      <c r="K438" s="73" t="str">
        <f>IF(MID(INDEX('[1]Export Lascom'!P:P,MATCH(E438,'[1]Export Lascom'!O:O,0)),4,1)="-",MID(INDEX('[1]Export Lascom'!P:P,MATCH(E438,'[1]Export Lascom'!O:O,0)),9,3),"Titre à mettre à jour")</f>
        <v>TTZ</v>
      </c>
      <c r="L438" s="73" t="str">
        <f>INDEX('[1]Export Lascom'!I:I,MATCH(E438,'[1]Export Lascom'!O:O,0))</f>
        <v>DAF</v>
      </c>
      <c r="M438" s="73" t="str">
        <f>MID(E438,SEARCH("_",E438)-1+13,6)</f>
        <v>000146</v>
      </c>
      <c r="N438" s="74">
        <f>VALUE(MID(E438,SEARCH("_",E438)-1+20,2))</f>
        <v>1</v>
      </c>
      <c r="O438" s="73" t="s">
        <v>787</v>
      </c>
      <c r="P438" s="75"/>
      <c r="Q438" s="75"/>
      <c r="R438" s="76" t="str">
        <f>IF(AND(T438&lt;&gt;"",P438&lt;&gt;""),P438-T438,IF(AND(T438&lt;&gt;"",Q438&lt;&gt;""),Q438-T438,""))</f>
        <v/>
      </c>
      <c r="S438" s="76" t="str">
        <f>IF(ISERROR(INDEX('[1]Export Agora'!F:F,MATCH(INDEX('[1]Présence Agora'!#REF!,MATCH(E438,'[1]Présence Agora'!B:B,0)),'[1]Export Agora'!A:A,0))),"",IF(INDEX('[1]Export Agora'!F:F,MATCH(INDEX('[1]Présence Agora'!#REF!,MATCH(E438,'[1]Présence Agora'!B:B,0)),'[1]Export Agora'!A:A,0))="","",INDEX('[1]Export Agora'!F:F,MATCH(INDEX('[1]Présence Agora'!#REF!,MATCH(E438,'[1]Présence Agora'!B:B,0)),'[1]Export Agora'!A:A,0))))</f>
        <v/>
      </c>
      <c r="T438" s="65">
        <f>IF(INDEX('[1]Export Lascom'!U:U,MATCH(E438,'[1]Export Lascom'!O:O,0))="","",INDEX('[1]Export Lascom'!U:U,MATCH(E438,'[1]Export Lascom'!O:O,0)))</f>
        <v>45050</v>
      </c>
    </row>
    <row r="439" spans="5:20" x14ac:dyDescent="0.25">
      <c r="E439" s="72" t="s">
        <v>1121</v>
      </c>
      <c r="F439" s="73" t="str">
        <f>INDEX('[1]Export Lascom'!B:B,MATCH(E439,'[1]Export Lascom'!O:O,0))</f>
        <v>22ISS</v>
      </c>
      <c r="G439" s="73">
        <f>INDEX('[1]Export Lascom'!G:G,MATCH(E439,'[1]Export Lascom'!O:O,0))</f>
        <v>17</v>
      </c>
      <c r="H439" s="73" t="str">
        <f>INDEX('[1]Export Lascom'!D:D,MATCH(E439,'[1]Export Lascom'!O:O,0))</f>
        <v>MAC</v>
      </c>
      <c r="I439" s="73" t="str">
        <f>INDEX('[1]Export Lascom'!E:E,MATCH(E439,'[1]Export Lascom'!O:O,0))</f>
        <v>PSC2137</v>
      </c>
      <c r="J439" s="73" t="str">
        <f>IF(MID(INDEX('[1]Export Lascom'!P:P,MATCH(E439,'[1]Export Lascom'!O:O,0)),4,1)="-",MID(INDEX('[1]Export Lascom'!P:P,MATCH(E439,'[1]Export Lascom'!O:O,0)),5,3),"Titre à mettre à jour")</f>
        <v>TTT</v>
      </c>
      <c r="K439" s="73" t="str">
        <f>IF(MID(INDEX('[1]Export Lascom'!P:P,MATCH(E439,'[1]Export Lascom'!O:O,0)),4,1)="-",MID(INDEX('[1]Export Lascom'!P:P,MATCH(E439,'[1]Export Lascom'!O:O,0)),9,3),"Titre à mettre à jour")</f>
        <v>TTZ</v>
      </c>
      <c r="L439" s="73" t="str">
        <f>INDEX('[1]Export Lascom'!I:I,MATCH(E439,'[1]Export Lascom'!O:O,0))</f>
        <v>DAF</v>
      </c>
      <c r="M439" s="73" t="str">
        <f>MID(E439,SEARCH("_",E439)-1+13,6)</f>
        <v>000147</v>
      </c>
      <c r="N439" s="74">
        <f>VALUE(MID(E439,SEARCH("_",E439)-1+20,2))</f>
        <v>1</v>
      </c>
      <c r="O439" s="73" t="s">
        <v>787</v>
      </c>
      <c r="P439" s="75"/>
      <c r="Q439" s="75"/>
      <c r="R439" s="76" t="str">
        <f>IF(AND(T439&lt;&gt;"",P439&lt;&gt;""),P439-T439,IF(AND(T439&lt;&gt;"",Q439&lt;&gt;""),Q439-T439,""))</f>
        <v/>
      </c>
      <c r="S439" s="76" t="str">
        <f>IF(ISERROR(INDEX('[1]Export Agora'!F:F,MATCH(INDEX('[1]Présence Agora'!#REF!,MATCH(E439,'[1]Présence Agora'!B:B,0)),'[1]Export Agora'!A:A,0))),"",IF(INDEX('[1]Export Agora'!F:F,MATCH(INDEX('[1]Présence Agora'!#REF!,MATCH(E439,'[1]Présence Agora'!B:B,0)),'[1]Export Agora'!A:A,0))="","",INDEX('[1]Export Agora'!F:F,MATCH(INDEX('[1]Présence Agora'!#REF!,MATCH(E439,'[1]Présence Agora'!B:B,0)),'[1]Export Agora'!A:A,0))))</f>
        <v/>
      </c>
      <c r="T439" s="65">
        <f>IF(INDEX('[1]Export Lascom'!U:U,MATCH(E439,'[1]Export Lascom'!O:O,0))="","",INDEX('[1]Export Lascom'!U:U,MATCH(E439,'[1]Export Lascom'!O:O,0)))</f>
        <v>45050</v>
      </c>
    </row>
    <row r="440" spans="5:20" x14ac:dyDescent="0.25">
      <c r="E440" s="72" t="s">
        <v>1167</v>
      </c>
      <c r="F440" s="73" t="str">
        <f>INDEX('[1]Export Lascom'!B:B,MATCH(E440,'[1]Export Lascom'!O:O,0))</f>
        <v>22ISS</v>
      </c>
      <c r="G440" s="73">
        <f>INDEX('[1]Export Lascom'!G:G,MATCH(E440,'[1]Export Lascom'!O:O,0))</f>
        <v>17</v>
      </c>
      <c r="H440" s="73" t="str">
        <f>INDEX('[1]Export Lascom'!D:D,MATCH(E440,'[1]Export Lascom'!O:O,0))</f>
        <v>MAC</v>
      </c>
      <c r="I440" s="73" t="str">
        <f>INDEX('[1]Export Lascom'!E:E,MATCH(E440,'[1]Export Lascom'!O:O,0))</f>
        <v>PSC2137</v>
      </c>
      <c r="J440" s="73" t="str">
        <f>IF(MID(INDEX('[1]Export Lascom'!P:P,MATCH(E440,'[1]Export Lascom'!O:O,0)),4,1)="-",MID(INDEX('[1]Export Lascom'!P:P,MATCH(E440,'[1]Export Lascom'!O:O,0)),5,3),"Titre à mettre à jour")</f>
        <v>TTT</v>
      </c>
      <c r="K440" s="73" t="str">
        <f>IF(MID(INDEX('[1]Export Lascom'!P:P,MATCH(E440,'[1]Export Lascom'!O:O,0)),4,1)="-",MID(INDEX('[1]Export Lascom'!P:P,MATCH(E440,'[1]Export Lascom'!O:O,0)),9,3),"Titre à mettre à jour")</f>
        <v>TTZ</v>
      </c>
      <c r="L440" s="73" t="str">
        <f>INDEX('[1]Export Lascom'!I:I,MATCH(E440,'[1]Export Lascom'!O:O,0))</f>
        <v>DAF</v>
      </c>
      <c r="M440" s="73" t="str">
        <f>MID(E440,SEARCH("_",E440)-1+13,6)</f>
        <v>000147</v>
      </c>
      <c r="N440" s="74">
        <f>VALUE(MID(E440,SEARCH("_",E440)-1+20,2))</f>
        <v>2</v>
      </c>
      <c r="O440" s="73" t="s">
        <v>787</v>
      </c>
      <c r="P440" s="75"/>
      <c r="Q440" s="75">
        <v>45064</v>
      </c>
      <c r="R440" s="76">
        <f>IF(AND(T440&lt;&gt;"",P440&lt;&gt;""),P440-T440,IF(AND(T440&lt;&gt;"",Q440&lt;&gt;""),Q440-T440,""))</f>
        <v>2</v>
      </c>
      <c r="S440" s="76" t="str">
        <f>IF(ISERROR(INDEX('[1]Export Agora'!F:F,MATCH(INDEX('[1]Présence Agora'!#REF!,MATCH(E440,'[1]Présence Agora'!B:B,0)),'[1]Export Agora'!A:A,0))),"",IF(INDEX('[1]Export Agora'!F:F,MATCH(INDEX('[1]Présence Agora'!#REF!,MATCH(E440,'[1]Présence Agora'!B:B,0)),'[1]Export Agora'!A:A,0))="","",INDEX('[1]Export Agora'!F:F,MATCH(INDEX('[1]Présence Agora'!#REF!,MATCH(E440,'[1]Présence Agora'!B:B,0)),'[1]Export Agora'!A:A,0))))</f>
        <v/>
      </c>
      <c r="T440" s="65">
        <f>IF(INDEX('[1]Export Lascom'!U:U,MATCH(E440,'[1]Export Lascom'!O:O,0))="","",INDEX('[1]Export Lascom'!U:U,MATCH(E440,'[1]Export Lascom'!O:O,0)))</f>
        <v>45062</v>
      </c>
    </row>
    <row r="441" spans="5:20" x14ac:dyDescent="0.25">
      <c r="E441" s="72" t="s">
        <v>1122</v>
      </c>
      <c r="F441" s="73" t="str">
        <f>INDEX('[1]Export Lascom'!B:B,MATCH(E441,'[1]Export Lascom'!O:O,0))</f>
        <v>22ISS</v>
      </c>
      <c r="G441" s="73">
        <f>INDEX('[1]Export Lascom'!G:G,MATCH(E441,'[1]Export Lascom'!O:O,0))</f>
        <v>17</v>
      </c>
      <c r="H441" s="73" t="str">
        <f>INDEX('[1]Export Lascom'!D:D,MATCH(E441,'[1]Export Lascom'!O:O,0))</f>
        <v>MAC</v>
      </c>
      <c r="I441" s="73" t="str">
        <f>INDEX('[1]Export Lascom'!E:E,MATCH(E441,'[1]Export Lascom'!O:O,0))</f>
        <v>PSC2137</v>
      </c>
      <c r="J441" s="73" t="str">
        <f>IF(MID(INDEX('[1]Export Lascom'!P:P,MATCH(E441,'[1]Export Lascom'!O:O,0)),4,1)="-",MID(INDEX('[1]Export Lascom'!P:P,MATCH(E441,'[1]Export Lascom'!O:O,0)),5,3),"Titre à mettre à jour")</f>
        <v>TTT</v>
      </c>
      <c r="K441" s="73" t="str">
        <f>IF(MID(INDEX('[1]Export Lascom'!P:P,MATCH(E441,'[1]Export Lascom'!O:O,0)),4,1)="-",MID(INDEX('[1]Export Lascom'!P:P,MATCH(E441,'[1]Export Lascom'!O:O,0)),9,3),"Titre à mettre à jour")</f>
        <v>TTZ</v>
      </c>
      <c r="L441" s="73" t="str">
        <f>INDEX('[1]Export Lascom'!I:I,MATCH(E441,'[1]Export Lascom'!O:O,0))</f>
        <v>DAF</v>
      </c>
      <c r="M441" s="73" t="str">
        <f>MID(E441,SEARCH("_",E441)-1+13,6)</f>
        <v>000148</v>
      </c>
      <c r="N441" s="74">
        <f>VALUE(MID(E441,SEARCH("_",E441)-1+20,2))</f>
        <v>1</v>
      </c>
      <c r="O441" s="73" t="s">
        <v>787</v>
      </c>
      <c r="P441" s="75"/>
      <c r="Q441" s="75"/>
      <c r="R441" s="76" t="str">
        <f>IF(AND(T441&lt;&gt;"",P441&lt;&gt;""),P441-T441,IF(AND(T441&lt;&gt;"",Q441&lt;&gt;""),Q441-T441,""))</f>
        <v/>
      </c>
      <c r="S441" s="76" t="str">
        <f>IF(ISERROR(INDEX('[1]Export Agora'!F:F,MATCH(INDEX('[1]Présence Agora'!#REF!,MATCH(E441,'[1]Présence Agora'!B:B,0)),'[1]Export Agora'!A:A,0))),"",IF(INDEX('[1]Export Agora'!F:F,MATCH(INDEX('[1]Présence Agora'!#REF!,MATCH(E441,'[1]Présence Agora'!B:B,0)),'[1]Export Agora'!A:A,0))="","",INDEX('[1]Export Agora'!F:F,MATCH(INDEX('[1]Présence Agora'!#REF!,MATCH(E441,'[1]Présence Agora'!B:B,0)),'[1]Export Agora'!A:A,0))))</f>
        <v/>
      </c>
      <c r="T441" s="65">
        <f>IF(INDEX('[1]Export Lascom'!U:U,MATCH(E441,'[1]Export Lascom'!O:O,0))="","",INDEX('[1]Export Lascom'!U:U,MATCH(E441,'[1]Export Lascom'!O:O,0)))</f>
        <v>45050</v>
      </c>
    </row>
    <row r="442" spans="5:20" x14ac:dyDescent="0.25">
      <c r="E442" s="72" t="s">
        <v>1123</v>
      </c>
      <c r="F442" s="73" t="str">
        <f>INDEX('[1]Export Lascom'!B:B,MATCH(E442,'[1]Export Lascom'!O:O,0))</f>
        <v>22ISS</v>
      </c>
      <c r="G442" s="73">
        <f>INDEX('[1]Export Lascom'!G:G,MATCH(E442,'[1]Export Lascom'!O:O,0))</f>
        <v>17</v>
      </c>
      <c r="H442" s="73" t="str">
        <f>INDEX('[1]Export Lascom'!D:D,MATCH(E442,'[1]Export Lascom'!O:O,0))</f>
        <v>MAC</v>
      </c>
      <c r="I442" s="73" t="str">
        <f>INDEX('[1]Export Lascom'!E:E,MATCH(E442,'[1]Export Lascom'!O:O,0))</f>
        <v>PSC2137</v>
      </c>
      <c r="J442" s="73" t="str">
        <f>IF(MID(INDEX('[1]Export Lascom'!P:P,MATCH(E442,'[1]Export Lascom'!O:O,0)),4,1)="-",MID(INDEX('[1]Export Lascom'!P:P,MATCH(E442,'[1]Export Lascom'!O:O,0)),5,3),"Titre à mettre à jour")</f>
        <v>TTT</v>
      </c>
      <c r="K442" s="73" t="str">
        <f>IF(MID(INDEX('[1]Export Lascom'!P:P,MATCH(E442,'[1]Export Lascom'!O:O,0)),4,1)="-",MID(INDEX('[1]Export Lascom'!P:P,MATCH(E442,'[1]Export Lascom'!O:O,0)),9,3),"Titre à mettre à jour")</f>
        <v>TTZ</v>
      </c>
      <c r="L442" s="73" t="str">
        <f>INDEX('[1]Export Lascom'!I:I,MATCH(E442,'[1]Export Lascom'!O:O,0))</f>
        <v>DAF</v>
      </c>
      <c r="M442" s="73" t="str">
        <f>MID(E442,SEARCH("_",E442)-1+13,6)</f>
        <v>000149</v>
      </c>
      <c r="N442" s="74">
        <f>VALUE(MID(E442,SEARCH("_",E442)-1+20,2))</f>
        <v>1</v>
      </c>
      <c r="O442" s="73" t="s">
        <v>785</v>
      </c>
      <c r="P442" s="75"/>
      <c r="Q442" s="75"/>
      <c r="R442" s="76" t="str">
        <f>IF(AND(T442&lt;&gt;"",P442&lt;&gt;""),P442-T442,IF(AND(T442&lt;&gt;"",Q442&lt;&gt;""),Q442-T442,""))</f>
        <v/>
      </c>
      <c r="S442" s="76" t="str">
        <f>IF(ISERROR(INDEX('[1]Export Agora'!F:F,MATCH(INDEX('[1]Présence Agora'!#REF!,MATCH(E442,'[1]Présence Agora'!B:B,0)),'[1]Export Agora'!A:A,0))),"",IF(INDEX('[1]Export Agora'!F:F,MATCH(INDEX('[1]Présence Agora'!#REF!,MATCH(E442,'[1]Présence Agora'!B:B,0)),'[1]Export Agora'!A:A,0))="","",INDEX('[1]Export Agora'!F:F,MATCH(INDEX('[1]Présence Agora'!#REF!,MATCH(E442,'[1]Présence Agora'!B:B,0)),'[1]Export Agora'!A:A,0))))</f>
        <v/>
      </c>
      <c r="T442" s="65">
        <f>IF(INDEX('[1]Export Lascom'!U:U,MATCH(E442,'[1]Export Lascom'!O:O,0))="","",INDEX('[1]Export Lascom'!U:U,MATCH(E442,'[1]Export Lascom'!O:O,0)))</f>
        <v>45050</v>
      </c>
    </row>
    <row r="443" spans="5:20" x14ac:dyDescent="0.25">
      <c r="E443" s="72" t="s">
        <v>1194</v>
      </c>
      <c r="F443" s="73" t="str">
        <f>INDEX('[1]Export Lascom'!B:B,MATCH(E443,'[1]Export Lascom'!O:O,0))</f>
        <v>22ISS</v>
      </c>
      <c r="G443" s="73">
        <f>INDEX('[1]Export Lascom'!G:G,MATCH(E443,'[1]Export Lascom'!O:O,0))</f>
        <v>17</v>
      </c>
      <c r="H443" s="73" t="str">
        <f>INDEX('[1]Export Lascom'!D:D,MATCH(E443,'[1]Export Lascom'!O:O,0))</f>
        <v>MMS</v>
      </c>
      <c r="I443" s="73" t="str">
        <f>INDEX('[1]Export Lascom'!E:E,MATCH(E443,'[1]Export Lascom'!O:O,0))</f>
        <v>PSC2137</v>
      </c>
      <c r="J443" s="73" t="str">
        <f>IF(MID(INDEX('[1]Export Lascom'!P:P,MATCH(E443,'[1]Export Lascom'!O:O,0)),4,1)="-",MID(INDEX('[1]Export Lascom'!P:P,MATCH(E443,'[1]Export Lascom'!O:O,0)),5,3),"Titre à mettre à jour")</f>
        <v>TTT</v>
      </c>
      <c r="K443" s="73" t="str">
        <f>IF(MID(INDEX('[1]Export Lascom'!P:P,MATCH(E443,'[1]Export Lascom'!O:O,0)),4,1)="-",MID(INDEX('[1]Export Lascom'!P:P,MATCH(E443,'[1]Export Lascom'!O:O,0)),9,3),"Titre à mettre à jour")</f>
        <v>BOI</v>
      </c>
      <c r="L443" s="73" t="str">
        <f>INDEX('[1]Export Lascom'!I:I,MATCH(E443,'[1]Export Lascom'!O:O,0))</f>
        <v>DAF</v>
      </c>
      <c r="M443" s="73" t="str">
        <f>MID(E443,SEARCH("_",E443)-1+13,6)</f>
        <v>000173</v>
      </c>
      <c r="N443" s="74">
        <f>VALUE(MID(E443,SEARCH("_",E443)-1+20,2))</f>
        <v>1</v>
      </c>
      <c r="O443" s="73" t="s">
        <v>787</v>
      </c>
      <c r="P443" s="75"/>
      <c r="Q443" s="75"/>
      <c r="R443" s="76" t="str">
        <f>IF(AND(T443&lt;&gt;"",P443&lt;&gt;""),P443-T443,IF(AND(T443&lt;&gt;"",Q443&lt;&gt;""),Q443-T443,""))</f>
        <v/>
      </c>
      <c r="S443" s="76" t="str">
        <f>IF(ISERROR(INDEX('[1]Export Agora'!F:F,MATCH(INDEX('[1]Présence Agora'!#REF!,MATCH(E443,'[1]Présence Agora'!B:B,0)),'[1]Export Agora'!A:A,0))),"",IF(INDEX('[1]Export Agora'!F:F,MATCH(INDEX('[1]Présence Agora'!#REF!,MATCH(E443,'[1]Présence Agora'!B:B,0)),'[1]Export Agora'!A:A,0))="","",INDEX('[1]Export Agora'!F:F,MATCH(INDEX('[1]Présence Agora'!#REF!,MATCH(E443,'[1]Présence Agora'!B:B,0)),'[1]Export Agora'!A:A,0))))</f>
        <v/>
      </c>
      <c r="T443" s="65">
        <f>IF(INDEX('[1]Export Lascom'!U:U,MATCH(E443,'[1]Export Lascom'!O:O,0))="","",INDEX('[1]Export Lascom'!U:U,MATCH(E443,'[1]Export Lascom'!O:O,0)))</f>
        <v>45068</v>
      </c>
    </row>
    <row r="444" spans="5:20" x14ac:dyDescent="0.25">
      <c r="E444" s="72" t="s">
        <v>1195</v>
      </c>
      <c r="F444" s="73" t="str">
        <f>INDEX('[1]Export Lascom'!B:B,MATCH(E444,'[1]Export Lascom'!O:O,0))</f>
        <v>22ISS</v>
      </c>
      <c r="G444" s="73">
        <f>INDEX('[1]Export Lascom'!G:G,MATCH(E444,'[1]Export Lascom'!O:O,0))</f>
        <v>17</v>
      </c>
      <c r="H444" s="73" t="str">
        <f>INDEX('[1]Export Lascom'!D:D,MATCH(E444,'[1]Export Lascom'!O:O,0))</f>
        <v>MMS</v>
      </c>
      <c r="I444" s="73" t="str">
        <f>INDEX('[1]Export Lascom'!E:E,MATCH(E444,'[1]Export Lascom'!O:O,0))</f>
        <v>PSC2137</v>
      </c>
      <c r="J444" s="73" t="str">
        <f>IF(MID(INDEX('[1]Export Lascom'!P:P,MATCH(E444,'[1]Export Lascom'!O:O,0)),4,1)="-",MID(INDEX('[1]Export Lascom'!P:P,MATCH(E444,'[1]Export Lascom'!O:O,0)),5,3),"Titre à mettre à jour")</f>
        <v>TTT</v>
      </c>
      <c r="K444" s="73" t="str">
        <f>IF(MID(INDEX('[1]Export Lascom'!P:P,MATCH(E444,'[1]Export Lascom'!O:O,0)),4,1)="-",MID(INDEX('[1]Export Lascom'!P:P,MATCH(E444,'[1]Export Lascom'!O:O,0)),9,3),"Titre à mettre à jour")</f>
        <v>BOI</v>
      </c>
      <c r="L444" s="73" t="str">
        <f>INDEX('[1]Export Lascom'!I:I,MATCH(E444,'[1]Export Lascom'!O:O,0))</f>
        <v>DAF</v>
      </c>
      <c r="M444" s="73" t="str">
        <f>MID(E444,SEARCH("_",E444)-1+13,6)</f>
        <v>000174</v>
      </c>
      <c r="N444" s="74">
        <f>VALUE(MID(E444,SEARCH("_",E444)-1+20,2))</f>
        <v>1</v>
      </c>
      <c r="O444" s="73" t="s">
        <v>787</v>
      </c>
      <c r="P444" s="75"/>
      <c r="Q444" s="75"/>
      <c r="R444" s="76" t="str">
        <f>IF(AND(T444&lt;&gt;"",P444&lt;&gt;""),P444-T444,IF(AND(T444&lt;&gt;"",Q444&lt;&gt;""),Q444-T444,""))</f>
        <v/>
      </c>
      <c r="S444" s="76" t="str">
        <f>IF(ISERROR(INDEX('[1]Export Agora'!F:F,MATCH(INDEX('[1]Présence Agora'!#REF!,MATCH(E444,'[1]Présence Agora'!B:B,0)),'[1]Export Agora'!A:A,0))),"",IF(INDEX('[1]Export Agora'!F:F,MATCH(INDEX('[1]Présence Agora'!#REF!,MATCH(E444,'[1]Présence Agora'!B:B,0)),'[1]Export Agora'!A:A,0))="","",INDEX('[1]Export Agora'!F:F,MATCH(INDEX('[1]Présence Agora'!#REF!,MATCH(E444,'[1]Présence Agora'!B:B,0)),'[1]Export Agora'!A:A,0))))</f>
        <v/>
      </c>
      <c r="T444" s="65">
        <f>IF(INDEX('[1]Export Lascom'!U:U,MATCH(E444,'[1]Export Lascom'!O:O,0))="","",INDEX('[1]Export Lascom'!U:U,MATCH(E444,'[1]Export Lascom'!O:O,0)))</f>
        <v>45068</v>
      </c>
    </row>
    <row r="445" spans="5:20" x14ac:dyDescent="0.25">
      <c r="E445" s="72" t="s">
        <v>1196</v>
      </c>
      <c r="F445" s="73" t="str">
        <f>INDEX('[1]Export Lascom'!B:B,MATCH(E445,'[1]Export Lascom'!O:O,0))</f>
        <v>22ISS</v>
      </c>
      <c r="G445" s="73">
        <f>INDEX('[1]Export Lascom'!G:G,MATCH(E445,'[1]Export Lascom'!O:O,0))</f>
        <v>17</v>
      </c>
      <c r="H445" s="73" t="str">
        <f>INDEX('[1]Export Lascom'!D:D,MATCH(E445,'[1]Export Lascom'!O:O,0))</f>
        <v>MMS</v>
      </c>
      <c r="I445" s="73" t="str">
        <f>INDEX('[1]Export Lascom'!E:E,MATCH(E445,'[1]Export Lascom'!O:O,0))</f>
        <v>PSC2137</v>
      </c>
      <c r="J445" s="73" t="str">
        <f>IF(MID(INDEX('[1]Export Lascom'!P:P,MATCH(E445,'[1]Export Lascom'!O:O,0)),4,1)="-",MID(INDEX('[1]Export Lascom'!P:P,MATCH(E445,'[1]Export Lascom'!O:O,0)),5,3),"Titre à mettre à jour")</f>
        <v>TTT</v>
      </c>
      <c r="K445" s="73" t="str">
        <f>IF(MID(INDEX('[1]Export Lascom'!P:P,MATCH(E445,'[1]Export Lascom'!O:O,0)),4,1)="-",MID(INDEX('[1]Export Lascom'!P:P,MATCH(E445,'[1]Export Lascom'!O:O,0)),9,3),"Titre à mettre à jour")</f>
        <v>BOI</v>
      </c>
      <c r="L445" s="73" t="str">
        <f>INDEX('[1]Export Lascom'!I:I,MATCH(E445,'[1]Export Lascom'!O:O,0))</f>
        <v>DAF</v>
      </c>
      <c r="M445" s="73" t="str">
        <f>MID(E445,SEARCH("_",E445)-1+13,6)</f>
        <v>000175</v>
      </c>
      <c r="N445" s="74">
        <f>VALUE(MID(E445,SEARCH("_",E445)-1+20,2))</f>
        <v>1</v>
      </c>
      <c r="O445" s="73" t="s">
        <v>787</v>
      </c>
      <c r="P445" s="75"/>
      <c r="Q445" s="75"/>
      <c r="R445" s="76" t="str">
        <f>IF(AND(T445&lt;&gt;"",P445&lt;&gt;""),P445-T445,IF(AND(T445&lt;&gt;"",Q445&lt;&gt;""),Q445-T445,""))</f>
        <v/>
      </c>
      <c r="S445" s="76" t="str">
        <f>IF(ISERROR(INDEX('[1]Export Agora'!F:F,MATCH(INDEX('[1]Présence Agora'!#REF!,MATCH(E445,'[1]Présence Agora'!B:B,0)),'[1]Export Agora'!A:A,0))),"",IF(INDEX('[1]Export Agora'!F:F,MATCH(INDEX('[1]Présence Agora'!#REF!,MATCH(E445,'[1]Présence Agora'!B:B,0)),'[1]Export Agora'!A:A,0))="","",INDEX('[1]Export Agora'!F:F,MATCH(INDEX('[1]Présence Agora'!#REF!,MATCH(E445,'[1]Présence Agora'!B:B,0)),'[1]Export Agora'!A:A,0))))</f>
        <v/>
      </c>
      <c r="T445" s="65">
        <f>IF(INDEX('[1]Export Lascom'!U:U,MATCH(E445,'[1]Export Lascom'!O:O,0))="","",INDEX('[1]Export Lascom'!U:U,MATCH(E445,'[1]Export Lascom'!O:O,0)))</f>
        <v>45068</v>
      </c>
    </row>
    <row r="446" spans="5:20" x14ac:dyDescent="0.25">
      <c r="E446" s="72" t="s">
        <v>1197</v>
      </c>
      <c r="F446" s="73" t="str">
        <f>INDEX('[1]Export Lascom'!B:B,MATCH(E446,'[1]Export Lascom'!O:O,0))</f>
        <v>22ISS</v>
      </c>
      <c r="G446" s="73">
        <f>INDEX('[1]Export Lascom'!G:G,MATCH(E446,'[1]Export Lascom'!O:O,0))</f>
        <v>17</v>
      </c>
      <c r="H446" s="73" t="str">
        <f>INDEX('[1]Export Lascom'!D:D,MATCH(E446,'[1]Export Lascom'!O:O,0))</f>
        <v>MMS</v>
      </c>
      <c r="I446" s="73" t="str">
        <f>INDEX('[1]Export Lascom'!E:E,MATCH(E446,'[1]Export Lascom'!O:O,0))</f>
        <v>PSC2137</v>
      </c>
      <c r="J446" s="73" t="str">
        <f>IF(MID(INDEX('[1]Export Lascom'!P:P,MATCH(E446,'[1]Export Lascom'!O:O,0)),4,1)="-",MID(INDEX('[1]Export Lascom'!P:P,MATCH(E446,'[1]Export Lascom'!O:O,0)),5,3),"Titre à mettre à jour")</f>
        <v>TTT</v>
      </c>
      <c r="K446" s="73" t="str">
        <f>IF(MID(INDEX('[1]Export Lascom'!P:P,MATCH(E446,'[1]Export Lascom'!O:O,0)),4,1)="-",MID(INDEX('[1]Export Lascom'!P:P,MATCH(E446,'[1]Export Lascom'!O:O,0)),9,3),"Titre à mettre à jour")</f>
        <v>BOI</v>
      </c>
      <c r="L446" s="73" t="str">
        <f>INDEX('[1]Export Lascom'!I:I,MATCH(E446,'[1]Export Lascom'!O:O,0))</f>
        <v>DAF</v>
      </c>
      <c r="M446" s="73" t="str">
        <f>MID(E446,SEARCH("_",E446)-1+13,6)</f>
        <v>000176</v>
      </c>
      <c r="N446" s="74">
        <f>VALUE(MID(E446,SEARCH("_",E446)-1+20,2))</f>
        <v>1</v>
      </c>
      <c r="O446" s="73" t="s">
        <v>787</v>
      </c>
      <c r="P446" s="75"/>
      <c r="Q446" s="75"/>
      <c r="R446" s="76" t="str">
        <f>IF(AND(T446&lt;&gt;"",P446&lt;&gt;""),P446-T446,IF(AND(T446&lt;&gt;"",Q446&lt;&gt;""),Q446-T446,""))</f>
        <v/>
      </c>
      <c r="S446" s="76" t="str">
        <f>IF(ISERROR(INDEX('[1]Export Agora'!F:F,MATCH(INDEX('[1]Présence Agora'!#REF!,MATCH(E446,'[1]Présence Agora'!B:B,0)),'[1]Export Agora'!A:A,0))),"",IF(INDEX('[1]Export Agora'!F:F,MATCH(INDEX('[1]Présence Agora'!#REF!,MATCH(E446,'[1]Présence Agora'!B:B,0)),'[1]Export Agora'!A:A,0))="","",INDEX('[1]Export Agora'!F:F,MATCH(INDEX('[1]Présence Agora'!#REF!,MATCH(E446,'[1]Présence Agora'!B:B,0)),'[1]Export Agora'!A:A,0))))</f>
        <v/>
      </c>
      <c r="T446" s="65">
        <f>IF(INDEX('[1]Export Lascom'!U:U,MATCH(E446,'[1]Export Lascom'!O:O,0))="","",INDEX('[1]Export Lascom'!U:U,MATCH(E446,'[1]Export Lascom'!O:O,0)))</f>
        <v>45068</v>
      </c>
    </row>
    <row r="447" spans="5:20" x14ac:dyDescent="0.25">
      <c r="E447" s="72" t="s">
        <v>1198</v>
      </c>
      <c r="F447" s="73" t="str">
        <f>INDEX('[1]Export Lascom'!B:B,MATCH(E447,'[1]Export Lascom'!O:O,0))</f>
        <v>22ISS</v>
      </c>
      <c r="G447" s="73">
        <f>INDEX('[1]Export Lascom'!G:G,MATCH(E447,'[1]Export Lascom'!O:O,0))</f>
        <v>17</v>
      </c>
      <c r="H447" s="73" t="str">
        <f>INDEX('[1]Export Lascom'!D:D,MATCH(E447,'[1]Export Lascom'!O:O,0))</f>
        <v>MMS</v>
      </c>
      <c r="I447" s="73" t="str">
        <f>INDEX('[1]Export Lascom'!E:E,MATCH(E447,'[1]Export Lascom'!O:O,0))</f>
        <v>PSC2137</v>
      </c>
      <c r="J447" s="73" t="str">
        <f>IF(MID(INDEX('[1]Export Lascom'!P:P,MATCH(E447,'[1]Export Lascom'!O:O,0)),4,1)="-",MID(INDEX('[1]Export Lascom'!P:P,MATCH(E447,'[1]Export Lascom'!O:O,0)),5,3),"Titre à mettre à jour")</f>
        <v>TTT</v>
      </c>
      <c r="K447" s="73" t="str">
        <f>IF(MID(INDEX('[1]Export Lascom'!P:P,MATCH(E447,'[1]Export Lascom'!O:O,0)),4,1)="-",MID(INDEX('[1]Export Lascom'!P:P,MATCH(E447,'[1]Export Lascom'!O:O,0)),9,3),"Titre à mettre à jour")</f>
        <v>BOI</v>
      </c>
      <c r="L447" s="73" t="str">
        <f>INDEX('[1]Export Lascom'!I:I,MATCH(E447,'[1]Export Lascom'!O:O,0))</f>
        <v>DAF</v>
      </c>
      <c r="M447" s="73" t="str">
        <f>MID(E447,SEARCH("_",E447)-1+13,6)</f>
        <v>000177</v>
      </c>
      <c r="N447" s="74">
        <f>VALUE(MID(E447,SEARCH("_",E447)-1+20,2))</f>
        <v>1</v>
      </c>
      <c r="O447" s="73" t="s">
        <v>787</v>
      </c>
      <c r="P447" s="75"/>
      <c r="Q447" s="75"/>
      <c r="R447" s="76" t="str">
        <f>IF(AND(T447&lt;&gt;"",P447&lt;&gt;""),P447-T447,IF(AND(T447&lt;&gt;"",Q447&lt;&gt;""),Q447-T447,""))</f>
        <v/>
      </c>
      <c r="S447" s="76" t="str">
        <f>IF(ISERROR(INDEX('[1]Export Agora'!F:F,MATCH(INDEX('[1]Présence Agora'!#REF!,MATCH(E447,'[1]Présence Agora'!B:B,0)),'[1]Export Agora'!A:A,0))),"",IF(INDEX('[1]Export Agora'!F:F,MATCH(INDEX('[1]Présence Agora'!#REF!,MATCH(E447,'[1]Présence Agora'!B:B,0)),'[1]Export Agora'!A:A,0))="","",INDEX('[1]Export Agora'!F:F,MATCH(INDEX('[1]Présence Agora'!#REF!,MATCH(E447,'[1]Présence Agora'!B:B,0)),'[1]Export Agora'!A:A,0))))</f>
        <v/>
      </c>
      <c r="T447" s="65">
        <f>IF(INDEX('[1]Export Lascom'!U:U,MATCH(E447,'[1]Export Lascom'!O:O,0))="","",INDEX('[1]Export Lascom'!U:U,MATCH(E447,'[1]Export Lascom'!O:O,0)))</f>
        <v>45068</v>
      </c>
    </row>
    <row r="448" spans="5:20" x14ac:dyDescent="0.25">
      <c r="E448" s="72" t="s">
        <v>1199</v>
      </c>
      <c r="F448" s="73" t="str">
        <f>INDEX('[1]Export Lascom'!B:B,MATCH(E448,'[1]Export Lascom'!O:O,0))</f>
        <v>22ISS</v>
      </c>
      <c r="G448" s="73">
        <f>INDEX('[1]Export Lascom'!G:G,MATCH(E448,'[1]Export Lascom'!O:O,0))</f>
        <v>17</v>
      </c>
      <c r="H448" s="73" t="str">
        <f>INDEX('[1]Export Lascom'!D:D,MATCH(E448,'[1]Export Lascom'!O:O,0))</f>
        <v>MMS</v>
      </c>
      <c r="I448" s="73" t="str">
        <f>INDEX('[1]Export Lascom'!E:E,MATCH(E448,'[1]Export Lascom'!O:O,0))</f>
        <v>PSC2137</v>
      </c>
      <c r="J448" s="73" t="str">
        <f>IF(MID(INDEX('[1]Export Lascom'!P:P,MATCH(E448,'[1]Export Lascom'!O:O,0)),4,1)="-",MID(INDEX('[1]Export Lascom'!P:P,MATCH(E448,'[1]Export Lascom'!O:O,0)),5,3),"Titre à mettre à jour")</f>
        <v>TTT</v>
      </c>
      <c r="K448" s="73" t="str">
        <f>IF(MID(INDEX('[1]Export Lascom'!P:P,MATCH(E448,'[1]Export Lascom'!O:O,0)),4,1)="-",MID(INDEX('[1]Export Lascom'!P:P,MATCH(E448,'[1]Export Lascom'!O:O,0)),9,3),"Titre à mettre à jour")</f>
        <v>EMR</v>
      </c>
      <c r="L448" s="73" t="str">
        <f>INDEX('[1]Export Lascom'!I:I,MATCH(E448,'[1]Export Lascom'!O:O,0))</f>
        <v>DAF</v>
      </c>
      <c r="M448" s="73" t="str">
        <f>MID(E448,SEARCH("_",E448)-1+13,6)</f>
        <v>000178</v>
      </c>
      <c r="N448" s="74">
        <f>VALUE(MID(E448,SEARCH("_",E448)-1+20,2))</f>
        <v>1</v>
      </c>
      <c r="O448" s="73" t="s">
        <v>787</v>
      </c>
      <c r="P448" s="75"/>
      <c r="Q448" s="75"/>
      <c r="R448" s="76" t="str">
        <f>IF(AND(T448&lt;&gt;"",P448&lt;&gt;""),P448-T448,IF(AND(T448&lt;&gt;"",Q448&lt;&gt;""),Q448-T448,""))</f>
        <v/>
      </c>
      <c r="S448" s="76" t="str">
        <f>IF(ISERROR(INDEX('[1]Export Agora'!F:F,MATCH(INDEX('[1]Présence Agora'!#REF!,MATCH(E448,'[1]Présence Agora'!B:B,0)),'[1]Export Agora'!A:A,0))),"",IF(INDEX('[1]Export Agora'!F:F,MATCH(INDEX('[1]Présence Agora'!#REF!,MATCH(E448,'[1]Présence Agora'!B:B,0)),'[1]Export Agora'!A:A,0))="","",INDEX('[1]Export Agora'!F:F,MATCH(INDEX('[1]Présence Agora'!#REF!,MATCH(E448,'[1]Présence Agora'!B:B,0)),'[1]Export Agora'!A:A,0))))</f>
        <v/>
      </c>
      <c r="T448" s="65">
        <f>IF(INDEX('[1]Export Lascom'!U:U,MATCH(E448,'[1]Export Lascom'!O:O,0))="","",INDEX('[1]Export Lascom'!U:U,MATCH(E448,'[1]Export Lascom'!O:O,0)))</f>
        <v>45068</v>
      </c>
    </row>
    <row r="449" spans="5:20" x14ac:dyDescent="0.25">
      <c r="E449" s="72" t="s">
        <v>1200</v>
      </c>
      <c r="F449" s="73" t="str">
        <f>INDEX('[1]Export Lascom'!B:B,MATCH(E449,'[1]Export Lascom'!O:O,0))</f>
        <v>22ISS</v>
      </c>
      <c r="G449" s="73">
        <f>INDEX('[1]Export Lascom'!G:G,MATCH(E449,'[1]Export Lascom'!O:O,0))</f>
        <v>17</v>
      </c>
      <c r="H449" s="73" t="str">
        <f>INDEX('[1]Export Lascom'!D:D,MATCH(E449,'[1]Export Lascom'!O:O,0))</f>
        <v>MMS</v>
      </c>
      <c r="I449" s="73" t="str">
        <f>INDEX('[1]Export Lascom'!E:E,MATCH(E449,'[1]Export Lascom'!O:O,0))</f>
        <v>PSC2137</v>
      </c>
      <c r="J449" s="73" t="str">
        <f>IF(MID(INDEX('[1]Export Lascom'!P:P,MATCH(E449,'[1]Export Lascom'!O:O,0)),4,1)="-",MID(INDEX('[1]Export Lascom'!P:P,MATCH(E449,'[1]Export Lascom'!O:O,0)),5,3),"Titre à mettre à jour")</f>
        <v>TTT</v>
      </c>
      <c r="K449" s="73" t="str">
        <f>IF(MID(INDEX('[1]Export Lascom'!P:P,MATCH(E449,'[1]Export Lascom'!O:O,0)),4,1)="-",MID(INDEX('[1]Export Lascom'!P:P,MATCH(E449,'[1]Export Lascom'!O:O,0)),9,3),"Titre à mettre à jour")</f>
        <v>EMR</v>
      </c>
      <c r="L449" s="73" t="str">
        <f>INDEX('[1]Export Lascom'!I:I,MATCH(E449,'[1]Export Lascom'!O:O,0))</f>
        <v>DAF</v>
      </c>
      <c r="M449" s="73" t="str">
        <f>MID(E449,SEARCH("_",E449)-1+13,6)</f>
        <v>000179</v>
      </c>
      <c r="N449" s="74">
        <f>VALUE(MID(E449,SEARCH("_",E449)-1+20,2))</f>
        <v>1</v>
      </c>
      <c r="O449" s="73" t="s">
        <v>785</v>
      </c>
      <c r="P449" s="75"/>
      <c r="Q449" s="75"/>
      <c r="R449" s="76" t="str">
        <f>IF(AND(T449&lt;&gt;"",P449&lt;&gt;""),P449-T449,IF(AND(T449&lt;&gt;"",Q449&lt;&gt;""),Q449-T449,""))</f>
        <v/>
      </c>
      <c r="S449" s="76" t="str">
        <f>IF(ISERROR(INDEX('[1]Export Agora'!F:F,MATCH(INDEX('[1]Présence Agora'!#REF!,MATCH(E449,'[1]Présence Agora'!B:B,0)),'[1]Export Agora'!A:A,0))),"",IF(INDEX('[1]Export Agora'!F:F,MATCH(INDEX('[1]Présence Agora'!#REF!,MATCH(E449,'[1]Présence Agora'!B:B,0)),'[1]Export Agora'!A:A,0))="","",INDEX('[1]Export Agora'!F:F,MATCH(INDEX('[1]Présence Agora'!#REF!,MATCH(E449,'[1]Présence Agora'!B:B,0)),'[1]Export Agora'!A:A,0))))</f>
        <v/>
      </c>
      <c r="T449" s="65">
        <f>IF(INDEX('[1]Export Lascom'!U:U,MATCH(E449,'[1]Export Lascom'!O:O,0))="","",INDEX('[1]Export Lascom'!U:U,MATCH(E449,'[1]Export Lascom'!O:O,0)))</f>
        <v>45068</v>
      </c>
    </row>
    <row r="450" spans="5:20" x14ac:dyDescent="0.25">
      <c r="E450" s="72" t="s">
        <v>1201</v>
      </c>
      <c r="F450" s="73" t="str">
        <f>INDEX('[1]Export Lascom'!B:B,MATCH(E450,'[1]Export Lascom'!O:O,0))</f>
        <v>22ISS</v>
      </c>
      <c r="G450" s="73">
        <f>INDEX('[1]Export Lascom'!G:G,MATCH(E450,'[1]Export Lascom'!O:O,0))</f>
        <v>17</v>
      </c>
      <c r="H450" s="73" t="str">
        <f>INDEX('[1]Export Lascom'!D:D,MATCH(E450,'[1]Export Lascom'!O:O,0))</f>
        <v>MMS</v>
      </c>
      <c r="I450" s="73" t="str">
        <f>INDEX('[1]Export Lascom'!E:E,MATCH(E450,'[1]Export Lascom'!O:O,0))</f>
        <v>PSC2137</v>
      </c>
      <c r="J450" s="73" t="str">
        <f>IF(MID(INDEX('[1]Export Lascom'!P:P,MATCH(E450,'[1]Export Lascom'!O:O,0)),4,1)="-",MID(INDEX('[1]Export Lascom'!P:P,MATCH(E450,'[1]Export Lascom'!O:O,0)),5,3),"Titre à mettre à jour")</f>
        <v>TTT</v>
      </c>
      <c r="K450" s="73" t="str">
        <f>IF(MID(INDEX('[1]Export Lascom'!P:P,MATCH(E450,'[1]Export Lascom'!O:O,0)),4,1)="-",MID(INDEX('[1]Export Lascom'!P:P,MATCH(E450,'[1]Export Lascom'!O:O,0)),9,3),"Titre à mettre à jour")</f>
        <v>COR</v>
      </c>
      <c r="L450" s="73" t="str">
        <f>INDEX('[1]Export Lascom'!I:I,MATCH(E450,'[1]Export Lascom'!O:O,0))</f>
        <v>DAF</v>
      </c>
      <c r="M450" s="73" t="str">
        <f>MID(E450,SEARCH("_",E450)-1+13,6)</f>
        <v>000180</v>
      </c>
      <c r="N450" s="74">
        <f>VALUE(MID(E450,SEARCH("_",E450)-1+20,2))</f>
        <v>1</v>
      </c>
      <c r="O450" s="73" t="s">
        <v>787</v>
      </c>
      <c r="P450" s="75"/>
      <c r="Q450" s="75"/>
      <c r="R450" s="76" t="str">
        <f>IF(AND(T450&lt;&gt;"",P450&lt;&gt;""),P450-T450,IF(AND(T450&lt;&gt;"",Q450&lt;&gt;""),Q450-T450,""))</f>
        <v/>
      </c>
      <c r="S450" s="76" t="str">
        <f>IF(ISERROR(INDEX('[1]Export Agora'!F:F,MATCH(INDEX('[1]Présence Agora'!#REF!,MATCH(E450,'[1]Présence Agora'!B:B,0)),'[1]Export Agora'!A:A,0))),"",IF(INDEX('[1]Export Agora'!F:F,MATCH(INDEX('[1]Présence Agora'!#REF!,MATCH(E450,'[1]Présence Agora'!B:B,0)),'[1]Export Agora'!A:A,0))="","",INDEX('[1]Export Agora'!F:F,MATCH(INDEX('[1]Présence Agora'!#REF!,MATCH(E450,'[1]Présence Agora'!B:B,0)),'[1]Export Agora'!A:A,0))))</f>
        <v/>
      </c>
      <c r="T450" s="65">
        <f>IF(INDEX('[1]Export Lascom'!U:U,MATCH(E450,'[1]Export Lascom'!O:O,0))="","",INDEX('[1]Export Lascom'!U:U,MATCH(E450,'[1]Export Lascom'!O:O,0)))</f>
        <v>45068</v>
      </c>
    </row>
    <row r="451" spans="5:20" x14ac:dyDescent="0.25">
      <c r="E451" s="72" t="s">
        <v>1202</v>
      </c>
      <c r="F451" s="73" t="str">
        <f>INDEX('[1]Export Lascom'!B:B,MATCH(E451,'[1]Export Lascom'!O:O,0))</f>
        <v>22ISS</v>
      </c>
      <c r="G451" s="73">
        <f>INDEX('[1]Export Lascom'!G:G,MATCH(E451,'[1]Export Lascom'!O:O,0))</f>
        <v>17</v>
      </c>
      <c r="H451" s="73" t="str">
        <f>INDEX('[1]Export Lascom'!D:D,MATCH(E451,'[1]Export Lascom'!O:O,0))</f>
        <v>MMS</v>
      </c>
      <c r="I451" s="73" t="str">
        <f>INDEX('[1]Export Lascom'!E:E,MATCH(E451,'[1]Export Lascom'!O:O,0))</f>
        <v>PSC2137</v>
      </c>
      <c r="J451" s="73" t="str">
        <f>IF(MID(INDEX('[1]Export Lascom'!P:P,MATCH(E451,'[1]Export Lascom'!O:O,0)),4,1)="-",MID(INDEX('[1]Export Lascom'!P:P,MATCH(E451,'[1]Export Lascom'!O:O,0)),5,3),"Titre à mettre à jour")</f>
        <v>TTT</v>
      </c>
      <c r="K451" s="73" t="str">
        <f>IF(MID(INDEX('[1]Export Lascom'!P:P,MATCH(E451,'[1]Export Lascom'!O:O,0)),4,1)="-",MID(INDEX('[1]Export Lascom'!P:P,MATCH(E451,'[1]Export Lascom'!O:O,0)),9,3),"Titre à mettre à jour")</f>
        <v>COR</v>
      </c>
      <c r="L451" s="73" t="str">
        <f>INDEX('[1]Export Lascom'!I:I,MATCH(E451,'[1]Export Lascom'!O:O,0))</f>
        <v>DAF</v>
      </c>
      <c r="M451" s="73" t="str">
        <f>MID(E451,SEARCH("_",E451)-1+13,6)</f>
        <v>000181</v>
      </c>
      <c r="N451" s="74">
        <f>VALUE(MID(E451,SEARCH("_",E451)-1+20,2))</f>
        <v>1</v>
      </c>
      <c r="O451" s="73" t="s">
        <v>785</v>
      </c>
      <c r="P451" s="75"/>
      <c r="Q451" s="75"/>
      <c r="R451" s="76" t="str">
        <f>IF(AND(T451&lt;&gt;"",P451&lt;&gt;""),P451-T451,IF(AND(T451&lt;&gt;"",Q451&lt;&gt;""),Q451-T451,""))</f>
        <v/>
      </c>
      <c r="S451" s="76" t="str">
        <f>IF(ISERROR(INDEX('[1]Export Agora'!F:F,MATCH(INDEX('[1]Présence Agora'!#REF!,MATCH(E451,'[1]Présence Agora'!B:B,0)),'[1]Export Agora'!A:A,0))),"",IF(INDEX('[1]Export Agora'!F:F,MATCH(INDEX('[1]Présence Agora'!#REF!,MATCH(E451,'[1]Présence Agora'!B:B,0)),'[1]Export Agora'!A:A,0))="","",INDEX('[1]Export Agora'!F:F,MATCH(INDEX('[1]Présence Agora'!#REF!,MATCH(E451,'[1]Présence Agora'!B:B,0)),'[1]Export Agora'!A:A,0))))</f>
        <v/>
      </c>
      <c r="T451" s="65">
        <f>IF(INDEX('[1]Export Lascom'!U:U,MATCH(E451,'[1]Export Lascom'!O:O,0))="","",INDEX('[1]Export Lascom'!U:U,MATCH(E451,'[1]Export Lascom'!O:O,0)))</f>
        <v>45068</v>
      </c>
    </row>
    <row r="452" spans="5:20" x14ac:dyDescent="0.25">
      <c r="E452" s="72" t="s">
        <v>1169</v>
      </c>
      <c r="F452" s="73" t="str">
        <f>INDEX('[1]Export Lascom'!B:B,MATCH(E452,'[1]Export Lascom'!O:O,0))</f>
        <v>22ISS</v>
      </c>
      <c r="G452" s="73">
        <f>INDEX('[1]Export Lascom'!G:G,MATCH(E452,'[1]Export Lascom'!O:O,0))</f>
        <v>17</v>
      </c>
      <c r="H452" s="73" t="str">
        <f>INDEX('[1]Export Lascom'!D:D,MATCH(E452,'[1]Export Lascom'!O:O,0))</f>
        <v>RVT</v>
      </c>
      <c r="I452" s="73" t="str">
        <f>INDEX('[1]Export Lascom'!E:E,MATCH(E452,'[1]Export Lascom'!O:O,0))</f>
        <v>PSC2137</v>
      </c>
      <c r="J452" s="73" t="str">
        <f>IF(MID(INDEX('[1]Export Lascom'!P:P,MATCH(E452,'[1]Export Lascom'!O:O,0)),4,1)="-",MID(INDEX('[1]Export Lascom'!P:P,MATCH(E452,'[1]Export Lascom'!O:O,0)),5,3),"Titre à mettre à jour")</f>
        <v>TTT</v>
      </c>
      <c r="K452" s="73" t="str">
        <f>IF(MID(INDEX('[1]Export Lascom'!P:P,MATCH(E452,'[1]Export Lascom'!O:O,0)),4,1)="-",MID(INDEX('[1]Export Lascom'!P:P,MATCH(E452,'[1]Export Lascom'!O:O,0)),9,3),"Titre à mettre à jour")</f>
        <v>TTZ</v>
      </c>
      <c r="L452" s="73" t="str">
        <f>INDEX('[1]Export Lascom'!I:I,MATCH(E452,'[1]Export Lascom'!O:O,0))</f>
        <v>DAF</v>
      </c>
      <c r="M452" s="73" t="str">
        <f>MID(E452,SEARCH("_",E452)-1+13,6)</f>
        <v>000236</v>
      </c>
      <c r="N452" s="74">
        <f>VALUE(MID(E452,SEARCH("_",E452)-1+20,2))</f>
        <v>1</v>
      </c>
      <c r="O452" s="73" t="s">
        <v>787</v>
      </c>
      <c r="P452" s="75"/>
      <c r="Q452" s="75"/>
      <c r="R452" s="76" t="str">
        <f>IF(AND(T452&lt;&gt;"",P452&lt;&gt;""),P452-T452,IF(AND(T452&lt;&gt;"",Q452&lt;&gt;""),Q452-T452,""))</f>
        <v/>
      </c>
      <c r="S452" s="76" t="str">
        <f>IF(ISERROR(INDEX('[1]Export Agora'!F:F,MATCH(INDEX('[1]Présence Agora'!#REF!,MATCH(E452,'[1]Présence Agora'!B:B,0)),'[1]Export Agora'!A:A,0))),"",IF(INDEX('[1]Export Agora'!F:F,MATCH(INDEX('[1]Présence Agora'!#REF!,MATCH(E452,'[1]Présence Agora'!B:B,0)),'[1]Export Agora'!A:A,0))="","",INDEX('[1]Export Agora'!F:F,MATCH(INDEX('[1]Présence Agora'!#REF!,MATCH(E452,'[1]Présence Agora'!B:B,0)),'[1]Export Agora'!A:A,0))))</f>
        <v/>
      </c>
      <c r="T452" s="65">
        <f>IF(INDEX('[1]Export Lascom'!U:U,MATCH(E452,'[1]Export Lascom'!O:O,0))="","",INDEX('[1]Export Lascom'!U:U,MATCH(E452,'[1]Export Lascom'!O:O,0)))</f>
        <v>45062</v>
      </c>
    </row>
    <row r="453" spans="5:20" x14ac:dyDescent="0.25">
      <c r="E453" s="72" t="s">
        <v>1170</v>
      </c>
      <c r="F453" s="73" t="str">
        <f>INDEX('[1]Export Lascom'!B:B,MATCH(E453,'[1]Export Lascom'!O:O,0))</f>
        <v>22ISS</v>
      </c>
      <c r="G453" s="73">
        <f>INDEX('[1]Export Lascom'!G:G,MATCH(E453,'[1]Export Lascom'!O:O,0))</f>
        <v>17</v>
      </c>
      <c r="H453" s="73" t="str">
        <f>INDEX('[1]Export Lascom'!D:D,MATCH(E453,'[1]Export Lascom'!O:O,0))</f>
        <v>RVT</v>
      </c>
      <c r="I453" s="73" t="str">
        <f>INDEX('[1]Export Lascom'!E:E,MATCH(E453,'[1]Export Lascom'!O:O,0))</f>
        <v>PSC2137</v>
      </c>
      <c r="J453" s="73" t="str">
        <f>IF(MID(INDEX('[1]Export Lascom'!P:P,MATCH(E453,'[1]Export Lascom'!O:O,0)),4,1)="-",MID(INDEX('[1]Export Lascom'!P:P,MATCH(E453,'[1]Export Lascom'!O:O,0)),5,3),"Titre à mettre à jour")</f>
        <v>TTT</v>
      </c>
      <c r="K453" s="73" t="str">
        <f>IF(MID(INDEX('[1]Export Lascom'!P:P,MATCH(E453,'[1]Export Lascom'!O:O,0)),4,1)="-",MID(INDEX('[1]Export Lascom'!P:P,MATCH(E453,'[1]Export Lascom'!O:O,0)),9,3),"Titre à mettre à jour")</f>
        <v>TTZ</v>
      </c>
      <c r="L453" s="73" t="str">
        <f>INDEX('[1]Export Lascom'!I:I,MATCH(E453,'[1]Export Lascom'!O:O,0))</f>
        <v>DAF</v>
      </c>
      <c r="M453" s="73" t="str">
        <f>MID(E453,SEARCH("_",E453)-1+13,6)</f>
        <v>000237</v>
      </c>
      <c r="N453" s="74">
        <f>VALUE(MID(E453,SEARCH("_",E453)-1+20,2))</f>
        <v>1</v>
      </c>
      <c r="O453" s="73" t="s">
        <v>787</v>
      </c>
      <c r="P453" s="75"/>
      <c r="Q453" s="75"/>
      <c r="R453" s="76" t="str">
        <f>IF(AND(T453&lt;&gt;"",P453&lt;&gt;""),P453-T453,IF(AND(T453&lt;&gt;"",Q453&lt;&gt;""),Q453-T453,""))</f>
        <v/>
      </c>
      <c r="S453" s="76" t="str">
        <f>IF(ISERROR(INDEX('[1]Export Agora'!F:F,MATCH(INDEX('[1]Présence Agora'!#REF!,MATCH(E453,'[1]Présence Agora'!B:B,0)),'[1]Export Agora'!A:A,0))),"",IF(INDEX('[1]Export Agora'!F:F,MATCH(INDEX('[1]Présence Agora'!#REF!,MATCH(E453,'[1]Présence Agora'!B:B,0)),'[1]Export Agora'!A:A,0))="","",INDEX('[1]Export Agora'!F:F,MATCH(INDEX('[1]Présence Agora'!#REF!,MATCH(E453,'[1]Présence Agora'!B:B,0)),'[1]Export Agora'!A:A,0))))</f>
        <v/>
      </c>
      <c r="T453" s="65">
        <f>IF(INDEX('[1]Export Lascom'!U:U,MATCH(E453,'[1]Export Lascom'!O:O,0))="","",INDEX('[1]Export Lascom'!U:U,MATCH(E453,'[1]Export Lascom'!O:O,0)))</f>
        <v>45062</v>
      </c>
    </row>
    <row r="454" spans="5:20" x14ac:dyDescent="0.25">
      <c r="E454" s="72" t="s">
        <v>1171</v>
      </c>
      <c r="F454" s="73" t="str">
        <f>INDEX('[1]Export Lascom'!B:B,MATCH(E454,'[1]Export Lascom'!O:O,0))</f>
        <v>22ISS</v>
      </c>
      <c r="G454" s="73">
        <f>INDEX('[1]Export Lascom'!G:G,MATCH(E454,'[1]Export Lascom'!O:O,0))</f>
        <v>17</v>
      </c>
      <c r="H454" s="73" t="str">
        <f>INDEX('[1]Export Lascom'!D:D,MATCH(E454,'[1]Export Lascom'!O:O,0))</f>
        <v>RVT</v>
      </c>
      <c r="I454" s="73" t="str">
        <f>INDEX('[1]Export Lascom'!E:E,MATCH(E454,'[1]Export Lascom'!O:O,0))</f>
        <v>PSC2137</v>
      </c>
      <c r="J454" s="73" t="str">
        <f>IF(MID(INDEX('[1]Export Lascom'!P:P,MATCH(E454,'[1]Export Lascom'!O:O,0)),4,1)="-",MID(INDEX('[1]Export Lascom'!P:P,MATCH(E454,'[1]Export Lascom'!O:O,0)),5,3),"Titre à mettre à jour")</f>
        <v>TTT</v>
      </c>
      <c r="K454" s="73" t="str">
        <f>IF(MID(INDEX('[1]Export Lascom'!P:P,MATCH(E454,'[1]Export Lascom'!O:O,0)),4,1)="-",MID(INDEX('[1]Export Lascom'!P:P,MATCH(E454,'[1]Export Lascom'!O:O,0)),9,3),"Titre à mettre à jour")</f>
        <v>TTZ</v>
      </c>
      <c r="L454" s="73" t="str">
        <f>INDEX('[1]Export Lascom'!I:I,MATCH(E454,'[1]Export Lascom'!O:O,0))</f>
        <v>DAF</v>
      </c>
      <c r="M454" s="73" t="str">
        <f>MID(E454,SEARCH("_",E454)-1+13,6)</f>
        <v>000238</v>
      </c>
      <c r="N454" s="74">
        <f>VALUE(MID(E454,SEARCH("_",E454)-1+20,2))</f>
        <v>1</v>
      </c>
      <c r="O454" s="73" t="s">
        <v>787</v>
      </c>
      <c r="P454" s="75"/>
      <c r="Q454" s="75"/>
      <c r="R454" s="76" t="str">
        <f>IF(AND(T454&lt;&gt;"",P454&lt;&gt;""),P454-T454,IF(AND(T454&lt;&gt;"",Q454&lt;&gt;""),Q454-T454,""))</f>
        <v/>
      </c>
      <c r="S454" s="76" t="str">
        <f>IF(ISERROR(INDEX('[1]Export Agora'!F:F,MATCH(INDEX('[1]Présence Agora'!#REF!,MATCH(E454,'[1]Présence Agora'!B:B,0)),'[1]Export Agora'!A:A,0))),"",IF(INDEX('[1]Export Agora'!F:F,MATCH(INDEX('[1]Présence Agora'!#REF!,MATCH(E454,'[1]Présence Agora'!B:B,0)),'[1]Export Agora'!A:A,0))="","",INDEX('[1]Export Agora'!F:F,MATCH(INDEX('[1]Présence Agora'!#REF!,MATCH(E454,'[1]Présence Agora'!B:B,0)),'[1]Export Agora'!A:A,0))))</f>
        <v/>
      </c>
      <c r="T454" s="65">
        <f>IF(INDEX('[1]Export Lascom'!U:U,MATCH(E454,'[1]Export Lascom'!O:O,0))="","",INDEX('[1]Export Lascom'!U:U,MATCH(E454,'[1]Export Lascom'!O:O,0)))</f>
        <v>45062</v>
      </c>
    </row>
    <row r="455" spans="5:20" x14ac:dyDescent="0.25">
      <c r="E455" s="72" t="s">
        <v>1172</v>
      </c>
      <c r="F455" s="73" t="str">
        <f>INDEX('[1]Export Lascom'!B:B,MATCH(E455,'[1]Export Lascom'!O:O,0))</f>
        <v>22ISS</v>
      </c>
      <c r="G455" s="73">
        <f>INDEX('[1]Export Lascom'!G:G,MATCH(E455,'[1]Export Lascom'!O:O,0))</f>
        <v>17</v>
      </c>
      <c r="H455" s="73" t="str">
        <f>INDEX('[1]Export Lascom'!D:D,MATCH(E455,'[1]Export Lascom'!O:O,0))</f>
        <v>RVT</v>
      </c>
      <c r="I455" s="73" t="str">
        <f>INDEX('[1]Export Lascom'!E:E,MATCH(E455,'[1]Export Lascom'!O:O,0))</f>
        <v>PSC2137</v>
      </c>
      <c r="J455" s="73" t="str">
        <f>IF(MID(INDEX('[1]Export Lascom'!P:P,MATCH(E455,'[1]Export Lascom'!O:O,0)),4,1)="-",MID(INDEX('[1]Export Lascom'!P:P,MATCH(E455,'[1]Export Lascom'!O:O,0)),5,3),"Titre à mettre à jour")</f>
        <v>TTT</v>
      </c>
      <c r="K455" s="73" t="str">
        <f>IF(MID(INDEX('[1]Export Lascom'!P:P,MATCH(E455,'[1]Export Lascom'!O:O,0)),4,1)="-",MID(INDEX('[1]Export Lascom'!P:P,MATCH(E455,'[1]Export Lascom'!O:O,0)),9,3),"Titre à mettre à jour")</f>
        <v>TTZ</v>
      </c>
      <c r="L455" s="73" t="str">
        <f>INDEX('[1]Export Lascom'!I:I,MATCH(E455,'[1]Export Lascom'!O:O,0))</f>
        <v>DAF</v>
      </c>
      <c r="M455" s="73" t="str">
        <f>MID(E455,SEARCH("_",E455)-1+13,6)</f>
        <v>000239</v>
      </c>
      <c r="N455" s="74">
        <f>VALUE(MID(E455,SEARCH("_",E455)-1+20,2))</f>
        <v>1</v>
      </c>
      <c r="O455" s="73" t="s">
        <v>785</v>
      </c>
      <c r="P455" s="75"/>
      <c r="Q455" s="75"/>
      <c r="R455" s="76" t="str">
        <f>IF(AND(T455&lt;&gt;"",P455&lt;&gt;""),P455-T455,IF(AND(T455&lt;&gt;"",Q455&lt;&gt;""),Q455-T455,""))</f>
        <v/>
      </c>
      <c r="S455" s="76" t="str">
        <f>IF(ISERROR(INDEX('[1]Export Agora'!F:F,MATCH(INDEX('[1]Présence Agora'!#REF!,MATCH(E455,'[1]Présence Agora'!B:B,0)),'[1]Export Agora'!A:A,0))),"",IF(INDEX('[1]Export Agora'!F:F,MATCH(INDEX('[1]Présence Agora'!#REF!,MATCH(E455,'[1]Présence Agora'!B:B,0)),'[1]Export Agora'!A:A,0))="","",INDEX('[1]Export Agora'!F:F,MATCH(INDEX('[1]Présence Agora'!#REF!,MATCH(E455,'[1]Présence Agora'!B:B,0)),'[1]Export Agora'!A:A,0))))</f>
        <v/>
      </c>
      <c r="T455" s="65">
        <f>IF(INDEX('[1]Export Lascom'!U:U,MATCH(E455,'[1]Export Lascom'!O:O,0))="","",INDEX('[1]Export Lascom'!U:U,MATCH(E455,'[1]Export Lascom'!O:O,0)))</f>
        <v>45062</v>
      </c>
    </row>
    <row r="456" spans="5:20" x14ac:dyDescent="0.25">
      <c r="E456" s="72" t="s">
        <v>1173</v>
      </c>
      <c r="F456" s="73" t="str">
        <f>INDEX('[1]Export Lascom'!B:B,MATCH(E456,'[1]Export Lascom'!O:O,0))</f>
        <v>22ISS</v>
      </c>
      <c r="G456" s="73">
        <f>INDEX('[1]Export Lascom'!G:G,MATCH(E456,'[1]Export Lascom'!O:O,0))</f>
        <v>17</v>
      </c>
      <c r="H456" s="73" t="str">
        <f>INDEX('[1]Export Lascom'!D:D,MATCH(E456,'[1]Export Lascom'!O:O,0))</f>
        <v>RVT</v>
      </c>
      <c r="I456" s="73" t="str">
        <f>INDEX('[1]Export Lascom'!E:E,MATCH(E456,'[1]Export Lascom'!O:O,0))</f>
        <v>PSC2137</v>
      </c>
      <c r="J456" s="73" t="str">
        <f>IF(MID(INDEX('[1]Export Lascom'!P:P,MATCH(E456,'[1]Export Lascom'!O:O,0)),4,1)="-",MID(INDEX('[1]Export Lascom'!P:P,MATCH(E456,'[1]Export Lascom'!O:O,0)),5,3),"Titre à mettre à jour")</f>
        <v>TTT</v>
      </c>
      <c r="K456" s="73" t="str">
        <f>IF(MID(INDEX('[1]Export Lascom'!P:P,MATCH(E456,'[1]Export Lascom'!O:O,0)),4,1)="-",MID(INDEX('[1]Export Lascom'!P:P,MATCH(E456,'[1]Export Lascom'!O:O,0)),9,3),"Titre à mettre à jour")</f>
        <v>TTZ</v>
      </c>
      <c r="L456" s="73" t="str">
        <f>INDEX('[1]Export Lascom'!I:I,MATCH(E456,'[1]Export Lascom'!O:O,0))</f>
        <v>DAF</v>
      </c>
      <c r="M456" s="73" t="str">
        <f>MID(E456,SEARCH("_",E456)-1+13,6)</f>
        <v>000240</v>
      </c>
      <c r="N456" s="74">
        <f>VALUE(MID(E456,SEARCH("_",E456)-1+20,2))</f>
        <v>1</v>
      </c>
      <c r="O456" s="73" t="s">
        <v>787</v>
      </c>
      <c r="P456" s="75"/>
      <c r="Q456" s="75"/>
      <c r="R456" s="76" t="str">
        <f>IF(AND(T456&lt;&gt;"",P456&lt;&gt;""),P456-T456,IF(AND(T456&lt;&gt;"",Q456&lt;&gt;""),Q456-T456,""))</f>
        <v/>
      </c>
      <c r="S456" s="76" t="str">
        <f>IF(ISERROR(INDEX('[1]Export Agora'!F:F,MATCH(INDEX('[1]Présence Agora'!#REF!,MATCH(E456,'[1]Présence Agora'!B:B,0)),'[1]Export Agora'!A:A,0))),"",IF(INDEX('[1]Export Agora'!F:F,MATCH(INDEX('[1]Présence Agora'!#REF!,MATCH(E456,'[1]Présence Agora'!B:B,0)),'[1]Export Agora'!A:A,0))="","",INDEX('[1]Export Agora'!F:F,MATCH(INDEX('[1]Présence Agora'!#REF!,MATCH(E456,'[1]Présence Agora'!B:B,0)),'[1]Export Agora'!A:A,0))))</f>
        <v/>
      </c>
      <c r="T456" s="65">
        <f>IF(INDEX('[1]Export Lascom'!U:U,MATCH(E456,'[1]Export Lascom'!O:O,0))="","",INDEX('[1]Export Lascom'!U:U,MATCH(E456,'[1]Export Lascom'!O:O,0)))</f>
        <v>45062</v>
      </c>
    </row>
    <row r="457" spans="5:20" x14ac:dyDescent="0.25">
      <c r="E457" s="72" t="s">
        <v>1174</v>
      </c>
      <c r="F457" s="73" t="str">
        <f>INDEX('[1]Export Lascom'!B:B,MATCH(E457,'[1]Export Lascom'!O:O,0))</f>
        <v>22ISS</v>
      </c>
      <c r="G457" s="73">
        <f>INDEX('[1]Export Lascom'!G:G,MATCH(E457,'[1]Export Lascom'!O:O,0))</f>
        <v>17</v>
      </c>
      <c r="H457" s="73" t="str">
        <f>INDEX('[1]Export Lascom'!D:D,MATCH(E457,'[1]Export Lascom'!O:O,0))</f>
        <v>RVT</v>
      </c>
      <c r="I457" s="73" t="str">
        <f>INDEX('[1]Export Lascom'!E:E,MATCH(E457,'[1]Export Lascom'!O:O,0))</f>
        <v>PSC2137</v>
      </c>
      <c r="J457" s="73" t="str">
        <f>IF(MID(INDEX('[1]Export Lascom'!P:P,MATCH(E457,'[1]Export Lascom'!O:O,0)),4,1)="-",MID(INDEX('[1]Export Lascom'!P:P,MATCH(E457,'[1]Export Lascom'!O:O,0)),5,3),"Titre à mettre à jour")</f>
        <v>TTT</v>
      </c>
      <c r="K457" s="73" t="str">
        <f>IF(MID(INDEX('[1]Export Lascom'!P:P,MATCH(E457,'[1]Export Lascom'!O:O,0)),4,1)="-",MID(INDEX('[1]Export Lascom'!P:P,MATCH(E457,'[1]Export Lascom'!O:O,0)),9,3),"Titre à mettre à jour")</f>
        <v>TTZ</v>
      </c>
      <c r="L457" s="73" t="str">
        <f>INDEX('[1]Export Lascom'!I:I,MATCH(E457,'[1]Export Lascom'!O:O,0))</f>
        <v>DAF</v>
      </c>
      <c r="M457" s="73" t="str">
        <f>MID(E457,SEARCH("_",E457)-1+13,6)</f>
        <v>000241</v>
      </c>
      <c r="N457" s="74">
        <f>VALUE(MID(E457,SEARCH("_",E457)-1+20,2))</f>
        <v>1</v>
      </c>
      <c r="O457" s="73" t="s">
        <v>787</v>
      </c>
      <c r="P457" s="75"/>
      <c r="Q457" s="75"/>
      <c r="R457" s="76" t="str">
        <f>IF(AND(T457&lt;&gt;"",P457&lt;&gt;""),P457-T457,IF(AND(T457&lt;&gt;"",Q457&lt;&gt;""),Q457-T457,""))</f>
        <v/>
      </c>
      <c r="S457" s="76" t="str">
        <f>IF(ISERROR(INDEX('[1]Export Agora'!F:F,MATCH(INDEX('[1]Présence Agora'!#REF!,MATCH(E457,'[1]Présence Agora'!B:B,0)),'[1]Export Agora'!A:A,0))),"",IF(INDEX('[1]Export Agora'!F:F,MATCH(INDEX('[1]Présence Agora'!#REF!,MATCH(E457,'[1]Présence Agora'!B:B,0)),'[1]Export Agora'!A:A,0))="","",INDEX('[1]Export Agora'!F:F,MATCH(INDEX('[1]Présence Agora'!#REF!,MATCH(E457,'[1]Présence Agora'!B:B,0)),'[1]Export Agora'!A:A,0))))</f>
        <v/>
      </c>
      <c r="T457" s="65">
        <f>IF(INDEX('[1]Export Lascom'!U:U,MATCH(E457,'[1]Export Lascom'!O:O,0))="","",INDEX('[1]Export Lascom'!U:U,MATCH(E457,'[1]Export Lascom'!O:O,0)))</f>
        <v>45062</v>
      </c>
    </row>
    <row r="458" spans="5:20" x14ac:dyDescent="0.25">
      <c r="E458" s="72" t="s">
        <v>1175</v>
      </c>
      <c r="F458" s="73" t="str">
        <f>INDEX('[1]Export Lascom'!B:B,MATCH(E458,'[1]Export Lascom'!O:O,0))</f>
        <v>22ISS</v>
      </c>
      <c r="G458" s="73">
        <f>INDEX('[1]Export Lascom'!G:G,MATCH(E458,'[1]Export Lascom'!O:O,0))</f>
        <v>17</v>
      </c>
      <c r="H458" s="73" t="str">
        <f>INDEX('[1]Export Lascom'!D:D,MATCH(E458,'[1]Export Lascom'!O:O,0))</f>
        <v>RVT</v>
      </c>
      <c r="I458" s="73" t="str">
        <f>INDEX('[1]Export Lascom'!E:E,MATCH(E458,'[1]Export Lascom'!O:O,0))</f>
        <v>PSC2137</v>
      </c>
      <c r="J458" s="73" t="str">
        <f>IF(MID(INDEX('[1]Export Lascom'!P:P,MATCH(E458,'[1]Export Lascom'!O:O,0)),4,1)="-",MID(INDEX('[1]Export Lascom'!P:P,MATCH(E458,'[1]Export Lascom'!O:O,0)),5,3),"Titre à mettre à jour")</f>
        <v>TTT</v>
      </c>
      <c r="K458" s="73" t="str">
        <f>IF(MID(INDEX('[1]Export Lascom'!P:P,MATCH(E458,'[1]Export Lascom'!O:O,0)),4,1)="-",MID(INDEX('[1]Export Lascom'!P:P,MATCH(E458,'[1]Export Lascom'!O:O,0)),9,3),"Titre à mettre à jour")</f>
        <v>TTZ</v>
      </c>
      <c r="L458" s="73" t="str">
        <f>INDEX('[1]Export Lascom'!I:I,MATCH(E458,'[1]Export Lascom'!O:O,0))</f>
        <v>DAF</v>
      </c>
      <c r="M458" s="73" t="str">
        <f>MID(E458,SEARCH("_",E458)-1+13,6)</f>
        <v>000242</v>
      </c>
      <c r="N458" s="74">
        <f>VALUE(MID(E458,SEARCH("_",E458)-1+20,2))</f>
        <v>1</v>
      </c>
      <c r="O458" s="73" t="s">
        <v>787</v>
      </c>
      <c r="P458" s="75"/>
      <c r="Q458" s="75"/>
      <c r="R458" s="76" t="str">
        <f>IF(AND(T458&lt;&gt;"",P458&lt;&gt;""),P458-T458,IF(AND(T458&lt;&gt;"",Q458&lt;&gt;""),Q458-T458,""))</f>
        <v/>
      </c>
      <c r="S458" s="76" t="str">
        <f>IF(ISERROR(INDEX('[1]Export Agora'!F:F,MATCH(INDEX('[1]Présence Agora'!#REF!,MATCH(E458,'[1]Présence Agora'!B:B,0)),'[1]Export Agora'!A:A,0))),"",IF(INDEX('[1]Export Agora'!F:F,MATCH(INDEX('[1]Présence Agora'!#REF!,MATCH(E458,'[1]Présence Agora'!B:B,0)),'[1]Export Agora'!A:A,0))="","",INDEX('[1]Export Agora'!F:F,MATCH(INDEX('[1]Présence Agora'!#REF!,MATCH(E458,'[1]Présence Agora'!B:B,0)),'[1]Export Agora'!A:A,0))))</f>
        <v/>
      </c>
      <c r="T458" s="65">
        <f>IF(INDEX('[1]Export Lascom'!U:U,MATCH(E458,'[1]Export Lascom'!O:O,0))="","",INDEX('[1]Export Lascom'!U:U,MATCH(E458,'[1]Export Lascom'!O:O,0)))</f>
        <v>45062</v>
      </c>
    </row>
    <row r="459" spans="5:20" x14ac:dyDescent="0.25">
      <c r="E459" s="72" t="s">
        <v>1176</v>
      </c>
      <c r="F459" s="73" t="str">
        <f>INDEX('[1]Export Lascom'!B:B,MATCH(E459,'[1]Export Lascom'!O:O,0))</f>
        <v>22ISS</v>
      </c>
      <c r="G459" s="73">
        <f>INDEX('[1]Export Lascom'!G:G,MATCH(E459,'[1]Export Lascom'!O:O,0))</f>
        <v>17</v>
      </c>
      <c r="H459" s="73" t="str">
        <f>INDEX('[1]Export Lascom'!D:D,MATCH(E459,'[1]Export Lascom'!O:O,0))</f>
        <v>RVT</v>
      </c>
      <c r="I459" s="73" t="str">
        <f>INDEX('[1]Export Lascom'!E:E,MATCH(E459,'[1]Export Lascom'!O:O,0))</f>
        <v>PSC2137</v>
      </c>
      <c r="J459" s="73" t="str">
        <f>IF(MID(INDEX('[1]Export Lascom'!P:P,MATCH(E459,'[1]Export Lascom'!O:O,0)),4,1)="-",MID(INDEX('[1]Export Lascom'!P:P,MATCH(E459,'[1]Export Lascom'!O:O,0)),5,3),"Titre à mettre à jour")</f>
        <v>TTT</v>
      </c>
      <c r="K459" s="73" t="str">
        <f>IF(MID(INDEX('[1]Export Lascom'!P:P,MATCH(E459,'[1]Export Lascom'!O:O,0)),4,1)="-",MID(INDEX('[1]Export Lascom'!P:P,MATCH(E459,'[1]Export Lascom'!O:O,0)),9,3),"Titre à mettre à jour")</f>
        <v>TTZ</v>
      </c>
      <c r="L459" s="73" t="str">
        <f>INDEX('[1]Export Lascom'!I:I,MATCH(E459,'[1]Export Lascom'!O:O,0))</f>
        <v>DAF</v>
      </c>
      <c r="M459" s="73" t="str">
        <f>MID(E459,SEARCH("_",E459)-1+13,6)</f>
        <v>000243</v>
      </c>
      <c r="N459" s="74">
        <f>VALUE(MID(E459,SEARCH("_",E459)-1+20,2))</f>
        <v>1</v>
      </c>
      <c r="O459" s="73" t="s">
        <v>787</v>
      </c>
      <c r="P459" s="75"/>
      <c r="Q459" s="75"/>
      <c r="R459" s="76" t="str">
        <f>IF(AND(T459&lt;&gt;"",P459&lt;&gt;""),P459-T459,IF(AND(T459&lt;&gt;"",Q459&lt;&gt;""),Q459-T459,""))</f>
        <v/>
      </c>
      <c r="S459" s="76" t="str">
        <f>IF(ISERROR(INDEX('[1]Export Agora'!F:F,MATCH(INDEX('[1]Présence Agora'!#REF!,MATCH(E459,'[1]Présence Agora'!B:B,0)),'[1]Export Agora'!A:A,0))),"",IF(INDEX('[1]Export Agora'!F:F,MATCH(INDEX('[1]Présence Agora'!#REF!,MATCH(E459,'[1]Présence Agora'!B:B,0)),'[1]Export Agora'!A:A,0))="","",INDEX('[1]Export Agora'!F:F,MATCH(INDEX('[1]Présence Agora'!#REF!,MATCH(E459,'[1]Présence Agora'!B:B,0)),'[1]Export Agora'!A:A,0))))</f>
        <v/>
      </c>
      <c r="T459" s="65">
        <f>IF(INDEX('[1]Export Lascom'!U:U,MATCH(E459,'[1]Export Lascom'!O:O,0))="","",INDEX('[1]Export Lascom'!U:U,MATCH(E459,'[1]Export Lascom'!O:O,0)))</f>
        <v>45062</v>
      </c>
    </row>
    <row r="460" spans="5:20" x14ac:dyDescent="0.25">
      <c r="E460" s="72" t="s">
        <v>1177</v>
      </c>
      <c r="F460" s="73" t="str">
        <f>INDEX('[1]Export Lascom'!B:B,MATCH(E460,'[1]Export Lascom'!O:O,0))</f>
        <v>22ISS</v>
      </c>
      <c r="G460" s="73">
        <f>INDEX('[1]Export Lascom'!G:G,MATCH(E460,'[1]Export Lascom'!O:O,0))</f>
        <v>17</v>
      </c>
      <c r="H460" s="73" t="str">
        <f>INDEX('[1]Export Lascom'!D:D,MATCH(E460,'[1]Export Lascom'!O:O,0))</f>
        <v>RVT</v>
      </c>
      <c r="I460" s="73" t="str">
        <f>INDEX('[1]Export Lascom'!E:E,MATCH(E460,'[1]Export Lascom'!O:O,0))</f>
        <v>PSC2137</v>
      </c>
      <c r="J460" s="73" t="str">
        <f>IF(MID(INDEX('[1]Export Lascom'!P:P,MATCH(E460,'[1]Export Lascom'!O:O,0)),4,1)="-",MID(INDEX('[1]Export Lascom'!P:P,MATCH(E460,'[1]Export Lascom'!O:O,0)),5,3),"Titre à mettre à jour")</f>
        <v>TTT</v>
      </c>
      <c r="K460" s="73" t="str">
        <f>IF(MID(INDEX('[1]Export Lascom'!P:P,MATCH(E460,'[1]Export Lascom'!O:O,0)),4,1)="-",MID(INDEX('[1]Export Lascom'!P:P,MATCH(E460,'[1]Export Lascom'!O:O,0)),9,3),"Titre à mettre à jour")</f>
        <v>TTZ</v>
      </c>
      <c r="L460" s="73" t="str">
        <f>INDEX('[1]Export Lascom'!I:I,MATCH(E460,'[1]Export Lascom'!O:O,0))</f>
        <v>DAF</v>
      </c>
      <c r="M460" s="73" t="str">
        <f>MID(E460,SEARCH("_",E460)-1+13,6)</f>
        <v>000244</v>
      </c>
      <c r="N460" s="74">
        <f>VALUE(MID(E460,SEARCH("_",E460)-1+20,2))</f>
        <v>1</v>
      </c>
      <c r="O460" s="73" t="s">
        <v>787</v>
      </c>
      <c r="P460" s="75"/>
      <c r="Q460" s="75"/>
      <c r="R460" s="76" t="str">
        <f>IF(AND(T460&lt;&gt;"",P460&lt;&gt;""),P460-T460,IF(AND(T460&lt;&gt;"",Q460&lt;&gt;""),Q460-T460,""))</f>
        <v/>
      </c>
      <c r="S460" s="76" t="str">
        <f>IF(ISERROR(INDEX('[1]Export Agora'!F:F,MATCH(INDEX('[1]Présence Agora'!#REF!,MATCH(E460,'[1]Présence Agora'!B:B,0)),'[1]Export Agora'!A:A,0))),"",IF(INDEX('[1]Export Agora'!F:F,MATCH(INDEX('[1]Présence Agora'!#REF!,MATCH(E460,'[1]Présence Agora'!B:B,0)),'[1]Export Agora'!A:A,0))="","",INDEX('[1]Export Agora'!F:F,MATCH(INDEX('[1]Présence Agora'!#REF!,MATCH(E460,'[1]Présence Agora'!B:B,0)),'[1]Export Agora'!A:A,0))))</f>
        <v/>
      </c>
      <c r="T460" s="65">
        <f>IF(INDEX('[1]Export Lascom'!U:U,MATCH(E460,'[1]Export Lascom'!O:O,0))="","",INDEX('[1]Export Lascom'!U:U,MATCH(E460,'[1]Export Lascom'!O:O,0)))</f>
        <v>45062</v>
      </c>
    </row>
    <row r="461" spans="5:20" x14ac:dyDescent="0.25">
      <c r="E461" s="72" t="s">
        <v>1178</v>
      </c>
      <c r="F461" s="73" t="str">
        <f>INDEX('[1]Export Lascom'!B:B,MATCH(E461,'[1]Export Lascom'!O:O,0))</f>
        <v>22ISS</v>
      </c>
      <c r="G461" s="73">
        <f>INDEX('[1]Export Lascom'!G:G,MATCH(E461,'[1]Export Lascom'!O:O,0))</f>
        <v>17</v>
      </c>
      <c r="H461" s="73" t="str">
        <f>INDEX('[1]Export Lascom'!D:D,MATCH(E461,'[1]Export Lascom'!O:O,0))</f>
        <v>RVT</v>
      </c>
      <c r="I461" s="73" t="str">
        <f>INDEX('[1]Export Lascom'!E:E,MATCH(E461,'[1]Export Lascom'!O:O,0))</f>
        <v>PSC2137</v>
      </c>
      <c r="J461" s="73" t="str">
        <f>IF(MID(INDEX('[1]Export Lascom'!P:P,MATCH(E461,'[1]Export Lascom'!O:O,0)),4,1)="-",MID(INDEX('[1]Export Lascom'!P:P,MATCH(E461,'[1]Export Lascom'!O:O,0)),5,3),"Titre à mettre à jour")</f>
        <v>TTT</v>
      </c>
      <c r="K461" s="73" t="str">
        <f>IF(MID(INDEX('[1]Export Lascom'!P:P,MATCH(E461,'[1]Export Lascom'!O:O,0)),4,1)="-",MID(INDEX('[1]Export Lascom'!P:P,MATCH(E461,'[1]Export Lascom'!O:O,0)),9,3),"Titre à mettre à jour")</f>
        <v>TTZ</v>
      </c>
      <c r="L461" s="73" t="str">
        <f>INDEX('[1]Export Lascom'!I:I,MATCH(E461,'[1]Export Lascom'!O:O,0))</f>
        <v>DAF</v>
      </c>
      <c r="M461" s="73" t="str">
        <f>MID(E461,SEARCH("_",E461)-1+13,6)</f>
        <v>000247</v>
      </c>
      <c r="N461" s="74">
        <f>VALUE(MID(E461,SEARCH("_",E461)-1+20,2))</f>
        <v>1</v>
      </c>
      <c r="O461" s="73" t="s">
        <v>785</v>
      </c>
      <c r="P461" s="75"/>
      <c r="Q461" s="75"/>
      <c r="R461" s="76" t="str">
        <f>IF(AND(T461&lt;&gt;"",P461&lt;&gt;""),P461-T461,IF(AND(T461&lt;&gt;"",Q461&lt;&gt;""),Q461-T461,""))</f>
        <v/>
      </c>
      <c r="S461" s="76" t="str">
        <f>IF(ISERROR(INDEX('[1]Export Agora'!F:F,MATCH(INDEX('[1]Présence Agora'!#REF!,MATCH(E461,'[1]Présence Agora'!B:B,0)),'[1]Export Agora'!A:A,0))),"",IF(INDEX('[1]Export Agora'!F:F,MATCH(INDEX('[1]Présence Agora'!#REF!,MATCH(E461,'[1]Présence Agora'!B:B,0)),'[1]Export Agora'!A:A,0))="","",INDEX('[1]Export Agora'!F:F,MATCH(INDEX('[1]Présence Agora'!#REF!,MATCH(E461,'[1]Présence Agora'!B:B,0)),'[1]Export Agora'!A:A,0))))</f>
        <v/>
      </c>
      <c r="T461" s="65">
        <f>IF(INDEX('[1]Export Lascom'!U:U,MATCH(E461,'[1]Export Lascom'!O:O,0))="","",INDEX('[1]Export Lascom'!U:U,MATCH(E461,'[1]Export Lascom'!O:O,0)))</f>
        <v>45062</v>
      </c>
    </row>
    <row r="462" spans="5:20" x14ac:dyDescent="0.25">
      <c r="E462" s="72" t="s">
        <v>1124</v>
      </c>
      <c r="F462" s="73" t="str">
        <f>INDEX('[1]Export Lascom'!B:B,MATCH(E462,'[1]Export Lascom'!O:O,0))</f>
        <v>22ISS</v>
      </c>
      <c r="G462" s="73">
        <f>INDEX('[1]Export Lascom'!G:G,MATCH(E462,'[1]Export Lascom'!O:O,0))</f>
        <v>17</v>
      </c>
      <c r="H462" s="73" t="str">
        <f>INDEX('[1]Export Lascom'!D:D,MATCH(E462,'[1]Export Lascom'!O:O,0))</f>
        <v>MAC</v>
      </c>
      <c r="I462" s="73" t="str">
        <f>INDEX('[1]Export Lascom'!E:E,MATCH(E462,'[1]Export Lascom'!O:O,0))</f>
        <v>PSC2137</v>
      </c>
      <c r="J462" s="73" t="str">
        <f>IF(MID(INDEX('[1]Export Lascom'!P:P,MATCH(E462,'[1]Export Lascom'!O:O,0)),4,1)="-",MID(INDEX('[1]Export Lascom'!P:P,MATCH(E462,'[1]Export Lascom'!O:O,0)),5,3),"Titre à mettre à jour")</f>
        <v>TTT</v>
      </c>
      <c r="K462" s="73" t="str">
        <f>IF(MID(INDEX('[1]Export Lascom'!P:P,MATCH(E462,'[1]Export Lascom'!O:O,0)),4,1)="-",MID(INDEX('[1]Export Lascom'!P:P,MATCH(E462,'[1]Export Lascom'!O:O,0)),9,3),"Titre à mettre à jour")</f>
        <v>TTZ</v>
      </c>
      <c r="L462" s="73" t="str">
        <f>INDEX('[1]Export Lascom'!I:I,MATCH(E462,'[1]Export Lascom'!O:O,0))</f>
        <v>DAF</v>
      </c>
      <c r="M462" s="73" t="str">
        <f>MID(E462,SEARCH("_",E462)-1+13,6)</f>
        <v>000292</v>
      </c>
      <c r="N462" s="74">
        <f>VALUE(MID(E462,SEARCH("_",E462)-1+20,2))</f>
        <v>1</v>
      </c>
      <c r="O462" s="73" t="s">
        <v>787</v>
      </c>
      <c r="P462" s="75"/>
      <c r="Q462" s="75"/>
      <c r="R462" s="76" t="str">
        <f>IF(AND(T462&lt;&gt;"",P462&lt;&gt;""),P462-T462,IF(AND(T462&lt;&gt;"",Q462&lt;&gt;""),Q462-T462,""))</f>
        <v/>
      </c>
      <c r="S462" s="76" t="str">
        <f>IF(ISERROR(INDEX('[1]Export Agora'!F:F,MATCH(INDEX('[1]Présence Agora'!#REF!,MATCH(E462,'[1]Présence Agora'!B:B,0)),'[1]Export Agora'!A:A,0))),"",IF(INDEX('[1]Export Agora'!F:F,MATCH(INDEX('[1]Présence Agora'!#REF!,MATCH(E462,'[1]Présence Agora'!B:B,0)),'[1]Export Agora'!A:A,0))="","",INDEX('[1]Export Agora'!F:F,MATCH(INDEX('[1]Présence Agora'!#REF!,MATCH(E462,'[1]Présence Agora'!B:B,0)),'[1]Export Agora'!A:A,0))))</f>
        <v/>
      </c>
      <c r="T462" s="65">
        <f>IF(INDEX('[1]Export Lascom'!U:U,MATCH(E462,'[1]Export Lascom'!O:O,0))="","",INDEX('[1]Export Lascom'!U:U,MATCH(E462,'[1]Export Lascom'!O:O,0)))</f>
        <v>45050</v>
      </c>
    </row>
    <row r="463" spans="5:20" x14ac:dyDescent="0.25">
      <c r="E463" s="72" t="s">
        <v>1168</v>
      </c>
      <c r="F463" s="73" t="str">
        <f>INDEX('[1]Export Lascom'!B:B,MATCH(E463,'[1]Export Lascom'!O:O,0))</f>
        <v>22ISS</v>
      </c>
      <c r="G463" s="73">
        <f>INDEX('[1]Export Lascom'!G:G,MATCH(E463,'[1]Export Lascom'!O:O,0))</f>
        <v>17</v>
      </c>
      <c r="H463" s="73" t="str">
        <f>INDEX('[1]Export Lascom'!D:D,MATCH(E463,'[1]Export Lascom'!O:O,0))</f>
        <v>MAC</v>
      </c>
      <c r="I463" s="73" t="str">
        <f>INDEX('[1]Export Lascom'!E:E,MATCH(E463,'[1]Export Lascom'!O:O,0))</f>
        <v>PSC2137</v>
      </c>
      <c r="J463" s="73" t="str">
        <f>IF(MID(INDEX('[1]Export Lascom'!P:P,MATCH(E463,'[1]Export Lascom'!O:O,0)),4,1)="-",MID(INDEX('[1]Export Lascom'!P:P,MATCH(E463,'[1]Export Lascom'!O:O,0)),5,3),"Titre à mettre à jour")</f>
        <v>TTT</v>
      </c>
      <c r="K463" s="73" t="str">
        <f>IF(MID(INDEX('[1]Export Lascom'!P:P,MATCH(E463,'[1]Export Lascom'!O:O,0)),4,1)="-",MID(INDEX('[1]Export Lascom'!P:P,MATCH(E463,'[1]Export Lascom'!O:O,0)),9,3),"Titre à mettre à jour")</f>
        <v>TTZ</v>
      </c>
      <c r="L463" s="73" t="str">
        <f>INDEX('[1]Export Lascom'!I:I,MATCH(E463,'[1]Export Lascom'!O:O,0))</f>
        <v>DAF</v>
      </c>
      <c r="M463" s="73" t="str">
        <f>MID(E463,SEARCH("_",E463)-1+13,6)</f>
        <v>000292</v>
      </c>
      <c r="N463" s="74">
        <f>VALUE(MID(E463,SEARCH("_",E463)-1+20,2))</f>
        <v>2</v>
      </c>
      <c r="O463" s="73" t="s">
        <v>785</v>
      </c>
      <c r="P463" s="75"/>
      <c r="Q463" s="75">
        <v>45064</v>
      </c>
      <c r="R463" s="76">
        <f>IF(AND(T463&lt;&gt;"",P463&lt;&gt;""),P463-T463,IF(AND(T463&lt;&gt;"",Q463&lt;&gt;""),Q463-T463,""))</f>
        <v>2</v>
      </c>
      <c r="S463" s="76" t="str">
        <f>IF(ISERROR(INDEX('[1]Export Agora'!F:F,MATCH(INDEX('[1]Présence Agora'!#REF!,MATCH(E463,'[1]Présence Agora'!B:B,0)),'[1]Export Agora'!A:A,0))),"",IF(INDEX('[1]Export Agora'!F:F,MATCH(INDEX('[1]Présence Agora'!#REF!,MATCH(E463,'[1]Présence Agora'!B:B,0)),'[1]Export Agora'!A:A,0))="","",INDEX('[1]Export Agora'!F:F,MATCH(INDEX('[1]Présence Agora'!#REF!,MATCH(E463,'[1]Présence Agora'!B:B,0)),'[1]Export Agora'!A:A,0))))</f>
        <v/>
      </c>
      <c r="T463" s="65">
        <f>IF(INDEX('[1]Export Lascom'!U:U,MATCH(E463,'[1]Export Lascom'!O:O,0))="","",INDEX('[1]Export Lascom'!U:U,MATCH(E463,'[1]Export Lascom'!O:O,0)))</f>
        <v>45062</v>
      </c>
    </row>
    <row r="464" spans="5:20" x14ac:dyDescent="0.25">
      <c r="E464" s="72" t="s">
        <v>1036</v>
      </c>
      <c r="F464" s="73" t="str">
        <f>INDEX('[1]Export Lascom'!B:B,MATCH(E464,'[1]Export Lascom'!O:O,0))</f>
        <v>22ISS</v>
      </c>
      <c r="G464" s="73">
        <f>INDEX('[1]Export Lascom'!G:G,MATCH(E464,'[1]Export Lascom'!O:O,0))</f>
        <v>17</v>
      </c>
      <c r="H464" s="73" t="str">
        <f>INDEX('[1]Export Lascom'!D:D,MATCH(E464,'[1]Export Lascom'!O:O,0))</f>
        <v>CHA</v>
      </c>
      <c r="I464" s="73" t="str">
        <f>INDEX('[1]Export Lascom'!E:E,MATCH(E464,'[1]Export Lascom'!O:O,0))</f>
        <v>PSC2137</v>
      </c>
      <c r="J464" s="73" t="str">
        <f>IF(MID(INDEX('[1]Export Lascom'!P:P,MATCH(E464,'[1]Export Lascom'!O:O,0)),4,1)="-",MID(INDEX('[1]Export Lascom'!P:P,MATCH(E464,'[1]Export Lascom'!O:O,0)),5,3),"Titre à mettre à jour")</f>
        <v>TTT</v>
      </c>
      <c r="K464" s="73" t="str">
        <f>IF(MID(INDEX('[1]Export Lascom'!P:P,MATCH(E464,'[1]Export Lascom'!O:O,0)),4,1)="-",MID(INDEX('[1]Export Lascom'!P:P,MATCH(E464,'[1]Export Lascom'!O:O,0)),9,3),"Titre à mettre à jour")</f>
        <v>EME</v>
      </c>
      <c r="L464" s="73" t="str">
        <f>INDEX('[1]Export Lascom'!I:I,MATCH(E464,'[1]Export Lascom'!O:O,0))</f>
        <v>DAF</v>
      </c>
      <c r="M464" s="73" t="str">
        <f>MID(E464,SEARCH("_",E464)-1+13,6)</f>
        <v>000322</v>
      </c>
      <c r="N464" s="74" t="str">
        <f>MID(E464,SEARCH("_",E464)-1+20,2)</f>
        <v>1</v>
      </c>
      <c r="O464" s="73" t="s">
        <v>785</v>
      </c>
      <c r="P464" s="75"/>
      <c r="Q464" s="75"/>
      <c r="R464" s="76" t="str">
        <f>IF(AND(T464&lt;&gt;"",P464&lt;&gt;""),P464-T464,IF(AND(T464&lt;&gt;"",Q464&lt;&gt;""),Q464-T464,""))</f>
        <v/>
      </c>
      <c r="S464" s="76" t="str">
        <f>IF(ISERROR(INDEX('[1]Export Agora'!F:F,MATCH(INDEX('[1]Présence Agora'!#REF!,MATCH(E464,'[1]Présence Agora'!B:B,0)),'[1]Export Agora'!A:A,0))),"",IF(INDEX('[1]Export Agora'!F:F,MATCH(INDEX('[1]Présence Agora'!#REF!,MATCH(E464,'[1]Présence Agora'!B:B,0)),'[1]Export Agora'!A:A,0))="","",INDEX('[1]Export Agora'!F:F,MATCH(INDEX('[1]Présence Agora'!#REF!,MATCH(E464,'[1]Présence Agora'!B:B,0)),'[1]Export Agora'!A:A,0))))</f>
        <v/>
      </c>
      <c r="T464" s="65">
        <f>IF(INDEX('[1]Export Lascom'!U:U,MATCH(E464,'[1]Export Lascom'!O:O,0))="","",INDEX('[1]Export Lascom'!U:U,MATCH(E464,'[1]Export Lascom'!O:O,0)))</f>
        <v>45036</v>
      </c>
    </row>
    <row r="465" spans="5:20" x14ac:dyDescent="0.25">
      <c r="E465" s="72" t="s">
        <v>1143</v>
      </c>
      <c r="F465" s="73" t="str">
        <f>INDEX('[1]Export Lascom'!B:B,MATCH(E465,'[1]Export Lascom'!O:O,0))</f>
        <v>22ISS</v>
      </c>
      <c r="G465" s="73">
        <f>INDEX('[1]Export Lascom'!G:G,MATCH(E465,'[1]Export Lascom'!O:O,0))</f>
        <v>17</v>
      </c>
      <c r="H465" s="73" t="str">
        <f>INDEX('[1]Export Lascom'!D:D,MATCH(E465,'[1]Export Lascom'!O:O,0))</f>
        <v>MAC</v>
      </c>
      <c r="I465" s="73" t="str">
        <f>INDEX('[1]Export Lascom'!E:E,MATCH(E465,'[1]Export Lascom'!O:O,0))</f>
        <v>PSC2137</v>
      </c>
      <c r="J465" s="73" t="str">
        <f>IF(MID(INDEX('[1]Export Lascom'!P:P,MATCH(E465,'[1]Export Lascom'!O:O,0)),4,1)="-",MID(INDEX('[1]Export Lascom'!P:P,MATCH(E465,'[1]Export Lascom'!O:O,0)),5,3),"Titre à mettre à jour")</f>
        <v>TTT</v>
      </c>
      <c r="K465" s="73" t="str">
        <f>IF(MID(INDEX('[1]Export Lascom'!P:P,MATCH(E465,'[1]Export Lascom'!O:O,0)),4,1)="-",MID(INDEX('[1]Export Lascom'!P:P,MATCH(E465,'[1]Export Lascom'!O:O,0)),9,3),"Titre à mettre à jour")</f>
        <v>TTZ</v>
      </c>
      <c r="L465" s="73" t="str">
        <f>INDEX('[1]Export Lascom'!I:I,MATCH(E465,'[1]Export Lascom'!O:O,0))</f>
        <v>DAF</v>
      </c>
      <c r="M465" s="73" t="str">
        <f>MID(E465,SEARCH("_",E465)-1+13,6)</f>
        <v>000324</v>
      </c>
      <c r="N465" s="74">
        <f>VALUE(MID(E465,SEARCH("_",E465)-1+20,2))</f>
        <v>1</v>
      </c>
      <c r="O465" s="73" t="s">
        <v>785</v>
      </c>
      <c r="P465" s="75"/>
      <c r="Q465" s="75"/>
      <c r="R465" s="76" t="str">
        <f>IF(AND(T465&lt;&gt;"",P465&lt;&gt;""),P465-T465,IF(AND(T465&lt;&gt;"",Q465&lt;&gt;""),Q465-T465,""))</f>
        <v/>
      </c>
      <c r="S465" s="76" t="str">
        <f>IF(ISERROR(INDEX('[1]Export Agora'!F:F,MATCH(INDEX('[1]Présence Agora'!#REF!,MATCH(E465,'[1]Présence Agora'!B:B,0)),'[1]Export Agora'!A:A,0))),"",IF(INDEX('[1]Export Agora'!F:F,MATCH(INDEX('[1]Présence Agora'!#REF!,MATCH(E465,'[1]Présence Agora'!B:B,0)),'[1]Export Agora'!A:A,0))="","",INDEX('[1]Export Agora'!F:F,MATCH(INDEX('[1]Présence Agora'!#REF!,MATCH(E465,'[1]Présence Agora'!B:B,0)),'[1]Export Agora'!A:A,0))))</f>
        <v/>
      </c>
      <c r="T465" s="65">
        <f>IF(INDEX('[1]Export Lascom'!U:U,MATCH(E465,'[1]Export Lascom'!O:O,0))="","",INDEX('[1]Export Lascom'!U:U,MATCH(E465,'[1]Export Lascom'!O:O,0)))</f>
        <v>45058</v>
      </c>
    </row>
    <row r="466" spans="5:20" x14ac:dyDescent="0.25">
      <c r="E466" s="72" t="s">
        <v>1140</v>
      </c>
      <c r="F466" s="73" t="str">
        <f>INDEX('[1]Export Lascom'!B:B,MATCH(E466,'[1]Export Lascom'!O:O,0))</f>
        <v>22ISS</v>
      </c>
      <c r="G466" s="73">
        <f>INDEX('[1]Export Lascom'!G:G,MATCH(E466,'[1]Export Lascom'!O:O,0))</f>
        <v>17</v>
      </c>
      <c r="H466" s="73" t="str">
        <f>INDEX('[1]Export Lascom'!D:D,MATCH(E466,'[1]Export Lascom'!O:O,0))</f>
        <v>ETA</v>
      </c>
      <c r="I466" s="73" t="str">
        <f>INDEX('[1]Export Lascom'!E:E,MATCH(E466,'[1]Export Lascom'!O:O,0))</f>
        <v>PSC2137</v>
      </c>
      <c r="J466" s="73" t="str">
        <f>IF(MID(INDEX('[1]Export Lascom'!P:P,MATCH(E466,'[1]Export Lascom'!O:O,0)),4,1)="-",MID(INDEX('[1]Export Lascom'!P:P,MATCH(E466,'[1]Export Lascom'!O:O,0)),5,3),"Titre à mettre à jour")</f>
        <v>TTT</v>
      </c>
      <c r="K466" s="73" t="str">
        <f>IF(MID(INDEX('[1]Export Lascom'!P:P,MATCH(E466,'[1]Export Lascom'!O:O,0)),4,1)="-",MID(INDEX('[1]Export Lascom'!P:P,MATCH(E466,'[1]Export Lascom'!O:O,0)),9,3),"Titre à mettre à jour")</f>
        <v>TTZ</v>
      </c>
      <c r="L466" s="73" t="str">
        <f>INDEX('[1]Export Lascom'!I:I,MATCH(E466,'[1]Export Lascom'!O:O,0))</f>
        <v>DAF</v>
      </c>
      <c r="M466" s="73" t="str">
        <f>MID(E466,SEARCH("_",E466)-1+13,6)</f>
        <v>000325</v>
      </c>
      <c r="N466" s="74">
        <f>VALUE(MID(E466,SEARCH("_",E466)-1+20,2))</f>
        <v>1</v>
      </c>
      <c r="O466" s="73" t="s">
        <v>787</v>
      </c>
      <c r="P466" s="75"/>
      <c r="Q466" s="75"/>
      <c r="R466" s="76" t="str">
        <f>IF(AND(T466&lt;&gt;"",P466&lt;&gt;""),P466-T466,IF(AND(T466&lt;&gt;"",Q466&lt;&gt;""),Q466-T466,""))</f>
        <v/>
      </c>
      <c r="S466" s="76" t="str">
        <f>IF(ISERROR(INDEX('[1]Export Agora'!F:F,MATCH(INDEX('[1]Présence Agora'!#REF!,MATCH(E466,'[1]Présence Agora'!B:B,0)),'[1]Export Agora'!A:A,0))),"",IF(INDEX('[1]Export Agora'!F:F,MATCH(INDEX('[1]Présence Agora'!#REF!,MATCH(E466,'[1]Présence Agora'!B:B,0)),'[1]Export Agora'!A:A,0))="","",INDEX('[1]Export Agora'!F:F,MATCH(INDEX('[1]Présence Agora'!#REF!,MATCH(E466,'[1]Présence Agora'!B:B,0)),'[1]Export Agora'!A:A,0))))</f>
        <v/>
      </c>
      <c r="T466" s="65">
        <f>IF(INDEX('[1]Export Lascom'!U:U,MATCH(E466,'[1]Export Lascom'!O:O,0))="","",INDEX('[1]Export Lascom'!U:U,MATCH(E466,'[1]Export Lascom'!O:O,0)))</f>
        <v>45058</v>
      </c>
    </row>
    <row r="467" spans="5:20" x14ac:dyDescent="0.25">
      <c r="E467" s="72" t="s">
        <v>1141</v>
      </c>
      <c r="F467" s="73" t="str">
        <f>INDEX('[1]Export Lascom'!B:B,MATCH(E467,'[1]Export Lascom'!O:O,0))</f>
        <v>22ISS</v>
      </c>
      <c r="G467" s="73">
        <f>INDEX('[1]Export Lascom'!G:G,MATCH(E467,'[1]Export Lascom'!O:O,0))</f>
        <v>17</v>
      </c>
      <c r="H467" s="73" t="str">
        <f>INDEX('[1]Export Lascom'!D:D,MATCH(E467,'[1]Export Lascom'!O:O,0))</f>
        <v>ETA</v>
      </c>
      <c r="I467" s="73" t="str">
        <f>INDEX('[1]Export Lascom'!E:E,MATCH(E467,'[1]Export Lascom'!O:O,0))</f>
        <v>PSC2137</v>
      </c>
      <c r="J467" s="73" t="str">
        <f>IF(MID(INDEX('[1]Export Lascom'!P:P,MATCH(E467,'[1]Export Lascom'!O:O,0)),4,1)="-",MID(INDEX('[1]Export Lascom'!P:P,MATCH(E467,'[1]Export Lascom'!O:O,0)),5,3),"Titre à mettre à jour")</f>
        <v>TTT</v>
      </c>
      <c r="K467" s="73" t="str">
        <f>IF(MID(INDEX('[1]Export Lascom'!P:P,MATCH(E467,'[1]Export Lascom'!O:O,0)),4,1)="-",MID(INDEX('[1]Export Lascom'!P:P,MATCH(E467,'[1]Export Lascom'!O:O,0)),9,3),"Titre à mettre à jour")</f>
        <v>TTZ</v>
      </c>
      <c r="L467" s="73" t="str">
        <f>INDEX('[1]Export Lascom'!I:I,MATCH(E467,'[1]Export Lascom'!O:O,0))</f>
        <v>DAF</v>
      </c>
      <c r="M467" s="73" t="str">
        <f>MID(E467,SEARCH("_",E467)-1+13,6)</f>
        <v>000326</v>
      </c>
      <c r="N467" s="74">
        <f>VALUE(MID(E467,SEARCH("_",E467)-1+20,2))</f>
        <v>1</v>
      </c>
      <c r="O467" s="73" t="s">
        <v>785</v>
      </c>
      <c r="P467" s="75"/>
      <c r="Q467" s="75"/>
      <c r="R467" s="76" t="str">
        <f>IF(AND(T467&lt;&gt;"",P467&lt;&gt;""),P467-T467,IF(AND(T467&lt;&gt;"",Q467&lt;&gt;""),Q467-T467,""))</f>
        <v/>
      </c>
      <c r="S467" s="76" t="str">
        <f>IF(ISERROR(INDEX('[1]Export Agora'!F:F,MATCH(INDEX('[1]Présence Agora'!#REF!,MATCH(E467,'[1]Présence Agora'!B:B,0)),'[1]Export Agora'!A:A,0))),"",IF(INDEX('[1]Export Agora'!F:F,MATCH(INDEX('[1]Présence Agora'!#REF!,MATCH(E467,'[1]Présence Agora'!B:B,0)),'[1]Export Agora'!A:A,0))="","",INDEX('[1]Export Agora'!F:F,MATCH(INDEX('[1]Présence Agora'!#REF!,MATCH(E467,'[1]Présence Agora'!B:B,0)),'[1]Export Agora'!A:A,0))))</f>
        <v/>
      </c>
      <c r="T467" s="65">
        <f>IF(INDEX('[1]Export Lascom'!U:U,MATCH(E467,'[1]Export Lascom'!O:O,0))="","",INDEX('[1]Export Lascom'!U:U,MATCH(E467,'[1]Export Lascom'!O:O,0)))</f>
        <v>45058</v>
      </c>
    </row>
    <row r="468" spans="5:20" x14ac:dyDescent="0.25">
      <c r="E468" s="72" t="s">
        <v>800</v>
      </c>
      <c r="F468" s="73" t="str">
        <f>INDEX('[1]Export Lascom'!B:B,MATCH(E468,'[1]Export Lascom'!O:O,0))</f>
        <v>22ISS</v>
      </c>
      <c r="G468" s="73">
        <f>INDEX('[1]Export Lascom'!G:G,MATCH(E468,'[1]Export Lascom'!O:O,0))</f>
        <v>17</v>
      </c>
      <c r="H468" s="73" t="str">
        <f>INDEX('[1]Export Lascom'!D:D,MATCH(E468,'[1]Export Lascom'!O:O,0))</f>
        <v>GEN</v>
      </c>
      <c r="I468" s="73" t="str">
        <f>INDEX('[1]Export Lascom'!E:E,MATCH(E468,'[1]Export Lascom'!O:O,0))</f>
        <v>PSC2137</v>
      </c>
      <c r="J468" s="73" t="str">
        <f>IF(MID(INDEX('[1]Export Lascom'!P:P,MATCH(E468,'[1]Export Lascom'!O:O,0)),4,1)="-",MID(INDEX('[1]Export Lascom'!P:P,MATCH(E468,'[1]Export Lascom'!O:O,0)),5,3),"Titre à mettre à jour")</f>
        <v>Titre à mettre à jour</v>
      </c>
      <c r="K468" s="73" t="str">
        <f>IF(MID(INDEX('[1]Export Lascom'!P:P,MATCH(E468,'[1]Export Lascom'!O:O,0)),4,1)="-",MID(INDEX('[1]Export Lascom'!P:P,MATCH(E468,'[1]Export Lascom'!O:O,0)),9,3),"Titre à mettre à jour")</f>
        <v>Titre à mettre à jour</v>
      </c>
      <c r="L468" s="73" t="str">
        <f>INDEX('[1]Export Lascom'!I:I,MATCH(E468,'[1]Export Lascom'!O:O,0))</f>
        <v>LIS</v>
      </c>
      <c r="M468" s="73" t="str">
        <f>MID(E468,SEARCH("_",E468)-1+13,6)</f>
        <v>000001</v>
      </c>
      <c r="N468" s="74">
        <f>VALUE(MID(E468,SEARCH("_",E468)-1+20,2))</f>
        <v>1</v>
      </c>
      <c r="O468" s="73" t="s">
        <v>785</v>
      </c>
      <c r="P468" s="75"/>
      <c r="Q468" s="75"/>
      <c r="R468" s="76" t="str">
        <f>IF(AND(T468&lt;&gt;"",P468&lt;&gt;""),P468-T468,IF(AND(T468&lt;&gt;"",Q468&lt;&gt;""),Q468-T468,""))</f>
        <v/>
      </c>
      <c r="S468" s="76" t="str">
        <f>IF(ISERROR(INDEX('[1]Export Agora'!F:F,MATCH(INDEX('[1]Présence Agora'!#REF!,MATCH(E468,'[1]Présence Agora'!B:B,0)),'[1]Export Agora'!A:A,0))),"",IF(INDEX('[1]Export Agora'!F:F,MATCH(INDEX('[1]Présence Agora'!#REF!,MATCH(E468,'[1]Présence Agora'!B:B,0)),'[1]Export Agora'!A:A,0))="","",INDEX('[1]Export Agora'!F:F,MATCH(INDEX('[1]Présence Agora'!#REF!,MATCH(E468,'[1]Présence Agora'!B:B,0)),'[1]Export Agora'!A:A,0))))</f>
        <v/>
      </c>
      <c r="T468" s="65">
        <f>IF(INDEX('[1]Export Lascom'!U:U,MATCH(E468,'[1]Export Lascom'!O:O,0))="","",INDEX('[1]Export Lascom'!U:U,MATCH(E468,'[1]Export Lascom'!O:O,0)))</f>
        <v>44922</v>
      </c>
    </row>
    <row r="469" spans="5:20" x14ac:dyDescent="0.25">
      <c r="E469" s="72" t="s">
        <v>828</v>
      </c>
      <c r="F469" s="73" t="str">
        <f>INDEX('[1]Export Lascom'!B:B,MATCH(E469,'[1]Export Lascom'!O:O,0))</f>
        <v>22ISS</v>
      </c>
      <c r="G469" s="73">
        <f>INDEX('[1]Export Lascom'!G:G,MATCH(E469,'[1]Export Lascom'!O:O,0))</f>
        <v>17</v>
      </c>
      <c r="H469" s="73" t="str">
        <f>INDEX('[1]Export Lascom'!D:D,MATCH(E469,'[1]Export Lascom'!O:O,0))</f>
        <v>GEN</v>
      </c>
      <c r="I469" s="73" t="str">
        <f>INDEX('[1]Export Lascom'!E:E,MATCH(E469,'[1]Export Lascom'!O:O,0))</f>
        <v>PSC2137</v>
      </c>
      <c r="J469" s="73" t="str">
        <f>IF(MID(INDEX('[1]Export Lascom'!P:P,MATCH(E469,'[1]Export Lascom'!O:O,0)),4,1)="-",MID(INDEX('[1]Export Lascom'!P:P,MATCH(E469,'[1]Export Lascom'!O:O,0)),5,3),"Titre à mettre à jour")</f>
        <v>TTT</v>
      </c>
      <c r="K469" s="73" t="str">
        <f>IF(MID(INDEX('[1]Export Lascom'!P:P,MATCH(E469,'[1]Export Lascom'!O:O,0)),4,1)="-",MID(INDEX('[1]Export Lascom'!P:P,MATCH(E469,'[1]Export Lascom'!O:O,0)),9,3),"Titre à mettre à jour")</f>
        <v>TTZ</v>
      </c>
      <c r="L469" s="73" t="str">
        <f>INDEX('[1]Export Lascom'!I:I,MATCH(E469,'[1]Export Lascom'!O:O,0))</f>
        <v>LIS</v>
      </c>
      <c r="M469" s="73" t="str">
        <f>MID(E469,SEARCH("_",E469)-1+13,6)</f>
        <v>000018</v>
      </c>
      <c r="N469" s="74">
        <f>VALUE(MID(E469,SEARCH("_",E469)-1+20,2))</f>
        <v>1</v>
      </c>
      <c r="O469" s="73" t="s">
        <v>785</v>
      </c>
      <c r="P469" s="75"/>
      <c r="Q469" s="75"/>
      <c r="R469" s="76" t="str">
        <f>IF(AND(T469&lt;&gt;"",P469&lt;&gt;""),P469-T469,IF(AND(T469&lt;&gt;"",Q469&lt;&gt;""),Q469-T469,""))</f>
        <v/>
      </c>
      <c r="S469" s="76" t="str">
        <f>IF(ISERROR(INDEX('[1]Export Agora'!F:F,MATCH(INDEX('[1]Présence Agora'!#REF!,MATCH(E469,'[1]Présence Agora'!B:B,0)),'[1]Export Agora'!A:A,0))),"",IF(INDEX('[1]Export Agora'!F:F,MATCH(INDEX('[1]Présence Agora'!#REF!,MATCH(E469,'[1]Présence Agora'!B:B,0)),'[1]Export Agora'!A:A,0))="","",INDEX('[1]Export Agora'!F:F,MATCH(INDEX('[1]Présence Agora'!#REF!,MATCH(E469,'[1]Présence Agora'!B:B,0)),'[1]Export Agora'!A:A,0))))</f>
        <v/>
      </c>
      <c r="T469" s="65">
        <f>IF(INDEX('[1]Export Lascom'!U:U,MATCH(E469,'[1]Export Lascom'!O:O,0))="","",INDEX('[1]Export Lascom'!U:U,MATCH(E469,'[1]Export Lascom'!O:O,0)))</f>
        <v>44946</v>
      </c>
    </row>
    <row r="470" spans="5:20" x14ac:dyDescent="0.25">
      <c r="E470" s="72" t="s">
        <v>829</v>
      </c>
      <c r="F470" s="73" t="str">
        <f>INDEX('[1]Export Lascom'!B:B,MATCH(E470,'[1]Export Lascom'!O:O,0))</f>
        <v>22ISS</v>
      </c>
      <c r="G470" s="73">
        <f>INDEX('[1]Export Lascom'!G:G,MATCH(E470,'[1]Export Lascom'!O:O,0))</f>
        <v>17</v>
      </c>
      <c r="H470" s="73" t="str">
        <f>INDEX('[1]Export Lascom'!D:D,MATCH(E470,'[1]Export Lascom'!O:O,0))</f>
        <v>GEN</v>
      </c>
      <c r="I470" s="73" t="str">
        <f>INDEX('[1]Export Lascom'!E:E,MATCH(E470,'[1]Export Lascom'!O:O,0))</f>
        <v>PSC2137</v>
      </c>
      <c r="J470" s="73" t="str">
        <f>IF(MID(INDEX('[1]Export Lascom'!P:P,MATCH(E470,'[1]Export Lascom'!O:O,0)),4,1)="-",MID(INDEX('[1]Export Lascom'!P:P,MATCH(E470,'[1]Export Lascom'!O:O,0)),5,3),"Titre à mettre à jour")</f>
        <v>TTT</v>
      </c>
      <c r="K470" s="73" t="str">
        <f>IF(MID(INDEX('[1]Export Lascom'!P:P,MATCH(E470,'[1]Export Lascom'!O:O,0)),4,1)="-",MID(INDEX('[1]Export Lascom'!P:P,MATCH(E470,'[1]Export Lascom'!O:O,0)),9,3),"Titre à mettre à jour")</f>
        <v>TTZ</v>
      </c>
      <c r="L470" s="73" t="str">
        <f>INDEX('[1]Export Lascom'!I:I,MATCH(E470,'[1]Export Lascom'!O:O,0))</f>
        <v>NOT</v>
      </c>
      <c r="M470" s="73" t="str">
        <f>MID(E470,SEARCH("_",E470)-1+13,6)</f>
        <v>000011</v>
      </c>
      <c r="N470" s="74">
        <f>VALUE(MID(E470,SEARCH("_",E470)-1+20,2))</f>
        <v>1</v>
      </c>
      <c r="O470" s="73" t="s">
        <v>787</v>
      </c>
      <c r="P470" s="75"/>
      <c r="Q470" s="75"/>
      <c r="R470" s="76" t="str">
        <f>IF(AND(T470&lt;&gt;"",P470&lt;&gt;""),P470-T470,IF(AND(T470&lt;&gt;"",Q470&lt;&gt;""),Q470-T470,""))</f>
        <v/>
      </c>
      <c r="S470" s="76" t="str">
        <f>IF(ISERROR(INDEX('[1]Export Agora'!F:F,MATCH(INDEX('[1]Présence Agora'!#REF!,MATCH(E470,'[1]Présence Agora'!B:B,0)),'[1]Export Agora'!A:A,0))),"",IF(INDEX('[1]Export Agora'!F:F,MATCH(INDEX('[1]Présence Agora'!#REF!,MATCH(E470,'[1]Présence Agora'!B:B,0)),'[1]Export Agora'!A:A,0))="","",INDEX('[1]Export Agora'!F:F,MATCH(INDEX('[1]Présence Agora'!#REF!,MATCH(E470,'[1]Présence Agora'!B:B,0)),'[1]Export Agora'!A:A,0))))</f>
        <v/>
      </c>
      <c r="T470" s="65">
        <f>IF(INDEX('[1]Export Lascom'!U:U,MATCH(E470,'[1]Export Lascom'!O:O,0))="","",INDEX('[1]Export Lascom'!U:U,MATCH(E470,'[1]Export Lascom'!O:O,0)))</f>
        <v>44946</v>
      </c>
    </row>
    <row r="471" spans="5:20" x14ac:dyDescent="0.25">
      <c r="E471" s="72" t="s">
        <v>836</v>
      </c>
      <c r="F471" s="73" t="str">
        <f>INDEX('[1]Export Lascom'!B:B,MATCH(E471,'[1]Export Lascom'!O:O,0))</f>
        <v>22ISS</v>
      </c>
      <c r="G471" s="73">
        <f>INDEX('[1]Export Lascom'!G:G,MATCH(E471,'[1]Export Lascom'!O:O,0))</f>
        <v>17</v>
      </c>
      <c r="H471" s="73" t="str">
        <f>INDEX('[1]Export Lascom'!D:D,MATCH(E471,'[1]Export Lascom'!O:O,0))</f>
        <v>POP</v>
      </c>
      <c r="I471" s="73" t="str">
        <f>INDEX('[1]Export Lascom'!E:E,MATCH(E471,'[1]Export Lascom'!O:O,0))</f>
        <v>PSC2137</v>
      </c>
      <c r="J471" s="73" t="str">
        <f>IF(MID(INDEX('[1]Export Lascom'!P:P,MATCH(E471,'[1]Export Lascom'!O:O,0)),4,1)="-",MID(INDEX('[1]Export Lascom'!P:P,MATCH(E471,'[1]Export Lascom'!O:O,0)),5,3),"Titre à mettre à jour")</f>
        <v>TTT</v>
      </c>
      <c r="K471" s="73" t="str">
        <f>IF(MID(INDEX('[1]Export Lascom'!P:P,MATCH(E471,'[1]Export Lascom'!O:O,0)),4,1)="-",MID(INDEX('[1]Export Lascom'!P:P,MATCH(E471,'[1]Export Lascom'!O:O,0)),9,3),"Titre à mettre à jour")</f>
        <v>TTZ</v>
      </c>
      <c r="L471" s="73" t="str">
        <f>INDEX('[1]Export Lascom'!I:I,MATCH(E471,'[1]Export Lascom'!O:O,0))</f>
        <v>NOT</v>
      </c>
      <c r="M471" s="73" t="str">
        <f>MID(E471,SEARCH("_",E471)-1+13,6)</f>
        <v>000012</v>
      </c>
      <c r="N471" s="74">
        <f>VALUE(MID(E471,SEARCH("_",E471)-1+20,2))</f>
        <v>1</v>
      </c>
      <c r="O471" s="73" t="s">
        <v>787</v>
      </c>
      <c r="P471" s="75"/>
      <c r="Q471" s="75"/>
      <c r="R471" s="76" t="str">
        <f>IF(AND(T471&lt;&gt;"",P471&lt;&gt;""),P471-T471,IF(AND(T471&lt;&gt;"",Q471&lt;&gt;""),Q471-T471,""))</f>
        <v/>
      </c>
      <c r="S471" s="76" t="str">
        <f>IF(ISERROR(INDEX('[1]Export Agora'!F:F,MATCH(INDEX('[1]Présence Agora'!#REF!,MATCH(E471,'[1]Présence Agora'!B:B,0)),'[1]Export Agora'!A:A,0))),"",IF(INDEX('[1]Export Agora'!F:F,MATCH(INDEX('[1]Présence Agora'!#REF!,MATCH(E471,'[1]Présence Agora'!B:B,0)),'[1]Export Agora'!A:A,0))="","",INDEX('[1]Export Agora'!F:F,MATCH(INDEX('[1]Présence Agora'!#REF!,MATCH(E471,'[1]Présence Agora'!B:B,0)),'[1]Export Agora'!A:A,0))))</f>
        <v/>
      </c>
      <c r="T471" s="65">
        <f>IF(INDEX('[1]Export Lascom'!U:U,MATCH(E471,'[1]Export Lascom'!O:O,0))="","",INDEX('[1]Export Lascom'!U:U,MATCH(E471,'[1]Export Lascom'!O:O,0)))</f>
        <v>44946</v>
      </c>
    </row>
    <row r="472" spans="5:20" x14ac:dyDescent="0.25">
      <c r="E472" s="72" t="s">
        <v>843</v>
      </c>
      <c r="F472" s="73" t="str">
        <f>INDEX('[1]Export Lascom'!B:B,MATCH(E472,'[1]Export Lascom'!O:O,0))</f>
        <v>22ISS</v>
      </c>
      <c r="G472" s="73">
        <f>INDEX('[1]Export Lascom'!G:G,MATCH(E472,'[1]Export Lascom'!O:O,0))</f>
        <v>17</v>
      </c>
      <c r="H472" s="73" t="str">
        <f>INDEX('[1]Export Lascom'!D:D,MATCH(E472,'[1]Export Lascom'!O:O,0))</f>
        <v>POP</v>
      </c>
      <c r="I472" s="73" t="str">
        <f>INDEX('[1]Export Lascom'!E:E,MATCH(E472,'[1]Export Lascom'!O:O,0))</f>
        <v>PSC2137</v>
      </c>
      <c r="J472" s="73" t="str">
        <f>IF(MID(INDEX('[1]Export Lascom'!P:P,MATCH(E472,'[1]Export Lascom'!O:O,0)),4,1)="-",MID(INDEX('[1]Export Lascom'!P:P,MATCH(E472,'[1]Export Lascom'!O:O,0)),5,3),"Titre à mettre à jour")</f>
        <v>TTT</v>
      </c>
      <c r="K472" s="73" t="str">
        <f>IF(MID(INDEX('[1]Export Lascom'!P:P,MATCH(E472,'[1]Export Lascom'!O:O,0)),4,1)="-",MID(INDEX('[1]Export Lascom'!P:P,MATCH(E472,'[1]Export Lascom'!O:O,0)),9,3),"Titre à mettre à jour")</f>
        <v>TTZ</v>
      </c>
      <c r="L472" s="73" t="str">
        <f>INDEX('[1]Export Lascom'!I:I,MATCH(E472,'[1]Export Lascom'!O:O,0))</f>
        <v>NOT</v>
      </c>
      <c r="M472" s="73" t="str">
        <f>MID(E472,SEARCH("_",E472)-1+13,6)</f>
        <v>000012</v>
      </c>
      <c r="N472" s="74">
        <f>VALUE(MID(E472,SEARCH("_",E472)-1+20,2))</f>
        <v>2</v>
      </c>
      <c r="O472" s="73" t="s">
        <v>785</v>
      </c>
      <c r="P472" s="75"/>
      <c r="Q472" s="75">
        <v>44963</v>
      </c>
      <c r="R472" s="76">
        <f>IF(AND(T472&lt;&gt;"",P472&lt;&gt;""),P472-T472,IF(AND(T472&lt;&gt;"",Q472&lt;&gt;""),Q472-T472,""))</f>
        <v>11</v>
      </c>
      <c r="S472" s="76" t="str">
        <f>IF(ISERROR(INDEX('[1]Export Agora'!F:F,MATCH(INDEX('[1]Présence Agora'!#REF!,MATCH(E472,'[1]Présence Agora'!B:B,0)),'[1]Export Agora'!A:A,0))),"",IF(INDEX('[1]Export Agora'!F:F,MATCH(INDEX('[1]Présence Agora'!#REF!,MATCH(E472,'[1]Présence Agora'!B:B,0)),'[1]Export Agora'!A:A,0))="","",INDEX('[1]Export Agora'!F:F,MATCH(INDEX('[1]Présence Agora'!#REF!,MATCH(E472,'[1]Présence Agora'!B:B,0)),'[1]Export Agora'!A:A,0))))</f>
        <v/>
      </c>
      <c r="T472" s="65">
        <f>IF(INDEX('[1]Export Lascom'!U:U,MATCH(E472,'[1]Export Lascom'!O:O,0))="","",INDEX('[1]Export Lascom'!U:U,MATCH(E472,'[1]Export Lascom'!O:O,0)))</f>
        <v>44952</v>
      </c>
    </row>
    <row r="473" spans="5:20" x14ac:dyDescent="0.25">
      <c r="E473" s="72" t="s">
        <v>831</v>
      </c>
      <c r="F473" s="73" t="str">
        <f>INDEX('[1]Export Lascom'!B:B,MATCH(E473,'[1]Export Lascom'!O:O,0))</f>
        <v>22ISS</v>
      </c>
      <c r="G473" s="73">
        <f>INDEX('[1]Export Lascom'!G:G,MATCH(E473,'[1]Export Lascom'!O:O,0))</f>
        <v>17</v>
      </c>
      <c r="H473" s="73" t="str">
        <f>INDEX('[1]Export Lascom'!D:D,MATCH(E473,'[1]Export Lascom'!O:O,0))</f>
        <v>INS</v>
      </c>
      <c r="I473" s="73" t="str">
        <f>INDEX('[1]Export Lascom'!E:E,MATCH(E473,'[1]Export Lascom'!O:O,0))</f>
        <v>PSC2137</v>
      </c>
      <c r="J473" s="73" t="str">
        <f>IF(MID(INDEX('[1]Export Lascom'!P:P,MATCH(E473,'[1]Export Lascom'!O:O,0)),4,1)="-",MID(INDEX('[1]Export Lascom'!P:P,MATCH(E473,'[1]Export Lascom'!O:O,0)),5,3),"Titre à mettre à jour")</f>
        <v>TTT</v>
      </c>
      <c r="K473" s="73" t="str">
        <f>IF(MID(INDEX('[1]Export Lascom'!P:P,MATCH(E473,'[1]Export Lascom'!O:O,0)),4,1)="-",MID(INDEX('[1]Export Lascom'!P:P,MATCH(E473,'[1]Export Lascom'!O:O,0)),9,3),"Titre à mettre à jour")</f>
        <v>TTZ</v>
      </c>
      <c r="L473" s="73" t="str">
        <f>INDEX('[1]Export Lascom'!I:I,MATCH(E473,'[1]Export Lascom'!O:O,0))</f>
        <v>NOT</v>
      </c>
      <c r="M473" s="73" t="str">
        <f>MID(E473,SEARCH("_",E473)-1+13,6)</f>
        <v>000016</v>
      </c>
      <c r="N473" s="74">
        <f>VALUE(MID(E473,SEARCH("_",E473)-1+20,2))</f>
        <v>1</v>
      </c>
      <c r="O473" s="73" t="s">
        <v>787</v>
      </c>
      <c r="P473" s="75"/>
      <c r="Q473" s="75"/>
      <c r="R473" s="76" t="str">
        <f>IF(AND(T473&lt;&gt;"",P473&lt;&gt;""),P473-T473,IF(AND(T473&lt;&gt;"",Q473&lt;&gt;""),Q473-T473,""))</f>
        <v/>
      </c>
      <c r="S473" s="76" t="str">
        <f>IF(ISERROR(INDEX('[1]Export Agora'!F:F,MATCH(INDEX('[1]Présence Agora'!#REF!,MATCH(E473,'[1]Présence Agora'!B:B,0)),'[1]Export Agora'!A:A,0))),"",IF(INDEX('[1]Export Agora'!F:F,MATCH(INDEX('[1]Présence Agora'!#REF!,MATCH(E473,'[1]Présence Agora'!B:B,0)),'[1]Export Agora'!A:A,0))="","",INDEX('[1]Export Agora'!F:F,MATCH(INDEX('[1]Présence Agora'!#REF!,MATCH(E473,'[1]Présence Agora'!B:B,0)),'[1]Export Agora'!A:A,0))))</f>
        <v/>
      </c>
      <c r="T473" s="65">
        <f>IF(INDEX('[1]Export Lascom'!U:U,MATCH(E473,'[1]Export Lascom'!O:O,0))="","",INDEX('[1]Export Lascom'!U:U,MATCH(E473,'[1]Export Lascom'!O:O,0)))</f>
        <v>44946</v>
      </c>
    </row>
    <row r="474" spans="5:20" x14ac:dyDescent="0.25">
      <c r="E474" s="72" t="s">
        <v>841</v>
      </c>
      <c r="F474" s="73" t="str">
        <f>INDEX('[1]Export Lascom'!B:B,MATCH(E474,'[1]Export Lascom'!O:O,0))</f>
        <v>22ISS</v>
      </c>
      <c r="G474" s="73">
        <f>INDEX('[1]Export Lascom'!G:G,MATCH(E474,'[1]Export Lascom'!O:O,0))</f>
        <v>17</v>
      </c>
      <c r="H474" s="73" t="str">
        <f>INDEX('[1]Export Lascom'!D:D,MATCH(E474,'[1]Export Lascom'!O:O,0))</f>
        <v>INS</v>
      </c>
      <c r="I474" s="73" t="str">
        <f>INDEX('[1]Export Lascom'!E:E,MATCH(E474,'[1]Export Lascom'!O:O,0))</f>
        <v>PSC2137</v>
      </c>
      <c r="J474" s="73" t="str">
        <f>IF(MID(INDEX('[1]Export Lascom'!P:P,MATCH(E474,'[1]Export Lascom'!O:O,0)),4,1)="-",MID(INDEX('[1]Export Lascom'!P:P,MATCH(E474,'[1]Export Lascom'!O:O,0)),5,3),"Titre à mettre à jour")</f>
        <v>TTT</v>
      </c>
      <c r="K474" s="73" t="str">
        <f>IF(MID(INDEX('[1]Export Lascom'!P:P,MATCH(E474,'[1]Export Lascom'!O:O,0)),4,1)="-",MID(INDEX('[1]Export Lascom'!P:P,MATCH(E474,'[1]Export Lascom'!O:O,0)),9,3),"Titre à mettre à jour")</f>
        <v>TTZ</v>
      </c>
      <c r="L474" s="73" t="str">
        <f>INDEX('[1]Export Lascom'!I:I,MATCH(E474,'[1]Export Lascom'!O:O,0))</f>
        <v>NOT</v>
      </c>
      <c r="M474" s="73" t="str">
        <f>MID(E474,SEARCH("_",E474)-1+13,6)</f>
        <v>000016</v>
      </c>
      <c r="N474" s="74">
        <f>VALUE(MID(E474,SEARCH("_",E474)-1+20,2))</f>
        <v>2</v>
      </c>
      <c r="O474" s="73" t="s">
        <v>785</v>
      </c>
      <c r="P474" s="75"/>
      <c r="Q474" s="75">
        <v>44963</v>
      </c>
      <c r="R474" s="76">
        <f>IF(AND(T474&lt;&gt;"",P474&lt;&gt;""),P474-T474,IF(AND(T474&lt;&gt;"",Q474&lt;&gt;""),Q474-T474,""))</f>
        <v>11</v>
      </c>
      <c r="S474" s="76" t="str">
        <f>IF(ISERROR(INDEX('[1]Export Agora'!F:F,MATCH(INDEX('[1]Présence Agora'!#REF!,MATCH(E474,'[1]Présence Agora'!B:B,0)),'[1]Export Agora'!A:A,0))),"",IF(INDEX('[1]Export Agora'!F:F,MATCH(INDEX('[1]Présence Agora'!#REF!,MATCH(E474,'[1]Présence Agora'!B:B,0)),'[1]Export Agora'!A:A,0))="","",INDEX('[1]Export Agora'!F:F,MATCH(INDEX('[1]Présence Agora'!#REF!,MATCH(E474,'[1]Présence Agora'!B:B,0)),'[1]Export Agora'!A:A,0))))</f>
        <v/>
      </c>
      <c r="T474" s="65">
        <f>IF(INDEX('[1]Export Lascom'!U:U,MATCH(E474,'[1]Export Lascom'!O:O,0))="","",INDEX('[1]Export Lascom'!U:U,MATCH(E474,'[1]Export Lascom'!O:O,0)))</f>
        <v>44952</v>
      </c>
    </row>
    <row r="475" spans="5:20" x14ac:dyDescent="0.25">
      <c r="E475" s="72" t="s">
        <v>834</v>
      </c>
      <c r="F475" s="73" t="str">
        <f>INDEX('[1]Export Lascom'!B:B,MATCH(E475,'[1]Export Lascom'!O:O,0))</f>
        <v>22ISS</v>
      </c>
      <c r="G475" s="73">
        <f>INDEX('[1]Export Lascom'!G:G,MATCH(E475,'[1]Export Lascom'!O:O,0))</f>
        <v>17</v>
      </c>
      <c r="H475" s="73" t="str">
        <f>INDEX('[1]Export Lascom'!D:D,MATCH(E475,'[1]Export Lascom'!O:O,0))</f>
        <v>PLF</v>
      </c>
      <c r="I475" s="73" t="str">
        <f>INDEX('[1]Export Lascom'!E:E,MATCH(E475,'[1]Export Lascom'!O:O,0))</f>
        <v>PSC2137</v>
      </c>
      <c r="J475" s="73" t="str">
        <f>IF(MID(INDEX('[1]Export Lascom'!P:P,MATCH(E475,'[1]Export Lascom'!O:O,0)),4,1)="-",MID(INDEX('[1]Export Lascom'!P:P,MATCH(E475,'[1]Export Lascom'!O:O,0)),5,3),"Titre à mettre à jour")</f>
        <v>TTT</v>
      </c>
      <c r="K475" s="73" t="str">
        <f>IF(MID(INDEX('[1]Export Lascom'!P:P,MATCH(E475,'[1]Export Lascom'!O:O,0)),4,1)="-",MID(INDEX('[1]Export Lascom'!P:P,MATCH(E475,'[1]Export Lascom'!O:O,0)),9,3),"Titre à mettre à jour")</f>
        <v>TTZ</v>
      </c>
      <c r="L475" s="73" t="str">
        <f>INDEX('[1]Export Lascom'!I:I,MATCH(E475,'[1]Export Lascom'!O:O,0))</f>
        <v>NOT</v>
      </c>
      <c r="M475" s="73" t="str">
        <f>MID(E475,SEARCH("_",E475)-1+13,6)</f>
        <v>000017</v>
      </c>
      <c r="N475" s="74">
        <f>VALUE(MID(E475,SEARCH("_",E475)-1+20,2))</f>
        <v>1</v>
      </c>
      <c r="O475" s="73" t="s">
        <v>785</v>
      </c>
      <c r="P475" s="75"/>
      <c r="Q475" s="75"/>
      <c r="R475" s="76" t="str">
        <f>IF(AND(T475&lt;&gt;"",P475&lt;&gt;""),P475-T475,IF(AND(T475&lt;&gt;"",Q475&lt;&gt;""),Q475-T475,""))</f>
        <v/>
      </c>
      <c r="S475" s="76" t="str">
        <f>IF(ISERROR(INDEX('[1]Export Agora'!F:F,MATCH(INDEX('[1]Présence Agora'!#REF!,MATCH(E475,'[1]Présence Agora'!B:B,0)),'[1]Export Agora'!A:A,0))),"",IF(INDEX('[1]Export Agora'!F:F,MATCH(INDEX('[1]Présence Agora'!#REF!,MATCH(E475,'[1]Présence Agora'!B:B,0)),'[1]Export Agora'!A:A,0))="","",INDEX('[1]Export Agora'!F:F,MATCH(INDEX('[1]Présence Agora'!#REF!,MATCH(E475,'[1]Présence Agora'!B:B,0)),'[1]Export Agora'!A:A,0))))</f>
        <v/>
      </c>
      <c r="T475" s="65">
        <f>IF(INDEX('[1]Export Lascom'!U:U,MATCH(E475,'[1]Export Lascom'!O:O,0))="","",INDEX('[1]Export Lascom'!U:U,MATCH(E475,'[1]Export Lascom'!O:O,0)))</f>
        <v>44946</v>
      </c>
    </row>
    <row r="476" spans="5:20" x14ac:dyDescent="0.25">
      <c r="E476" s="72" t="s">
        <v>830</v>
      </c>
      <c r="F476" s="73" t="str">
        <f>INDEX('[1]Export Lascom'!B:B,MATCH(E476,'[1]Export Lascom'!O:O,0))</f>
        <v>22ISS</v>
      </c>
      <c r="G476" s="73">
        <f>INDEX('[1]Export Lascom'!G:G,MATCH(E476,'[1]Export Lascom'!O:O,0))</f>
        <v>17</v>
      </c>
      <c r="H476" s="73" t="str">
        <f>INDEX('[1]Export Lascom'!D:D,MATCH(E476,'[1]Export Lascom'!O:O,0))</f>
        <v>GEN</v>
      </c>
      <c r="I476" s="73" t="str">
        <f>INDEX('[1]Export Lascom'!E:E,MATCH(E476,'[1]Export Lascom'!O:O,0))</f>
        <v>PSC2137</v>
      </c>
      <c r="J476" s="73" t="str">
        <f>IF(MID(INDEX('[1]Export Lascom'!P:P,MATCH(E476,'[1]Export Lascom'!O:O,0)),4,1)="-",MID(INDEX('[1]Export Lascom'!P:P,MATCH(E476,'[1]Export Lascom'!O:O,0)),5,3),"Titre à mettre à jour")</f>
        <v>TTT</v>
      </c>
      <c r="K476" s="73" t="str">
        <f>IF(MID(INDEX('[1]Export Lascom'!P:P,MATCH(E476,'[1]Export Lascom'!O:O,0)),4,1)="-",MID(INDEX('[1]Export Lascom'!P:P,MATCH(E476,'[1]Export Lascom'!O:O,0)),9,3),"Titre à mettre à jour")</f>
        <v>TTZ</v>
      </c>
      <c r="L476" s="73" t="str">
        <f>INDEX('[1]Export Lascom'!I:I,MATCH(E476,'[1]Export Lascom'!O:O,0))</f>
        <v>NOT</v>
      </c>
      <c r="M476" s="73" t="str">
        <f>MID(E476,SEARCH("_",E476)-1+13,6)</f>
        <v>000019</v>
      </c>
      <c r="N476" s="74">
        <f>VALUE(MID(E476,SEARCH("_",E476)-1+20,2))</f>
        <v>1</v>
      </c>
      <c r="O476" s="73" t="s">
        <v>785</v>
      </c>
      <c r="P476" s="75"/>
      <c r="Q476" s="75"/>
      <c r="R476" s="76" t="str">
        <f>IF(AND(T476&lt;&gt;"",P476&lt;&gt;""),P476-T476,IF(AND(T476&lt;&gt;"",Q476&lt;&gt;""),Q476-T476,""))</f>
        <v/>
      </c>
      <c r="S476" s="76" t="str">
        <f>IF(ISERROR(INDEX('[1]Export Agora'!F:F,MATCH(INDEX('[1]Présence Agora'!#REF!,MATCH(E476,'[1]Présence Agora'!B:B,0)),'[1]Export Agora'!A:A,0))),"",IF(INDEX('[1]Export Agora'!F:F,MATCH(INDEX('[1]Présence Agora'!#REF!,MATCH(E476,'[1]Présence Agora'!B:B,0)),'[1]Export Agora'!A:A,0))="","",INDEX('[1]Export Agora'!F:F,MATCH(INDEX('[1]Présence Agora'!#REF!,MATCH(E476,'[1]Présence Agora'!B:B,0)),'[1]Export Agora'!A:A,0))))</f>
        <v/>
      </c>
      <c r="T476" s="65">
        <f>IF(INDEX('[1]Export Lascom'!U:U,MATCH(E476,'[1]Export Lascom'!O:O,0))="","",INDEX('[1]Export Lascom'!U:U,MATCH(E476,'[1]Export Lascom'!O:O,0)))</f>
        <v>44946</v>
      </c>
    </row>
    <row r="477" spans="5:20" x14ac:dyDescent="0.25">
      <c r="E477" s="72" t="s">
        <v>927</v>
      </c>
      <c r="F477" s="73" t="str">
        <f>INDEX('[1]Export Lascom'!B:B,MATCH(E477,'[1]Export Lascom'!O:O,0))</f>
        <v>22ISS</v>
      </c>
      <c r="G477" s="73">
        <f>INDEX('[1]Export Lascom'!G:G,MATCH(E477,'[1]Export Lascom'!O:O,0))</f>
        <v>17</v>
      </c>
      <c r="H477" s="73" t="str">
        <f>INDEX('[1]Export Lascom'!D:D,MATCH(E477,'[1]Export Lascom'!O:O,0))</f>
        <v>MAC</v>
      </c>
      <c r="I477" s="73" t="str">
        <f>INDEX('[1]Export Lascom'!E:E,MATCH(E477,'[1]Export Lascom'!O:O,0))</f>
        <v>PSC2137</v>
      </c>
      <c r="J477" s="73" t="str">
        <f>IF(MID(INDEX('[1]Export Lascom'!P:P,MATCH(E477,'[1]Export Lascom'!O:O,0)),4,1)="-",MID(INDEX('[1]Export Lascom'!P:P,MATCH(E477,'[1]Export Lascom'!O:O,0)),5,3),"Titre à mettre à jour")</f>
        <v>TTT</v>
      </c>
      <c r="K477" s="73" t="str">
        <f>IF(MID(INDEX('[1]Export Lascom'!P:P,MATCH(E477,'[1]Export Lascom'!O:O,0)),4,1)="-",MID(INDEX('[1]Export Lascom'!P:P,MATCH(E477,'[1]Export Lascom'!O:O,0)),9,3),"Titre à mettre à jour")</f>
        <v>TTZ</v>
      </c>
      <c r="L477" s="73" t="str">
        <f>INDEX('[1]Export Lascom'!I:I,MATCH(E477,'[1]Export Lascom'!O:O,0))</f>
        <v>NTE</v>
      </c>
      <c r="M477" s="73" t="str">
        <f>MID(E477,SEARCH("_",E477)-1+13,6)</f>
        <v>000295</v>
      </c>
      <c r="N477" s="74">
        <f>VALUE(MID(E477,SEARCH("_",E477)-1+20,2))</f>
        <v>1</v>
      </c>
      <c r="O477" s="73" t="s">
        <v>787</v>
      </c>
      <c r="P477" s="75"/>
      <c r="Q477" s="75"/>
      <c r="R477" s="76" t="str">
        <f>IF(AND(T477&lt;&gt;"",P477&lt;&gt;""),P477-T477,IF(AND(T477&lt;&gt;"",Q477&lt;&gt;""),Q477-T477,""))</f>
        <v/>
      </c>
      <c r="S477" s="76" t="str">
        <f>IF(ISERROR(INDEX('[1]Export Agora'!F:F,MATCH(INDEX('[1]Présence Agora'!#REF!,MATCH(E477,'[1]Présence Agora'!B:B,0)),'[1]Export Agora'!A:A,0))),"",IF(INDEX('[1]Export Agora'!F:F,MATCH(INDEX('[1]Présence Agora'!#REF!,MATCH(E477,'[1]Présence Agora'!B:B,0)),'[1]Export Agora'!A:A,0))="","",INDEX('[1]Export Agora'!F:F,MATCH(INDEX('[1]Présence Agora'!#REF!,MATCH(E477,'[1]Présence Agora'!B:B,0)),'[1]Export Agora'!A:A,0))))</f>
        <v/>
      </c>
      <c r="T477" s="65">
        <f>IF(INDEX('[1]Export Lascom'!U:U,MATCH(E477,'[1]Export Lascom'!O:O,0))="","",INDEX('[1]Export Lascom'!U:U,MATCH(E477,'[1]Export Lascom'!O:O,0)))</f>
        <v>44994</v>
      </c>
    </row>
    <row r="478" spans="5:20" x14ac:dyDescent="0.25">
      <c r="E478" s="72" t="s">
        <v>928</v>
      </c>
      <c r="F478" s="73" t="str">
        <f>INDEX('[1]Export Lascom'!B:B,MATCH(E478,'[1]Export Lascom'!O:O,0))</f>
        <v>22ISS</v>
      </c>
      <c r="G478" s="73">
        <f>INDEX('[1]Export Lascom'!G:G,MATCH(E478,'[1]Export Lascom'!O:O,0))</f>
        <v>17</v>
      </c>
      <c r="H478" s="73" t="str">
        <f>INDEX('[1]Export Lascom'!D:D,MATCH(E478,'[1]Export Lascom'!O:O,0))</f>
        <v>MAC</v>
      </c>
      <c r="I478" s="73" t="str">
        <f>INDEX('[1]Export Lascom'!E:E,MATCH(E478,'[1]Export Lascom'!O:O,0))</f>
        <v>PSC2137</v>
      </c>
      <c r="J478" s="73" t="str">
        <f>IF(MID(INDEX('[1]Export Lascom'!P:P,MATCH(E478,'[1]Export Lascom'!O:O,0)),4,1)="-",MID(INDEX('[1]Export Lascom'!P:P,MATCH(E478,'[1]Export Lascom'!O:O,0)),5,3),"Titre à mettre à jour")</f>
        <v>TTT</v>
      </c>
      <c r="K478" s="73" t="str">
        <f>IF(MID(INDEX('[1]Export Lascom'!P:P,MATCH(E478,'[1]Export Lascom'!O:O,0)),4,1)="-",MID(INDEX('[1]Export Lascom'!P:P,MATCH(E478,'[1]Export Lascom'!O:O,0)),9,3),"Titre à mettre à jour")</f>
        <v>TTZ</v>
      </c>
      <c r="L478" s="73" t="str">
        <f>INDEX('[1]Export Lascom'!I:I,MATCH(E478,'[1]Export Lascom'!O:O,0))</f>
        <v>NTE</v>
      </c>
      <c r="M478" s="73" t="str">
        <f>MID(E478,SEARCH("_",E478)-1+13,6)</f>
        <v>000296</v>
      </c>
      <c r="N478" s="74">
        <f>VALUE(MID(E478,SEARCH("_",E478)-1+20,2))</f>
        <v>1</v>
      </c>
      <c r="O478" s="73" t="s">
        <v>787</v>
      </c>
      <c r="P478" s="75"/>
      <c r="Q478" s="75"/>
      <c r="R478" s="76" t="str">
        <f>IF(AND(T478&lt;&gt;"",P478&lt;&gt;""),P478-T478,IF(AND(T478&lt;&gt;"",Q478&lt;&gt;""),Q478-T478,""))</f>
        <v/>
      </c>
      <c r="S478" s="76" t="str">
        <f>IF(ISERROR(INDEX('[1]Export Agora'!F:F,MATCH(INDEX('[1]Présence Agora'!#REF!,MATCH(E478,'[1]Présence Agora'!B:B,0)),'[1]Export Agora'!A:A,0))),"",IF(INDEX('[1]Export Agora'!F:F,MATCH(INDEX('[1]Présence Agora'!#REF!,MATCH(E478,'[1]Présence Agora'!B:B,0)),'[1]Export Agora'!A:A,0))="","",INDEX('[1]Export Agora'!F:F,MATCH(INDEX('[1]Présence Agora'!#REF!,MATCH(E478,'[1]Présence Agora'!B:B,0)),'[1]Export Agora'!A:A,0))))</f>
        <v/>
      </c>
      <c r="T478" s="65">
        <f>IF(INDEX('[1]Export Lascom'!U:U,MATCH(E478,'[1]Export Lascom'!O:O,0))="","",INDEX('[1]Export Lascom'!U:U,MATCH(E478,'[1]Export Lascom'!O:O,0)))</f>
        <v>44994</v>
      </c>
    </row>
    <row r="479" spans="5:20" x14ac:dyDescent="0.25">
      <c r="E479" s="72" t="s">
        <v>929</v>
      </c>
      <c r="F479" s="73" t="str">
        <f>INDEX('[1]Export Lascom'!B:B,MATCH(E479,'[1]Export Lascom'!O:O,0))</f>
        <v>22ISS</v>
      </c>
      <c r="G479" s="73">
        <f>INDEX('[1]Export Lascom'!G:G,MATCH(E479,'[1]Export Lascom'!O:O,0))</f>
        <v>17</v>
      </c>
      <c r="H479" s="73" t="str">
        <f>INDEX('[1]Export Lascom'!D:D,MATCH(E479,'[1]Export Lascom'!O:O,0))</f>
        <v>MAC</v>
      </c>
      <c r="I479" s="73" t="str">
        <f>INDEX('[1]Export Lascom'!E:E,MATCH(E479,'[1]Export Lascom'!O:O,0))</f>
        <v>PSC2137</v>
      </c>
      <c r="J479" s="73" t="str">
        <f>IF(MID(INDEX('[1]Export Lascom'!P:P,MATCH(E479,'[1]Export Lascom'!O:O,0)),4,1)="-",MID(INDEX('[1]Export Lascom'!P:P,MATCH(E479,'[1]Export Lascom'!O:O,0)),5,3),"Titre à mettre à jour")</f>
        <v>TTT</v>
      </c>
      <c r="K479" s="73" t="str">
        <f>IF(MID(INDEX('[1]Export Lascom'!P:P,MATCH(E479,'[1]Export Lascom'!O:O,0)),4,1)="-",MID(INDEX('[1]Export Lascom'!P:P,MATCH(E479,'[1]Export Lascom'!O:O,0)),9,3),"Titre à mettre à jour")</f>
        <v>TTZ</v>
      </c>
      <c r="L479" s="73" t="str">
        <f>INDEX('[1]Export Lascom'!I:I,MATCH(E479,'[1]Export Lascom'!O:O,0))</f>
        <v>NTE</v>
      </c>
      <c r="M479" s="73" t="str">
        <f>MID(E479,SEARCH("_",E479)-1+13,6)</f>
        <v>000297</v>
      </c>
      <c r="N479" s="74">
        <f>VALUE(MID(E479,SEARCH("_",E479)-1+20,2))</f>
        <v>1</v>
      </c>
      <c r="O479" s="73" t="s">
        <v>785</v>
      </c>
      <c r="P479" s="75"/>
      <c r="Q479" s="75"/>
      <c r="R479" s="76" t="str">
        <f>IF(AND(T479&lt;&gt;"",P479&lt;&gt;""),P479-T479,IF(AND(T479&lt;&gt;"",Q479&lt;&gt;""),Q479-T479,""))</f>
        <v/>
      </c>
      <c r="S479" s="76" t="str">
        <f>IF(ISERROR(INDEX('[1]Export Agora'!F:F,MATCH(INDEX('[1]Présence Agora'!#REF!,MATCH(E479,'[1]Présence Agora'!B:B,0)),'[1]Export Agora'!A:A,0))),"",IF(INDEX('[1]Export Agora'!F:F,MATCH(INDEX('[1]Présence Agora'!#REF!,MATCH(E479,'[1]Présence Agora'!B:B,0)),'[1]Export Agora'!A:A,0))="","",INDEX('[1]Export Agora'!F:F,MATCH(INDEX('[1]Présence Agora'!#REF!,MATCH(E479,'[1]Présence Agora'!B:B,0)),'[1]Export Agora'!A:A,0))))</f>
        <v/>
      </c>
      <c r="T479" s="65">
        <f>IF(INDEX('[1]Export Lascom'!U:U,MATCH(E479,'[1]Export Lascom'!O:O,0))="","",INDEX('[1]Export Lascom'!U:U,MATCH(E479,'[1]Export Lascom'!O:O,0)))</f>
        <v>44994</v>
      </c>
    </row>
    <row r="480" spans="5:20" x14ac:dyDescent="0.25">
      <c r="E480" s="72" t="s">
        <v>1039</v>
      </c>
      <c r="F480" s="73" t="str">
        <f>INDEX('[1]Export Lascom'!B:B,MATCH(E480,'[1]Export Lascom'!O:O,0))</f>
        <v>22ISS</v>
      </c>
      <c r="G480" s="73">
        <f>INDEX('[1]Export Lascom'!G:G,MATCH(E480,'[1]Export Lascom'!O:O,0))</f>
        <v>17</v>
      </c>
      <c r="H480" s="73" t="str">
        <f>INDEX('[1]Export Lascom'!D:D,MATCH(E480,'[1]Export Lascom'!O:O,0))</f>
        <v>SGO</v>
      </c>
      <c r="I480" s="73" t="str">
        <f>INDEX('[1]Export Lascom'!E:E,MATCH(E480,'[1]Export Lascom'!O:O,0))</f>
        <v>PSC2137</v>
      </c>
      <c r="J480" s="73" t="str">
        <f>IF(MID(INDEX('[1]Export Lascom'!P:P,MATCH(E480,'[1]Export Lascom'!O:O,0)),4,1)="-",MID(INDEX('[1]Export Lascom'!P:P,MATCH(E480,'[1]Export Lascom'!O:O,0)),5,3),"Titre à mettre à jour")</f>
        <v>TTT</v>
      </c>
      <c r="K480" s="73" t="str">
        <f>IF(MID(INDEX('[1]Export Lascom'!P:P,MATCH(E480,'[1]Export Lascom'!O:O,0)),4,1)="-",MID(INDEX('[1]Export Lascom'!P:P,MATCH(E480,'[1]Export Lascom'!O:O,0)),9,3),"Titre à mettre à jour")</f>
        <v>TTZ</v>
      </c>
      <c r="L480" s="73" t="str">
        <f>INDEX('[1]Export Lascom'!I:I,MATCH(E480,'[1]Export Lascom'!O:O,0))</f>
        <v>NTE</v>
      </c>
      <c r="M480" s="73" t="str">
        <f>MID(E480,SEARCH("_",E480)-1+13,6)</f>
        <v>000300</v>
      </c>
      <c r="N480" s="74">
        <f>VALUE(MID(E480,SEARCH("_",E480)-1+20,2))</f>
        <v>1</v>
      </c>
      <c r="O480" s="73" t="s">
        <v>785</v>
      </c>
      <c r="P480" s="75"/>
      <c r="Q480" s="75"/>
      <c r="R480" s="76" t="str">
        <f>IF(AND(T480&lt;&gt;"",P480&lt;&gt;""),P480-T480,IF(AND(T480&lt;&gt;"",Q480&lt;&gt;""),Q480-T480,""))</f>
        <v/>
      </c>
      <c r="S480" s="76" t="str">
        <f>IF(ISERROR(INDEX('[1]Export Agora'!F:F,MATCH(INDEX('[1]Présence Agora'!#REF!,MATCH(E480,'[1]Présence Agora'!B:B,0)),'[1]Export Agora'!A:A,0))),"",IF(INDEX('[1]Export Agora'!F:F,MATCH(INDEX('[1]Présence Agora'!#REF!,MATCH(E480,'[1]Présence Agora'!B:B,0)),'[1]Export Agora'!A:A,0))="","",INDEX('[1]Export Agora'!F:F,MATCH(INDEX('[1]Présence Agora'!#REF!,MATCH(E480,'[1]Présence Agora'!B:B,0)),'[1]Export Agora'!A:A,0))))</f>
        <v/>
      </c>
      <c r="T480" s="65">
        <f>IF(INDEX('[1]Export Lascom'!U:U,MATCH(E480,'[1]Export Lascom'!O:O,0))="","",INDEX('[1]Export Lascom'!U:U,MATCH(E480,'[1]Export Lascom'!O:O,0)))</f>
        <v>45036</v>
      </c>
    </row>
    <row r="481" spans="5:20" x14ac:dyDescent="0.25">
      <c r="E481" s="72" t="s">
        <v>1037</v>
      </c>
      <c r="F481" s="73" t="str">
        <f>INDEX('[1]Export Lascom'!B:B,MATCH(E481,'[1]Export Lascom'!O:O,0))</f>
        <v>22ISS</v>
      </c>
      <c r="G481" s="73">
        <f>INDEX('[1]Export Lascom'!G:G,MATCH(E481,'[1]Export Lascom'!O:O,0))</f>
        <v>17</v>
      </c>
      <c r="H481" s="73" t="str">
        <f>INDEX('[1]Export Lascom'!D:D,MATCH(E481,'[1]Export Lascom'!O:O,0))</f>
        <v>CHA</v>
      </c>
      <c r="I481" s="73" t="str">
        <f>INDEX('[1]Export Lascom'!E:E,MATCH(E481,'[1]Export Lascom'!O:O,0))</f>
        <v>PSC2137</v>
      </c>
      <c r="J481" s="73" t="str">
        <f>IF(MID(INDEX('[1]Export Lascom'!P:P,MATCH(E481,'[1]Export Lascom'!O:O,0)),4,1)="-",MID(INDEX('[1]Export Lascom'!P:P,MATCH(E481,'[1]Export Lascom'!O:O,0)),5,3),"Titre à mettre à jour")</f>
        <v>TTT</v>
      </c>
      <c r="K481" s="73" t="str">
        <f>IF(MID(INDEX('[1]Export Lascom'!P:P,MATCH(E481,'[1]Export Lascom'!O:O,0)),4,1)="-",MID(INDEX('[1]Export Lascom'!P:P,MATCH(E481,'[1]Export Lascom'!O:O,0)),9,3),"Titre à mettre à jour")</f>
        <v>EME</v>
      </c>
      <c r="L481" s="73" t="str">
        <f>INDEX('[1]Export Lascom'!I:I,MATCH(E481,'[1]Export Lascom'!O:O,0))</f>
        <v>NTE</v>
      </c>
      <c r="M481" s="73" t="str">
        <f>MID(E481,SEARCH("_",E481)-1+13,6)</f>
        <v>000320</v>
      </c>
      <c r="N481" s="74">
        <f>VALUE(MID(E481,SEARCH("_",E481)-1+20,2))</f>
        <v>1</v>
      </c>
      <c r="O481" s="73" t="s">
        <v>787</v>
      </c>
      <c r="P481" s="75"/>
      <c r="Q481" s="75"/>
      <c r="R481" s="76" t="str">
        <f>IF(AND(T481&lt;&gt;"",P481&lt;&gt;""),P481-T481,IF(AND(T481&lt;&gt;"",Q481&lt;&gt;""),Q481-T481,""))</f>
        <v/>
      </c>
      <c r="S481" s="76" t="str">
        <f>IF(ISERROR(INDEX('[1]Export Agora'!F:F,MATCH(INDEX('[1]Présence Agora'!#REF!,MATCH(E481,'[1]Présence Agora'!B:B,0)),'[1]Export Agora'!A:A,0))),"",IF(INDEX('[1]Export Agora'!F:F,MATCH(INDEX('[1]Présence Agora'!#REF!,MATCH(E481,'[1]Présence Agora'!B:B,0)),'[1]Export Agora'!A:A,0))="","",INDEX('[1]Export Agora'!F:F,MATCH(INDEX('[1]Présence Agora'!#REF!,MATCH(E481,'[1]Présence Agora'!B:B,0)),'[1]Export Agora'!A:A,0))))</f>
        <v/>
      </c>
      <c r="T481" s="65">
        <f>IF(INDEX('[1]Export Lascom'!U:U,MATCH(E481,'[1]Export Lascom'!O:O,0))="","",INDEX('[1]Export Lascom'!U:U,MATCH(E481,'[1]Export Lascom'!O:O,0)))</f>
        <v>45036</v>
      </c>
    </row>
    <row r="482" spans="5:20" x14ac:dyDescent="0.25">
      <c r="E482" s="72" t="s">
        <v>1218</v>
      </c>
      <c r="F482" s="73" t="str">
        <f>INDEX('[1]Export Lascom'!B:B,MATCH(E482,'[1]Export Lascom'!O:O,0))</f>
        <v>22ISS</v>
      </c>
      <c r="G482" s="73">
        <f>INDEX('[1]Export Lascom'!G:G,MATCH(E482,'[1]Export Lascom'!O:O,0))</f>
        <v>17</v>
      </c>
      <c r="H482" s="73" t="str">
        <f>INDEX('[1]Export Lascom'!D:D,MATCH(E482,'[1]Export Lascom'!O:O,0))</f>
        <v>CHA</v>
      </c>
      <c r="I482" s="73" t="str">
        <f>INDEX('[1]Export Lascom'!E:E,MATCH(E482,'[1]Export Lascom'!O:O,0))</f>
        <v>PSC2137</v>
      </c>
      <c r="J482" s="73" t="str">
        <f>IF(MID(INDEX('[1]Export Lascom'!P:P,MATCH(E482,'[1]Export Lascom'!O:O,0)),4,1)="-",MID(INDEX('[1]Export Lascom'!P:P,MATCH(E482,'[1]Export Lascom'!O:O,0)),5,3),"Titre à mettre à jour")</f>
        <v>TTZ</v>
      </c>
      <c r="K482" s="73" t="str">
        <f>IF(MID(INDEX('[1]Export Lascom'!P:P,MATCH(E482,'[1]Export Lascom'!O:O,0)),4,1)="-",MID(INDEX('[1]Export Lascom'!P:P,MATCH(E482,'[1]Export Lascom'!O:O,0)),9,3),"Titre à mettre à jour")</f>
        <v>EME</v>
      </c>
      <c r="L482" s="73" t="str">
        <f>INDEX('[1]Export Lascom'!I:I,MATCH(E482,'[1]Export Lascom'!O:O,0))</f>
        <v>NTE</v>
      </c>
      <c r="M482" s="73" t="str">
        <f>MID(E482,SEARCH("_",E482)-1+13,6)</f>
        <v>000321</v>
      </c>
      <c r="N482" s="74">
        <f>VALUE(MID(E482,SEARCH("_",E482)-1+20,2))</f>
        <v>1</v>
      </c>
      <c r="O482" s="73" t="s">
        <v>785</v>
      </c>
      <c r="P482" s="75"/>
      <c r="Q482" s="75"/>
      <c r="R482" s="76" t="str">
        <f>IF(AND(T482&lt;&gt;"",P482&lt;&gt;""),P482-T482,IF(AND(T482&lt;&gt;"",Q482&lt;&gt;""),Q482-T482,""))</f>
        <v/>
      </c>
      <c r="S482" s="76" t="str">
        <f>IF(ISERROR(INDEX('[1]Export Agora'!F:F,MATCH(INDEX('[1]Présence Agora'!#REF!,MATCH(E482,'[1]Présence Agora'!B:B,0)),'[1]Export Agora'!A:A,0))),"",IF(INDEX('[1]Export Agora'!F:F,MATCH(INDEX('[1]Présence Agora'!#REF!,MATCH(E482,'[1]Présence Agora'!B:B,0)),'[1]Export Agora'!A:A,0))="","",INDEX('[1]Export Agora'!F:F,MATCH(INDEX('[1]Présence Agora'!#REF!,MATCH(E482,'[1]Présence Agora'!B:B,0)),'[1]Export Agora'!A:A,0))))</f>
        <v/>
      </c>
      <c r="T482" s="65">
        <f>IF(INDEX('[1]Export Lascom'!U:U,MATCH(E482,'[1]Export Lascom'!O:O,0))="","",INDEX('[1]Export Lascom'!U:U,MATCH(E482,'[1]Export Lascom'!O:O,0)))</f>
        <v>45071</v>
      </c>
    </row>
    <row r="483" spans="5:20" x14ac:dyDescent="0.25">
      <c r="E483" s="72" t="s">
        <v>861</v>
      </c>
      <c r="F483" s="73" t="str">
        <f>INDEX('[1]Export Lascom'!B:B,MATCH(E483,'[1]Export Lascom'!O:O,0))</f>
        <v>22ISS</v>
      </c>
      <c r="G483" s="73">
        <f>INDEX('[1]Export Lascom'!G:G,MATCH(E483,'[1]Export Lascom'!O:O,0))</f>
        <v>17</v>
      </c>
      <c r="H483" s="73" t="str">
        <f>INDEX('[1]Export Lascom'!D:D,MATCH(E483,'[1]Export Lascom'!O:O,0))</f>
        <v>INS</v>
      </c>
      <c r="I483" s="73" t="str">
        <f>INDEX('[1]Export Lascom'!E:E,MATCH(E483,'[1]Export Lascom'!O:O,0))</f>
        <v>PSC2137</v>
      </c>
      <c r="J483" s="73" t="str">
        <f>IF(MID(INDEX('[1]Export Lascom'!P:P,MATCH(E483,'[1]Export Lascom'!O:O,0)),4,1)="-",MID(INDEX('[1]Export Lascom'!P:P,MATCH(E483,'[1]Export Lascom'!O:O,0)),5,3),"Titre à mettre à jour")</f>
        <v>TTT</v>
      </c>
      <c r="K483" s="73" t="str">
        <f>IF(MID(INDEX('[1]Export Lascom'!P:P,MATCH(E483,'[1]Export Lascom'!O:O,0)),4,1)="-",MID(INDEX('[1]Export Lascom'!P:P,MATCH(E483,'[1]Export Lascom'!O:O,0)),9,3),"Titre à mettre à jour")</f>
        <v>TTZ</v>
      </c>
      <c r="L483" s="73" t="str">
        <f>INDEX('[1]Export Lascom'!I:I,MATCH(E483,'[1]Export Lascom'!O:O,0))</f>
        <v>PIC</v>
      </c>
      <c r="M483" s="73" t="str">
        <f>MID(E483,SEARCH("_",E483)-1+13,6)</f>
        <v>000005</v>
      </c>
      <c r="N483" s="74">
        <f>VALUE(MID(E483,SEARCH("_",E483)-1+20,2))</f>
        <v>1</v>
      </c>
      <c r="O483" s="73" t="s">
        <v>787</v>
      </c>
      <c r="P483" s="75"/>
      <c r="Q483" s="75"/>
      <c r="R483" s="76" t="str">
        <f>IF(AND(T483&lt;&gt;"",P483&lt;&gt;""),P483-T483,IF(AND(T483&lt;&gt;"",Q483&lt;&gt;""),Q483-T483,""))</f>
        <v/>
      </c>
      <c r="S483" s="76" t="str">
        <f>IF(ISERROR(INDEX('[1]Export Agora'!F:F,MATCH(INDEX('[1]Présence Agora'!#REF!,MATCH(E483,'[1]Présence Agora'!B:B,0)),'[1]Export Agora'!A:A,0))),"",IF(INDEX('[1]Export Agora'!F:F,MATCH(INDEX('[1]Présence Agora'!#REF!,MATCH(E483,'[1]Présence Agora'!B:B,0)),'[1]Export Agora'!A:A,0))="","",INDEX('[1]Export Agora'!F:F,MATCH(INDEX('[1]Présence Agora'!#REF!,MATCH(E483,'[1]Présence Agora'!B:B,0)),'[1]Export Agora'!A:A,0))))</f>
        <v/>
      </c>
      <c r="T483" s="65">
        <f>IF(INDEX('[1]Export Lascom'!U:U,MATCH(E483,'[1]Export Lascom'!O:O,0))="","",INDEX('[1]Export Lascom'!U:U,MATCH(E483,'[1]Export Lascom'!O:O,0)))</f>
        <v>44966</v>
      </c>
    </row>
    <row r="484" spans="5:20" x14ac:dyDescent="0.25">
      <c r="E484" s="72" t="s">
        <v>941</v>
      </c>
      <c r="F484" s="73" t="str">
        <f>INDEX('[1]Export Lascom'!B:B,MATCH(E484,'[1]Export Lascom'!O:O,0))</f>
        <v>22ISS</v>
      </c>
      <c r="G484" s="73">
        <f>INDEX('[1]Export Lascom'!G:G,MATCH(E484,'[1]Export Lascom'!O:O,0))</f>
        <v>17</v>
      </c>
      <c r="H484" s="73" t="str">
        <f>INDEX('[1]Export Lascom'!D:D,MATCH(E484,'[1]Export Lascom'!O:O,0))</f>
        <v>INS</v>
      </c>
      <c r="I484" s="73" t="str">
        <f>INDEX('[1]Export Lascom'!E:E,MATCH(E484,'[1]Export Lascom'!O:O,0))</f>
        <v>PSC2137</v>
      </c>
      <c r="J484" s="73" t="str">
        <f>IF(MID(INDEX('[1]Export Lascom'!P:P,MATCH(E484,'[1]Export Lascom'!O:O,0)),4,1)="-",MID(INDEX('[1]Export Lascom'!P:P,MATCH(E484,'[1]Export Lascom'!O:O,0)),5,3),"Titre à mettre à jour")</f>
        <v>TTT</v>
      </c>
      <c r="K484" s="73" t="str">
        <f>IF(MID(INDEX('[1]Export Lascom'!P:P,MATCH(E484,'[1]Export Lascom'!O:O,0)),4,1)="-",MID(INDEX('[1]Export Lascom'!P:P,MATCH(E484,'[1]Export Lascom'!O:O,0)),9,3),"Titre à mettre à jour")</f>
        <v>TTZ</v>
      </c>
      <c r="L484" s="73" t="str">
        <f>INDEX('[1]Export Lascom'!I:I,MATCH(E484,'[1]Export Lascom'!O:O,0))</f>
        <v>PIC</v>
      </c>
      <c r="M484" s="73" t="str">
        <f>MID(E484,SEARCH("_",E484)-1+13,6)</f>
        <v>000005</v>
      </c>
      <c r="N484" s="74">
        <f>VALUE(MID(E484,SEARCH("_",E484)-1+20,2))</f>
        <v>2</v>
      </c>
      <c r="O484" s="73" t="s">
        <v>787</v>
      </c>
      <c r="P484" s="75"/>
      <c r="Q484" s="75">
        <v>44980</v>
      </c>
      <c r="R484" s="76">
        <f>IF(AND(T484&lt;&gt;"",P484&lt;&gt;""),P484-T484,IF(AND(T484&lt;&gt;"",Q484&lt;&gt;""),Q484-T484,""))</f>
        <v>-22</v>
      </c>
      <c r="S484" s="76" t="str">
        <f>IF(ISERROR(INDEX('[1]Export Agora'!F:F,MATCH(INDEX('[1]Présence Agora'!#REF!,MATCH(E484,'[1]Présence Agora'!B:B,0)),'[1]Export Agora'!A:A,0))),"",IF(INDEX('[1]Export Agora'!F:F,MATCH(INDEX('[1]Présence Agora'!#REF!,MATCH(E484,'[1]Présence Agora'!B:B,0)),'[1]Export Agora'!A:A,0))="","",INDEX('[1]Export Agora'!F:F,MATCH(INDEX('[1]Présence Agora'!#REF!,MATCH(E484,'[1]Présence Agora'!B:B,0)),'[1]Export Agora'!A:A,0))))</f>
        <v/>
      </c>
      <c r="T484" s="65">
        <f>IF(INDEX('[1]Export Lascom'!U:U,MATCH(E484,'[1]Export Lascom'!O:O,0))="","",INDEX('[1]Export Lascom'!U:U,MATCH(E484,'[1]Export Lascom'!O:O,0)))</f>
        <v>45002</v>
      </c>
    </row>
    <row r="485" spans="5:20" x14ac:dyDescent="0.25">
      <c r="E485" s="72" t="s">
        <v>1025</v>
      </c>
      <c r="F485" s="73" t="str">
        <f>INDEX('[1]Export Lascom'!B:B,MATCH(E485,'[1]Export Lascom'!O:O,0))</f>
        <v>22ISS</v>
      </c>
      <c r="G485" s="73">
        <f>INDEX('[1]Export Lascom'!G:G,MATCH(E485,'[1]Export Lascom'!O:O,0))</f>
        <v>17</v>
      </c>
      <c r="H485" s="73" t="str">
        <f>INDEX('[1]Export Lascom'!D:D,MATCH(E485,'[1]Export Lascom'!O:O,0))</f>
        <v>INS</v>
      </c>
      <c r="I485" s="73" t="str">
        <f>INDEX('[1]Export Lascom'!E:E,MATCH(E485,'[1]Export Lascom'!O:O,0))</f>
        <v>PSC2137</v>
      </c>
      <c r="J485" s="73" t="str">
        <f>IF(MID(INDEX('[1]Export Lascom'!P:P,MATCH(E485,'[1]Export Lascom'!O:O,0)),4,1)="-",MID(INDEX('[1]Export Lascom'!P:P,MATCH(E485,'[1]Export Lascom'!O:O,0)),5,3),"Titre à mettre à jour")</f>
        <v>TTT</v>
      </c>
      <c r="K485" s="73" t="str">
        <f>IF(MID(INDEX('[1]Export Lascom'!P:P,MATCH(E485,'[1]Export Lascom'!O:O,0)),4,1)="-",MID(INDEX('[1]Export Lascom'!P:P,MATCH(E485,'[1]Export Lascom'!O:O,0)),9,3),"Titre à mettre à jour")</f>
        <v>TTZ</v>
      </c>
      <c r="L485" s="73" t="str">
        <f>INDEX('[1]Export Lascom'!I:I,MATCH(E485,'[1]Export Lascom'!O:O,0))</f>
        <v>PIC</v>
      </c>
      <c r="M485" s="73" t="str">
        <f>MID(E485,SEARCH("_",E485)-1+13,6)</f>
        <v>000005</v>
      </c>
      <c r="N485" s="74">
        <f>VALUE(MID(E485,SEARCH("_",E485)-1+20,2))</f>
        <v>4</v>
      </c>
      <c r="O485" s="73" t="s">
        <v>787</v>
      </c>
      <c r="P485" s="75"/>
      <c r="Q485" s="75">
        <v>45019</v>
      </c>
      <c r="R485" s="76">
        <f>IF(AND(T485&lt;&gt;"",P485&lt;&gt;""),P485-T485,IF(AND(T485&lt;&gt;"",Q485&lt;&gt;""),Q485-T485,""))</f>
        <v>-10</v>
      </c>
      <c r="S485" s="76" t="str">
        <f>IF(ISERROR(INDEX('[1]Export Agora'!F:F,MATCH(INDEX('[1]Présence Agora'!#REF!,MATCH(E485,'[1]Présence Agora'!B:B,0)),'[1]Export Agora'!A:A,0))),"",IF(INDEX('[1]Export Agora'!F:F,MATCH(INDEX('[1]Présence Agora'!#REF!,MATCH(E485,'[1]Présence Agora'!B:B,0)),'[1]Export Agora'!A:A,0))="","",INDEX('[1]Export Agora'!F:F,MATCH(INDEX('[1]Présence Agora'!#REF!,MATCH(E485,'[1]Présence Agora'!B:B,0)),'[1]Export Agora'!A:A,0))))</f>
        <v/>
      </c>
      <c r="T485" s="65">
        <f>IF(INDEX('[1]Export Lascom'!U:U,MATCH(E485,'[1]Export Lascom'!O:O,0))="","",INDEX('[1]Export Lascom'!U:U,MATCH(E485,'[1]Export Lascom'!O:O,0)))</f>
        <v>45029</v>
      </c>
    </row>
    <row r="486" spans="5:20" x14ac:dyDescent="0.25">
      <c r="E486" s="72" t="s">
        <v>862</v>
      </c>
      <c r="F486" s="73" t="str">
        <f>INDEX('[1]Export Lascom'!B:B,MATCH(E486,'[1]Export Lascom'!O:O,0))</f>
        <v>22ISS</v>
      </c>
      <c r="G486" s="73">
        <f>INDEX('[1]Export Lascom'!G:G,MATCH(E486,'[1]Export Lascom'!O:O,0))</f>
        <v>17</v>
      </c>
      <c r="H486" s="73" t="str">
        <f>INDEX('[1]Export Lascom'!D:D,MATCH(E486,'[1]Export Lascom'!O:O,0))</f>
        <v>INS</v>
      </c>
      <c r="I486" s="73" t="str">
        <f>INDEX('[1]Export Lascom'!E:E,MATCH(E486,'[1]Export Lascom'!O:O,0))</f>
        <v>PSC2137</v>
      </c>
      <c r="J486" s="73" t="str">
        <f>IF(MID(INDEX('[1]Export Lascom'!P:P,MATCH(E486,'[1]Export Lascom'!O:O,0)),4,1)="-",MID(INDEX('[1]Export Lascom'!P:P,MATCH(E486,'[1]Export Lascom'!O:O,0)),5,3),"Titre à mettre à jour")</f>
        <v>TTT</v>
      </c>
      <c r="K486" s="73" t="str">
        <f>IF(MID(INDEX('[1]Export Lascom'!P:P,MATCH(E486,'[1]Export Lascom'!O:O,0)),4,1)="-",MID(INDEX('[1]Export Lascom'!P:P,MATCH(E486,'[1]Export Lascom'!O:O,0)),9,3),"Titre à mettre à jour")</f>
        <v>TTZ</v>
      </c>
      <c r="L486" s="73" t="str">
        <f>INDEX('[1]Export Lascom'!I:I,MATCH(E486,'[1]Export Lascom'!O:O,0))</f>
        <v>PIC</v>
      </c>
      <c r="M486" s="73" t="str">
        <f>MID(E486,SEARCH("_",E486)-1+13,6)</f>
        <v>000006</v>
      </c>
      <c r="N486" s="74">
        <f>VALUE(MID(E486,SEARCH("_",E486)-1+20,2))</f>
        <v>1</v>
      </c>
      <c r="O486" s="73" t="s">
        <v>785</v>
      </c>
      <c r="P486" s="75"/>
      <c r="Q486" s="75"/>
      <c r="R486" s="76" t="str">
        <f>IF(AND(T486&lt;&gt;"",P486&lt;&gt;""),P486-T486,IF(AND(T486&lt;&gt;"",Q486&lt;&gt;""),Q486-T486,""))</f>
        <v/>
      </c>
      <c r="S486" s="76" t="str">
        <f>IF(ISERROR(INDEX('[1]Export Agora'!F:F,MATCH(INDEX('[1]Présence Agora'!#REF!,MATCH(E486,'[1]Présence Agora'!B:B,0)),'[1]Export Agora'!A:A,0))),"",IF(INDEX('[1]Export Agora'!F:F,MATCH(INDEX('[1]Présence Agora'!#REF!,MATCH(E486,'[1]Présence Agora'!B:B,0)),'[1]Export Agora'!A:A,0))="","",INDEX('[1]Export Agora'!F:F,MATCH(INDEX('[1]Présence Agora'!#REF!,MATCH(E486,'[1]Présence Agora'!B:B,0)),'[1]Export Agora'!A:A,0))))</f>
        <v/>
      </c>
      <c r="T486" s="65">
        <f>IF(INDEX('[1]Export Lascom'!U:U,MATCH(E486,'[1]Export Lascom'!O:O,0))="","",INDEX('[1]Export Lascom'!U:U,MATCH(E486,'[1]Export Lascom'!O:O,0)))</f>
        <v>44966</v>
      </c>
    </row>
    <row r="487" spans="5:20" x14ac:dyDescent="0.25">
      <c r="E487" s="72" t="s">
        <v>1203</v>
      </c>
      <c r="F487" s="73" t="str">
        <f>INDEX('[1]Export Lascom'!B:B,MATCH(E487,'[1]Export Lascom'!O:O,0))</f>
        <v>22ISS</v>
      </c>
      <c r="G487" s="73">
        <f>INDEX('[1]Export Lascom'!G:G,MATCH(E487,'[1]Export Lascom'!O:O,0))</f>
        <v>17</v>
      </c>
      <c r="H487" s="73" t="str">
        <f>INDEX('[1]Export Lascom'!D:D,MATCH(E487,'[1]Export Lascom'!O:O,0))</f>
        <v>MMS</v>
      </c>
      <c r="I487" s="73" t="str">
        <f>INDEX('[1]Export Lascom'!E:E,MATCH(E487,'[1]Export Lascom'!O:O,0))</f>
        <v>PSC2137</v>
      </c>
      <c r="J487" s="73" t="str">
        <f>IF(MID(INDEX('[1]Export Lascom'!P:P,MATCH(E487,'[1]Export Lascom'!O:O,0)),4,1)="-",MID(INDEX('[1]Export Lascom'!P:P,MATCH(E487,'[1]Export Lascom'!O:O,0)),5,3),"Titre à mettre à jour")</f>
        <v>S01</v>
      </c>
      <c r="K487" s="73" t="str">
        <f>IF(MID(INDEX('[1]Export Lascom'!P:P,MATCH(E487,'[1]Export Lascom'!O:O,0)),4,1)="-",MID(INDEX('[1]Export Lascom'!P:P,MATCH(E487,'[1]Export Lascom'!O:O,0)),9,3),"Titre à mettre à jour")</f>
        <v>-BO</v>
      </c>
      <c r="L487" s="73" t="str">
        <f>INDEX('[1]Export Lascom'!I:I,MATCH(E487,'[1]Export Lascom'!O:O,0))</f>
        <v>PLA</v>
      </c>
      <c r="M487" s="73" t="str">
        <f>MID(E487,SEARCH("_",E487)-1+13,6)</f>
        <v>000080</v>
      </c>
      <c r="N487" s="74">
        <f>VALUE(MID(E487,SEARCH("_",E487)-1+20,2))</f>
        <v>1</v>
      </c>
      <c r="O487" s="73" t="s">
        <v>787</v>
      </c>
      <c r="P487" s="75"/>
      <c r="Q487" s="75"/>
      <c r="R487" s="76" t="str">
        <f>IF(AND(T487&lt;&gt;"",P487&lt;&gt;""),P487-T487,IF(AND(T487&lt;&gt;"",Q487&lt;&gt;""),Q487-T487,""))</f>
        <v/>
      </c>
      <c r="S487" s="76" t="str">
        <f>IF(ISERROR(INDEX('[1]Export Agora'!F:F,MATCH(INDEX('[1]Présence Agora'!#REF!,MATCH(E487,'[1]Présence Agora'!B:B,0)),'[1]Export Agora'!A:A,0))),"",IF(INDEX('[1]Export Agora'!F:F,MATCH(INDEX('[1]Présence Agora'!#REF!,MATCH(E487,'[1]Présence Agora'!B:B,0)),'[1]Export Agora'!A:A,0))="","",INDEX('[1]Export Agora'!F:F,MATCH(INDEX('[1]Présence Agora'!#REF!,MATCH(E487,'[1]Présence Agora'!B:B,0)),'[1]Export Agora'!A:A,0))))</f>
        <v/>
      </c>
      <c r="T487" s="65">
        <f>IF(INDEX('[1]Export Lascom'!U:U,MATCH(E487,'[1]Export Lascom'!O:O,0))="","",INDEX('[1]Export Lascom'!U:U,MATCH(E487,'[1]Export Lascom'!O:O,0)))</f>
        <v>45068</v>
      </c>
    </row>
    <row r="488" spans="5:20" x14ac:dyDescent="0.25">
      <c r="E488" s="72" t="s">
        <v>1204</v>
      </c>
      <c r="F488" s="73" t="str">
        <f>INDEX('[1]Export Lascom'!B:B,MATCH(E488,'[1]Export Lascom'!O:O,0))</f>
        <v>22ISS</v>
      </c>
      <c r="G488" s="73">
        <f>INDEX('[1]Export Lascom'!G:G,MATCH(E488,'[1]Export Lascom'!O:O,0))</f>
        <v>17</v>
      </c>
      <c r="H488" s="73" t="str">
        <f>INDEX('[1]Export Lascom'!D:D,MATCH(E488,'[1]Export Lascom'!O:O,0))</f>
        <v>MMS</v>
      </c>
      <c r="I488" s="73" t="str">
        <f>INDEX('[1]Export Lascom'!E:E,MATCH(E488,'[1]Export Lascom'!O:O,0))</f>
        <v>PSC2137</v>
      </c>
      <c r="J488" s="73" t="str">
        <f>IF(MID(INDEX('[1]Export Lascom'!P:P,MATCH(E488,'[1]Export Lascom'!O:O,0)),4,1)="-",MID(INDEX('[1]Export Lascom'!P:P,MATCH(E488,'[1]Export Lascom'!O:O,0)),5,3),"Titre à mettre à jour")</f>
        <v>S02</v>
      </c>
      <c r="K488" s="73" t="str">
        <f>IF(MID(INDEX('[1]Export Lascom'!P:P,MATCH(E488,'[1]Export Lascom'!O:O,0)),4,1)="-",MID(INDEX('[1]Export Lascom'!P:P,MATCH(E488,'[1]Export Lascom'!O:O,0)),9,3),"Titre à mettre à jour")</f>
        <v>BOI</v>
      </c>
      <c r="L488" s="73" t="str">
        <f>INDEX('[1]Export Lascom'!I:I,MATCH(E488,'[1]Export Lascom'!O:O,0))</f>
        <v>PLA</v>
      </c>
      <c r="M488" s="73" t="str">
        <f>MID(E488,SEARCH("_",E488)-1+13,6)</f>
        <v>000081</v>
      </c>
      <c r="N488" s="74">
        <f>VALUE(MID(E488,SEARCH("_",E488)-1+20,2))</f>
        <v>1</v>
      </c>
      <c r="O488" s="73" t="s">
        <v>787</v>
      </c>
      <c r="P488" s="75"/>
      <c r="Q488" s="75"/>
      <c r="R488" s="76" t="str">
        <f>IF(AND(T488&lt;&gt;"",P488&lt;&gt;""),P488-T488,IF(AND(T488&lt;&gt;"",Q488&lt;&gt;""),Q488-T488,""))</f>
        <v/>
      </c>
      <c r="S488" s="76" t="str">
        <f>IF(ISERROR(INDEX('[1]Export Agora'!F:F,MATCH(INDEX('[1]Présence Agora'!#REF!,MATCH(E488,'[1]Présence Agora'!B:B,0)),'[1]Export Agora'!A:A,0))),"",IF(INDEX('[1]Export Agora'!F:F,MATCH(INDEX('[1]Présence Agora'!#REF!,MATCH(E488,'[1]Présence Agora'!B:B,0)),'[1]Export Agora'!A:A,0))="","",INDEX('[1]Export Agora'!F:F,MATCH(INDEX('[1]Présence Agora'!#REF!,MATCH(E488,'[1]Présence Agora'!B:B,0)),'[1]Export Agora'!A:A,0))))</f>
        <v/>
      </c>
      <c r="T488" s="65">
        <f>IF(INDEX('[1]Export Lascom'!U:U,MATCH(E488,'[1]Export Lascom'!O:O,0))="","",INDEX('[1]Export Lascom'!U:U,MATCH(E488,'[1]Export Lascom'!O:O,0)))</f>
        <v>45068</v>
      </c>
    </row>
    <row r="489" spans="5:20" x14ac:dyDescent="0.25">
      <c r="E489" s="72" t="s">
        <v>1205</v>
      </c>
      <c r="F489" s="73" t="str">
        <f>INDEX('[1]Export Lascom'!B:B,MATCH(E489,'[1]Export Lascom'!O:O,0))</f>
        <v>22ISS</v>
      </c>
      <c r="G489" s="73">
        <f>INDEX('[1]Export Lascom'!G:G,MATCH(E489,'[1]Export Lascom'!O:O,0))</f>
        <v>17</v>
      </c>
      <c r="H489" s="73" t="str">
        <f>INDEX('[1]Export Lascom'!D:D,MATCH(E489,'[1]Export Lascom'!O:O,0))</f>
        <v>MMS</v>
      </c>
      <c r="I489" s="73" t="str">
        <f>INDEX('[1]Export Lascom'!E:E,MATCH(E489,'[1]Export Lascom'!O:O,0))</f>
        <v>PSC2137</v>
      </c>
      <c r="J489" s="73" t="str">
        <f>IF(MID(INDEX('[1]Export Lascom'!P:P,MATCH(E489,'[1]Export Lascom'!O:O,0)),4,1)="-",MID(INDEX('[1]Export Lascom'!P:P,MATCH(E489,'[1]Export Lascom'!O:O,0)),5,3),"Titre à mettre à jour")</f>
        <v>S03</v>
      </c>
      <c r="K489" s="73" t="str">
        <f>IF(MID(INDEX('[1]Export Lascom'!P:P,MATCH(E489,'[1]Export Lascom'!O:O,0)),4,1)="-",MID(INDEX('[1]Export Lascom'!P:P,MATCH(E489,'[1]Export Lascom'!O:O,0)),9,3),"Titre à mettre à jour")</f>
        <v>BOI</v>
      </c>
      <c r="L489" s="73" t="str">
        <f>INDEX('[1]Export Lascom'!I:I,MATCH(E489,'[1]Export Lascom'!O:O,0))</f>
        <v>PLA</v>
      </c>
      <c r="M489" s="73" t="str">
        <f>MID(E489,SEARCH("_",E489)-1+13,6)</f>
        <v>000082</v>
      </c>
      <c r="N489" s="74">
        <f>VALUE(MID(E489,SEARCH("_",E489)-1+20,2))</f>
        <v>1</v>
      </c>
      <c r="O489" s="73" t="s">
        <v>787</v>
      </c>
      <c r="P489" s="75"/>
      <c r="Q489" s="75"/>
      <c r="R489" s="76" t="str">
        <f>IF(AND(T489&lt;&gt;"",P489&lt;&gt;""),P489-T489,IF(AND(T489&lt;&gt;"",Q489&lt;&gt;""),Q489-T489,""))</f>
        <v/>
      </c>
      <c r="S489" s="76" t="str">
        <f>IF(ISERROR(INDEX('[1]Export Agora'!F:F,MATCH(INDEX('[1]Présence Agora'!#REF!,MATCH(E489,'[1]Présence Agora'!B:B,0)),'[1]Export Agora'!A:A,0))),"",IF(INDEX('[1]Export Agora'!F:F,MATCH(INDEX('[1]Présence Agora'!#REF!,MATCH(E489,'[1]Présence Agora'!B:B,0)),'[1]Export Agora'!A:A,0))="","",INDEX('[1]Export Agora'!F:F,MATCH(INDEX('[1]Présence Agora'!#REF!,MATCH(E489,'[1]Présence Agora'!B:B,0)),'[1]Export Agora'!A:A,0))))</f>
        <v/>
      </c>
      <c r="T489" s="65">
        <f>IF(INDEX('[1]Export Lascom'!U:U,MATCH(E489,'[1]Export Lascom'!O:O,0))="","",INDEX('[1]Export Lascom'!U:U,MATCH(E489,'[1]Export Lascom'!O:O,0)))</f>
        <v>45068</v>
      </c>
    </row>
    <row r="490" spans="5:20" x14ac:dyDescent="0.25">
      <c r="E490" s="72" t="s">
        <v>1206</v>
      </c>
      <c r="F490" s="73" t="str">
        <f>INDEX('[1]Export Lascom'!B:B,MATCH(E490,'[1]Export Lascom'!O:O,0))</f>
        <v>22ISS</v>
      </c>
      <c r="G490" s="73">
        <f>INDEX('[1]Export Lascom'!G:G,MATCH(E490,'[1]Export Lascom'!O:O,0))</f>
        <v>17</v>
      </c>
      <c r="H490" s="73" t="str">
        <f>INDEX('[1]Export Lascom'!D:D,MATCH(E490,'[1]Export Lascom'!O:O,0))</f>
        <v>MMS</v>
      </c>
      <c r="I490" s="73" t="str">
        <f>INDEX('[1]Export Lascom'!E:E,MATCH(E490,'[1]Export Lascom'!O:O,0))</f>
        <v>PSC2137</v>
      </c>
      <c r="J490" s="73" t="str">
        <f>IF(MID(INDEX('[1]Export Lascom'!P:P,MATCH(E490,'[1]Export Lascom'!O:O,0)),4,1)="-",MID(INDEX('[1]Export Lascom'!P:P,MATCH(E490,'[1]Export Lascom'!O:O,0)),5,3),"Titre à mettre à jour")</f>
        <v>S04</v>
      </c>
      <c r="K490" s="73" t="str">
        <f>IF(MID(INDEX('[1]Export Lascom'!P:P,MATCH(E490,'[1]Export Lascom'!O:O,0)),4,1)="-",MID(INDEX('[1]Export Lascom'!P:P,MATCH(E490,'[1]Export Lascom'!O:O,0)),9,3),"Titre à mettre à jour")</f>
        <v>BOI</v>
      </c>
      <c r="L490" s="73" t="str">
        <f>INDEX('[1]Export Lascom'!I:I,MATCH(E490,'[1]Export Lascom'!O:O,0))</f>
        <v>PLA</v>
      </c>
      <c r="M490" s="73" t="str">
        <f>MID(E490,SEARCH("_",E490)-1+13,6)</f>
        <v>000083</v>
      </c>
      <c r="N490" s="74">
        <f>VALUE(MID(E490,SEARCH("_",E490)-1+20,2))</f>
        <v>1</v>
      </c>
      <c r="O490" s="73" t="s">
        <v>787</v>
      </c>
      <c r="P490" s="75"/>
      <c r="Q490" s="75"/>
      <c r="R490" s="76" t="str">
        <f>IF(AND(T490&lt;&gt;"",P490&lt;&gt;""),P490-T490,IF(AND(T490&lt;&gt;"",Q490&lt;&gt;""),Q490-T490,""))</f>
        <v/>
      </c>
      <c r="S490" s="76" t="str">
        <f>IF(ISERROR(INDEX('[1]Export Agora'!F:F,MATCH(INDEX('[1]Présence Agora'!#REF!,MATCH(E490,'[1]Présence Agora'!B:B,0)),'[1]Export Agora'!A:A,0))),"",IF(INDEX('[1]Export Agora'!F:F,MATCH(INDEX('[1]Présence Agora'!#REF!,MATCH(E490,'[1]Présence Agora'!B:B,0)),'[1]Export Agora'!A:A,0))="","",INDEX('[1]Export Agora'!F:F,MATCH(INDEX('[1]Présence Agora'!#REF!,MATCH(E490,'[1]Présence Agora'!B:B,0)),'[1]Export Agora'!A:A,0))))</f>
        <v/>
      </c>
      <c r="T490" s="65">
        <f>IF(INDEX('[1]Export Lascom'!U:U,MATCH(E490,'[1]Export Lascom'!O:O,0))="","",INDEX('[1]Export Lascom'!U:U,MATCH(E490,'[1]Export Lascom'!O:O,0)))</f>
        <v>45068</v>
      </c>
    </row>
    <row r="491" spans="5:20" x14ac:dyDescent="0.25">
      <c r="E491" s="72" t="s">
        <v>1207</v>
      </c>
      <c r="F491" s="73" t="str">
        <f>INDEX('[1]Export Lascom'!B:B,MATCH(E491,'[1]Export Lascom'!O:O,0))</f>
        <v>22ISS</v>
      </c>
      <c r="G491" s="73">
        <f>INDEX('[1]Export Lascom'!G:G,MATCH(E491,'[1]Export Lascom'!O:O,0))</f>
        <v>17</v>
      </c>
      <c r="H491" s="73" t="str">
        <f>INDEX('[1]Export Lascom'!D:D,MATCH(E491,'[1]Export Lascom'!O:O,0))</f>
        <v>MMS</v>
      </c>
      <c r="I491" s="73" t="str">
        <f>INDEX('[1]Export Lascom'!E:E,MATCH(E491,'[1]Export Lascom'!O:O,0))</f>
        <v>PSC2137</v>
      </c>
      <c r="J491" s="73" t="str">
        <f>IF(MID(INDEX('[1]Export Lascom'!P:P,MATCH(E491,'[1]Export Lascom'!O:O,0)),4,1)="-",MID(INDEX('[1]Export Lascom'!P:P,MATCH(E491,'[1]Export Lascom'!O:O,0)),5,3),"Titre à mettre à jour")</f>
        <v>N00</v>
      </c>
      <c r="K491" s="73" t="str">
        <f>IF(MID(INDEX('[1]Export Lascom'!P:P,MATCH(E491,'[1]Export Lascom'!O:O,0)),4,1)="-",MID(INDEX('[1]Export Lascom'!P:P,MATCH(E491,'[1]Export Lascom'!O:O,0)),9,3),"Titre à mettre à jour")</f>
        <v>COR</v>
      </c>
      <c r="L491" s="73" t="str">
        <f>INDEX('[1]Export Lascom'!I:I,MATCH(E491,'[1]Export Lascom'!O:O,0))</f>
        <v>PLA</v>
      </c>
      <c r="M491" s="73" t="str">
        <f>MID(E491,SEARCH("_",E491)-1+13,6)</f>
        <v>000084</v>
      </c>
      <c r="N491" s="74">
        <f>VALUE(MID(E491,SEARCH("_",E491)-1+20,2))</f>
        <v>1</v>
      </c>
      <c r="O491" s="73" t="s">
        <v>787</v>
      </c>
      <c r="P491" s="75"/>
      <c r="Q491" s="75"/>
      <c r="R491" s="76" t="str">
        <f>IF(AND(T491&lt;&gt;"",P491&lt;&gt;""),P491-T491,IF(AND(T491&lt;&gt;"",Q491&lt;&gt;""),Q491-T491,""))</f>
        <v/>
      </c>
      <c r="S491" s="76" t="str">
        <f>IF(ISERROR(INDEX('[1]Export Agora'!F:F,MATCH(INDEX('[1]Présence Agora'!#REF!,MATCH(E491,'[1]Présence Agora'!B:B,0)),'[1]Export Agora'!A:A,0))),"",IF(INDEX('[1]Export Agora'!F:F,MATCH(INDEX('[1]Présence Agora'!#REF!,MATCH(E491,'[1]Présence Agora'!B:B,0)),'[1]Export Agora'!A:A,0))="","",INDEX('[1]Export Agora'!F:F,MATCH(INDEX('[1]Présence Agora'!#REF!,MATCH(E491,'[1]Présence Agora'!B:B,0)),'[1]Export Agora'!A:A,0))))</f>
        <v/>
      </c>
      <c r="T491" s="65">
        <f>IF(INDEX('[1]Export Lascom'!U:U,MATCH(E491,'[1]Export Lascom'!O:O,0))="","",INDEX('[1]Export Lascom'!U:U,MATCH(E491,'[1]Export Lascom'!O:O,0)))</f>
        <v>45068</v>
      </c>
    </row>
    <row r="492" spans="5:20" x14ac:dyDescent="0.25">
      <c r="E492" s="72" t="s">
        <v>1208</v>
      </c>
      <c r="F492" s="73" t="str">
        <f>INDEX('[1]Export Lascom'!B:B,MATCH(E492,'[1]Export Lascom'!O:O,0))</f>
        <v>22ISS</v>
      </c>
      <c r="G492" s="73">
        <f>INDEX('[1]Export Lascom'!G:G,MATCH(E492,'[1]Export Lascom'!O:O,0))</f>
        <v>17</v>
      </c>
      <c r="H492" s="73" t="str">
        <f>INDEX('[1]Export Lascom'!D:D,MATCH(E492,'[1]Export Lascom'!O:O,0))</f>
        <v>MMS</v>
      </c>
      <c r="I492" s="73" t="str">
        <f>INDEX('[1]Export Lascom'!E:E,MATCH(E492,'[1]Export Lascom'!O:O,0))</f>
        <v>PSC2137</v>
      </c>
      <c r="J492" s="73" t="str">
        <f>IF(MID(INDEX('[1]Export Lascom'!P:P,MATCH(E492,'[1]Export Lascom'!O:O,0)),4,1)="-",MID(INDEX('[1]Export Lascom'!P:P,MATCH(E492,'[1]Export Lascom'!O:O,0)),5,3),"Titre à mettre à jour")</f>
        <v>S01</v>
      </c>
      <c r="K492" s="73" t="str">
        <f>IF(MID(INDEX('[1]Export Lascom'!P:P,MATCH(E492,'[1]Export Lascom'!O:O,0)),4,1)="-",MID(INDEX('[1]Export Lascom'!P:P,MATCH(E492,'[1]Export Lascom'!O:O,0)),9,3),"Titre à mettre à jour")</f>
        <v>-CO</v>
      </c>
      <c r="L492" s="73" t="str">
        <f>INDEX('[1]Export Lascom'!I:I,MATCH(E492,'[1]Export Lascom'!O:O,0))</f>
        <v>PLA</v>
      </c>
      <c r="M492" s="73" t="str">
        <f>MID(E492,SEARCH("_",E492)-1+13,6)</f>
        <v>000085</v>
      </c>
      <c r="N492" s="74">
        <f>VALUE(MID(E492,SEARCH("_",E492)-1+20,2))</f>
        <v>1</v>
      </c>
      <c r="O492" s="73" t="s">
        <v>787</v>
      </c>
      <c r="P492" s="75"/>
      <c r="Q492" s="75"/>
      <c r="R492" s="76" t="str">
        <f>IF(AND(T492&lt;&gt;"",P492&lt;&gt;""),P492-T492,IF(AND(T492&lt;&gt;"",Q492&lt;&gt;""),Q492-T492,""))</f>
        <v/>
      </c>
      <c r="S492" s="76" t="str">
        <f>IF(ISERROR(INDEX('[1]Export Agora'!F:F,MATCH(INDEX('[1]Présence Agora'!#REF!,MATCH(E492,'[1]Présence Agora'!B:B,0)),'[1]Export Agora'!A:A,0))),"",IF(INDEX('[1]Export Agora'!F:F,MATCH(INDEX('[1]Présence Agora'!#REF!,MATCH(E492,'[1]Présence Agora'!B:B,0)),'[1]Export Agora'!A:A,0))="","",INDEX('[1]Export Agora'!F:F,MATCH(INDEX('[1]Présence Agora'!#REF!,MATCH(E492,'[1]Présence Agora'!B:B,0)),'[1]Export Agora'!A:A,0))))</f>
        <v/>
      </c>
      <c r="T492" s="65">
        <f>IF(INDEX('[1]Export Lascom'!U:U,MATCH(E492,'[1]Export Lascom'!O:O,0))="","",INDEX('[1]Export Lascom'!U:U,MATCH(E492,'[1]Export Lascom'!O:O,0)))</f>
        <v>45068</v>
      </c>
    </row>
    <row r="493" spans="5:20" x14ac:dyDescent="0.25">
      <c r="E493" s="72" t="s">
        <v>1209</v>
      </c>
      <c r="F493" s="73" t="str">
        <f>INDEX('[1]Export Lascom'!B:B,MATCH(E493,'[1]Export Lascom'!O:O,0))</f>
        <v>22ISS</v>
      </c>
      <c r="G493" s="73">
        <f>INDEX('[1]Export Lascom'!G:G,MATCH(E493,'[1]Export Lascom'!O:O,0))</f>
        <v>17</v>
      </c>
      <c r="H493" s="73" t="str">
        <f>INDEX('[1]Export Lascom'!D:D,MATCH(E493,'[1]Export Lascom'!O:O,0))</f>
        <v>MMS</v>
      </c>
      <c r="I493" s="73" t="str">
        <f>INDEX('[1]Export Lascom'!E:E,MATCH(E493,'[1]Export Lascom'!O:O,0))</f>
        <v>PSC2137</v>
      </c>
      <c r="J493" s="73" t="str">
        <f>IF(MID(INDEX('[1]Export Lascom'!P:P,MATCH(E493,'[1]Export Lascom'!O:O,0)),4,1)="-",MID(INDEX('[1]Export Lascom'!P:P,MATCH(E493,'[1]Export Lascom'!O:O,0)),5,3),"Titre à mettre à jour")</f>
        <v>S02</v>
      </c>
      <c r="K493" s="73" t="str">
        <f>IF(MID(INDEX('[1]Export Lascom'!P:P,MATCH(E493,'[1]Export Lascom'!O:O,0)),4,1)="-",MID(INDEX('[1]Export Lascom'!P:P,MATCH(E493,'[1]Export Lascom'!O:O,0)),9,3),"Titre à mettre à jour")</f>
        <v>COR</v>
      </c>
      <c r="L493" s="73" t="str">
        <f>INDEX('[1]Export Lascom'!I:I,MATCH(E493,'[1]Export Lascom'!O:O,0))</f>
        <v>PLA</v>
      </c>
      <c r="M493" s="73" t="str">
        <f>MID(E493,SEARCH("_",E493)-1+13,6)</f>
        <v>000086</v>
      </c>
      <c r="N493" s="74">
        <f>VALUE(MID(E493,SEARCH("_",E493)-1+20,2))</f>
        <v>1</v>
      </c>
      <c r="O493" s="73" t="s">
        <v>787</v>
      </c>
      <c r="P493" s="75"/>
      <c r="Q493" s="75"/>
      <c r="R493" s="76" t="str">
        <f>IF(AND(T493&lt;&gt;"",P493&lt;&gt;""),P493-T493,IF(AND(T493&lt;&gt;"",Q493&lt;&gt;""),Q493-T493,""))</f>
        <v/>
      </c>
      <c r="S493" s="76" t="str">
        <f>IF(ISERROR(INDEX('[1]Export Agora'!F:F,MATCH(INDEX('[1]Présence Agora'!#REF!,MATCH(E493,'[1]Présence Agora'!B:B,0)),'[1]Export Agora'!A:A,0))),"",IF(INDEX('[1]Export Agora'!F:F,MATCH(INDEX('[1]Présence Agora'!#REF!,MATCH(E493,'[1]Présence Agora'!B:B,0)),'[1]Export Agora'!A:A,0))="","",INDEX('[1]Export Agora'!F:F,MATCH(INDEX('[1]Présence Agora'!#REF!,MATCH(E493,'[1]Présence Agora'!B:B,0)),'[1]Export Agora'!A:A,0))))</f>
        <v/>
      </c>
      <c r="T493" s="65">
        <f>IF(INDEX('[1]Export Lascom'!U:U,MATCH(E493,'[1]Export Lascom'!O:O,0))="","",INDEX('[1]Export Lascom'!U:U,MATCH(E493,'[1]Export Lascom'!O:O,0)))</f>
        <v>45068</v>
      </c>
    </row>
    <row r="494" spans="5:20" x14ac:dyDescent="0.25">
      <c r="E494" s="72" t="s">
        <v>1210</v>
      </c>
      <c r="F494" s="73" t="str">
        <f>INDEX('[1]Export Lascom'!B:B,MATCH(E494,'[1]Export Lascom'!O:O,0))</f>
        <v>22ISS</v>
      </c>
      <c r="G494" s="73">
        <f>INDEX('[1]Export Lascom'!G:G,MATCH(E494,'[1]Export Lascom'!O:O,0))</f>
        <v>17</v>
      </c>
      <c r="H494" s="73" t="str">
        <f>INDEX('[1]Export Lascom'!D:D,MATCH(E494,'[1]Export Lascom'!O:O,0))</f>
        <v>MMS</v>
      </c>
      <c r="I494" s="73" t="str">
        <f>INDEX('[1]Export Lascom'!E:E,MATCH(E494,'[1]Export Lascom'!O:O,0))</f>
        <v>PSC2137</v>
      </c>
      <c r="J494" s="73" t="str">
        <f>IF(MID(INDEX('[1]Export Lascom'!P:P,MATCH(E494,'[1]Export Lascom'!O:O,0)),4,1)="-",MID(INDEX('[1]Export Lascom'!P:P,MATCH(E494,'[1]Export Lascom'!O:O,0)),5,3),"Titre à mettre à jour")</f>
        <v>N00</v>
      </c>
      <c r="K494" s="73" t="str">
        <f>IF(MID(INDEX('[1]Export Lascom'!P:P,MATCH(E494,'[1]Export Lascom'!O:O,0)),4,1)="-",MID(INDEX('[1]Export Lascom'!P:P,MATCH(E494,'[1]Export Lascom'!O:O,0)),9,3),"Titre à mettre à jour")</f>
        <v>EMR</v>
      </c>
      <c r="L494" s="73" t="str">
        <f>INDEX('[1]Export Lascom'!I:I,MATCH(E494,'[1]Export Lascom'!O:O,0))</f>
        <v>PLA</v>
      </c>
      <c r="M494" s="73" t="str">
        <f>MID(E494,SEARCH("_",E494)-1+13,6)</f>
        <v>000087</v>
      </c>
      <c r="N494" s="74">
        <f>VALUE(MID(E494,SEARCH("_",E494)-1+20,2))</f>
        <v>1</v>
      </c>
      <c r="O494" s="73" t="s">
        <v>787</v>
      </c>
      <c r="P494" s="75"/>
      <c r="Q494" s="75"/>
      <c r="R494" s="76" t="str">
        <f>IF(AND(T494&lt;&gt;"",P494&lt;&gt;""),P494-T494,IF(AND(T494&lt;&gt;"",Q494&lt;&gt;""),Q494-T494,""))</f>
        <v/>
      </c>
      <c r="S494" s="76" t="str">
        <f>IF(ISERROR(INDEX('[1]Export Agora'!F:F,MATCH(INDEX('[1]Présence Agora'!#REF!,MATCH(E494,'[1]Présence Agora'!B:B,0)),'[1]Export Agora'!A:A,0))),"",IF(INDEX('[1]Export Agora'!F:F,MATCH(INDEX('[1]Présence Agora'!#REF!,MATCH(E494,'[1]Présence Agora'!B:B,0)),'[1]Export Agora'!A:A,0))="","",INDEX('[1]Export Agora'!F:F,MATCH(INDEX('[1]Présence Agora'!#REF!,MATCH(E494,'[1]Présence Agora'!B:B,0)),'[1]Export Agora'!A:A,0))))</f>
        <v/>
      </c>
      <c r="T494" s="65">
        <f>IF(INDEX('[1]Export Lascom'!U:U,MATCH(E494,'[1]Export Lascom'!O:O,0))="","",INDEX('[1]Export Lascom'!U:U,MATCH(E494,'[1]Export Lascom'!O:O,0)))</f>
        <v>45068</v>
      </c>
    </row>
    <row r="495" spans="5:20" x14ac:dyDescent="0.25">
      <c r="E495" s="72" t="s">
        <v>1211</v>
      </c>
      <c r="F495" s="73" t="str">
        <f>INDEX('[1]Export Lascom'!B:B,MATCH(E495,'[1]Export Lascom'!O:O,0))</f>
        <v>22ISS</v>
      </c>
      <c r="G495" s="73">
        <f>INDEX('[1]Export Lascom'!G:G,MATCH(E495,'[1]Export Lascom'!O:O,0))</f>
        <v>17</v>
      </c>
      <c r="H495" s="73" t="str">
        <f>INDEX('[1]Export Lascom'!D:D,MATCH(E495,'[1]Export Lascom'!O:O,0))</f>
        <v>MMS</v>
      </c>
      <c r="I495" s="73" t="str">
        <f>INDEX('[1]Export Lascom'!E:E,MATCH(E495,'[1]Export Lascom'!O:O,0))</f>
        <v>PSC2137</v>
      </c>
      <c r="J495" s="73" t="str">
        <f>IF(MID(INDEX('[1]Export Lascom'!P:P,MATCH(E495,'[1]Export Lascom'!O:O,0)),4,1)="-",MID(INDEX('[1]Export Lascom'!P:P,MATCH(E495,'[1]Export Lascom'!O:O,0)),5,3),"Titre à mettre à jour")</f>
        <v>S01</v>
      </c>
      <c r="K495" s="73" t="str">
        <f>IF(MID(INDEX('[1]Export Lascom'!P:P,MATCH(E495,'[1]Export Lascom'!O:O,0)),4,1)="-",MID(INDEX('[1]Export Lascom'!P:P,MATCH(E495,'[1]Export Lascom'!O:O,0)),9,3),"Titre à mettre à jour")</f>
        <v>-EM</v>
      </c>
      <c r="L495" s="73" t="str">
        <f>INDEX('[1]Export Lascom'!I:I,MATCH(E495,'[1]Export Lascom'!O:O,0))</f>
        <v>PLA</v>
      </c>
      <c r="M495" s="73" t="str">
        <f>MID(E495,SEARCH("_",E495)-1+13,6)</f>
        <v>000088</v>
      </c>
      <c r="N495" s="74">
        <f>VALUE(MID(E495,SEARCH("_",E495)-1+20,2))</f>
        <v>1</v>
      </c>
      <c r="O495" s="73" t="s">
        <v>787</v>
      </c>
      <c r="P495" s="75"/>
      <c r="Q495" s="75"/>
      <c r="R495" s="76" t="str">
        <f>IF(AND(T495&lt;&gt;"",P495&lt;&gt;""),P495-T495,IF(AND(T495&lt;&gt;"",Q495&lt;&gt;""),Q495-T495,""))</f>
        <v/>
      </c>
      <c r="S495" s="76" t="str">
        <f>IF(ISERROR(INDEX('[1]Export Agora'!F:F,MATCH(INDEX('[1]Présence Agora'!#REF!,MATCH(E495,'[1]Présence Agora'!B:B,0)),'[1]Export Agora'!A:A,0))),"",IF(INDEX('[1]Export Agora'!F:F,MATCH(INDEX('[1]Présence Agora'!#REF!,MATCH(E495,'[1]Présence Agora'!B:B,0)),'[1]Export Agora'!A:A,0))="","",INDEX('[1]Export Agora'!F:F,MATCH(INDEX('[1]Présence Agora'!#REF!,MATCH(E495,'[1]Présence Agora'!B:B,0)),'[1]Export Agora'!A:A,0))))</f>
        <v/>
      </c>
      <c r="T495" s="65">
        <f>IF(INDEX('[1]Export Lascom'!U:U,MATCH(E495,'[1]Export Lascom'!O:O,0))="","",INDEX('[1]Export Lascom'!U:U,MATCH(E495,'[1]Export Lascom'!O:O,0)))</f>
        <v>45068</v>
      </c>
    </row>
    <row r="496" spans="5:20" x14ac:dyDescent="0.25">
      <c r="E496" s="72" t="s">
        <v>1212</v>
      </c>
      <c r="F496" s="73" t="str">
        <f>INDEX('[1]Export Lascom'!B:B,MATCH(E496,'[1]Export Lascom'!O:O,0))</f>
        <v>22ISS</v>
      </c>
      <c r="G496" s="73">
        <f>INDEX('[1]Export Lascom'!G:G,MATCH(E496,'[1]Export Lascom'!O:O,0))</f>
        <v>17</v>
      </c>
      <c r="H496" s="73" t="str">
        <f>INDEX('[1]Export Lascom'!D:D,MATCH(E496,'[1]Export Lascom'!O:O,0))</f>
        <v>MMS</v>
      </c>
      <c r="I496" s="73" t="str">
        <f>INDEX('[1]Export Lascom'!E:E,MATCH(E496,'[1]Export Lascom'!O:O,0))</f>
        <v>PSC2137</v>
      </c>
      <c r="J496" s="73" t="str">
        <f>IF(MID(INDEX('[1]Export Lascom'!P:P,MATCH(E496,'[1]Export Lascom'!O:O,0)),4,1)="-",MID(INDEX('[1]Export Lascom'!P:P,MATCH(E496,'[1]Export Lascom'!O:O,0)),5,3),"Titre à mettre à jour")</f>
        <v>S02</v>
      </c>
      <c r="K496" s="73" t="str">
        <f>IF(MID(INDEX('[1]Export Lascom'!P:P,MATCH(E496,'[1]Export Lascom'!O:O,0)),4,1)="-",MID(INDEX('[1]Export Lascom'!P:P,MATCH(E496,'[1]Export Lascom'!O:O,0)),9,3),"Titre à mettre à jour")</f>
        <v>EMR</v>
      </c>
      <c r="L496" s="73" t="str">
        <f>INDEX('[1]Export Lascom'!I:I,MATCH(E496,'[1]Export Lascom'!O:O,0))</f>
        <v>PLA</v>
      </c>
      <c r="M496" s="73" t="str">
        <f>MID(E496,SEARCH("_",E496)-1+13,6)</f>
        <v>000089</v>
      </c>
      <c r="N496" s="74">
        <f>VALUE(MID(E496,SEARCH("_",E496)-1+20,2))</f>
        <v>1</v>
      </c>
      <c r="O496" s="73" t="s">
        <v>785</v>
      </c>
      <c r="P496" s="75"/>
      <c r="Q496" s="75"/>
      <c r="R496" s="76" t="str">
        <f>IF(AND(T496&lt;&gt;"",P496&lt;&gt;""),P496-T496,IF(AND(T496&lt;&gt;"",Q496&lt;&gt;""),Q496-T496,""))</f>
        <v/>
      </c>
      <c r="S496" s="76" t="str">
        <f>IF(ISERROR(INDEX('[1]Export Agora'!F:F,MATCH(INDEX('[1]Présence Agora'!#REF!,MATCH(E496,'[1]Présence Agora'!B:B,0)),'[1]Export Agora'!A:A,0))),"",IF(INDEX('[1]Export Agora'!F:F,MATCH(INDEX('[1]Présence Agora'!#REF!,MATCH(E496,'[1]Présence Agora'!B:B,0)),'[1]Export Agora'!A:A,0))="","",INDEX('[1]Export Agora'!F:F,MATCH(INDEX('[1]Présence Agora'!#REF!,MATCH(E496,'[1]Présence Agora'!B:B,0)),'[1]Export Agora'!A:A,0))))</f>
        <v/>
      </c>
      <c r="T496" s="65">
        <f>IF(INDEX('[1]Export Lascom'!U:U,MATCH(E496,'[1]Export Lascom'!O:O,0))="","",INDEX('[1]Export Lascom'!U:U,MATCH(E496,'[1]Export Lascom'!O:O,0)))</f>
        <v>45068</v>
      </c>
    </row>
    <row r="497" spans="5:20" x14ac:dyDescent="0.25">
      <c r="E497" s="72" t="s">
        <v>1125</v>
      </c>
      <c r="F497" s="73" t="str">
        <f>INDEX('[1]Export Lascom'!B:B,MATCH(E497,'[1]Export Lascom'!O:O,0))</f>
        <v>22ISS</v>
      </c>
      <c r="G497" s="73">
        <f>INDEX('[1]Export Lascom'!G:G,MATCH(E497,'[1]Export Lascom'!O:O,0))</f>
        <v>17</v>
      </c>
      <c r="H497" s="73" t="str">
        <f>INDEX('[1]Export Lascom'!D:D,MATCH(E497,'[1]Export Lascom'!O:O,0))</f>
        <v>SGO</v>
      </c>
      <c r="I497" s="73" t="str">
        <f>INDEX('[1]Export Lascom'!E:E,MATCH(E497,'[1]Export Lascom'!O:O,0))</f>
        <v>PSC2137</v>
      </c>
      <c r="J497" s="73" t="str">
        <f>IF(MID(INDEX('[1]Export Lascom'!P:P,MATCH(E497,'[1]Export Lascom'!O:O,0)),4,1)="-",MID(INDEX('[1]Export Lascom'!P:P,MATCH(E497,'[1]Export Lascom'!O:O,0)),5,3),"Titre à mettre à jour")</f>
        <v>TTT</v>
      </c>
      <c r="K497" s="73" t="str">
        <f>IF(MID(INDEX('[1]Export Lascom'!P:P,MATCH(E497,'[1]Export Lascom'!O:O,0)),4,1)="-",MID(INDEX('[1]Export Lascom'!P:P,MATCH(E497,'[1]Export Lascom'!O:O,0)),9,3),"Titre à mettre à jour")</f>
        <v>TTZ</v>
      </c>
      <c r="L497" s="73" t="str">
        <f>INDEX('[1]Export Lascom'!I:I,MATCH(E497,'[1]Export Lascom'!O:O,0))</f>
        <v>PLA</v>
      </c>
      <c r="M497" s="73" t="str">
        <f>MID(E497,SEARCH("_",E497)-1+13,6)</f>
        <v>000168</v>
      </c>
      <c r="N497" s="74">
        <f>VALUE(MID(E497,SEARCH("_",E497)-1+20,2))</f>
        <v>1</v>
      </c>
      <c r="O497" s="73" t="s">
        <v>785</v>
      </c>
      <c r="P497" s="75"/>
      <c r="Q497" s="75"/>
      <c r="R497" s="76" t="str">
        <f>IF(AND(T497&lt;&gt;"",P497&lt;&gt;""),P497-T497,IF(AND(T497&lt;&gt;"",Q497&lt;&gt;""),Q497-T497,""))</f>
        <v/>
      </c>
      <c r="S497" s="76" t="str">
        <f>IF(ISERROR(INDEX('[1]Export Agora'!F:F,MATCH(INDEX('[1]Présence Agora'!#REF!,MATCH(E497,'[1]Présence Agora'!B:B,0)),'[1]Export Agora'!A:A,0))),"",IF(INDEX('[1]Export Agora'!F:F,MATCH(INDEX('[1]Présence Agora'!#REF!,MATCH(E497,'[1]Présence Agora'!B:B,0)),'[1]Export Agora'!A:A,0))="","",INDEX('[1]Export Agora'!F:F,MATCH(INDEX('[1]Présence Agora'!#REF!,MATCH(E497,'[1]Présence Agora'!B:B,0)),'[1]Export Agora'!A:A,0))))</f>
        <v/>
      </c>
      <c r="T497" s="65">
        <f>IF(INDEX('[1]Export Lascom'!U:U,MATCH(E497,'[1]Export Lascom'!O:O,0))="","",INDEX('[1]Export Lascom'!U:U,MATCH(E497,'[1]Export Lascom'!O:O,0)))</f>
        <v>45050</v>
      </c>
    </row>
    <row r="498" spans="5:20" x14ac:dyDescent="0.25">
      <c r="E498" s="72" t="s">
        <v>1220</v>
      </c>
      <c r="F498" s="73" t="str">
        <f>INDEX('[1]Export Lascom'!B:B,MATCH(E498,'[1]Export Lascom'!O:O,0))</f>
        <v>22ISS</v>
      </c>
      <c r="G498" s="73">
        <f>INDEX('[1]Export Lascom'!G:G,MATCH(E498,'[1]Export Lascom'!O:O,0))</f>
        <v>17</v>
      </c>
      <c r="H498" s="73" t="str">
        <f>INDEX('[1]Export Lascom'!D:D,MATCH(E498,'[1]Export Lascom'!O:O,0))</f>
        <v>GEN</v>
      </c>
      <c r="I498" s="73" t="str">
        <f>INDEX('[1]Export Lascom'!E:E,MATCH(E498,'[1]Export Lascom'!O:O,0))</f>
        <v>PSC2137</v>
      </c>
      <c r="J498" s="73" t="str">
        <f>IF(MID(INDEX('[1]Export Lascom'!P:P,MATCH(E498,'[1]Export Lascom'!O:O,0)),4,1)="-",MID(INDEX('[1]Export Lascom'!P:P,MATCH(E498,'[1]Export Lascom'!O:O,0)),5,3),"Titre à mettre à jour")</f>
        <v>TTT</v>
      </c>
      <c r="K498" s="73" t="str">
        <f>IF(MID(INDEX('[1]Export Lascom'!P:P,MATCH(E498,'[1]Export Lascom'!O:O,0)),4,1)="-",MID(INDEX('[1]Export Lascom'!P:P,MATCH(E498,'[1]Export Lascom'!O:O,0)),9,3),"Titre à mettre à jour")</f>
        <v>TTZ</v>
      </c>
      <c r="L498" s="73" t="str">
        <f>INDEX('[1]Export Lascom'!I:I,MATCH(E498,'[1]Export Lascom'!O:O,0))</f>
        <v>PLA</v>
      </c>
      <c r="M498" s="73" t="str">
        <f>MID(E498,SEARCH("_",E498)-1+13,6)</f>
        <v>000170</v>
      </c>
      <c r="N498" s="74">
        <f>VALUE(MID(E498,SEARCH("_",E498)-1+20,2))</f>
        <v>1</v>
      </c>
      <c r="O498" s="73" t="s">
        <v>785</v>
      </c>
      <c r="P498" s="75"/>
      <c r="Q498" s="75"/>
      <c r="R498" s="76" t="str">
        <f>IF(AND(T498&lt;&gt;"",P498&lt;&gt;""),P498-T498,IF(AND(T498&lt;&gt;"",Q498&lt;&gt;""),Q498-T498,""))</f>
        <v/>
      </c>
      <c r="S498" s="76" t="str">
        <f>IF(ISERROR(INDEX('[1]Export Agora'!F:F,MATCH(INDEX('[1]Présence Agora'!#REF!,MATCH(E498,'[1]Présence Agora'!B:B,0)),'[1]Export Agora'!A:A,0))),"",IF(INDEX('[1]Export Agora'!F:F,MATCH(INDEX('[1]Présence Agora'!#REF!,MATCH(E498,'[1]Présence Agora'!B:B,0)),'[1]Export Agora'!A:A,0))="","",INDEX('[1]Export Agora'!F:F,MATCH(INDEX('[1]Présence Agora'!#REF!,MATCH(E498,'[1]Présence Agora'!B:B,0)),'[1]Export Agora'!A:A,0))))</f>
        <v/>
      </c>
      <c r="T498" s="65">
        <f>IF(INDEX('[1]Export Lascom'!U:U,MATCH(E498,'[1]Export Lascom'!O:O,0))="","",INDEX('[1]Export Lascom'!U:U,MATCH(E498,'[1]Export Lascom'!O:O,0)))</f>
        <v>45071</v>
      </c>
    </row>
    <row r="499" spans="5:20" x14ac:dyDescent="0.25">
      <c r="E499" s="72" t="s">
        <v>1221</v>
      </c>
      <c r="F499" s="73" t="str">
        <f>INDEX('[1]Export Lascom'!B:B,MATCH(E499,'[1]Export Lascom'!O:O,0))</f>
        <v>22ISS</v>
      </c>
      <c r="G499" s="73">
        <f>INDEX('[1]Export Lascom'!G:G,MATCH(E499,'[1]Export Lascom'!O:O,0))</f>
        <v>17</v>
      </c>
      <c r="H499" s="73" t="str">
        <f>INDEX('[1]Export Lascom'!D:D,MATCH(E499,'[1]Export Lascom'!O:O,0))</f>
        <v>MAC</v>
      </c>
      <c r="I499" s="73" t="str">
        <f>INDEX('[1]Export Lascom'!E:E,MATCH(E499,'[1]Export Lascom'!O:O,0))</f>
        <v>PSC2137</v>
      </c>
      <c r="J499" s="73" t="str">
        <f>IF(MID(INDEX('[1]Export Lascom'!P:P,MATCH(E499,'[1]Export Lascom'!O:O,0)),4,1)="-",MID(INDEX('[1]Export Lascom'!P:P,MATCH(E499,'[1]Export Lascom'!O:O,0)),5,3),"Titre à mettre à jour")</f>
        <v>TTT</v>
      </c>
      <c r="K499" s="73" t="str">
        <f>IF(MID(INDEX('[1]Export Lascom'!P:P,MATCH(E499,'[1]Export Lascom'!O:O,0)),4,1)="-",MID(INDEX('[1]Export Lascom'!P:P,MATCH(E499,'[1]Export Lascom'!O:O,0)),9,3),"Titre à mettre à jour")</f>
        <v>EMR</v>
      </c>
      <c r="L499" s="73" t="str">
        <f>INDEX('[1]Export Lascom'!I:I,MATCH(E499,'[1]Export Lascom'!O:O,0))</f>
        <v>PLA</v>
      </c>
      <c r="M499" s="73" t="str">
        <f>MID(E499,SEARCH("_",E499)-1+13,6)</f>
        <v>000171</v>
      </c>
      <c r="N499" s="74">
        <f>VALUE(MID(E499,SEARCH("_",E499)-1+20,2))</f>
        <v>1</v>
      </c>
      <c r="O499" s="73" t="s">
        <v>785</v>
      </c>
      <c r="P499" s="75"/>
      <c r="Q499" s="75"/>
      <c r="R499" s="76" t="str">
        <f>IF(AND(T499&lt;&gt;"",P499&lt;&gt;""),P499-T499,IF(AND(T499&lt;&gt;"",Q499&lt;&gt;""),Q499-T499,""))</f>
        <v/>
      </c>
      <c r="S499" s="76" t="str">
        <f>IF(ISERROR(INDEX('[1]Export Agora'!F:F,MATCH(INDEX('[1]Présence Agora'!#REF!,MATCH(E499,'[1]Présence Agora'!B:B,0)),'[1]Export Agora'!A:A,0))),"",IF(INDEX('[1]Export Agora'!F:F,MATCH(INDEX('[1]Présence Agora'!#REF!,MATCH(E499,'[1]Présence Agora'!B:B,0)),'[1]Export Agora'!A:A,0))="","",INDEX('[1]Export Agora'!F:F,MATCH(INDEX('[1]Présence Agora'!#REF!,MATCH(E499,'[1]Présence Agora'!B:B,0)),'[1]Export Agora'!A:A,0))))</f>
        <v/>
      </c>
      <c r="T499" s="65">
        <f>IF(INDEX('[1]Export Lascom'!U:U,MATCH(E499,'[1]Export Lascom'!O:O,0))="","",INDEX('[1]Export Lascom'!U:U,MATCH(E499,'[1]Export Lascom'!O:O,0)))</f>
        <v>45071</v>
      </c>
    </row>
    <row r="500" spans="5:20" x14ac:dyDescent="0.25">
      <c r="E500" s="72" t="s">
        <v>835</v>
      </c>
      <c r="F500" s="73" t="str">
        <f>INDEX('[1]Export Lascom'!B:B,MATCH(E500,'[1]Export Lascom'!O:O,0))</f>
        <v>22ISS</v>
      </c>
      <c r="G500" s="73">
        <f>INDEX('[1]Export Lascom'!G:G,MATCH(E500,'[1]Export Lascom'!O:O,0))</f>
        <v>17</v>
      </c>
      <c r="H500" s="73" t="str">
        <f>INDEX('[1]Export Lascom'!D:D,MATCH(E500,'[1]Export Lascom'!O:O,0))</f>
        <v>PLF</v>
      </c>
      <c r="I500" s="73" t="str">
        <f>INDEX('[1]Export Lascom'!E:E,MATCH(E500,'[1]Export Lascom'!O:O,0))</f>
        <v>PSC2137</v>
      </c>
      <c r="J500" s="73" t="str">
        <f>IF(MID(INDEX('[1]Export Lascom'!P:P,MATCH(E500,'[1]Export Lascom'!O:O,0)),4,1)="-",MID(INDEX('[1]Export Lascom'!P:P,MATCH(E500,'[1]Export Lascom'!O:O,0)),5,3),"Titre à mettre à jour")</f>
        <v>TTT</v>
      </c>
      <c r="K500" s="73" t="str">
        <f>IF(MID(INDEX('[1]Export Lascom'!P:P,MATCH(E500,'[1]Export Lascom'!O:O,0)),4,1)="-",MID(INDEX('[1]Export Lascom'!P:P,MATCH(E500,'[1]Export Lascom'!O:O,0)),9,3),"Titre à mettre à jour")</f>
        <v>TTZ</v>
      </c>
      <c r="L500" s="73" t="str">
        <f>INDEX('[1]Export Lascom'!I:I,MATCH(E500,'[1]Export Lascom'!O:O,0))</f>
        <v>PLG</v>
      </c>
      <c r="M500" s="73" t="str">
        <f>MID(E500,SEARCH("_",E500)-1+13,6)</f>
        <v>000014</v>
      </c>
      <c r="N500" s="74">
        <f>VALUE(MID(E500,SEARCH("_",E500)-1+20,2))</f>
        <v>2</v>
      </c>
      <c r="O500" s="73" t="s">
        <v>787</v>
      </c>
      <c r="P500" s="75"/>
      <c r="Q500" s="75"/>
      <c r="R500" s="76" t="str">
        <f>IF(AND(T500&lt;&gt;"",P500&lt;&gt;""),P500-T500,IF(AND(T500&lt;&gt;"",Q500&lt;&gt;""),Q500-T500,""))</f>
        <v/>
      </c>
      <c r="S500" s="76" t="str">
        <f>IF(ISERROR(INDEX('[1]Export Agora'!F:F,MATCH(INDEX('[1]Présence Agora'!#REF!,MATCH(E500,'[1]Présence Agora'!B:B,0)),'[1]Export Agora'!A:A,0))),"",IF(INDEX('[1]Export Agora'!F:F,MATCH(INDEX('[1]Présence Agora'!#REF!,MATCH(E500,'[1]Présence Agora'!B:B,0)),'[1]Export Agora'!A:A,0))="","",INDEX('[1]Export Agora'!F:F,MATCH(INDEX('[1]Présence Agora'!#REF!,MATCH(E500,'[1]Présence Agora'!B:B,0)),'[1]Export Agora'!A:A,0))))</f>
        <v/>
      </c>
      <c r="T500" s="65">
        <f>IF(INDEX('[1]Export Lascom'!U:U,MATCH(E500,'[1]Export Lascom'!O:O,0))="","",INDEX('[1]Export Lascom'!U:U,MATCH(E500,'[1]Export Lascom'!O:O,0)))</f>
        <v>44946</v>
      </c>
    </row>
    <row r="501" spans="5:20" x14ac:dyDescent="0.25">
      <c r="E501" s="72" t="s">
        <v>842</v>
      </c>
      <c r="F501" s="73" t="str">
        <f>INDEX('[1]Export Lascom'!B:B,MATCH(E501,'[1]Export Lascom'!O:O,0))</f>
        <v>22ISS</v>
      </c>
      <c r="G501" s="73">
        <f>INDEX('[1]Export Lascom'!G:G,MATCH(E501,'[1]Export Lascom'!O:O,0))</f>
        <v>17</v>
      </c>
      <c r="H501" s="73" t="str">
        <f>INDEX('[1]Export Lascom'!D:D,MATCH(E501,'[1]Export Lascom'!O:O,0))</f>
        <v>PLF</v>
      </c>
      <c r="I501" s="73" t="str">
        <f>INDEX('[1]Export Lascom'!E:E,MATCH(E501,'[1]Export Lascom'!O:O,0))</f>
        <v>PSC2137</v>
      </c>
      <c r="J501" s="73" t="str">
        <f>IF(MID(INDEX('[1]Export Lascom'!P:P,MATCH(E501,'[1]Export Lascom'!O:O,0)),4,1)="-",MID(INDEX('[1]Export Lascom'!P:P,MATCH(E501,'[1]Export Lascom'!O:O,0)),5,3),"Titre à mettre à jour")</f>
        <v>TTT</v>
      </c>
      <c r="K501" s="73" t="str">
        <f>IF(MID(INDEX('[1]Export Lascom'!P:P,MATCH(E501,'[1]Export Lascom'!O:O,0)),4,1)="-",MID(INDEX('[1]Export Lascom'!P:P,MATCH(E501,'[1]Export Lascom'!O:O,0)),9,3),"Titre à mettre à jour")</f>
        <v>TTZ</v>
      </c>
      <c r="L501" s="73" t="str">
        <f>INDEX('[1]Export Lascom'!I:I,MATCH(E501,'[1]Export Lascom'!O:O,0))</f>
        <v>PLG</v>
      </c>
      <c r="M501" s="73" t="str">
        <f>MID(E501,SEARCH("_",E501)-1+13,6)</f>
        <v>000014</v>
      </c>
      <c r="N501" s="74">
        <f>VALUE(MID(E501,SEARCH("_",E501)-1+20,2))</f>
        <v>3</v>
      </c>
      <c r="O501" s="73" t="s">
        <v>785</v>
      </c>
      <c r="P501" s="75"/>
      <c r="Q501" s="75">
        <v>44963</v>
      </c>
      <c r="R501" s="76">
        <f>IF(AND(T501&lt;&gt;"",P501&lt;&gt;""),P501-T501,IF(AND(T501&lt;&gt;"",Q501&lt;&gt;""),Q501-T501,""))</f>
        <v>11</v>
      </c>
      <c r="S501" s="76" t="str">
        <f>IF(ISERROR(INDEX('[1]Export Agora'!F:F,MATCH(INDEX('[1]Présence Agora'!#REF!,MATCH(E501,'[1]Présence Agora'!B:B,0)),'[1]Export Agora'!A:A,0))),"",IF(INDEX('[1]Export Agora'!F:F,MATCH(INDEX('[1]Présence Agora'!#REF!,MATCH(E501,'[1]Présence Agora'!B:B,0)),'[1]Export Agora'!A:A,0))="","",INDEX('[1]Export Agora'!F:F,MATCH(INDEX('[1]Présence Agora'!#REF!,MATCH(E501,'[1]Présence Agora'!B:B,0)),'[1]Export Agora'!A:A,0))))</f>
        <v/>
      </c>
      <c r="T501" s="65">
        <f>IF(INDEX('[1]Export Lascom'!U:U,MATCH(E501,'[1]Export Lascom'!O:O,0))="","",INDEX('[1]Export Lascom'!U:U,MATCH(E501,'[1]Export Lascom'!O:O,0)))</f>
        <v>44952</v>
      </c>
    </row>
    <row r="502" spans="5:20" x14ac:dyDescent="0.25">
      <c r="E502" s="72" t="s">
        <v>801</v>
      </c>
      <c r="F502" s="73" t="str">
        <f>INDEX('[1]Export Lascom'!B:B,MATCH(E502,'[1]Export Lascom'!O:O,0))</f>
        <v>22ISS</v>
      </c>
      <c r="G502" s="73">
        <f>INDEX('[1]Export Lascom'!G:G,MATCH(E502,'[1]Export Lascom'!O:O,0))</f>
        <v>17</v>
      </c>
      <c r="H502" s="73" t="str">
        <f>INDEX('[1]Export Lascom'!D:D,MATCH(E502,'[1]Export Lascom'!O:O,0))</f>
        <v>MQP</v>
      </c>
      <c r="I502" s="73" t="str">
        <f>INDEX('[1]Export Lascom'!E:E,MATCH(E502,'[1]Export Lascom'!O:O,0))</f>
        <v>PSC2137</v>
      </c>
      <c r="J502" s="73" t="str">
        <f>IF(MID(INDEX('[1]Export Lascom'!P:P,MATCH(E502,'[1]Export Lascom'!O:O,0)),4,1)="-",MID(INDEX('[1]Export Lascom'!P:P,MATCH(E502,'[1]Export Lascom'!O:O,0)),5,3),"Titre à mettre à jour")</f>
        <v>Titre à mettre à jour</v>
      </c>
      <c r="K502" s="73" t="str">
        <f>IF(MID(INDEX('[1]Export Lascom'!P:P,MATCH(E502,'[1]Export Lascom'!O:O,0)),4,1)="-",MID(INDEX('[1]Export Lascom'!P:P,MATCH(E502,'[1]Export Lascom'!O:O,0)),9,3),"Titre à mettre à jour")</f>
        <v>Titre à mettre à jour</v>
      </c>
      <c r="L502" s="73" t="str">
        <f>INDEX('[1]Export Lascom'!I:I,MATCH(E502,'[1]Export Lascom'!O:O,0))</f>
        <v>PRC</v>
      </c>
      <c r="M502" s="73" t="str">
        <f>MID(E502,SEARCH("_",E502)-1+13,6)</f>
        <v>000002</v>
      </c>
      <c r="N502" s="74">
        <f>VALUE(MID(E502,SEARCH("_",E502)-1+20,2))</f>
        <v>1</v>
      </c>
      <c r="O502" s="73" t="s">
        <v>787</v>
      </c>
      <c r="P502" s="75"/>
      <c r="Q502" s="75"/>
      <c r="R502" s="76" t="str">
        <f>IF(AND(T502&lt;&gt;"",P502&lt;&gt;""),P502-T502,IF(AND(T502&lt;&gt;"",Q502&lt;&gt;""),Q502-T502,""))</f>
        <v/>
      </c>
      <c r="S502" s="76" t="str">
        <f>IF(ISERROR(INDEX('[1]Export Agora'!F:F,MATCH(INDEX('[1]Présence Agora'!#REF!,MATCH(E502,'[1]Présence Agora'!B:B,0)),'[1]Export Agora'!A:A,0))),"",IF(INDEX('[1]Export Agora'!F:F,MATCH(INDEX('[1]Présence Agora'!#REF!,MATCH(E502,'[1]Présence Agora'!B:B,0)),'[1]Export Agora'!A:A,0))="","",INDEX('[1]Export Agora'!F:F,MATCH(INDEX('[1]Présence Agora'!#REF!,MATCH(E502,'[1]Présence Agora'!B:B,0)),'[1]Export Agora'!A:A,0))))</f>
        <v/>
      </c>
      <c r="T502" s="65">
        <f>IF(INDEX('[1]Export Lascom'!U:U,MATCH(E502,'[1]Export Lascom'!O:O,0))="","",INDEX('[1]Export Lascom'!U:U,MATCH(E502,'[1]Export Lascom'!O:O,0)))</f>
        <v>44922</v>
      </c>
    </row>
    <row r="503" spans="5:20" x14ac:dyDescent="0.25">
      <c r="E503" s="72" t="s">
        <v>832</v>
      </c>
      <c r="F503" s="73" t="str">
        <f>INDEX('[1]Export Lascom'!B:B,MATCH(E503,'[1]Export Lascom'!O:O,0))</f>
        <v>22ISS</v>
      </c>
      <c r="G503" s="73">
        <f>INDEX('[1]Export Lascom'!G:G,MATCH(E503,'[1]Export Lascom'!O:O,0))</f>
        <v>17</v>
      </c>
      <c r="H503" s="73" t="str">
        <f>INDEX('[1]Export Lascom'!D:D,MATCH(E503,'[1]Export Lascom'!O:O,0))</f>
        <v>MQP</v>
      </c>
      <c r="I503" s="73" t="str">
        <f>INDEX('[1]Export Lascom'!E:E,MATCH(E503,'[1]Export Lascom'!O:O,0))</f>
        <v>PSC2137</v>
      </c>
      <c r="J503" s="73" t="str">
        <f>IF(MID(INDEX('[1]Export Lascom'!P:P,MATCH(E503,'[1]Export Lascom'!O:O,0)),4,1)="-",MID(INDEX('[1]Export Lascom'!P:P,MATCH(E503,'[1]Export Lascom'!O:O,0)),5,3),"Titre à mettre à jour")</f>
        <v>TTT</v>
      </c>
      <c r="K503" s="73" t="str">
        <f>IF(MID(INDEX('[1]Export Lascom'!P:P,MATCH(E503,'[1]Export Lascom'!O:O,0)),4,1)="-",MID(INDEX('[1]Export Lascom'!P:P,MATCH(E503,'[1]Export Lascom'!O:O,0)),9,3),"Titre à mettre à jour")</f>
        <v>TTZ</v>
      </c>
      <c r="L503" s="73" t="str">
        <f>INDEX('[1]Export Lascom'!I:I,MATCH(E503,'[1]Export Lascom'!O:O,0))</f>
        <v>PRC</v>
      </c>
      <c r="M503" s="73" t="str">
        <f>MID(E503,SEARCH("_",E503)-1+13,6)</f>
        <v>000002</v>
      </c>
      <c r="N503" s="74">
        <f>VALUE(MID(E503,SEARCH("_",E503)-1+20,2))</f>
        <v>2</v>
      </c>
      <c r="O503" s="73" t="s">
        <v>785</v>
      </c>
      <c r="P503" s="75"/>
      <c r="Q503" s="75">
        <v>44942</v>
      </c>
      <c r="R503" s="76">
        <f>IF(AND(T503&lt;&gt;"",P503&lt;&gt;""),P503-T503,IF(AND(T503&lt;&gt;"",Q503&lt;&gt;""),Q503-T503,""))</f>
        <v>-4</v>
      </c>
      <c r="S503" s="76" t="str">
        <f>IF(ISERROR(INDEX('[1]Export Agora'!F:F,MATCH(INDEX('[1]Présence Agora'!#REF!,MATCH(E503,'[1]Présence Agora'!B:B,0)),'[1]Export Agora'!A:A,0))),"",IF(INDEX('[1]Export Agora'!F:F,MATCH(INDEX('[1]Présence Agora'!#REF!,MATCH(E503,'[1]Présence Agora'!B:B,0)),'[1]Export Agora'!A:A,0))="","",INDEX('[1]Export Agora'!F:F,MATCH(INDEX('[1]Présence Agora'!#REF!,MATCH(E503,'[1]Présence Agora'!B:B,0)),'[1]Export Agora'!A:A,0))))</f>
        <v/>
      </c>
      <c r="T503" s="65">
        <f>IF(INDEX('[1]Export Lascom'!U:U,MATCH(E503,'[1]Export Lascom'!O:O,0))="","",INDEX('[1]Export Lascom'!U:U,MATCH(E503,'[1]Export Lascom'!O:O,0)))</f>
        <v>44946</v>
      </c>
    </row>
    <row r="504" spans="5:20" x14ac:dyDescent="0.25">
      <c r="E504" s="72" t="s">
        <v>799</v>
      </c>
      <c r="F504" s="73" t="str">
        <f>INDEX('[1]Export Lascom'!B:B,MATCH(E504,'[1]Export Lascom'!O:O,0))</f>
        <v>22ISS</v>
      </c>
      <c r="G504" s="73">
        <f>INDEX('[1]Export Lascom'!G:G,MATCH(E504,'[1]Export Lascom'!O:O,0))</f>
        <v>17</v>
      </c>
      <c r="H504" s="73" t="str">
        <f>INDEX('[1]Export Lascom'!D:D,MATCH(E504,'[1]Export Lascom'!O:O,0))</f>
        <v>ENV</v>
      </c>
      <c r="I504" s="73" t="str">
        <f>INDEX('[1]Export Lascom'!E:E,MATCH(E504,'[1]Export Lascom'!O:O,0))</f>
        <v>PSC2137</v>
      </c>
      <c r="J504" s="73" t="str">
        <f>IF(MID(INDEX('[1]Export Lascom'!P:P,MATCH(E504,'[1]Export Lascom'!O:O,0)),4,1)="-",MID(INDEX('[1]Export Lascom'!P:P,MATCH(E504,'[1]Export Lascom'!O:O,0)),5,3),"Titre à mettre à jour")</f>
        <v>Titre à mettre à jour</v>
      </c>
      <c r="K504" s="73" t="str">
        <f>IF(MID(INDEX('[1]Export Lascom'!P:P,MATCH(E504,'[1]Export Lascom'!O:O,0)),4,1)="-",MID(INDEX('[1]Export Lascom'!P:P,MATCH(E504,'[1]Export Lascom'!O:O,0)),9,3),"Titre à mettre à jour")</f>
        <v>Titre à mettre à jour</v>
      </c>
      <c r="L504" s="73" t="str">
        <f>INDEX('[1]Export Lascom'!I:I,MATCH(E504,'[1]Export Lascom'!O:O,0))</f>
        <v>PRC</v>
      </c>
      <c r="M504" s="73" t="str">
        <f>MID(E504,SEARCH("_",E504)-1+13,6)</f>
        <v>000003</v>
      </c>
      <c r="N504" s="74">
        <f>VALUE(MID(E504,SEARCH("_",E504)-1+20,2))</f>
        <v>1</v>
      </c>
      <c r="O504" s="73" t="s">
        <v>787</v>
      </c>
      <c r="P504" s="75"/>
      <c r="Q504" s="75"/>
      <c r="R504" s="76" t="str">
        <f>IF(AND(T504&lt;&gt;"",P504&lt;&gt;""),P504-T504,IF(AND(T504&lt;&gt;"",Q504&lt;&gt;""),Q504-T504,""))</f>
        <v/>
      </c>
      <c r="S504" s="76" t="str">
        <f>IF(ISERROR(INDEX('[1]Export Agora'!F:F,MATCH(INDEX('[1]Présence Agora'!#REF!,MATCH(E504,'[1]Présence Agora'!B:B,0)),'[1]Export Agora'!A:A,0))),"",IF(INDEX('[1]Export Agora'!F:F,MATCH(INDEX('[1]Présence Agora'!#REF!,MATCH(E504,'[1]Présence Agora'!B:B,0)),'[1]Export Agora'!A:A,0))="","",INDEX('[1]Export Agora'!F:F,MATCH(INDEX('[1]Présence Agora'!#REF!,MATCH(E504,'[1]Présence Agora'!B:B,0)),'[1]Export Agora'!A:A,0))))</f>
        <v/>
      </c>
      <c r="T504" s="65">
        <f>IF(INDEX('[1]Export Lascom'!U:U,MATCH(E504,'[1]Export Lascom'!O:O,0))="","",INDEX('[1]Export Lascom'!U:U,MATCH(E504,'[1]Export Lascom'!O:O,0)))</f>
        <v>44922</v>
      </c>
    </row>
    <row r="505" spans="5:20" x14ac:dyDescent="0.25">
      <c r="E505" s="72" t="s">
        <v>823</v>
      </c>
      <c r="F505" s="73" t="str">
        <f>INDEX('[1]Export Lascom'!B:B,MATCH(E505,'[1]Export Lascom'!O:O,0))</f>
        <v>22ISS</v>
      </c>
      <c r="G505" s="73">
        <f>INDEX('[1]Export Lascom'!G:G,MATCH(E505,'[1]Export Lascom'!O:O,0))</f>
        <v>17</v>
      </c>
      <c r="H505" s="73" t="str">
        <f>INDEX('[1]Export Lascom'!D:D,MATCH(E505,'[1]Export Lascom'!O:O,0))</f>
        <v>ENV</v>
      </c>
      <c r="I505" s="73" t="str">
        <f>INDEX('[1]Export Lascom'!E:E,MATCH(E505,'[1]Export Lascom'!O:O,0))</f>
        <v>PSC2137</v>
      </c>
      <c r="J505" s="73" t="str">
        <f>IF(MID(INDEX('[1]Export Lascom'!P:P,MATCH(E505,'[1]Export Lascom'!O:O,0)),4,1)="-",MID(INDEX('[1]Export Lascom'!P:P,MATCH(E505,'[1]Export Lascom'!O:O,0)),5,3),"Titre à mettre à jour")</f>
        <v>TTT</v>
      </c>
      <c r="K505" s="73" t="str">
        <f>IF(MID(INDEX('[1]Export Lascom'!P:P,MATCH(E505,'[1]Export Lascom'!O:O,0)),4,1)="-",MID(INDEX('[1]Export Lascom'!P:P,MATCH(E505,'[1]Export Lascom'!O:O,0)),9,3),"Titre à mettre à jour")</f>
        <v>TTZ</v>
      </c>
      <c r="L505" s="73" t="str">
        <f>INDEX('[1]Export Lascom'!I:I,MATCH(E505,'[1]Export Lascom'!O:O,0))</f>
        <v>PRC</v>
      </c>
      <c r="M505" s="73" t="str">
        <f>MID(E505,SEARCH("_",E505)-1+13,6)</f>
        <v>000003</v>
      </c>
      <c r="N505" s="74">
        <f>VALUE(MID(E505,SEARCH("_",E505)-1+20,2))</f>
        <v>2</v>
      </c>
      <c r="O505" s="73" t="s">
        <v>785</v>
      </c>
      <c r="P505" s="75"/>
      <c r="Q505" s="75">
        <v>44942</v>
      </c>
      <c r="R505" s="76">
        <f>IF(AND(T505&lt;&gt;"",P505&lt;&gt;""),P505-T505,IF(AND(T505&lt;&gt;"",Q505&lt;&gt;""),Q505-T505,""))</f>
        <v>-4</v>
      </c>
      <c r="S505" s="76" t="str">
        <f>IF(ISERROR(INDEX('[1]Export Agora'!F:F,MATCH(INDEX('[1]Présence Agora'!#REF!,MATCH(E505,'[1]Présence Agora'!B:B,0)),'[1]Export Agora'!A:A,0))),"",IF(INDEX('[1]Export Agora'!F:F,MATCH(INDEX('[1]Présence Agora'!#REF!,MATCH(E505,'[1]Présence Agora'!B:B,0)),'[1]Export Agora'!A:A,0))="","",INDEX('[1]Export Agora'!F:F,MATCH(INDEX('[1]Présence Agora'!#REF!,MATCH(E505,'[1]Présence Agora'!B:B,0)),'[1]Export Agora'!A:A,0))))</f>
        <v/>
      </c>
      <c r="T505" s="65">
        <f>IF(INDEX('[1]Export Lascom'!U:U,MATCH(E505,'[1]Export Lascom'!O:O,0))="","",INDEX('[1]Export Lascom'!U:U,MATCH(E505,'[1]Export Lascom'!O:O,0)))</f>
        <v>44946</v>
      </c>
    </row>
    <row r="506" spans="5:20" x14ac:dyDescent="0.25">
      <c r="E506" s="72" t="s">
        <v>833</v>
      </c>
      <c r="F506" s="73" t="str">
        <f>INDEX('[1]Export Lascom'!B:B,MATCH(E506,'[1]Export Lascom'!O:O,0))</f>
        <v>22ISS</v>
      </c>
      <c r="G506" s="73">
        <f>INDEX('[1]Export Lascom'!G:G,MATCH(E506,'[1]Export Lascom'!O:O,0))</f>
        <v>17</v>
      </c>
      <c r="H506" s="73" t="str">
        <f>INDEX('[1]Export Lascom'!D:D,MATCH(E506,'[1]Export Lascom'!O:O,0))</f>
        <v>MSE</v>
      </c>
      <c r="I506" s="73" t="str">
        <f>INDEX('[1]Export Lascom'!E:E,MATCH(E506,'[1]Export Lascom'!O:O,0))</f>
        <v>PSC2137</v>
      </c>
      <c r="J506" s="73" t="str">
        <f>IF(MID(INDEX('[1]Export Lascom'!P:P,MATCH(E506,'[1]Export Lascom'!O:O,0)),4,1)="-",MID(INDEX('[1]Export Lascom'!P:P,MATCH(E506,'[1]Export Lascom'!O:O,0)),5,3),"Titre à mettre à jour")</f>
        <v>TTT</v>
      </c>
      <c r="K506" s="73" t="str">
        <f>IF(MID(INDEX('[1]Export Lascom'!P:P,MATCH(E506,'[1]Export Lascom'!O:O,0)),4,1)="-",MID(INDEX('[1]Export Lascom'!P:P,MATCH(E506,'[1]Export Lascom'!O:O,0)),9,3),"Titre à mettre à jour")</f>
        <v>TTZ</v>
      </c>
      <c r="L506" s="73" t="str">
        <f>INDEX('[1]Export Lascom'!I:I,MATCH(E506,'[1]Export Lascom'!O:O,0))</f>
        <v>SPS</v>
      </c>
      <c r="M506" s="73" t="str">
        <f>MID(E506,SEARCH("_",E506)-1+13,6)</f>
        <v>000004</v>
      </c>
      <c r="N506" s="74">
        <f>VALUE(MID(E506,SEARCH("_",E506)-1+20,2))</f>
        <v>1</v>
      </c>
      <c r="O506" s="73" t="s">
        <v>785</v>
      </c>
      <c r="P506" s="75"/>
      <c r="Q506" s="75"/>
      <c r="R506" s="76" t="str">
        <f>IF(AND(T506&lt;&gt;"",P506&lt;&gt;""),P506-T506,IF(AND(T506&lt;&gt;"",Q506&lt;&gt;""),Q506-T506,""))</f>
        <v/>
      </c>
      <c r="S506" s="76" t="str">
        <f>IF(ISERROR(INDEX('[1]Export Agora'!F:F,MATCH(INDEX('[1]Présence Agora'!#REF!,MATCH(E506,'[1]Présence Agora'!B:B,0)),'[1]Export Agora'!A:A,0))),"",IF(INDEX('[1]Export Agora'!F:F,MATCH(INDEX('[1]Présence Agora'!#REF!,MATCH(E506,'[1]Présence Agora'!B:B,0)),'[1]Export Agora'!A:A,0))="","",INDEX('[1]Export Agora'!F:F,MATCH(INDEX('[1]Présence Agora'!#REF!,MATCH(E506,'[1]Présence Agora'!B:B,0)),'[1]Export Agora'!A:A,0))))</f>
        <v/>
      </c>
      <c r="T506" s="65">
        <f>IF(INDEX('[1]Export Lascom'!U:U,MATCH(E506,'[1]Export Lascom'!O:O,0))="","",INDEX('[1]Export Lascom'!U:U,MATCH(E506,'[1]Export Lascom'!O:O,0)))</f>
        <v>44946</v>
      </c>
    </row>
  </sheetData>
  <protectedRanges>
    <protectedRange sqref="E11:R11" name="Plage1"/>
    <protectedRange sqref="S11" name="Plage1_1"/>
  </protectedRanges>
  <autoFilter ref="E11:T506" xr:uid="{675A7E70-621E-466C-B73C-537827E33665}">
    <sortState xmlns:xlrd2="http://schemas.microsoft.com/office/spreadsheetml/2017/richdata2" ref="E12:T506">
      <sortCondition ref="T11:T234"/>
    </sortState>
  </autoFilter>
  <sortState xmlns:xlrd2="http://schemas.microsoft.com/office/spreadsheetml/2017/richdata2" ref="E11:T506">
    <sortCondition ref="E12:E506"/>
  </sortState>
  <mergeCells count="2">
    <mergeCell ref="T9:T10"/>
    <mergeCell ref="E9:O10"/>
  </mergeCells>
  <conditionalFormatting sqref="T12:T506">
    <cfRule type="containsBlanks" dxfId="6" priority="22">
      <formula>LEN(TRIM(T12))=0</formula>
    </cfRule>
    <cfRule type="cellIs" dxfId="5" priority="23" operator="greaterThanOrEqual">
      <formula>$P$6</formula>
    </cfRule>
  </conditionalFormatting>
  <conditionalFormatting sqref="R12:R506">
    <cfRule type="containsText" dxfId="4" priority="14" operator="containsText" text="Rendu">
      <formula>NOT(ISERROR(SEARCH("Rendu",R12)))</formula>
    </cfRule>
    <cfRule type="containsBlanks" dxfId="3" priority="15">
      <formula>LEN(TRIM(R12))=0</formula>
    </cfRule>
    <cfRule type="cellIs" dxfId="2" priority="16" operator="greaterThanOrEqual">
      <formula>3</formula>
    </cfRule>
    <cfRule type="cellIs" dxfId="1" priority="17" operator="between">
      <formula>0</formula>
      <formula>2</formula>
    </cfRule>
    <cfRule type="cellIs" dxfId="0" priority="18" operator="lessThanOrEqual">
      <formula>-1</formula>
    </cfRule>
  </conditionalFormatting>
  <pageMargins left="0.70866141732283472" right="0.70866141732283472" top="0.74803149606299213" bottom="0.74803149606299213" header="0.31496062992125984" footer="0.31496062992125984"/>
  <pageSetup paperSize="8" scale="1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1]!ExpLasc">
                <anchor moveWithCells="1" sizeWithCells="1">
                  <from>
                    <xdr:col>0</xdr:col>
                    <xdr:colOff>447675</xdr:colOff>
                    <xdr:row>1</xdr:row>
                    <xdr:rowOff>19050</xdr:rowOff>
                  </from>
                  <to>
                    <xdr:col>2</xdr:col>
                    <xdr:colOff>485775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1]!Maj_Etat_nav">
                <anchor moveWithCells="1" sizeWithCells="1">
                  <from>
                    <xdr:col>0</xdr:col>
                    <xdr:colOff>419100</xdr:colOff>
                    <xdr:row>4</xdr:row>
                    <xdr:rowOff>9525</xdr:rowOff>
                  </from>
                  <to>
                    <xdr:col>2</xdr:col>
                    <xdr:colOff>190500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C7FD09-CD19-4D22-851A-E3A71BBD020B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Export CPRD PN2068-2</vt:lpstr>
      <vt:lpstr>Export CPRD PN2122</vt:lpstr>
      <vt:lpstr>Etat navette</vt:lpstr>
      <vt:lpstr>Feuil1</vt:lpstr>
      <vt:lpstr>EN_date_prev_ind_prec</vt:lpstr>
      <vt:lpstr>EN_dern_ind</vt:lpstr>
      <vt:lpstr>EN_num_ind</vt:lpstr>
      <vt:lpstr>EN_Ouvrage</vt:lpstr>
      <vt:lpstr>EN_Spec</vt:lpstr>
      <vt:lpstr>EN_TypeD</vt:lpstr>
      <vt:lpstr>Nav_GED</vt:lpstr>
      <vt:lpstr>'Etat navette'!Zone_d_impression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IGP</dc:creator>
  <cp:lastModifiedBy>IGP</cp:lastModifiedBy>
  <dcterms:created xsi:type="dcterms:W3CDTF">2023-06-01T13:25:12Z</dcterms:created>
  <dcterms:modified xsi:type="dcterms:W3CDTF">2023-06-01T15:15:44Z</dcterms:modified>
</cp:coreProperties>
</file>