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filterPrivacy="1" codeName="ThisWorkbook" defaultThemeVersion="124226"/>
  <bookViews>
    <workbookView xWindow="0" yWindow="0" windowWidth="23256" windowHeight="9456" tabRatio="901" activeTab="1"/>
  </bookViews>
  <sheets>
    <sheet name="4500042503" sheetId="2" r:id="rId1"/>
    <sheet name="4500042501" sheetId="4" r:id="rId2"/>
    <sheet name="4500042534" sheetId="3" r:id="rId3"/>
    <sheet name="4500042371" sheetId="5" r:id="rId4"/>
    <sheet name="4500042428" sheetId="6" r:id="rId5"/>
    <sheet name="4500042502" sheetId="7" r:id="rId6"/>
    <sheet name="4500042288" sheetId="8" r:id="rId7"/>
    <sheet name="4500042319" sheetId="9" r:id="rId8"/>
    <sheet name="4500042500" sheetId="10" r:id="rId9"/>
    <sheet name="4500042537" sheetId="11" r:id="rId10"/>
    <sheet name="4500042610" sheetId="21" r:id="rId11"/>
    <sheet name="4500042536" sheetId="17" r:id="rId12"/>
    <sheet name="4500042504" sheetId="16" r:id="rId13"/>
    <sheet name="4500042535" sheetId="18" r:id="rId14"/>
    <sheet name="4500042330" sheetId="20" r:id="rId15"/>
    <sheet name="4500042300" sheetId="19" r:id="rId16"/>
    <sheet name="17" sheetId="12" r:id="rId17"/>
    <sheet name="18" sheetId="23" r:id="rId18"/>
    <sheet name="19" sheetId="22" r:id="rId19"/>
    <sheet name="Copie ZACH27" sheetId="13" r:id="rId20"/>
    <sheet name="Recap Fin de Semaine" sheetId="15" r:id="rId21"/>
    <sheet name="Mode emploi" sheetId="24" r:id="rId22"/>
    <sheet name="ZACH28" sheetId="26" r:id="rId23"/>
    <sheet name="PT MAX COOP" sheetId="27" r:id="rId24"/>
    <sheet name="Vivescia" sheetId="28" r:id="rId25"/>
    <sheet name="Autres" sheetId="29" r:id="rId26"/>
  </sheets>
  <calcPr calcId="145621"/>
</workbook>
</file>

<file path=xl/calcChain.xml><?xml version="1.0" encoding="utf-8"?>
<calcChain xmlns="http://schemas.openxmlformats.org/spreadsheetml/2006/main">
  <c r="M10" i="29" l="1"/>
  <c r="K2" i="11" l="1"/>
  <c r="H2" i="22" l="1"/>
  <c r="H2" i="23"/>
  <c r="H2" i="12"/>
  <c r="H2" i="19"/>
  <c r="H2" i="20"/>
  <c r="H2" i="18"/>
  <c r="H2" i="16"/>
  <c r="H2" i="17"/>
  <c r="H2" i="21"/>
  <c r="H2" i="11"/>
  <c r="H2" i="10"/>
  <c r="H2" i="9"/>
  <c r="H2" i="8"/>
  <c r="H2" i="7"/>
  <c r="H2" i="6"/>
  <c r="H2" i="5"/>
  <c r="H2" i="3"/>
  <c r="H2" i="4"/>
  <c r="C2" i="22"/>
  <c r="C2" i="23"/>
  <c r="C2" i="12"/>
  <c r="C2" i="19"/>
  <c r="C2" i="20"/>
  <c r="C2" i="18"/>
  <c r="C2" i="16"/>
  <c r="C2" i="17"/>
  <c r="C2" i="21"/>
  <c r="C2" i="11"/>
  <c r="C2" i="10"/>
  <c r="C2" i="9"/>
  <c r="C2" i="8"/>
  <c r="C2" i="7"/>
  <c r="C2" i="6"/>
  <c r="C2" i="5"/>
  <c r="C2" i="3"/>
  <c r="C2" i="4"/>
  <c r="K2" i="22"/>
  <c r="K2" i="23"/>
  <c r="K2" i="12"/>
  <c r="K2" i="19"/>
  <c r="K2" i="20"/>
  <c r="K2" i="18"/>
  <c r="K2" i="16"/>
  <c r="K2" i="17"/>
  <c r="K2" i="21"/>
  <c r="K2" i="10"/>
  <c r="K2" i="9"/>
  <c r="K2" i="8"/>
  <c r="K2" i="7"/>
  <c r="K2" i="6"/>
  <c r="K2" i="5"/>
  <c r="K2" i="3"/>
  <c r="K2" i="4"/>
  <c r="C2" i="2"/>
  <c r="H2" i="2"/>
  <c r="K2" i="2"/>
  <c r="D2" i="22"/>
  <c r="E2" i="22"/>
  <c r="D2" i="23"/>
  <c r="E2" i="23"/>
  <c r="D2" i="12"/>
  <c r="E2" i="12"/>
  <c r="D2" i="19"/>
  <c r="E2" i="19"/>
  <c r="D2" i="20"/>
  <c r="E2" i="20"/>
  <c r="D2" i="18"/>
  <c r="E2" i="18"/>
  <c r="D2" i="16"/>
  <c r="E2" i="16"/>
  <c r="D2" i="17"/>
  <c r="E2" i="17"/>
  <c r="D2" i="21"/>
  <c r="E2" i="21"/>
  <c r="D2" i="11"/>
  <c r="E2" i="11"/>
  <c r="D2" i="10"/>
  <c r="E2" i="10"/>
  <c r="D2" i="9"/>
  <c r="L2" i="9" s="1"/>
  <c r="E2" i="9"/>
  <c r="D2" i="8"/>
  <c r="E2" i="8"/>
  <c r="D2" i="7"/>
  <c r="E2" i="7"/>
  <c r="D2" i="6"/>
  <c r="E2" i="6"/>
  <c r="D2" i="5"/>
  <c r="E2" i="5"/>
  <c r="D2" i="3"/>
  <c r="E2" i="3"/>
  <c r="D2" i="4"/>
  <c r="E2" i="4"/>
  <c r="D2" i="2"/>
  <c r="E2" i="2"/>
  <c r="L2" i="2" l="1"/>
  <c r="M1" i="2" s="1"/>
  <c r="L2" i="6"/>
  <c r="M1" i="6" s="1"/>
  <c r="L2" i="10"/>
  <c r="M1" i="10" s="1"/>
  <c r="L2" i="21"/>
  <c r="M1" i="21" s="1"/>
  <c r="L2" i="16"/>
  <c r="M1" i="16" s="1"/>
  <c r="L2" i="20"/>
  <c r="M1" i="20" s="1"/>
  <c r="L2" i="12"/>
  <c r="M1" i="12" s="1"/>
  <c r="L2" i="22"/>
  <c r="M1" i="22" s="1"/>
  <c r="L2" i="4"/>
  <c r="M1" i="4" s="1"/>
  <c r="L2" i="5"/>
  <c r="M1" i="5" s="1"/>
  <c r="L2" i="7"/>
  <c r="M1" i="7" s="1"/>
  <c r="M1" i="9"/>
  <c r="L2" i="11"/>
  <c r="M1" i="11" s="1"/>
  <c r="L2" i="18"/>
  <c r="M1" i="18" s="1"/>
  <c r="L2" i="23"/>
  <c r="M1" i="23" s="1"/>
  <c r="L2" i="17"/>
  <c r="M1" i="17" s="1"/>
  <c r="L2" i="19"/>
  <c r="M1" i="19" s="1"/>
  <c r="L2" i="3"/>
  <c r="M1" i="3" s="1"/>
  <c r="L2" i="8"/>
  <c r="M1" i="8" s="1"/>
  <c r="I3" i="2"/>
  <c r="M2" i="2"/>
  <c r="V3" i="15" l="1"/>
  <c r="V4" i="15"/>
  <c r="V5" i="15"/>
  <c r="V6" i="15"/>
  <c r="V7" i="15"/>
  <c r="V8" i="15"/>
  <c r="V9" i="15"/>
  <c r="V10" i="15"/>
  <c r="V11" i="15"/>
  <c r="V12" i="15"/>
  <c r="V13" i="15"/>
  <c r="V14" i="15"/>
  <c r="V15" i="15"/>
  <c r="V16" i="15"/>
  <c r="V17" i="15"/>
  <c r="V18" i="15"/>
  <c r="V19" i="15"/>
  <c r="V20" i="15"/>
  <c r="V2" i="15"/>
  <c r="W3" i="2" l="1"/>
  <c r="S2" i="15" s="1"/>
  <c r="V3" i="2"/>
  <c r="R2" i="15" s="1"/>
  <c r="U3" i="2"/>
  <c r="Q2" i="15" s="1"/>
  <c r="W3" i="22" l="1"/>
  <c r="S20" i="15" s="1"/>
  <c r="V3" i="22"/>
  <c r="U3" i="22"/>
  <c r="Q20" i="15" s="1"/>
  <c r="W3" i="23"/>
  <c r="S19" i="15" s="1"/>
  <c r="V3" i="23"/>
  <c r="U3" i="23"/>
  <c r="Q19" i="15" s="1"/>
  <c r="W3" i="12"/>
  <c r="S18" i="15" s="1"/>
  <c r="V3" i="12"/>
  <c r="R18" i="15" s="1"/>
  <c r="U3" i="12"/>
  <c r="W3" i="19"/>
  <c r="V3" i="19"/>
  <c r="R17" i="15" s="1"/>
  <c r="U3" i="19"/>
  <c r="Q17" i="15" s="1"/>
  <c r="W3" i="20"/>
  <c r="S16" i="15" s="1"/>
  <c r="V3" i="20"/>
  <c r="U3" i="20"/>
  <c r="Q16" i="15" s="1"/>
  <c r="W3" i="18"/>
  <c r="S15" i="15" s="1"/>
  <c r="V3" i="18"/>
  <c r="U3" i="18"/>
  <c r="W3" i="16"/>
  <c r="S14" i="15" s="1"/>
  <c r="V3" i="16"/>
  <c r="R14" i="15" s="1"/>
  <c r="U3" i="16"/>
  <c r="W3" i="17"/>
  <c r="S13" i="15" s="1"/>
  <c r="V3" i="17"/>
  <c r="U3" i="17"/>
  <c r="Q13" i="15" s="1"/>
  <c r="W3" i="21"/>
  <c r="S12" i="15" s="1"/>
  <c r="V3" i="21"/>
  <c r="R12" i="15" s="1"/>
  <c r="U3" i="21"/>
  <c r="Q12" i="15" s="1"/>
  <c r="W3" i="11"/>
  <c r="S11" i="15" s="1"/>
  <c r="V3" i="11"/>
  <c r="R11" i="15" s="1"/>
  <c r="U3" i="11"/>
  <c r="Q11" i="15" s="1"/>
  <c r="W3" i="10"/>
  <c r="S10" i="15" s="1"/>
  <c r="V3" i="10"/>
  <c r="R10" i="15" s="1"/>
  <c r="U3" i="10"/>
  <c r="Q10" i="15" s="1"/>
  <c r="W3" i="9"/>
  <c r="V3" i="9"/>
  <c r="R9" i="15" s="1"/>
  <c r="U3" i="9"/>
  <c r="Q9" i="15" s="1"/>
  <c r="W3" i="8"/>
  <c r="V3" i="8"/>
  <c r="U3" i="8"/>
  <c r="Q8" i="15" s="1"/>
  <c r="W3" i="7"/>
  <c r="S7" i="15" s="1"/>
  <c r="V3" i="7"/>
  <c r="U3" i="7"/>
  <c r="Q7" i="15" s="1"/>
  <c r="W3" i="6"/>
  <c r="S6" i="15" s="1"/>
  <c r="V3" i="6"/>
  <c r="R6" i="15" s="1"/>
  <c r="U3" i="6"/>
  <c r="W3" i="5"/>
  <c r="S5" i="15" s="1"/>
  <c r="V3" i="5"/>
  <c r="U3" i="5"/>
  <c r="Q5" i="15" s="1"/>
  <c r="W3" i="3"/>
  <c r="S4" i="15" s="1"/>
  <c r="V3" i="3"/>
  <c r="U3" i="3"/>
  <c r="Q4" i="15" s="1"/>
  <c r="W3" i="4"/>
  <c r="S3" i="15" s="1"/>
  <c r="V3" i="4"/>
  <c r="R3" i="15" s="1"/>
  <c r="U3" i="4"/>
  <c r="Q3" i="15" s="1"/>
  <c r="R4" i="15"/>
  <c r="R5" i="15"/>
  <c r="Q6" i="15"/>
  <c r="R7" i="15"/>
  <c r="R8" i="15"/>
  <c r="R13" i="15"/>
  <c r="Q14" i="15"/>
  <c r="Q15" i="15"/>
  <c r="R15" i="15"/>
  <c r="R16" i="15"/>
  <c r="Q18" i="15"/>
  <c r="R19" i="15"/>
  <c r="R20" i="15"/>
  <c r="S8" i="15"/>
  <c r="S9" i="15"/>
  <c r="S17" i="15"/>
  <c r="C52" i="22" l="1"/>
  <c r="C51" i="22"/>
  <c r="C50" i="22"/>
  <c r="C49" i="22"/>
  <c r="C48" i="22"/>
  <c r="C47" i="22"/>
  <c r="C46" i="22"/>
  <c r="C45" i="22"/>
  <c r="C44" i="22"/>
  <c r="C43" i="22"/>
  <c r="C42" i="22"/>
  <c r="C41" i="22"/>
  <c r="C40" i="22"/>
  <c r="C39" i="22"/>
  <c r="C38" i="22"/>
  <c r="C37" i="22"/>
  <c r="C36" i="22"/>
  <c r="C35" i="22"/>
  <c r="C34" i="22"/>
  <c r="C33" i="22"/>
  <c r="C32" i="22"/>
  <c r="C31" i="22"/>
  <c r="C30" i="22"/>
  <c r="C29" i="22"/>
  <c r="C28" i="22"/>
  <c r="C27" i="22"/>
  <c r="C26" i="22"/>
  <c r="C25" i="22"/>
  <c r="C24" i="22"/>
  <c r="C23" i="22"/>
  <c r="C22" i="22"/>
  <c r="C21" i="22"/>
  <c r="C20" i="22"/>
  <c r="C19" i="22"/>
  <c r="C18" i="22"/>
  <c r="C17" i="22"/>
  <c r="C16" i="22"/>
  <c r="C15" i="22"/>
  <c r="C14" i="22"/>
  <c r="C13" i="22"/>
  <c r="C12" i="22"/>
  <c r="C11" i="22"/>
  <c r="C10" i="22"/>
  <c r="C9" i="22"/>
  <c r="C8" i="22"/>
  <c r="C7" i="22"/>
  <c r="C6" i="22"/>
  <c r="C52" i="23"/>
  <c r="C51" i="23"/>
  <c r="C50" i="23"/>
  <c r="C49" i="23"/>
  <c r="C48" i="23"/>
  <c r="C47" i="23"/>
  <c r="C46" i="23"/>
  <c r="C45" i="23"/>
  <c r="C44" i="23"/>
  <c r="C43" i="23"/>
  <c r="C42" i="23"/>
  <c r="C41" i="23"/>
  <c r="C40" i="23"/>
  <c r="C39" i="23"/>
  <c r="C38" i="23"/>
  <c r="C37" i="23"/>
  <c r="C36" i="23"/>
  <c r="C35" i="23"/>
  <c r="C34" i="23"/>
  <c r="C33" i="23"/>
  <c r="C32" i="23"/>
  <c r="C31" i="23"/>
  <c r="C30" i="23"/>
  <c r="C29" i="23"/>
  <c r="C28" i="23"/>
  <c r="C27" i="23"/>
  <c r="C26" i="23"/>
  <c r="C25" i="23"/>
  <c r="C24" i="23"/>
  <c r="C23" i="23"/>
  <c r="C22" i="23"/>
  <c r="C21" i="23"/>
  <c r="C20" i="23"/>
  <c r="C19" i="23"/>
  <c r="C18" i="23"/>
  <c r="C17" i="23"/>
  <c r="C16" i="23"/>
  <c r="C15" i="23"/>
  <c r="C14" i="23"/>
  <c r="C13" i="23"/>
  <c r="C12" i="23"/>
  <c r="C11" i="23"/>
  <c r="C10" i="23"/>
  <c r="C9" i="23"/>
  <c r="C8" i="23"/>
  <c r="C7" i="23"/>
  <c r="C6" i="23"/>
  <c r="C52" i="12"/>
  <c r="C51" i="12"/>
  <c r="C50" i="12"/>
  <c r="C49" i="12"/>
  <c r="C48" i="12"/>
  <c r="C47" i="12"/>
  <c r="C46" i="12"/>
  <c r="C45" i="12"/>
  <c r="C44" i="12"/>
  <c r="C43" i="12"/>
  <c r="C42" i="12"/>
  <c r="C41" i="12"/>
  <c r="C40" i="12"/>
  <c r="C39" i="12"/>
  <c r="C38" i="12"/>
  <c r="C37" i="12"/>
  <c r="C36" i="12"/>
  <c r="C35" i="12"/>
  <c r="C34" i="12"/>
  <c r="C33" i="12"/>
  <c r="C32" i="12"/>
  <c r="C31" i="12"/>
  <c r="C30" i="12"/>
  <c r="C29" i="12"/>
  <c r="C28" i="12"/>
  <c r="C27" i="12"/>
  <c r="C26" i="12"/>
  <c r="C25" i="12"/>
  <c r="C24" i="12"/>
  <c r="C23" i="12"/>
  <c r="C22" i="12"/>
  <c r="C21" i="12"/>
  <c r="C20" i="12"/>
  <c r="C19" i="12"/>
  <c r="C18" i="12"/>
  <c r="C17" i="12"/>
  <c r="C16" i="12"/>
  <c r="C15" i="12"/>
  <c r="C14" i="12"/>
  <c r="C13" i="12"/>
  <c r="C12" i="12"/>
  <c r="C11" i="12"/>
  <c r="C10" i="12"/>
  <c r="C9" i="12"/>
  <c r="C8" i="12"/>
  <c r="C7" i="12"/>
  <c r="C6" i="12"/>
  <c r="C52" i="19"/>
  <c r="C51" i="19"/>
  <c r="C50" i="19"/>
  <c r="C49" i="19"/>
  <c r="C48" i="19"/>
  <c r="C47" i="19"/>
  <c r="C46" i="19"/>
  <c r="C45" i="19"/>
  <c r="C44" i="19"/>
  <c r="C43" i="19"/>
  <c r="C42" i="19"/>
  <c r="C41" i="19"/>
  <c r="C40" i="19"/>
  <c r="C39" i="19"/>
  <c r="C38" i="19"/>
  <c r="C37" i="19"/>
  <c r="C36" i="19"/>
  <c r="C35" i="19"/>
  <c r="C34" i="19"/>
  <c r="C33" i="19"/>
  <c r="C32" i="19"/>
  <c r="C31" i="19"/>
  <c r="C30" i="19"/>
  <c r="C29" i="19"/>
  <c r="C28" i="19"/>
  <c r="C27" i="19"/>
  <c r="C26" i="19"/>
  <c r="C25" i="19"/>
  <c r="C24" i="19"/>
  <c r="C23" i="19"/>
  <c r="C22" i="19"/>
  <c r="C21" i="19"/>
  <c r="C20" i="19"/>
  <c r="C19" i="19"/>
  <c r="C18" i="19"/>
  <c r="C17" i="19"/>
  <c r="C16" i="19"/>
  <c r="C15" i="19"/>
  <c r="C14" i="19"/>
  <c r="C13" i="19"/>
  <c r="C12" i="19"/>
  <c r="C11" i="19"/>
  <c r="C10" i="19"/>
  <c r="C9" i="19"/>
  <c r="C8" i="19"/>
  <c r="C7" i="19"/>
  <c r="C6" i="19"/>
  <c r="C52" i="20"/>
  <c r="C51" i="20"/>
  <c r="C50" i="20"/>
  <c r="C49" i="20"/>
  <c r="C48" i="20"/>
  <c r="C47" i="20"/>
  <c r="C46" i="20"/>
  <c r="C45" i="20"/>
  <c r="C44" i="20"/>
  <c r="C43" i="20"/>
  <c r="C42" i="20"/>
  <c r="C41" i="20"/>
  <c r="C40" i="20"/>
  <c r="C39" i="20"/>
  <c r="C38" i="20"/>
  <c r="C37" i="20"/>
  <c r="C36" i="20"/>
  <c r="C35" i="20"/>
  <c r="C34" i="20"/>
  <c r="C33" i="20"/>
  <c r="C32" i="20"/>
  <c r="C31" i="20"/>
  <c r="C30" i="20"/>
  <c r="C29" i="20"/>
  <c r="C28" i="20"/>
  <c r="C27" i="20"/>
  <c r="C26" i="20"/>
  <c r="C25" i="20"/>
  <c r="C24" i="20"/>
  <c r="C23" i="20"/>
  <c r="C22" i="20"/>
  <c r="C21" i="20"/>
  <c r="C20" i="20"/>
  <c r="C19" i="20"/>
  <c r="C18" i="20"/>
  <c r="C17" i="20"/>
  <c r="C16" i="20"/>
  <c r="C15" i="20"/>
  <c r="C14" i="20"/>
  <c r="C13" i="20"/>
  <c r="C12" i="20"/>
  <c r="C11" i="20"/>
  <c r="C10" i="20"/>
  <c r="C9" i="20"/>
  <c r="C8" i="20"/>
  <c r="C7" i="20"/>
  <c r="C6" i="20"/>
  <c r="C52" i="18"/>
  <c r="C51" i="18"/>
  <c r="C50" i="18"/>
  <c r="C49" i="18"/>
  <c r="C48" i="18"/>
  <c r="C47" i="18"/>
  <c r="C46" i="18"/>
  <c r="C45" i="18"/>
  <c r="C44" i="18"/>
  <c r="C43" i="18"/>
  <c r="C42" i="18"/>
  <c r="C41" i="18"/>
  <c r="C40" i="18"/>
  <c r="C39" i="18"/>
  <c r="C38" i="18"/>
  <c r="C37" i="18"/>
  <c r="C36" i="18"/>
  <c r="C35" i="18"/>
  <c r="C34" i="18"/>
  <c r="C33" i="18"/>
  <c r="C32" i="18"/>
  <c r="C31" i="18"/>
  <c r="C30" i="18"/>
  <c r="C29" i="18"/>
  <c r="C28" i="18"/>
  <c r="C27" i="18"/>
  <c r="C26" i="18"/>
  <c r="C25" i="18"/>
  <c r="C24" i="18"/>
  <c r="C23" i="18"/>
  <c r="C22" i="18"/>
  <c r="C21" i="18"/>
  <c r="C20" i="18"/>
  <c r="C19" i="18"/>
  <c r="C18" i="18"/>
  <c r="C17" i="18"/>
  <c r="C16" i="18"/>
  <c r="C15" i="18"/>
  <c r="C14" i="18"/>
  <c r="C13" i="18"/>
  <c r="C12" i="18"/>
  <c r="C11" i="18"/>
  <c r="C10" i="18"/>
  <c r="C9" i="18"/>
  <c r="C8" i="18"/>
  <c r="C7" i="18"/>
  <c r="C6" i="18"/>
  <c r="C52" i="16"/>
  <c r="C51" i="16"/>
  <c r="C50" i="16"/>
  <c r="C49" i="16"/>
  <c r="C48" i="16"/>
  <c r="C47" i="16"/>
  <c r="C46" i="16"/>
  <c r="C45" i="16"/>
  <c r="C44" i="16"/>
  <c r="C43" i="16"/>
  <c r="C42" i="16"/>
  <c r="C41" i="16"/>
  <c r="C40" i="16"/>
  <c r="C39" i="16"/>
  <c r="C38" i="16"/>
  <c r="C37" i="16"/>
  <c r="C36" i="16"/>
  <c r="C35" i="16"/>
  <c r="C34" i="16"/>
  <c r="C33" i="16"/>
  <c r="C32" i="16"/>
  <c r="C31" i="16"/>
  <c r="C30" i="16"/>
  <c r="C29" i="16"/>
  <c r="C28" i="16"/>
  <c r="C27" i="16"/>
  <c r="C26" i="16"/>
  <c r="C25" i="16"/>
  <c r="C24" i="16"/>
  <c r="C23" i="16"/>
  <c r="C22" i="16"/>
  <c r="C21" i="16"/>
  <c r="C20" i="16"/>
  <c r="C19" i="16"/>
  <c r="C18" i="16"/>
  <c r="C17" i="16"/>
  <c r="C16" i="16"/>
  <c r="C15" i="16"/>
  <c r="C14" i="16"/>
  <c r="C13" i="16"/>
  <c r="C12" i="16"/>
  <c r="C11" i="16"/>
  <c r="C10" i="16"/>
  <c r="C9" i="16"/>
  <c r="C8" i="16"/>
  <c r="C7" i="16"/>
  <c r="C6" i="16"/>
  <c r="C52" i="17"/>
  <c r="C51" i="17"/>
  <c r="C50" i="17"/>
  <c r="C49" i="17"/>
  <c r="C48" i="17"/>
  <c r="C47" i="17"/>
  <c r="C46" i="17"/>
  <c r="C45" i="17"/>
  <c r="C44" i="17"/>
  <c r="C43" i="17"/>
  <c r="C42" i="17"/>
  <c r="C41" i="17"/>
  <c r="C40" i="17"/>
  <c r="C39" i="17"/>
  <c r="C38" i="17"/>
  <c r="C37" i="17"/>
  <c r="C36" i="17"/>
  <c r="C35" i="17"/>
  <c r="C34" i="17"/>
  <c r="C33" i="17"/>
  <c r="C32" i="17"/>
  <c r="C31" i="17"/>
  <c r="C30" i="17"/>
  <c r="C29" i="17"/>
  <c r="C28" i="17"/>
  <c r="C27" i="17"/>
  <c r="C26" i="17"/>
  <c r="C25" i="17"/>
  <c r="C24" i="17"/>
  <c r="C23" i="17"/>
  <c r="C22" i="17"/>
  <c r="C21" i="17"/>
  <c r="C20" i="17"/>
  <c r="C19" i="17"/>
  <c r="C18" i="17"/>
  <c r="C17" i="17"/>
  <c r="C16" i="17"/>
  <c r="C15" i="17"/>
  <c r="C14" i="17"/>
  <c r="C13" i="17"/>
  <c r="C12" i="17"/>
  <c r="C11" i="17"/>
  <c r="C10" i="17"/>
  <c r="C9" i="17"/>
  <c r="C8" i="17"/>
  <c r="C7" i="17"/>
  <c r="C6" i="17"/>
  <c r="C52" i="21"/>
  <c r="C51" i="21"/>
  <c r="C50" i="21"/>
  <c r="C49" i="21"/>
  <c r="C48" i="21"/>
  <c r="C47" i="21"/>
  <c r="C46" i="21"/>
  <c r="C45" i="21"/>
  <c r="C44" i="21"/>
  <c r="C43" i="21"/>
  <c r="C42" i="21"/>
  <c r="C41" i="21"/>
  <c r="C40" i="21"/>
  <c r="C39" i="21"/>
  <c r="C38" i="21"/>
  <c r="C37" i="21"/>
  <c r="C36" i="21"/>
  <c r="C35" i="21"/>
  <c r="C34" i="21"/>
  <c r="C33" i="21"/>
  <c r="C32" i="21"/>
  <c r="C31" i="21"/>
  <c r="C30" i="21"/>
  <c r="C29" i="21"/>
  <c r="C28" i="21"/>
  <c r="C27" i="21"/>
  <c r="C26" i="21"/>
  <c r="C25" i="21"/>
  <c r="C24" i="21"/>
  <c r="C23" i="21"/>
  <c r="C22" i="21"/>
  <c r="C21" i="21"/>
  <c r="C20" i="21"/>
  <c r="C19" i="21"/>
  <c r="C18" i="21"/>
  <c r="C17" i="21"/>
  <c r="C16" i="21"/>
  <c r="C15" i="21"/>
  <c r="C14" i="21"/>
  <c r="C13" i="21"/>
  <c r="C12" i="21"/>
  <c r="C11" i="21"/>
  <c r="C10" i="21"/>
  <c r="C9" i="21"/>
  <c r="C8" i="21"/>
  <c r="C7" i="21"/>
  <c r="C6" i="21"/>
  <c r="C52" i="11"/>
  <c r="C51" i="11"/>
  <c r="C50" i="11"/>
  <c r="C49" i="11"/>
  <c r="C48" i="11"/>
  <c r="C47" i="11"/>
  <c r="C46" i="11"/>
  <c r="C45" i="11"/>
  <c r="C44" i="11"/>
  <c r="C43" i="11"/>
  <c r="C42" i="11"/>
  <c r="C41" i="11"/>
  <c r="C40" i="11"/>
  <c r="C39" i="11"/>
  <c r="C38" i="11"/>
  <c r="C37" i="11"/>
  <c r="C36" i="11"/>
  <c r="C35" i="11"/>
  <c r="C34" i="11"/>
  <c r="C33" i="11"/>
  <c r="C32" i="11"/>
  <c r="C31" i="11"/>
  <c r="C30" i="11"/>
  <c r="C29" i="11"/>
  <c r="C28" i="11"/>
  <c r="C27" i="11"/>
  <c r="C26" i="11"/>
  <c r="C25" i="11"/>
  <c r="C24" i="11"/>
  <c r="C23" i="11"/>
  <c r="C22" i="11"/>
  <c r="C21" i="11"/>
  <c r="C20" i="11"/>
  <c r="C19" i="11"/>
  <c r="C18" i="11"/>
  <c r="C17" i="11"/>
  <c r="C16" i="11"/>
  <c r="C15" i="11"/>
  <c r="C14" i="11"/>
  <c r="C13" i="11"/>
  <c r="C12" i="11"/>
  <c r="C11" i="11"/>
  <c r="C10" i="11"/>
  <c r="C9" i="11"/>
  <c r="C8" i="11"/>
  <c r="C7" i="11"/>
  <c r="C6" i="11"/>
  <c r="C52" i="10"/>
  <c r="C51" i="10"/>
  <c r="C50" i="10"/>
  <c r="C49" i="10"/>
  <c r="C48" i="10"/>
  <c r="C47" i="10"/>
  <c r="C46" i="10"/>
  <c r="C45" i="10"/>
  <c r="C44" i="10"/>
  <c r="C43" i="10"/>
  <c r="C42" i="10"/>
  <c r="C41" i="10"/>
  <c r="C40" i="10"/>
  <c r="C39" i="10"/>
  <c r="C38" i="10"/>
  <c r="C37" i="10"/>
  <c r="C36" i="10"/>
  <c r="C35" i="10"/>
  <c r="C34" i="10"/>
  <c r="C33" i="10"/>
  <c r="C32" i="10"/>
  <c r="C31" i="10"/>
  <c r="C30" i="10"/>
  <c r="C29" i="10"/>
  <c r="C28" i="10"/>
  <c r="C27" i="10"/>
  <c r="C26" i="10"/>
  <c r="C25" i="10"/>
  <c r="C24" i="10"/>
  <c r="C23" i="10"/>
  <c r="C22" i="10"/>
  <c r="C21" i="10"/>
  <c r="C20" i="10"/>
  <c r="C19" i="10"/>
  <c r="C18" i="10"/>
  <c r="C17" i="10"/>
  <c r="C16" i="10"/>
  <c r="C15" i="10"/>
  <c r="C14" i="10"/>
  <c r="C13" i="10"/>
  <c r="C12" i="10"/>
  <c r="C11" i="10"/>
  <c r="C10" i="10"/>
  <c r="C9" i="10"/>
  <c r="C8" i="10"/>
  <c r="C7" i="10"/>
  <c r="C6" i="10"/>
  <c r="C52" i="9"/>
  <c r="C51" i="9"/>
  <c r="C50" i="9"/>
  <c r="C49" i="9"/>
  <c r="C48" i="9"/>
  <c r="C47" i="9"/>
  <c r="C46" i="9"/>
  <c r="C45" i="9"/>
  <c r="C44" i="9"/>
  <c r="C43" i="9"/>
  <c r="C42" i="9"/>
  <c r="C41" i="9"/>
  <c r="C40" i="9"/>
  <c r="C39" i="9"/>
  <c r="C38" i="9"/>
  <c r="C37" i="9"/>
  <c r="C36" i="9"/>
  <c r="C35" i="9"/>
  <c r="C34" i="9"/>
  <c r="C33" i="9"/>
  <c r="C32" i="9"/>
  <c r="C31" i="9"/>
  <c r="C30" i="9"/>
  <c r="C29" i="9"/>
  <c r="C28" i="9"/>
  <c r="C27" i="9"/>
  <c r="C26" i="9"/>
  <c r="C25" i="9"/>
  <c r="C24" i="9"/>
  <c r="C23" i="9"/>
  <c r="C22" i="9"/>
  <c r="C21" i="9"/>
  <c r="C20" i="9"/>
  <c r="C19" i="9"/>
  <c r="C18" i="9"/>
  <c r="C17" i="9"/>
  <c r="C16" i="9"/>
  <c r="C15" i="9"/>
  <c r="C14" i="9"/>
  <c r="C13" i="9"/>
  <c r="C12" i="9"/>
  <c r="C11" i="9"/>
  <c r="C10" i="9"/>
  <c r="C9" i="9"/>
  <c r="C8" i="9"/>
  <c r="C7" i="9"/>
  <c r="C6" i="9"/>
  <c r="C52" i="8"/>
  <c r="C51" i="8"/>
  <c r="C50" i="8"/>
  <c r="C49" i="8"/>
  <c r="C48" i="8"/>
  <c r="C47" i="8"/>
  <c r="C46" i="8"/>
  <c r="C45" i="8"/>
  <c r="C44" i="8"/>
  <c r="C43" i="8"/>
  <c r="C42" i="8"/>
  <c r="C41" i="8"/>
  <c r="C40" i="8"/>
  <c r="C39" i="8"/>
  <c r="C38" i="8"/>
  <c r="C37" i="8"/>
  <c r="C36" i="8"/>
  <c r="C35" i="8"/>
  <c r="C34" i="8"/>
  <c r="C33" i="8"/>
  <c r="C32" i="8"/>
  <c r="C31" i="8"/>
  <c r="C30" i="8"/>
  <c r="C29" i="8"/>
  <c r="C28" i="8"/>
  <c r="C27" i="8"/>
  <c r="C26" i="8"/>
  <c r="C25" i="8"/>
  <c r="C24" i="8"/>
  <c r="C23" i="8"/>
  <c r="C22" i="8"/>
  <c r="C21" i="8"/>
  <c r="C20" i="8"/>
  <c r="C19" i="8"/>
  <c r="C18" i="8"/>
  <c r="C17" i="8"/>
  <c r="C16" i="8"/>
  <c r="C15" i="8"/>
  <c r="C14" i="8"/>
  <c r="C13" i="8"/>
  <c r="C12" i="8"/>
  <c r="C11" i="8"/>
  <c r="C10" i="8"/>
  <c r="C9" i="8"/>
  <c r="C8" i="8"/>
  <c r="C7" i="8"/>
  <c r="C6" i="8"/>
  <c r="C52" i="7"/>
  <c r="C51" i="7"/>
  <c r="C50" i="7"/>
  <c r="C49" i="7"/>
  <c r="C48" i="7"/>
  <c r="C47" i="7"/>
  <c r="C46" i="7"/>
  <c r="C45" i="7"/>
  <c r="C44" i="7"/>
  <c r="C43" i="7"/>
  <c r="C42" i="7"/>
  <c r="C41" i="7"/>
  <c r="C40" i="7"/>
  <c r="C39" i="7"/>
  <c r="C38" i="7"/>
  <c r="C37" i="7"/>
  <c r="C36" i="7"/>
  <c r="C35" i="7"/>
  <c r="C34" i="7"/>
  <c r="C33" i="7"/>
  <c r="C32" i="7"/>
  <c r="C31" i="7"/>
  <c r="C30" i="7"/>
  <c r="C29" i="7"/>
  <c r="C28" i="7"/>
  <c r="C27" i="7"/>
  <c r="C26" i="7"/>
  <c r="C25" i="7"/>
  <c r="C24" i="7"/>
  <c r="C23" i="7"/>
  <c r="C22" i="7"/>
  <c r="C21" i="7"/>
  <c r="C20" i="7"/>
  <c r="C19" i="7"/>
  <c r="C18" i="7"/>
  <c r="C17" i="7"/>
  <c r="C16" i="7"/>
  <c r="C15" i="7"/>
  <c r="C14" i="7"/>
  <c r="C13" i="7"/>
  <c r="C12" i="7"/>
  <c r="C11" i="7"/>
  <c r="C10" i="7"/>
  <c r="C9" i="7"/>
  <c r="C8" i="7"/>
  <c r="C7" i="7"/>
  <c r="C6" i="7"/>
  <c r="C52" i="6"/>
  <c r="C51" i="6"/>
  <c r="C50" i="6"/>
  <c r="C49" i="6"/>
  <c r="C48" i="6"/>
  <c r="C47" i="6"/>
  <c r="C46" i="6"/>
  <c r="C45" i="6"/>
  <c r="C44" i="6"/>
  <c r="C43" i="6"/>
  <c r="C42" i="6"/>
  <c r="C41" i="6"/>
  <c r="C40" i="6"/>
  <c r="C39" i="6"/>
  <c r="C38" i="6"/>
  <c r="C37" i="6"/>
  <c r="C36" i="6"/>
  <c r="C35" i="6"/>
  <c r="C34" i="6"/>
  <c r="C33" i="6"/>
  <c r="C32" i="6"/>
  <c r="C31" i="6"/>
  <c r="C30" i="6"/>
  <c r="C29" i="6"/>
  <c r="C28" i="6"/>
  <c r="C27" i="6"/>
  <c r="C26" i="6"/>
  <c r="C25" i="6"/>
  <c r="C24" i="6"/>
  <c r="C23" i="6"/>
  <c r="C22" i="6"/>
  <c r="C21" i="6"/>
  <c r="C20" i="6"/>
  <c r="C19" i="6"/>
  <c r="C18" i="6"/>
  <c r="C17" i="6"/>
  <c r="C16" i="6"/>
  <c r="C15" i="6"/>
  <c r="C14" i="6"/>
  <c r="C13" i="6"/>
  <c r="C12" i="6"/>
  <c r="C11" i="6"/>
  <c r="C10" i="6"/>
  <c r="C9" i="6"/>
  <c r="C8" i="6"/>
  <c r="C52" i="5"/>
  <c r="C51" i="5"/>
  <c r="C50" i="5"/>
  <c r="C49" i="5"/>
  <c r="C48" i="5"/>
  <c r="C47" i="5"/>
  <c r="C46" i="5"/>
  <c r="C45" i="5"/>
  <c r="C44" i="5"/>
  <c r="C43" i="5"/>
  <c r="C42" i="5"/>
  <c r="C41" i="5"/>
  <c r="C40" i="5"/>
  <c r="C39" i="5"/>
  <c r="C38" i="5"/>
  <c r="C37" i="5"/>
  <c r="C36" i="5"/>
  <c r="C35" i="5"/>
  <c r="C34" i="5"/>
  <c r="C33" i="5"/>
  <c r="C32" i="5"/>
  <c r="C31" i="5"/>
  <c r="C30" i="5"/>
  <c r="C29" i="5"/>
  <c r="C28" i="5"/>
  <c r="C27" i="5"/>
  <c r="C26" i="5"/>
  <c r="C25" i="5"/>
  <c r="C24" i="5"/>
  <c r="C23" i="5"/>
  <c r="C22" i="5"/>
  <c r="C21" i="5"/>
  <c r="C20" i="5"/>
  <c r="C19" i="5"/>
  <c r="C18" i="5"/>
  <c r="C17" i="5"/>
  <c r="C16" i="5"/>
  <c r="C15" i="5"/>
  <c r="C14" i="5"/>
  <c r="C13" i="5"/>
  <c r="C12" i="5"/>
  <c r="C11" i="5"/>
  <c r="C10" i="5"/>
  <c r="C9" i="5"/>
  <c r="C8" i="5"/>
  <c r="C7" i="5"/>
  <c r="C6" i="5"/>
  <c r="C52" i="3"/>
  <c r="C51" i="3"/>
  <c r="C50" i="3"/>
  <c r="C49" i="3"/>
  <c r="C48" i="3"/>
  <c r="C47" i="3"/>
  <c r="C46" i="3"/>
  <c r="C45" i="3"/>
  <c r="C44" i="3"/>
  <c r="C43" i="3"/>
  <c r="C42" i="3"/>
  <c r="C41" i="3"/>
  <c r="C40" i="3"/>
  <c r="C39" i="3"/>
  <c r="C38" i="3"/>
  <c r="C37" i="3"/>
  <c r="C36" i="3"/>
  <c r="C35" i="3"/>
  <c r="C34" i="3"/>
  <c r="C33" i="3"/>
  <c r="C32" i="3"/>
  <c r="C31" i="3"/>
  <c r="C30" i="3"/>
  <c r="C29" i="3"/>
  <c r="C28" i="3"/>
  <c r="C27" i="3"/>
  <c r="C26" i="3"/>
  <c r="C25" i="3"/>
  <c r="C24" i="3"/>
  <c r="C23" i="3"/>
  <c r="C22" i="3"/>
  <c r="C21" i="3"/>
  <c r="C20" i="3"/>
  <c r="C19" i="3"/>
  <c r="C18" i="3"/>
  <c r="C17" i="3"/>
  <c r="C16" i="3"/>
  <c r="C15" i="3"/>
  <c r="C14" i="3"/>
  <c r="C13" i="3"/>
  <c r="C12" i="3"/>
  <c r="C11" i="3"/>
  <c r="C10" i="3"/>
  <c r="C9" i="3"/>
  <c r="C8" i="3"/>
  <c r="C7" i="3"/>
  <c r="C6" i="3"/>
  <c r="C52" i="4"/>
  <c r="C51" i="4"/>
  <c r="C50" i="4"/>
  <c r="C49" i="4"/>
  <c r="C48" i="4"/>
  <c r="C47" i="4"/>
  <c r="C46" i="4"/>
  <c r="C45" i="4"/>
  <c r="C44" i="4"/>
  <c r="C43" i="4"/>
  <c r="C42" i="4"/>
  <c r="C41" i="4"/>
  <c r="C40" i="4"/>
  <c r="C39" i="4"/>
  <c r="C38" i="4"/>
  <c r="C37" i="4"/>
  <c r="C36" i="4"/>
  <c r="C35" i="4"/>
  <c r="C34" i="4"/>
  <c r="C33" i="4"/>
  <c r="C32" i="4"/>
  <c r="C31" i="4"/>
  <c r="C30" i="4"/>
  <c r="C29" i="4"/>
  <c r="C28" i="4"/>
  <c r="C27" i="4"/>
  <c r="C26" i="4"/>
  <c r="C25" i="4"/>
  <c r="C24" i="4"/>
  <c r="C23" i="4"/>
  <c r="C22" i="4"/>
  <c r="C21" i="4"/>
  <c r="C20" i="4"/>
  <c r="C19" i="4"/>
  <c r="C18" i="4"/>
  <c r="C17" i="4"/>
  <c r="C16" i="4"/>
  <c r="C15" i="4"/>
  <c r="C14" i="4"/>
  <c r="C13" i="4"/>
  <c r="C12" i="4"/>
  <c r="C11" i="4"/>
  <c r="C10" i="4"/>
  <c r="C9" i="4"/>
  <c r="C8" i="4"/>
  <c r="C7" i="4"/>
  <c r="C6" i="4"/>
  <c r="C7" i="2"/>
  <c r="C8" i="2"/>
  <c r="C9" i="2"/>
  <c r="C10" i="2"/>
  <c r="C11" i="2"/>
  <c r="C12" i="2"/>
  <c r="C13" i="2"/>
  <c r="C14" i="2"/>
  <c r="C15" i="2"/>
  <c r="C16" i="2"/>
  <c r="C17" i="2"/>
  <c r="C18" i="2"/>
  <c r="C19" i="2"/>
  <c r="C20" i="2"/>
  <c r="C21" i="2"/>
  <c r="C22" i="2"/>
  <c r="C23" i="2"/>
  <c r="C24" i="2"/>
  <c r="C25" i="2"/>
  <c r="C26" i="2"/>
  <c r="C27" i="2"/>
  <c r="C28" i="2"/>
  <c r="C29" i="2"/>
  <c r="C30" i="2"/>
  <c r="C31" i="2"/>
  <c r="C32" i="2"/>
  <c r="C33" i="2"/>
  <c r="C34" i="2"/>
  <c r="C35" i="2"/>
  <c r="C36" i="2"/>
  <c r="C37" i="2"/>
  <c r="C38" i="2"/>
  <c r="C39" i="2"/>
  <c r="C40" i="2"/>
  <c r="C41" i="2"/>
  <c r="C42" i="2"/>
  <c r="C43" i="2"/>
  <c r="C44" i="2"/>
  <c r="C45" i="2"/>
  <c r="C46" i="2"/>
  <c r="C47" i="2"/>
  <c r="C48" i="2"/>
  <c r="C49" i="2"/>
  <c r="C50" i="2"/>
  <c r="C51" i="2"/>
  <c r="C52" i="2"/>
  <c r="C6" i="2"/>
  <c r="B3" i="22" l="1"/>
  <c r="B4" i="22" s="1"/>
  <c r="C5" i="22" s="1"/>
  <c r="B3" i="23"/>
  <c r="B4" i="23" s="1"/>
  <c r="C5" i="23" s="1"/>
  <c r="B3" i="12"/>
  <c r="B4" i="12" s="1"/>
  <c r="C5" i="12" s="1"/>
  <c r="B3" i="19"/>
  <c r="B4" i="19" s="1"/>
  <c r="C5" i="19" s="1"/>
  <c r="B3" i="20"/>
  <c r="B4" i="20" s="1"/>
  <c r="C5" i="20" s="1"/>
  <c r="B3" i="18"/>
  <c r="B4" i="18" s="1"/>
  <c r="C5" i="18" s="1"/>
  <c r="B3" i="16"/>
  <c r="B4" i="16" s="1"/>
  <c r="C5" i="16" s="1"/>
  <c r="B3" i="17"/>
  <c r="B4" i="17" s="1"/>
  <c r="C5" i="17" s="1"/>
  <c r="B3" i="21"/>
  <c r="B4" i="21" s="1"/>
  <c r="C5" i="21" s="1"/>
  <c r="B3" i="11"/>
  <c r="B4" i="11" s="1"/>
  <c r="C5" i="11" s="1"/>
  <c r="B3" i="10"/>
  <c r="B4" i="10" s="1"/>
  <c r="C5" i="10" s="1"/>
  <c r="B3" i="9"/>
  <c r="B4" i="9" s="1"/>
  <c r="C5" i="9" s="1"/>
  <c r="B3" i="8"/>
  <c r="B4" i="8" s="1"/>
  <c r="C5" i="8" s="1"/>
  <c r="B3" i="7"/>
  <c r="B4" i="7" s="1"/>
  <c r="C5" i="7" s="1"/>
  <c r="B3" i="6"/>
  <c r="B4" i="6" s="1"/>
  <c r="C5" i="6" s="1"/>
  <c r="C6" i="6" s="1"/>
  <c r="C7" i="6" s="1"/>
  <c r="B3" i="5"/>
  <c r="B4" i="5" s="1"/>
  <c r="C5" i="5" s="1"/>
  <c r="B3" i="3"/>
  <c r="B4" i="3" s="1"/>
  <c r="C5" i="3" s="1"/>
  <c r="B3" i="4"/>
  <c r="B4" i="4" s="1"/>
  <c r="C5" i="4" s="1"/>
  <c r="B3" i="2"/>
  <c r="B4" i="2" s="1"/>
  <c r="C5" i="2" s="1"/>
  <c r="AH30" i="22" l="1"/>
  <c r="AE30" i="22"/>
  <c r="AH29" i="22"/>
  <c r="AE29" i="22"/>
  <c r="AH28" i="22"/>
  <c r="AE28" i="22"/>
  <c r="AH27" i="22"/>
  <c r="AE27" i="22"/>
  <c r="AH26" i="22"/>
  <c r="AE26" i="22"/>
  <c r="AH25" i="22"/>
  <c r="AE25" i="22"/>
  <c r="AH24" i="22"/>
  <c r="AE24" i="22"/>
  <c r="AH23" i="22"/>
  <c r="AE23" i="22"/>
  <c r="AH22" i="22"/>
  <c r="AE22" i="22"/>
  <c r="AH21" i="22"/>
  <c r="AE21" i="22"/>
  <c r="AH20" i="22"/>
  <c r="AE20" i="22"/>
  <c r="AH19" i="22"/>
  <c r="AE19" i="22"/>
  <c r="AH18" i="22"/>
  <c r="AE18" i="22"/>
  <c r="AH17" i="22"/>
  <c r="AE17" i="22"/>
  <c r="AH16" i="22"/>
  <c r="AE16" i="22"/>
  <c r="AH15" i="22"/>
  <c r="AE15" i="22"/>
  <c r="AH14" i="22"/>
  <c r="AE14" i="22"/>
  <c r="AH13" i="22"/>
  <c r="AE13" i="22"/>
  <c r="AH12" i="22"/>
  <c r="AE12" i="22"/>
  <c r="AH11" i="22"/>
  <c r="AE11" i="22"/>
  <c r="AH10" i="22"/>
  <c r="AE10" i="22"/>
  <c r="AH9" i="22"/>
  <c r="AE9" i="22"/>
  <c r="AH8" i="22"/>
  <c r="AE8" i="22"/>
  <c r="AH7" i="22"/>
  <c r="AE7" i="22"/>
  <c r="AH6" i="22"/>
  <c r="AE6" i="22"/>
  <c r="AH5" i="22"/>
  <c r="AE5" i="22"/>
  <c r="AH30" i="23"/>
  <c r="AE30" i="23"/>
  <c r="AH29" i="23"/>
  <c r="AE29" i="23"/>
  <c r="AH28" i="23"/>
  <c r="AE28" i="23"/>
  <c r="AH27" i="23"/>
  <c r="AE27" i="23"/>
  <c r="AH26" i="23"/>
  <c r="AE26" i="23"/>
  <c r="AH25" i="23"/>
  <c r="AE25" i="23"/>
  <c r="AH24" i="23"/>
  <c r="AE24" i="23"/>
  <c r="AH23" i="23"/>
  <c r="AE23" i="23"/>
  <c r="AH22" i="23"/>
  <c r="AE22" i="23"/>
  <c r="AH21" i="23"/>
  <c r="AE21" i="23"/>
  <c r="AH20" i="23"/>
  <c r="AE20" i="23"/>
  <c r="AH19" i="23"/>
  <c r="AE19" i="23"/>
  <c r="AH18" i="23"/>
  <c r="AE18" i="23"/>
  <c r="AH17" i="23"/>
  <c r="AE17" i="23"/>
  <c r="AH16" i="23"/>
  <c r="AE16" i="23"/>
  <c r="AH15" i="23"/>
  <c r="AE15" i="23"/>
  <c r="AH14" i="23"/>
  <c r="AE14" i="23"/>
  <c r="AH13" i="23"/>
  <c r="AE13" i="23"/>
  <c r="AH12" i="23"/>
  <c r="AE12" i="23"/>
  <c r="AH11" i="23"/>
  <c r="AE11" i="23"/>
  <c r="AH10" i="23"/>
  <c r="AE10" i="23"/>
  <c r="AH9" i="23"/>
  <c r="AE9" i="23"/>
  <c r="AH8" i="23"/>
  <c r="AE8" i="23"/>
  <c r="AH7" i="23"/>
  <c r="AE7" i="23"/>
  <c r="AH6" i="23"/>
  <c r="AE6" i="23"/>
  <c r="AH5" i="23"/>
  <c r="AE5" i="23"/>
  <c r="AH30" i="12"/>
  <c r="AE30" i="12"/>
  <c r="AH29" i="12"/>
  <c r="AE29" i="12"/>
  <c r="AH28" i="12"/>
  <c r="AE28" i="12"/>
  <c r="AH27" i="12"/>
  <c r="AE27" i="12"/>
  <c r="AH26" i="12"/>
  <c r="AE26" i="12"/>
  <c r="AH25" i="12"/>
  <c r="AE25" i="12"/>
  <c r="AH24" i="12"/>
  <c r="AE24" i="12"/>
  <c r="AH23" i="12"/>
  <c r="AE23" i="12"/>
  <c r="AH22" i="12"/>
  <c r="AE22" i="12"/>
  <c r="AH21" i="12"/>
  <c r="AE21" i="12"/>
  <c r="AH20" i="12"/>
  <c r="AE20" i="12"/>
  <c r="AH19" i="12"/>
  <c r="AE19" i="12"/>
  <c r="AH18" i="12"/>
  <c r="AE18" i="12"/>
  <c r="AH17" i="12"/>
  <c r="AE17" i="12"/>
  <c r="AH16" i="12"/>
  <c r="AE16" i="12"/>
  <c r="AH15" i="12"/>
  <c r="AE15" i="12"/>
  <c r="AH14" i="12"/>
  <c r="AE14" i="12"/>
  <c r="AH13" i="12"/>
  <c r="AE13" i="12"/>
  <c r="AH12" i="12"/>
  <c r="AE12" i="12"/>
  <c r="AH11" i="12"/>
  <c r="AE11" i="12"/>
  <c r="AH10" i="12"/>
  <c r="AE10" i="12"/>
  <c r="AH9" i="12"/>
  <c r="AE9" i="12"/>
  <c r="AH8" i="12"/>
  <c r="AE8" i="12"/>
  <c r="AH7" i="12"/>
  <c r="AE7" i="12"/>
  <c r="AH6" i="12"/>
  <c r="AE6" i="12"/>
  <c r="AH5" i="12"/>
  <c r="AE5" i="12"/>
  <c r="AH30" i="19"/>
  <c r="AE30" i="19"/>
  <c r="AH29" i="19"/>
  <c r="AE29" i="19"/>
  <c r="AH28" i="19"/>
  <c r="AE28" i="19"/>
  <c r="AH27" i="19"/>
  <c r="AE27" i="19"/>
  <c r="AH26" i="19"/>
  <c r="AE26" i="19"/>
  <c r="AH25" i="19"/>
  <c r="AE25" i="19"/>
  <c r="AH24" i="19"/>
  <c r="AE24" i="19"/>
  <c r="AH23" i="19"/>
  <c r="AE23" i="19"/>
  <c r="AH22" i="19"/>
  <c r="AE22" i="19"/>
  <c r="AH21" i="19"/>
  <c r="AE21" i="19"/>
  <c r="AH20" i="19"/>
  <c r="AE20" i="19"/>
  <c r="AH19" i="19"/>
  <c r="AE19" i="19"/>
  <c r="AH18" i="19"/>
  <c r="AE18" i="19"/>
  <c r="AH17" i="19"/>
  <c r="AE17" i="19"/>
  <c r="AH16" i="19"/>
  <c r="AE16" i="19"/>
  <c r="AH15" i="19"/>
  <c r="AE15" i="19"/>
  <c r="AH14" i="19"/>
  <c r="AE14" i="19"/>
  <c r="AH13" i="19"/>
  <c r="AE13" i="19"/>
  <c r="AH12" i="19"/>
  <c r="AE12" i="19"/>
  <c r="AH11" i="19"/>
  <c r="AE11" i="19"/>
  <c r="AH10" i="19"/>
  <c r="AE10" i="19"/>
  <c r="AH9" i="19"/>
  <c r="AE9" i="19"/>
  <c r="AH8" i="19"/>
  <c r="AE8" i="19"/>
  <c r="AH7" i="19"/>
  <c r="AE7" i="19"/>
  <c r="AH6" i="19"/>
  <c r="AE6" i="19"/>
  <c r="AH5" i="19"/>
  <c r="AE5" i="19"/>
  <c r="AH30" i="20"/>
  <c r="AE30" i="20"/>
  <c r="AH29" i="20"/>
  <c r="AE29" i="20"/>
  <c r="AH28" i="20"/>
  <c r="AE28" i="20"/>
  <c r="AH27" i="20"/>
  <c r="AE27" i="20"/>
  <c r="AH26" i="20"/>
  <c r="AE26" i="20"/>
  <c r="AH25" i="20"/>
  <c r="AE25" i="20"/>
  <c r="AH24" i="20"/>
  <c r="AE24" i="20"/>
  <c r="AH23" i="20"/>
  <c r="AE23" i="20"/>
  <c r="AH22" i="20"/>
  <c r="AE22" i="20"/>
  <c r="AH21" i="20"/>
  <c r="AE21" i="20"/>
  <c r="AH20" i="20"/>
  <c r="AE20" i="20"/>
  <c r="AH19" i="20"/>
  <c r="AE19" i="20"/>
  <c r="AH18" i="20"/>
  <c r="AE18" i="20"/>
  <c r="AH17" i="20"/>
  <c r="AE17" i="20"/>
  <c r="AH16" i="20"/>
  <c r="AE16" i="20"/>
  <c r="AH15" i="20"/>
  <c r="AE15" i="20"/>
  <c r="AH14" i="20"/>
  <c r="AE14" i="20"/>
  <c r="AH13" i="20"/>
  <c r="AE13" i="20"/>
  <c r="AH12" i="20"/>
  <c r="AE12" i="20"/>
  <c r="AH11" i="20"/>
  <c r="AE11" i="20"/>
  <c r="AH10" i="20"/>
  <c r="AE10" i="20"/>
  <c r="AH9" i="20"/>
  <c r="AE9" i="20"/>
  <c r="AH8" i="20"/>
  <c r="AE8" i="20"/>
  <c r="AH7" i="20"/>
  <c r="AE7" i="20"/>
  <c r="AH6" i="20"/>
  <c r="AE6" i="20"/>
  <c r="AH5" i="20"/>
  <c r="AE5" i="20"/>
  <c r="AH30" i="18"/>
  <c r="AE30" i="18"/>
  <c r="AH29" i="18"/>
  <c r="AE29" i="18"/>
  <c r="AH28" i="18"/>
  <c r="AE28" i="18"/>
  <c r="AH27" i="18"/>
  <c r="AE27" i="18"/>
  <c r="AH26" i="18"/>
  <c r="AE26" i="18"/>
  <c r="AH25" i="18"/>
  <c r="AE25" i="18"/>
  <c r="AH24" i="18"/>
  <c r="AE24" i="18"/>
  <c r="AH23" i="18"/>
  <c r="AE23" i="18"/>
  <c r="AH22" i="18"/>
  <c r="AE22" i="18"/>
  <c r="AH21" i="18"/>
  <c r="AE21" i="18"/>
  <c r="AH20" i="18"/>
  <c r="AE20" i="18"/>
  <c r="AH19" i="18"/>
  <c r="AE19" i="18"/>
  <c r="AH18" i="18"/>
  <c r="AE18" i="18"/>
  <c r="AH17" i="18"/>
  <c r="AE17" i="18"/>
  <c r="AH16" i="18"/>
  <c r="AE16" i="18"/>
  <c r="AH15" i="18"/>
  <c r="AE15" i="18"/>
  <c r="AH14" i="18"/>
  <c r="AE14" i="18"/>
  <c r="AH13" i="18"/>
  <c r="AE13" i="18"/>
  <c r="AH12" i="18"/>
  <c r="AE12" i="18"/>
  <c r="AH11" i="18"/>
  <c r="AE11" i="18"/>
  <c r="AH10" i="18"/>
  <c r="AE10" i="18"/>
  <c r="AH9" i="18"/>
  <c r="AE9" i="18"/>
  <c r="AH8" i="18"/>
  <c r="AE8" i="18"/>
  <c r="AH7" i="18"/>
  <c r="AE7" i="18"/>
  <c r="AH6" i="18"/>
  <c r="AE6" i="18"/>
  <c r="AH5" i="18"/>
  <c r="AE5" i="18"/>
  <c r="AH30" i="16"/>
  <c r="AE30" i="16"/>
  <c r="AH29" i="16"/>
  <c r="AE29" i="16"/>
  <c r="AH28" i="16"/>
  <c r="AE28" i="16"/>
  <c r="AH27" i="16"/>
  <c r="AE27" i="16"/>
  <c r="AH26" i="16"/>
  <c r="AE26" i="16"/>
  <c r="AH25" i="16"/>
  <c r="AE25" i="16"/>
  <c r="AH24" i="16"/>
  <c r="AE24" i="16"/>
  <c r="AH23" i="16"/>
  <c r="AE23" i="16"/>
  <c r="AH22" i="16"/>
  <c r="AE22" i="16"/>
  <c r="AH21" i="16"/>
  <c r="AE21" i="16"/>
  <c r="AH20" i="16"/>
  <c r="AE20" i="16"/>
  <c r="AH19" i="16"/>
  <c r="AE19" i="16"/>
  <c r="AH18" i="16"/>
  <c r="AE18" i="16"/>
  <c r="AH17" i="16"/>
  <c r="AE17" i="16"/>
  <c r="AH16" i="16"/>
  <c r="AE16" i="16"/>
  <c r="AH15" i="16"/>
  <c r="AE15" i="16"/>
  <c r="AH14" i="16"/>
  <c r="AE14" i="16"/>
  <c r="AH13" i="16"/>
  <c r="AE13" i="16"/>
  <c r="AH12" i="16"/>
  <c r="AE12" i="16"/>
  <c r="AH11" i="16"/>
  <c r="AE11" i="16"/>
  <c r="AH10" i="16"/>
  <c r="AE10" i="16"/>
  <c r="AH9" i="16"/>
  <c r="AE9" i="16"/>
  <c r="AH8" i="16"/>
  <c r="AE8" i="16"/>
  <c r="AH7" i="16"/>
  <c r="AE7" i="16"/>
  <c r="AH6" i="16"/>
  <c r="AE6" i="16"/>
  <c r="AH5" i="16"/>
  <c r="AE5" i="16"/>
  <c r="AH30" i="17"/>
  <c r="AE30" i="17"/>
  <c r="AH29" i="17"/>
  <c r="AE29" i="17"/>
  <c r="AH28" i="17"/>
  <c r="AE28" i="17"/>
  <c r="AH27" i="17"/>
  <c r="AE27" i="17"/>
  <c r="AH26" i="17"/>
  <c r="AE26" i="17"/>
  <c r="AH25" i="17"/>
  <c r="AE25" i="17"/>
  <c r="AH24" i="17"/>
  <c r="AE24" i="17"/>
  <c r="AH23" i="17"/>
  <c r="AE23" i="17"/>
  <c r="AH22" i="17"/>
  <c r="AE22" i="17"/>
  <c r="AH21" i="17"/>
  <c r="AE21" i="17"/>
  <c r="AH20" i="17"/>
  <c r="AE20" i="17"/>
  <c r="AH19" i="17"/>
  <c r="AE19" i="17"/>
  <c r="AH18" i="17"/>
  <c r="AE18" i="17"/>
  <c r="AH17" i="17"/>
  <c r="AE17" i="17"/>
  <c r="AH16" i="17"/>
  <c r="AE16" i="17"/>
  <c r="AH15" i="17"/>
  <c r="AE15" i="17"/>
  <c r="AH14" i="17"/>
  <c r="AE14" i="17"/>
  <c r="AH13" i="17"/>
  <c r="AE13" i="17"/>
  <c r="AH12" i="17"/>
  <c r="AE12" i="17"/>
  <c r="AH11" i="17"/>
  <c r="AE11" i="17"/>
  <c r="AH10" i="17"/>
  <c r="AE10" i="17"/>
  <c r="AH9" i="17"/>
  <c r="AE9" i="17"/>
  <c r="AH8" i="17"/>
  <c r="AE8" i="17"/>
  <c r="AH7" i="17"/>
  <c r="AE7" i="17"/>
  <c r="AH6" i="17"/>
  <c r="AE6" i="17"/>
  <c r="AH5" i="17"/>
  <c r="AE5" i="17"/>
  <c r="AH30" i="21"/>
  <c r="AE30" i="21"/>
  <c r="AH29" i="21"/>
  <c r="AE29" i="21"/>
  <c r="AH28" i="21"/>
  <c r="AE28" i="21"/>
  <c r="AH27" i="21"/>
  <c r="AE27" i="21"/>
  <c r="AH26" i="21"/>
  <c r="AE26" i="21"/>
  <c r="AH25" i="21"/>
  <c r="AE25" i="21"/>
  <c r="AH24" i="21"/>
  <c r="AE24" i="21"/>
  <c r="AH23" i="21"/>
  <c r="AE23" i="21"/>
  <c r="AH22" i="21"/>
  <c r="AE22" i="21"/>
  <c r="AH21" i="21"/>
  <c r="AE21" i="21"/>
  <c r="AH20" i="21"/>
  <c r="AE20" i="21"/>
  <c r="AH19" i="21"/>
  <c r="AE19" i="21"/>
  <c r="AH18" i="21"/>
  <c r="AE18" i="21"/>
  <c r="AH17" i="21"/>
  <c r="AE17" i="21"/>
  <c r="AH16" i="21"/>
  <c r="AE16" i="21"/>
  <c r="AH15" i="21"/>
  <c r="AE15" i="21"/>
  <c r="AH14" i="21"/>
  <c r="AE14" i="21"/>
  <c r="AH13" i="21"/>
  <c r="AE13" i="21"/>
  <c r="AH12" i="21"/>
  <c r="AE12" i="21"/>
  <c r="AH11" i="21"/>
  <c r="AE11" i="21"/>
  <c r="AH10" i="21"/>
  <c r="AE10" i="21"/>
  <c r="AH9" i="21"/>
  <c r="AE9" i="21"/>
  <c r="AH8" i="21"/>
  <c r="AE8" i="21"/>
  <c r="AH7" i="21"/>
  <c r="AE7" i="21"/>
  <c r="AH6" i="21"/>
  <c r="AE6" i="21"/>
  <c r="AH5" i="21"/>
  <c r="AE5" i="21"/>
  <c r="AH30" i="11"/>
  <c r="AE30" i="11"/>
  <c r="AH29" i="11"/>
  <c r="AE29" i="11"/>
  <c r="AH28" i="11"/>
  <c r="AE28" i="11"/>
  <c r="AH27" i="11"/>
  <c r="AE27" i="11"/>
  <c r="AH26" i="11"/>
  <c r="AE26" i="11"/>
  <c r="AH25" i="11"/>
  <c r="AE25" i="11"/>
  <c r="AH24" i="11"/>
  <c r="AE24" i="11"/>
  <c r="AH23" i="11"/>
  <c r="AE23" i="11"/>
  <c r="AH22" i="11"/>
  <c r="AE22" i="11"/>
  <c r="AH21" i="11"/>
  <c r="AE21" i="11"/>
  <c r="AH20" i="11"/>
  <c r="AE20" i="11"/>
  <c r="AH19" i="11"/>
  <c r="AE19" i="11"/>
  <c r="AH18" i="11"/>
  <c r="AE18" i="11"/>
  <c r="AH17" i="11"/>
  <c r="AE17" i="11"/>
  <c r="AH16" i="11"/>
  <c r="AE16" i="11"/>
  <c r="AH15" i="11"/>
  <c r="AE15" i="11"/>
  <c r="AH14" i="11"/>
  <c r="AE14" i="11"/>
  <c r="AH13" i="11"/>
  <c r="AE13" i="11"/>
  <c r="AH12" i="11"/>
  <c r="AE12" i="11"/>
  <c r="AH11" i="11"/>
  <c r="AE11" i="11"/>
  <c r="AH10" i="11"/>
  <c r="AE10" i="11"/>
  <c r="AH9" i="11"/>
  <c r="AE9" i="11"/>
  <c r="AH8" i="11"/>
  <c r="AE8" i="11"/>
  <c r="AH7" i="11"/>
  <c r="AE7" i="11"/>
  <c r="AH6" i="11"/>
  <c r="AE6" i="11"/>
  <c r="AH5" i="11"/>
  <c r="AE5" i="11"/>
  <c r="AH30" i="10"/>
  <c r="AE30" i="10"/>
  <c r="AH29" i="10"/>
  <c r="AE29" i="10"/>
  <c r="AH28" i="10"/>
  <c r="AE28" i="10"/>
  <c r="AH27" i="10"/>
  <c r="AE27" i="10"/>
  <c r="AH26" i="10"/>
  <c r="AE26" i="10"/>
  <c r="AH25" i="10"/>
  <c r="AE25" i="10"/>
  <c r="AH24" i="10"/>
  <c r="AE24" i="10"/>
  <c r="AH23" i="10"/>
  <c r="AE23" i="10"/>
  <c r="AH22" i="10"/>
  <c r="AE22" i="10"/>
  <c r="AH21" i="10"/>
  <c r="AE21" i="10"/>
  <c r="AH20" i="10"/>
  <c r="AE20" i="10"/>
  <c r="AH19" i="10"/>
  <c r="AE19" i="10"/>
  <c r="AH18" i="10"/>
  <c r="AE18" i="10"/>
  <c r="AH17" i="10"/>
  <c r="AE17" i="10"/>
  <c r="AH16" i="10"/>
  <c r="AE16" i="10"/>
  <c r="AH15" i="10"/>
  <c r="AE15" i="10"/>
  <c r="AH14" i="10"/>
  <c r="AE14" i="10"/>
  <c r="AH13" i="10"/>
  <c r="AE13" i="10"/>
  <c r="AH12" i="10"/>
  <c r="AE12" i="10"/>
  <c r="AH11" i="10"/>
  <c r="AE11" i="10"/>
  <c r="AH10" i="10"/>
  <c r="AE10" i="10"/>
  <c r="AH9" i="10"/>
  <c r="AE9" i="10"/>
  <c r="AH8" i="10"/>
  <c r="AE8" i="10"/>
  <c r="AH7" i="10"/>
  <c r="AE7" i="10"/>
  <c r="AH6" i="10"/>
  <c r="AE6" i="10"/>
  <c r="AH5" i="10"/>
  <c r="AE5" i="10"/>
  <c r="AH30" i="9"/>
  <c r="AE30" i="9"/>
  <c r="AH29" i="9"/>
  <c r="AE29" i="9"/>
  <c r="AH28" i="9"/>
  <c r="AE28" i="9"/>
  <c r="AH27" i="9"/>
  <c r="AE27" i="9"/>
  <c r="AH26" i="9"/>
  <c r="AE26" i="9"/>
  <c r="AH25" i="9"/>
  <c r="AE25" i="9"/>
  <c r="AH24" i="9"/>
  <c r="AE24" i="9"/>
  <c r="AH23" i="9"/>
  <c r="AE23" i="9"/>
  <c r="AH22" i="9"/>
  <c r="AE22" i="9"/>
  <c r="AH21" i="9"/>
  <c r="AE21" i="9"/>
  <c r="AH20" i="9"/>
  <c r="AE20" i="9"/>
  <c r="AH19" i="9"/>
  <c r="AE19" i="9"/>
  <c r="AH18" i="9"/>
  <c r="AE18" i="9"/>
  <c r="AH17" i="9"/>
  <c r="AE17" i="9"/>
  <c r="AH16" i="9"/>
  <c r="AE16" i="9"/>
  <c r="AH15" i="9"/>
  <c r="AE15" i="9"/>
  <c r="AH14" i="9"/>
  <c r="AE14" i="9"/>
  <c r="AH13" i="9"/>
  <c r="AE13" i="9"/>
  <c r="AH12" i="9"/>
  <c r="AE12" i="9"/>
  <c r="AH11" i="9"/>
  <c r="AE11" i="9"/>
  <c r="AH10" i="9"/>
  <c r="AE10" i="9"/>
  <c r="AH9" i="9"/>
  <c r="AE9" i="9"/>
  <c r="AH8" i="9"/>
  <c r="AE8" i="9"/>
  <c r="AH7" i="9"/>
  <c r="AE7" i="9"/>
  <c r="AH6" i="9"/>
  <c r="AE6" i="9"/>
  <c r="AH5" i="9"/>
  <c r="AE5" i="9"/>
  <c r="AH30" i="8"/>
  <c r="AE30" i="8"/>
  <c r="AH29" i="8"/>
  <c r="AE29" i="8"/>
  <c r="AH28" i="8"/>
  <c r="AE28" i="8"/>
  <c r="AH27" i="8"/>
  <c r="AE27" i="8"/>
  <c r="AH26" i="8"/>
  <c r="AE26" i="8"/>
  <c r="AH25" i="8"/>
  <c r="AE25" i="8"/>
  <c r="AH24" i="8"/>
  <c r="AE24" i="8"/>
  <c r="AH23" i="8"/>
  <c r="AE23" i="8"/>
  <c r="AH22" i="8"/>
  <c r="AE22" i="8"/>
  <c r="AH21" i="8"/>
  <c r="AE21" i="8"/>
  <c r="AH20" i="8"/>
  <c r="AE20" i="8"/>
  <c r="AH19" i="8"/>
  <c r="AE19" i="8"/>
  <c r="AH18" i="8"/>
  <c r="AE18" i="8"/>
  <c r="AH17" i="8"/>
  <c r="AE17" i="8"/>
  <c r="AH16" i="8"/>
  <c r="AE16" i="8"/>
  <c r="AH15" i="8"/>
  <c r="AE15" i="8"/>
  <c r="AH14" i="8"/>
  <c r="AE14" i="8"/>
  <c r="AH13" i="8"/>
  <c r="AE13" i="8"/>
  <c r="AH12" i="8"/>
  <c r="AE12" i="8"/>
  <c r="AH11" i="8"/>
  <c r="AE11" i="8"/>
  <c r="AH10" i="8"/>
  <c r="AE10" i="8"/>
  <c r="AH9" i="8"/>
  <c r="AE9" i="8"/>
  <c r="AH8" i="8"/>
  <c r="AE8" i="8"/>
  <c r="AH7" i="8"/>
  <c r="AE7" i="8"/>
  <c r="AH6" i="8"/>
  <c r="AE6" i="8"/>
  <c r="AH5" i="8"/>
  <c r="AE5" i="8"/>
  <c r="AH30" i="7"/>
  <c r="AE30" i="7"/>
  <c r="AH29" i="7"/>
  <c r="AE29" i="7"/>
  <c r="AH28" i="7"/>
  <c r="AE28" i="7"/>
  <c r="AH27" i="7"/>
  <c r="AE27" i="7"/>
  <c r="AH26" i="7"/>
  <c r="AE26" i="7"/>
  <c r="AH25" i="7"/>
  <c r="AE25" i="7"/>
  <c r="AH24" i="7"/>
  <c r="AE24" i="7"/>
  <c r="AH23" i="7"/>
  <c r="AE23" i="7"/>
  <c r="AH22" i="7"/>
  <c r="AE22" i="7"/>
  <c r="AH21" i="7"/>
  <c r="AE21" i="7"/>
  <c r="AH20" i="7"/>
  <c r="AE20" i="7"/>
  <c r="AH19" i="7"/>
  <c r="AE19" i="7"/>
  <c r="AH18" i="7"/>
  <c r="AE18" i="7"/>
  <c r="AH17" i="7"/>
  <c r="AE17" i="7"/>
  <c r="AH16" i="7"/>
  <c r="AE16" i="7"/>
  <c r="AH15" i="7"/>
  <c r="AE15" i="7"/>
  <c r="AH14" i="7"/>
  <c r="AE14" i="7"/>
  <c r="AH13" i="7"/>
  <c r="AE13" i="7"/>
  <c r="AH12" i="7"/>
  <c r="AE12" i="7"/>
  <c r="AH11" i="7"/>
  <c r="AE11" i="7"/>
  <c r="AH10" i="7"/>
  <c r="AE10" i="7"/>
  <c r="AH9" i="7"/>
  <c r="AE9" i="7"/>
  <c r="AH8" i="7"/>
  <c r="AE8" i="7"/>
  <c r="AH7" i="7"/>
  <c r="AE7" i="7"/>
  <c r="AH6" i="7"/>
  <c r="AE6" i="7"/>
  <c r="AH5" i="7"/>
  <c r="AE5" i="7"/>
  <c r="AH30" i="6"/>
  <c r="AE30" i="6"/>
  <c r="AH29" i="6"/>
  <c r="AE29" i="6"/>
  <c r="AH28" i="6"/>
  <c r="AE28" i="6"/>
  <c r="AH27" i="6"/>
  <c r="AE27" i="6"/>
  <c r="AH26" i="6"/>
  <c r="AE26" i="6"/>
  <c r="AH25" i="6"/>
  <c r="AE25" i="6"/>
  <c r="AH24" i="6"/>
  <c r="AE24" i="6"/>
  <c r="AH23" i="6"/>
  <c r="AE23" i="6"/>
  <c r="AH22" i="6"/>
  <c r="AE22" i="6"/>
  <c r="AH21" i="6"/>
  <c r="AE21" i="6"/>
  <c r="AH20" i="6"/>
  <c r="AE20" i="6"/>
  <c r="AH19" i="6"/>
  <c r="AE19" i="6"/>
  <c r="AH18" i="6"/>
  <c r="AE18" i="6"/>
  <c r="AH17" i="6"/>
  <c r="AE17" i="6"/>
  <c r="AH16" i="6"/>
  <c r="AE16" i="6"/>
  <c r="AH15" i="6"/>
  <c r="AE15" i="6"/>
  <c r="AH14" i="6"/>
  <c r="AE14" i="6"/>
  <c r="AH13" i="6"/>
  <c r="AE13" i="6"/>
  <c r="AH12" i="6"/>
  <c r="AE12" i="6"/>
  <c r="AH11" i="6"/>
  <c r="AE11" i="6"/>
  <c r="AH10" i="6"/>
  <c r="AE10" i="6"/>
  <c r="AH9" i="6"/>
  <c r="AE9" i="6"/>
  <c r="AH8" i="6"/>
  <c r="AE8" i="6"/>
  <c r="AH7" i="6"/>
  <c r="AE7" i="6"/>
  <c r="AH6" i="6"/>
  <c r="AE6" i="6"/>
  <c r="AH5" i="6"/>
  <c r="AE5" i="6"/>
  <c r="AH30" i="5"/>
  <c r="AE30" i="5"/>
  <c r="AH29" i="5"/>
  <c r="AE29" i="5"/>
  <c r="AH28" i="5"/>
  <c r="AE28" i="5"/>
  <c r="AH27" i="5"/>
  <c r="AE27" i="5"/>
  <c r="AH26" i="5"/>
  <c r="AE26" i="5"/>
  <c r="AH25" i="5"/>
  <c r="AE25" i="5"/>
  <c r="AH24" i="5"/>
  <c r="AE24" i="5"/>
  <c r="AH23" i="5"/>
  <c r="AE23" i="5"/>
  <c r="AH22" i="5"/>
  <c r="AE22" i="5"/>
  <c r="AH21" i="5"/>
  <c r="AE21" i="5"/>
  <c r="AH20" i="5"/>
  <c r="AE20" i="5"/>
  <c r="AH19" i="5"/>
  <c r="AE19" i="5"/>
  <c r="AH18" i="5"/>
  <c r="AE18" i="5"/>
  <c r="AH17" i="5"/>
  <c r="AE17" i="5"/>
  <c r="AH16" i="5"/>
  <c r="AE16" i="5"/>
  <c r="AH15" i="5"/>
  <c r="AE15" i="5"/>
  <c r="AH14" i="5"/>
  <c r="AE14" i="5"/>
  <c r="AH13" i="5"/>
  <c r="AE13" i="5"/>
  <c r="AH12" i="5"/>
  <c r="AE12" i="5"/>
  <c r="AH11" i="5"/>
  <c r="AE11" i="5"/>
  <c r="AH10" i="5"/>
  <c r="AE10" i="5"/>
  <c r="AH9" i="5"/>
  <c r="AE9" i="5"/>
  <c r="AH8" i="5"/>
  <c r="AE8" i="5"/>
  <c r="AH7" i="5"/>
  <c r="AE7" i="5"/>
  <c r="AH6" i="5"/>
  <c r="AE6" i="5"/>
  <c r="AH5" i="5"/>
  <c r="AE5" i="5"/>
  <c r="AH30" i="3"/>
  <c r="AE30" i="3"/>
  <c r="AH29" i="3"/>
  <c r="AE29" i="3"/>
  <c r="AH28" i="3"/>
  <c r="AE28" i="3"/>
  <c r="AH27" i="3"/>
  <c r="AE27" i="3"/>
  <c r="AH26" i="3"/>
  <c r="AE26" i="3"/>
  <c r="AH25" i="3"/>
  <c r="AE25" i="3"/>
  <c r="AH24" i="3"/>
  <c r="AE24" i="3"/>
  <c r="AH23" i="3"/>
  <c r="AE23" i="3"/>
  <c r="AH22" i="3"/>
  <c r="AE22" i="3"/>
  <c r="AH21" i="3"/>
  <c r="AE21" i="3"/>
  <c r="AH20" i="3"/>
  <c r="AE20" i="3"/>
  <c r="AH19" i="3"/>
  <c r="AE19" i="3"/>
  <c r="AH18" i="3"/>
  <c r="AE18" i="3"/>
  <c r="AH17" i="3"/>
  <c r="AE17" i="3"/>
  <c r="AH16" i="3"/>
  <c r="AE16" i="3"/>
  <c r="AH15" i="3"/>
  <c r="AE15" i="3"/>
  <c r="AH14" i="3"/>
  <c r="AE14" i="3"/>
  <c r="AH13" i="3"/>
  <c r="AE13" i="3"/>
  <c r="AH12" i="3"/>
  <c r="AE12" i="3"/>
  <c r="AH11" i="3"/>
  <c r="AE11" i="3"/>
  <c r="AH10" i="3"/>
  <c r="AE10" i="3"/>
  <c r="AH9" i="3"/>
  <c r="AE9" i="3"/>
  <c r="AH8" i="3"/>
  <c r="AE8" i="3"/>
  <c r="AH7" i="3"/>
  <c r="AE7" i="3"/>
  <c r="AH6" i="3"/>
  <c r="AE6" i="3"/>
  <c r="AH5" i="3"/>
  <c r="AE5" i="3"/>
  <c r="AH30" i="4"/>
  <c r="AE30" i="4"/>
  <c r="AH29" i="4"/>
  <c r="AE29" i="4"/>
  <c r="AH28" i="4"/>
  <c r="AE28" i="4"/>
  <c r="AH27" i="4"/>
  <c r="AE27" i="4"/>
  <c r="AH26" i="4"/>
  <c r="AE26" i="4"/>
  <c r="AH25" i="4"/>
  <c r="AE25" i="4"/>
  <c r="AH24" i="4"/>
  <c r="AE24" i="4"/>
  <c r="AH23" i="4"/>
  <c r="AE23" i="4"/>
  <c r="AH22" i="4"/>
  <c r="AE22" i="4"/>
  <c r="AH21" i="4"/>
  <c r="AE21" i="4"/>
  <c r="AH20" i="4"/>
  <c r="AE20" i="4"/>
  <c r="AH19" i="4"/>
  <c r="AE19" i="4"/>
  <c r="AH18" i="4"/>
  <c r="AE18" i="4"/>
  <c r="AH17" i="4"/>
  <c r="AE17" i="4"/>
  <c r="AH16" i="4"/>
  <c r="AE16" i="4"/>
  <c r="AH15" i="4"/>
  <c r="AE15" i="4"/>
  <c r="AH14" i="4"/>
  <c r="AE14" i="4"/>
  <c r="AH13" i="4"/>
  <c r="AE13" i="4"/>
  <c r="AH12" i="4"/>
  <c r="AE12" i="4"/>
  <c r="AH11" i="4"/>
  <c r="AE11" i="4"/>
  <c r="AH10" i="4"/>
  <c r="AE10" i="4"/>
  <c r="AH9" i="4"/>
  <c r="AE9" i="4"/>
  <c r="AH8" i="4"/>
  <c r="AE8" i="4"/>
  <c r="AH7" i="4"/>
  <c r="AE7" i="4"/>
  <c r="AH6" i="4"/>
  <c r="AE6" i="4"/>
  <c r="AH5" i="4"/>
  <c r="AE5" i="4"/>
  <c r="AH6" i="2"/>
  <c r="AH7" i="2"/>
  <c r="AH8" i="2"/>
  <c r="AH9" i="2"/>
  <c r="AH10" i="2"/>
  <c r="AH11" i="2"/>
  <c r="AH12" i="2"/>
  <c r="AH13" i="2"/>
  <c r="AH14" i="2"/>
  <c r="AH15" i="2"/>
  <c r="AH16" i="2"/>
  <c r="AH17" i="2"/>
  <c r="AH18" i="2"/>
  <c r="AH19" i="2"/>
  <c r="AH20" i="2"/>
  <c r="AH21" i="2"/>
  <c r="AH22" i="2"/>
  <c r="AH23" i="2"/>
  <c r="AH24" i="2"/>
  <c r="AH25" i="2"/>
  <c r="AH26" i="2"/>
  <c r="AH27" i="2"/>
  <c r="AH28" i="2"/>
  <c r="AH29" i="2"/>
  <c r="AH30" i="2"/>
  <c r="AH5" i="2"/>
  <c r="AE6" i="2"/>
  <c r="AE7" i="2"/>
  <c r="AE8" i="2"/>
  <c r="AE9" i="2"/>
  <c r="AE10" i="2"/>
  <c r="AE11" i="2"/>
  <c r="AE12" i="2"/>
  <c r="AE13" i="2"/>
  <c r="AE14" i="2"/>
  <c r="AE15" i="2"/>
  <c r="AE16" i="2"/>
  <c r="AE17" i="2"/>
  <c r="AE18" i="2"/>
  <c r="AE19" i="2"/>
  <c r="AE20" i="2"/>
  <c r="AE21" i="2"/>
  <c r="AE22" i="2"/>
  <c r="AE23" i="2"/>
  <c r="AE24" i="2"/>
  <c r="AE25" i="2"/>
  <c r="AE26" i="2"/>
  <c r="AE27" i="2"/>
  <c r="AE28" i="2"/>
  <c r="AE29" i="2"/>
  <c r="AE30" i="2"/>
  <c r="AE5" i="2"/>
  <c r="T52" i="22" l="1"/>
  <c r="Q52" i="22"/>
  <c r="J52" i="22"/>
  <c r="T51" i="22"/>
  <c r="Q51" i="22"/>
  <c r="J51" i="22"/>
  <c r="T50" i="22"/>
  <c r="Q50" i="22"/>
  <c r="J50" i="22"/>
  <c r="T49" i="22"/>
  <c r="Q49" i="22"/>
  <c r="J49" i="22"/>
  <c r="T48" i="22"/>
  <c r="Q48" i="22"/>
  <c r="J48" i="22"/>
  <c r="T47" i="22"/>
  <c r="Q47" i="22"/>
  <c r="J47" i="22"/>
  <c r="T46" i="22"/>
  <c r="Q46" i="22"/>
  <c r="J46" i="22"/>
  <c r="T45" i="22"/>
  <c r="Q45" i="22"/>
  <c r="J45" i="22"/>
  <c r="T44" i="22"/>
  <c r="Q44" i="22"/>
  <c r="J44" i="22"/>
  <c r="T43" i="22"/>
  <c r="Q43" i="22"/>
  <c r="J43" i="22"/>
  <c r="T42" i="22"/>
  <c r="Q42" i="22"/>
  <c r="J42" i="22"/>
  <c r="T41" i="22"/>
  <c r="Q41" i="22"/>
  <c r="J41" i="22"/>
  <c r="T40" i="22"/>
  <c r="Q40" i="22"/>
  <c r="J40" i="22"/>
  <c r="T39" i="22"/>
  <c r="Q39" i="22"/>
  <c r="J39" i="22"/>
  <c r="T38" i="22"/>
  <c r="Q38" i="22"/>
  <c r="J38" i="22"/>
  <c r="T37" i="22"/>
  <c r="Q37" i="22"/>
  <c r="J37" i="22"/>
  <c r="T36" i="22"/>
  <c r="Q36" i="22"/>
  <c r="J36" i="22"/>
  <c r="T35" i="22"/>
  <c r="Q35" i="22"/>
  <c r="J35" i="22"/>
  <c r="T34" i="22"/>
  <c r="Q34" i="22"/>
  <c r="J34" i="22"/>
  <c r="T33" i="22"/>
  <c r="Q33" i="22"/>
  <c r="J33" i="22"/>
  <c r="T32" i="22"/>
  <c r="Q32" i="22"/>
  <c r="J32" i="22"/>
  <c r="T31" i="22"/>
  <c r="Q31" i="22"/>
  <c r="J31" i="22"/>
  <c r="T30" i="22"/>
  <c r="Q30" i="22"/>
  <c r="J30" i="22"/>
  <c r="T29" i="22"/>
  <c r="Q29" i="22"/>
  <c r="J29" i="22"/>
  <c r="T28" i="22"/>
  <c r="Q28" i="22"/>
  <c r="J28" i="22"/>
  <c r="T27" i="22"/>
  <c r="Q27" i="22"/>
  <c r="J27" i="22"/>
  <c r="T26" i="22"/>
  <c r="Q26" i="22"/>
  <c r="J26" i="22"/>
  <c r="T25" i="22"/>
  <c r="Q25" i="22"/>
  <c r="J25" i="22"/>
  <c r="T24" i="22"/>
  <c r="Q24" i="22"/>
  <c r="J24" i="22"/>
  <c r="T23" i="22"/>
  <c r="Q23" i="22"/>
  <c r="J23" i="22"/>
  <c r="T22" i="22"/>
  <c r="Q22" i="22"/>
  <c r="J22" i="22"/>
  <c r="T21" i="22"/>
  <c r="Q21" i="22"/>
  <c r="J21" i="22"/>
  <c r="T20" i="22"/>
  <c r="Q20" i="22"/>
  <c r="J20" i="22"/>
  <c r="T19" i="22"/>
  <c r="Q19" i="22"/>
  <c r="J19" i="22"/>
  <c r="T18" i="22"/>
  <c r="Q18" i="22"/>
  <c r="J18" i="22"/>
  <c r="T17" i="22"/>
  <c r="Q17" i="22"/>
  <c r="J17" i="22"/>
  <c r="T16" i="22"/>
  <c r="Q16" i="22"/>
  <c r="J16" i="22"/>
  <c r="T15" i="22"/>
  <c r="Q15" i="22"/>
  <c r="J15" i="22"/>
  <c r="T14" i="22"/>
  <c r="Q14" i="22"/>
  <c r="J14" i="22"/>
  <c r="T13" i="22"/>
  <c r="Q13" i="22"/>
  <c r="J13" i="22"/>
  <c r="T12" i="22"/>
  <c r="Q12" i="22"/>
  <c r="J12" i="22"/>
  <c r="T11" i="22"/>
  <c r="Q11" i="22"/>
  <c r="J11" i="22"/>
  <c r="T10" i="22"/>
  <c r="Q10" i="22"/>
  <c r="J10" i="22"/>
  <c r="T9" i="22"/>
  <c r="Q9" i="22"/>
  <c r="J9" i="22"/>
  <c r="T8" i="22"/>
  <c r="Q8" i="22"/>
  <c r="J8" i="22"/>
  <c r="T7" i="22"/>
  <c r="Q7" i="22"/>
  <c r="J7" i="22"/>
  <c r="T6" i="22"/>
  <c r="Q6" i="22"/>
  <c r="J6" i="22"/>
  <c r="T5" i="22"/>
  <c r="Q5" i="22"/>
  <c r="J5" i="22"/>
  <c r="T3" i="22"/>
  <c r="P20" i="15" s="1"/>
  <c r="S3" i="22"/>
  <c r="O20" i="15" s="1"/>
  <c r="R3" i="22"/>
  <c r="N20" i="15" s="1"/>
  <c r="Q3" i="22"/>
  <c r="M20" i="15" s="1"/>
  <c r="P3" i="22"/>
  <c r="L20" i="15" s="1"/>
  <c r="O3" i="22"/>
  <c r="K20" i="15" s="1"/>
  <c r="N3" i="22"/>
  <c r="I20" i="15" s="1"/>
  <c r="J3" i="22"/>
  <c r="I3" i="22"/>
  <c r="M2" i="22"/>
  <c r="B2" i="22"/>
  <c r="A2" i="22"/>
  <c r="T52" i="23"/>
  <c r="Q52" i="23"/>
  <c r="J52" i="23"/>
  <c r="T51" i="23"/>
  <c r="Q51" i="23"/>
  <c r="J51" i="23"/>
  <c r="T50" i="23"/>
  <c r="Q50" i="23"/>
  <c r="J50" i="23"/>
  <c r="T49" i="23"/>
  <c r="Q49" i="23"/>
  <c r="J49" i="23"/>
  <c r="T48" i="23"/>
  <c r="Q48" i="23"/>
  <c r="J48" i="23"/>
  <c r="T47" i="23"/>
  <c r="Q47" i="23"/>
  <c r="J47" i="23"/>
  <c r="T46" i="23"/>
  <c r="Q46" i="23"/>
  <c r="J46" i="23"/>
  <c r="T45" i="23"/>
  <c r="Q45" i="23"/>
  <c r="J45" i="23"/>
  <c r="T44" i="23"/>
  <c r="Q44" i="23"/>
  <c r="J44" i="23"/>
  <c r="T43" i="23"/>
  <c r="Q43" i="23"/>
  <c r="J43" i="23"/>
  <c r="T42" i="23"/>
  <c r="Q42" i="23"/>
  <c r="J42" i="23"/>
  <c r="T41" i="23"/>
  <c r="Q41" i="23"/>
  <c r="J41" i="23"/>
  <c r="T40" i="23"/>
  <c r="Q40" i="23"/>
  <c r="J40" i="23"/>
  <c r="T39" i="23"/>
  <c r="Q39" i="23"/>
  <c r="J39" i="23"/>
  <c r="T38" i="23"/>
  <c r="Q38" i="23"/>
  <c r="J38" i="23"/>
  <c r="T37" i="23"/>
  <c r="Q37" i="23"/>
  <c r="J37" i="23"/>
  <c r="T36" i="23"/>
  <c r="Q36" i="23"/>
  <c r="J36" i="23"/>
  <c r="T35" i="23"/>
  <c r="Q35" i="23"/>
  <c r="J35" i="23"/>
  <c r="T34" i="23"/>
  <c r="Q34" i="23"/>
  <c r="J34" i="23"/>
  <c r="T33" i="23"/>
  <c r="Q33" i="23"/>
  <c r="J33" i="23"/>
  <c r="T32" i="23"/>
  <c r="Q32" i="23"/>
  <c r="J32" i="23"/>
  <c r="T31" i="23"/>
  <c r="Q31" i="23"/>
  <c r="J31" i="23"/>
  <c r="T30" i="23"/>
  <c r="Q30" i="23"/>
  <c r="J30" i="23"/>
  <c r="T29" i="23"/>
  <c r="Q29" i="23"/>
  <c r="J29" i="23"/>
  <c r="T28" i="23"/>
  <c r="Q28" i="23"/>
  <c r="J28" i="23"/>
  <c r="T27" i="23"/>
  <c r="Q27" i="23"/>
  <c r="J27" i="23"/>
  <c r="T26" i="23"/>
  <c r="Q26" i="23"/>
  <c r="J26" i="23"/>
  <c r="T25" i="23"/>
  <c r="Q25" i="23"/>
  <c r="J25" i="23"/>
  <c r="T24" i="23"/>
  <c r="Q24" i="23"/>
  <c r="J24" i="23"/>
  <c r="T23" i="23"/>
  <c r="Q23" i="23"/>
  <c r="J23" i="23"/>
  <c r="T22" i="23"/>
  <c r="Q22" i="23"/>
  <c r="J22" i="23"/>
  <c r="T21" i="23"/>
  <c r="Q21" i="23"/>
  <c r="J21" i="23"/>
  <c r="T20" i="23"/>
  <c r="Q20" i="23"/>
  <c r="J20" i="23"/>
  <c r="T19" i="23"/>
  <c r="Q19" i="23"/>
  <c r="J19" i="23"/>
  <c r="T18" i="23"/>
  <c r="Q18" i="23"/>
  <c r="J18" i="23"/>
  <c r="T17" i="23"/>
  <c r="Q17" i="23"/>
  <c r="J17" i="23"/>
  <c r="T16" i="23"/>
  <c r="Q16" i="23"/>
  <c r="J16" i="23"/>
  <c r="T15" i="23"/>
  <c r="Q15" i="23"/>
  <c r="J15" i="23"/>
  <c r="T14" i="23"/>
  <c r="Q14" i="23"/>
  <c r="J14" i="23"/>
  <c r="T13" i="23"/>
  <c r="Q13" i="23"/>
  <c r="J13" i="23"/>
  <c r="T12" i="23"/>
  <c r="Q12" i="23"/>
  <c r="J12" i="23"/>
  <c r="T11" i="23"/>
  <c r="Q11" i="23"/>
  <c r="J11" i="23"/>
  <c r="T10" i="23"/>
  <c r="Q10" i="23"/>
  <c r="J10" i="23"/>
  <c r="T9" i="23"/>
  <c r="Q9" i="23"/>
  <c r="J9" i="23"/>
  <c r="T8" i="23"/>
  <c r="Q8" i="23"/>
  <c r="J8" i="23"/>
  <c r="T7" i="23"/>
  <c r="Q7" i="23"/>
  <c r="J7" i="23"/>
  <c r="T6" i="23"/>
  <c r="Q6" i="23"/>
  <c r="J6" i="23"/>
  <c r="T5" i="23"/>
  <c r="Q5" i="23"/>
  <c r="J5" i="23"/>
  <c r="T3" i="23"/>
  <c r="P19" i="15" s="1"/>
  <c r="S3" i="23"/>
  <c r="O19" i="15" s="1"/>
  <c r="R3" i="23"/>
  <c r="N19" i="15" s="1"/>
  <c r="Q3" i="23"/>
  <c r="M19" i="15" s="1"/>
  <c r="P3" i="23"/>
  <c r="L19" i="15" s="1"/>
  <c r="O3" i="23"/>
  <c r="K19" i="15" s="1"/>
  <c r="N3" i="23"/>
  <c r="I19" i="15" s="1"/>
  <c r="J3" i="23"/>
  <c r="I3" i="23"/>
  <c r="M2" i="23"/>
  <c r="B2" i="23"/>
  <c r="A2" i="23"/>
  <c r="T52" i="12"/>
  <c r="Q52" i="12"/>
  <c r="J52" i="12"/>
  <c r="T51" i="12"/>
  <c r="Q51" i="12"/>
  <c r="J51" i="12"/>
  <c r="T50" i="12"/>
  <c r="Q50" i="12"/>
  <c r="J50" i="12"/>
  <c r="T49" i="12"/>
  <c r="Q49" i="12"/>
  <c r="J49" i="12"/>
  <c r="T48" i="12"/>
  <c r="Q48" i="12"/>
  <c r="J48" i="12"/>
  <c r="T47" i="12"/>
  <c r="Q47" i="12"/>
  <c r="J47" i="12"/>
  <c r="T46" i="12"/>
  <c r="Q46" i="12"/>
  <c r="J46" i="12"/>
  <c r="T45" i="12"/>
  <c r="Q45" i="12"/>
  <c r="J45" i="12"/>
  <c r="T44" i="12"/>
  <c r="Q44" i="12"/>
  <c r="J44" i="12"/>
  <c r="T43" i="12"/>
  <c r="Q43" i="12"/>
  <c r="J43" i="12"/>
  <c r="T42" i="12"/>
  <c r="Q42" i="12"/>
  <c r="J42" i="12"/>
  <c r="T41" i="12"/>
  <c r="Q41" i="12"/>
  <c r="J41" i="12"/>
  <c r="T40" i="12"/>
  <c r="Q40" i="12"/>
  <c r="J40" i="12"/>
  <c r="T39" i="12"/>
  <c r="Q39" i="12"/>
  <c r="J39" i="12"/>
  <c r="T38" i="12"/>
  <c r="Q38" i="12"/>
  <c r="J38" i="12"/>
  <c r="T37" i="12"/>
  <c r="Q37" i="12"/>
  <c r="J37" i="12"/>
  <c r="T36" i="12"/>
  <c r="Q36" i="12"/>
  <c r="J36" i="12"/>
  <c r="T35" i="12"/>
  <c r="Q35" i="12"/>
  <c r="J35" i="12"/>
  <c r="T34" i="12"/>
  <c r="Q34" i="12"/>
  <c r="J34" i="12"/>
  <c r="T33" i="12"/>
  <c r="Q33" i="12"/>
  <c r="J33" i="12"/>
  <c r="T32" i="12"/>
  <c r="Q32" i="12"/>
  <c r="J32" i="12"/>
  <c r="T31" i="12"/>
  <c r="Q31" i="12"/>
  <c r="J31" i="12"/>
  <c r="T30" i="12"/>
  <c r="Q30" i="12"/>
  <c r="J30" i="12"/>
  <c r="T29" i="12"/>
  <c r="Q29" i="12"/>
  <c r="J29" i="12"/>
  <c r="T28" i="12"/>
  <c r="Q28" i="12"/>
  <c r="J28" i="12"/>
  <c r="T27" i="12"/>
  <c r="Q27" i="12"/>
  <c r="J27" i="12"/>
  <c r="T26" i="12"/>
  <c r="Q26" i="12"/>
  <c r="J26" i="12"/>
  <c r="T25" i="12"/>
  <c r="Q25" i="12"/>
  <c r="J25" i="12"/>
  <c r="T24" i="12"/>
  <c r="Q24" i="12"/>
  <c r="J24" i="12"/>
  <c r="T23" i="12"/>
  <c r="Q23" i="12"/>
  <c r="J23" i="12"/>
  <c r="T22" i="12"/>
  <c r="Q22" i="12"/>
  <c r="J22" i="12"/>
  <c r="T21" i="12"/>
  <c r="Q21" i="12"/>
  <c r="J21" i="12"/>
  <c r="T20" i="12"/>
  <c r="Q20" i="12"/>
  <c r="J20" i="12"/>
  <c r="T19" i="12"/>
  <c r="Q19" i="12"/>
  <c r="J19" i="12"/>
  <c r="T18" i="12"/>
  <c r="Q18" i="12"/>
  <c r="J18" i="12"/>
  <c r="T17" i="12"/>
  <c r="Q17" i="12"/>
  <c r="J17" i="12"/>
  <c r="T16" i="12"/>
  <c r="Q16" i="12"/>
  <c r="J16" i="12"/>
  <c r="T15" i="12"/>
  <c r="Q15" i="12"/>
  <c r="J15" i="12"/>
  <c r="T14" i="12"/>
  <c r="Q14" i="12"/>
  <c r="J14" i="12"/>
  <c r="T13" i="12"/>
  <c r="Q13" i="12"/>
  <c r="J13" i="12"/>
  <c r="T12" i="12"/>
  <c r="Q12" i="12"/>
  <c r="J12" i="12"/>
  <c r="T11" i="12"/>
  <c r="Q11" i="12"/>
  <c r="J11" i="12"/>
  <c r="T10" i="12"/>
  <c r="Q10" i="12"/>
  <c r="J10" i="12"/>
  <c r="T9" i="12"/>
  <c r="Q9" i="12"/>
  <c r="J9" i="12"/>
  <c r="T8" i="12"/>
  <c r="Q8" i="12"/>
  <c r="J8" i="12"/>
  <c r="T7" i="12"/>
  <c r="Q7" i="12"/>
  <c r="J7" i="12"/>
  <c r="T6" i="12"/>
  <c r="Q6" i="12"/>
  <c r="J6" i="12"/>
  <c r="T5" i="12"/>
  <c r="Q5" i="12"/>
  <c r="J5" i="12"/>
  <c r="T3" i="12"/>
  <c r="P18" i="15" s="1"/>
  <c r="S3" i="12"/>
  <c r="O18" i="15" s="1"/>
  <c r="R3" i="12"/>
  <c r="N18" i="15" s="1"/>
  <c r="Q3" i="12"/>
  <c r="M18" i="15" s="1"/>
  <c r="P3" i="12"/>
  <c r="L18" i="15" s="1"/>
  <c r="O3" i="12"/>
  <c r="K18" i="15" s="1"/>
  <c r="N3" i="12"/>
  <c r="I18" i="15" s="1"/>
  <c r="J3" i="12"/>
  <c r="I3" i="12"/>
  <c r="J18" i="15" s="1"/>
  <c r="M2" i="12"/>
  <c r="B2" i="12"/>
  <c r="A2" i="12"/>
  <c r="T52" i="19"/>
  <c r="Q52" i="19"/>
  <c r="J52" i="19"/>
  <c r="T51" i="19"/>
  <c r="Q51" i="19"/>
  <c r="J51" i="19"/>
  <c r="T50" i="19"/>
  <c r="Q50" i="19"/>
  <c r="J50" i="19"/>
  <c r="T49" i="19"/>
  <c r="Q49" i="19"/>
  <c r="J49" i="19"/>
  <c r="T48" i="19"/>
  <c r="Q48" i="19"/>
  <c r="J48" i="19"/>
  <c r="T47" i="19"/>
  <c r="Q47" i="19"/>
  <c r="J47" i="19"/>
  <c r="T46" i="19"/>
  <c r="Q46" i="19"/>
  <c r="J46" i="19"/>
  <c r="T45" i="19"/>
  <c r="Q45" i="19"/>
  <c r="J45" i="19"/>
  <c r="T44" i="19"/>
  <c r="Q44" i="19"/>
  <c r="J44" i="19"/>
  <c r="T43" i="19"/>
  <c r="Q43" i="19"/>
  <c r="J43" i="19"/>
  <c r="T42" i="19"/>
  <c r="Q42" i="19"/>
  <c r="J42" i="19"/>
  <c r="T41" i="19"/>
  <c r="Q41" i="19"/>
  <c r="J41" i="19"/>
  <c r="T40" i="19"/>
  <c r="Q40" i="19"/>
  <c r="J40" i="19"/>
  <c r="T39" i="19"/>
  <c r="Q39" i="19"/>
  <c r="J39" i="19"/>
  <c r="T38" i="19"/>
  <c r="Q38" i="19"/>
  <c r="J38" i="19"/>
  <c r="T37" i="19"/>
  <c r="Q37" i="19"/>
  <c r="J37" i="19"/>
  <c r="T36" i="19"/>
  <c r="Q36" i="19"/>
  <c r="J36" i="19"/>
  <c r="T35" i="19"/>
  <c r="Q35" i="19"/>
  <c r="J35" i="19"/>
  <c r="T34" i="19"/>
  <c r="Q34" i="19"/>
  <c r="J34" i="19"/>
  <c r="T33" i="19"/>
  <c r="Q33" i="19"/>
  <c r="J33" i="19"/>
  <c r="T32" i="19"/>
  <c r="Q32" i="19"/>
  <c r="J32" i="19"/>
  <c r="T31" i="19"/>
  <c r="Q31" i="19"/>
  <c r="J31" i="19"/>
  <c r="T30" i="19"/>
  <c r="Q30" i="19"/>
  <c r="J30" i="19"/>
  <c r="T29" i="19"/>
  <c r="Q29" i="19"/>
  <c r="J29" i="19"/>
  <c r="T28" i="19"/>
  <c r="Q28" i="19"/>
  <c r="J28" i="19"/>
  <c r="T27" i="19"/>
  <c r="Q27" i="19"/>
  <c r="J27" i="19"/>
  <c r="T26" i="19"/>
  <c r="Q26" i="19"/>
  <c r="J26" i="19"/>
  <c r="T25" i="19"/>
  <c r="Q25" i="19"/>
  <c r="J25" i="19"/>
  <c r="T24" i="19"/>
  <c r="Q24" i="19"/>
  <c r="J24" i="19"/>
  <c r="T23" i="19"/>
  <c r="Q23" i="19"/>
  <c r="J23" i="19"/>
  <c r="T22" i="19"/>
  <c r="Q22" i="19"/>
  <c r="J22" i="19"/>
  <c r="T21" i="19"/>
  <c r="Q21" i="19"/>
  <c r="J21" i="19"/>
  <c r="T20" i="19"/>
  <c r="Q20" i="19"/>
  <c r="J20" i="19"/>
  <c r="T19" i="19"/>
  <c r="Q19" i="19"/>
  <c r="J19" i="19"/>
  <c r="T18" i="19"/>
  <c r="Q18" i="19"/>
  <c r="J18" i="19"/>
  <c r="T17" i="19"/>
  <c r="Q17" i="19"/>
  <c r="J17" i="19"/>
  <c r="T16" i="19"/>
  <c r="Q16" i="19"/>
  <c r="J16" i="19"/>
  <c r="T15" i="19"/>
  <c r="Q15" i="19"/>
  <c r="J15" i="19"/>
  <c r="T14" i="19"/>
  <c r="Q14" i="19"/>
  <c r="J14" i="19"/>
  <c r="T13" i="19"/>
  <c r="Q13" i="19"/>
  <c r="J13" i="19"/>
  <c r="T12" i="19"/>
  <c r="Q12" i="19"/>
  <c r="J12" i="19"/>
  <c r="T11" i="19"/>
  <c r="Q11" i="19"/>
  <c r="J11" i="19"/>
  <c r="T10" i="19"/>
  <c r="Q10" i="19"/>
  <c r="J10" i="19"/>
  <c r="T9" i="19"/>
  <c r="Q9" i="19"/>
  <c r="J9" i="19"/>
  <c r="T8" i="19"/>
  <c r="Q8" i="19"/>
  <c r="J8" i="19"/>
  <c r="T7" i="19"/>
  <c r="Q7" i="19"/>
  <c r="J7" i="19"/>
  <c r="T6" i="19"/>
  <c r="Q6" i="19"/>
  <c r="J6" i="19"/>
  <c r="T5" i="19"/>
  <c r="Q5" i="19"/>
  <c r="J5" i="19"/>
  <c r="T3" i="19"/>
  <c r="P17" i="15" s="1"/>
  <c r="S3" i="19"/>
  <c r="O17" i="15" s="1"/>
  <c r="R3" i="19"/>
  <c r="N17" i="15" s="1"/>
  <c r="Q3" i="19"/>
  <c r="M17" i="15" s="1"/>
  <c r="P3" i="19"/>
  <c r="L17" i="15" s="1"/>
  <c r="O3" i="19"/>
  <c r="K17" i="15" s="1"/>
  <c r="N3" i="19"/>
  <c r="I17" i="15" s="1"/>
  <c r="J3" i="19"/>
  <c r="I3" i="19"/>
  <c r="M2" i="19"/>
  <c r="B2" i="19"/>
  <c r="A2" i="19"/>
  <c r="T52" i="20"/>
  <c r="Q52" i="20"/>
  <c r="J52" i="20"/>
  <c r="T51" i="20"/>
  <c r="Q51" i="20"/>
  <c r="J51" i="20"/>
  <c r="T50" i="20"/>
  <c r="Q50" i="20"/>
  <c r="J50" i="20"/>
  <c r="T49" i="20"/>
  <c r="Q49" i="20"/>
  <c r="J49" i="20"/>
  <c r="T48" i="20"/>
  <c r="Q48" i="20"/>
  <c r="J48" i="20"/>
  <c r="T47" i="20"/>
  <c r="Q47" i="20"/>
  <c r="J47" i="20"/>
  <c r="T46" i="20"/>
  <c r="Q46" i="20"/>
  <c r="J46" i="20"/>
  <c r="T45" i="20"/>
  <c r="Q45" i="20"/>
  <c r="J45" i="20"/>
  <c r="T44" i="20"/>
  <c r="Q44" i="20"/>
  <c r="J44" i="20"/>
  <c r="T43" i="20"/>
  <c r="Q43" i="20"/>
  <c r="J43" i="20"/>
  <c r="T42" i="20"/>
  <c r="Q42" i="20"/>
  <c r="J42" i="20"/>
  <c r="T41" i="20"/>
  <c r="Q41" i="20"/>
  <c r="J41" i="20"/>
  <c r="T40" i="20"/>
  <c r="Q40" i="20"/>
  <c r="J40" i="20"/>
  <c r="T39" i="20"/>
  <c r="Q39" i="20"/>
  <c r="J39" i="20"/>
  <c r="T38" i="20"/>
  <c r="Q38" i="20"/>
  <c r="J38" i="20"/>
  <c r="T37" i="20"/>
  <c r="Q37" i="20"/>
  <c r="J37" i="20"/>
  <c r="T36" i="20"/>
  <c r="Q36" i="20"/>
  <c r="J36" i="20"/>
  <c r="T35" i="20"/>
  <c r="Q35" i="20"/>
  <c r="J35" i="20"/>
  <c r="T34" i="20"/>
  <c r="Q34" i="20"/>
  <c r="J34" i="20"/>
  <c r="T33" i="20"/>
  <c r="Q33" i="20"/>
  <c r="J33" i="20"/>
  <c r="T32" i="20"/>
  <c r="Q32" i="20"/>
  <c r="J32" i="20"/>
  <c r="T31" i="20"/>
  <c r="Q31" i="20"/>
  <c r="J31" i="20"/>
  <c r="T30" i="20"/>
  <c r="Q30" i="20"/>
  <c r="J30" i="20"/>
  <c r="T29" i="20"/>
  <c r="Q29" i="20"/>
  <c r="J29" i="20"/>
  <c r="T28" i="20"/>
  <c r="Q28" i="20"/>
  <c r="J28" i="20"/>
  <c r="T27" i="20"/>
  <c r="Q27" i="20"/>
  <c r="J27" i="20"/>
  <c r="T26" i="20"/>
  <c r="Q26" i="20"/>
  <c r="J26" i="20"/>
  <c r="T25" i="20"/>
  <c r="Q25" i="20"/>
  <c r="J25" i="20"/>
  <c r="T24" i="20"/>
  <c r="Q24" i="20"/>
  <c r="J24" i="20"/>
  <c r="T23" i="20"/>
  <c r="Q23" i="20"/>
  <c r="J23" i="20"/>
  <c r="T22" i="20"/>
  <c r="Q22" i="20"/>
  <c r="J22" i="20"/>
  <c r="T21" i="20"/>
  <c r="Q21" i="20"/>
  <c r="J21" i="20"/>
  <c r="T20" i="20"/>
  <c r="Q20" i="20"/>
  <c r="J20" i="20"/>
  <c r="T19" i="20"/>
  <c r="Q19" i="20"/>
  <c r="J19" i="20"/>
  <c r="T18" i="20"/>
  <c r="Q18" i="20"/>
  <c r="J18" i="20"/>
  <c r="T17" i="20"/>
  <c r="Q17" i="20"/>
  <c r="J17" i="20"/>
  <c r="T16" i="20"/>
  <c r="Q16" i="20"/>
  <c r="J16" i="20"/>
  <c r="T15" i="20"/>
  <c r="Q15" i="20"/>
  <c r="J15" i="20"/>
  <c r="T14" i="20"/>
  <c r="Q14" i="20"/>
  <c r="J14" i="20"/>
  <c r="T13" i="20"/>
  <c r="Q13" i="20"/>
  <c r="J13" i="20"/>
  <c r="T12" i="20"/>
  <c r="Q12" i="20"/>
  <c r="J12" i="20"/>
  <c r="T11" i="20"/>
  <c r="Q11" i="20"/>
  <c r="J11" i="20"/>
  <c r="T10" i="20"/>
  <c r="Q10" i="20"/>
  <c r="J10" i="20"/>
  <c r="T9" i="20"/>
  <c r="Q9" i="20"/>
  <c r="J9" i="20"/>
  <c r="T8" i="20"/>
  <c r="Q8" i="20"/>
  <c r="J8" i="20"/>
  <c r="T7" i="20"/>
  <c r="Q7" i="20"/>
  <c r="J7" i="20"/>
  <c r="T6" i="20"/>
  <c r="Q6" i="20"/>
  <c r="J6" i="20"/>
  <c r="T5" i="20"/>
  <c r="Q5" i="20"/>
  <c r="J5" i="20"/>
  <c r="T3" i="20"/>
  <c r="P16" i="15" s="1"/>
  <c r="S3" i="20"/>
  <c r="O16" i="15" s="1"/>
  <c r="R3" i="20"/>
  <c r="N16" i="15" s="1"/>
  <c r="Q3" i="20"/>
  <c r="M16" i="15" s="1"/>
  <c r="P3" i="20"/>
  <c r="L16" i="15" s="1"/>
  <c r="O3" i="20"/>
  <c r="K16" i="15" s="1"/>
  <c r="N3" i="20"/>
  <c r="I16" i="15" s="1"/>
  <c r="J3" i="20"/>
  <c r="I3" i="20"/>
  <c r="M2" i="20"/>
  <c r="B2" i="20"/>
  <c r="A2" i="20"/>
  <c r="T52" i="18"/>
  <c r="Q52" i="18"/>
  <c r="J52" i="18"/>
  <c r="T51" i="18"/>
  <c r="Q51" i="18"/>
  <c r="J51" i="18"/>
  <c r="T50" i="18"/>
  <c r="Q50" i="18"/>
  <c r="J50" i="18"/>
  <c r="T49" i="18"/>
  <c r="Q49" i="18"/>
  <c r="J49" i="18"/>
  <c r="T48" i="18"/>
  <c r="Q48" i="18"/>
  <c r="J48" i="18"/>
  <c r="T47" i="18"/>
  <c r="Q47" i="18"/>
  <c r="J47" i="18"/>
  <c r="T46" i="18"/>
  <c r="Q46" i="18"/>
  <c r="J46" i="18"/>
  <c r="T45" i="18"/>
  <c r="Q45" i="18"/>
  <c r="J45" i="18"/>
  <c r="T44" i="18"/>
  <c r="Q44" i="18"/>
  <c r="J44" i="18"/>
  <c r="T43" i="18"/>
  <c r="Q43" i="18"/>
  <c r="J43" i="18"/>
  <c r="T42" i="18"/>
  <c r="Q42" i="18"/>
  <c r="J42" i="18"/>
  <c r="T41" i="18"/>
  <c r="Q41" i="18"/>
  <c r="J41" i="18"/>
  <c r="T40" i="18"/>
  <c r="Q40" i="18"/>
  <c r="J40" i="18"/>
  <c r="T39" i="18"/>
  <c r="Q39" i="18"/>
  <c r="J39" i="18"/>
  <c r="T38" i="18"/>
  <c r="Q38" i="18"/>
  <c r="J38" i="18"/>
  <c r="T37" i="18"/>
  <c r="Q37" i="18"/>
  <c r="J37" i="18"/>
  <c r="T36" i="18"/>
  <c r="Q36" i="18"/>
  <c r="J36" i="18"/>
  <c r="T35" i="18"/>
  <c r="Q35" i="18"/>
  <c r="J35" i="18"/>
  <c r="T34" i="18"/>
  <c r="Q34" i="18"/>
  <c r="J34" i="18"/>
  <c r="T33" i="18"/>
  <c r="Q33" i="18"/>
  <c r="J33" i="18"/>
  <c r="T32" i="18"/>
  <c r="Q32" i="18"/>
  <c r="J32" i="18"/>
  <c r="T31" i="18"/>
  <c r="Q31" i="18"/>
  <c r="J31" i="18"/>
  <c r="T30" i="18"/>
  <c r="Q30" i="18"/>
  <c r="J30" i="18"/>
  <c r="T29" i="18"/>
  <c r="Q29" i="18"/>
  <c r="J29" i="18"/>
  <c r="T28" i="18"/>
  <c r="Q28" i="18"/>
  <c r="J28" i="18"/>
  <c r="T27" i="18"/>
  <c r="Q27" i="18"/>
  <c r="J27" i="18"/>
  <c r="T26" i="18"/>
  <c r="Q26" i="18"/>
  <c r="J26" i="18"/>
  <c r="T25" i="18"/>
  <c r="Q25" i="18"/>
  <c r="J25" i="18"/>
  <c r="T24" i="18"/>
  <c r="Q24" i="18"/>
  <c r="J24" i="18"/>
  <c r="T23" i="18"/>
  <c r="Q23" i="18"/>
  <c r="J23" i="18"/>
  <c r="T22" i="18"/>
  <c r="Q22" i="18"/>
  <c r="J22" i="18"/>
  <c r="T21" i="18"/>
  <c r="Q21" i="18"/>
  <c r="J21" i="18"/>
  <c r="T20" i="18"/>
  <c r="Q20" i="18"/>
  <c r="J20" i="18"/>
  <c r="T19" i="18"/>
  <c r="Q19" i="18"/>
  <c r="J19" i="18"/>
  <c r="T18" i="18"/>
  <c r="Q18" i="18"/>
  <c r="J18" i="18"/>
  <c r="T17" i="18"/>
  <c r="Q17" i="18"/>
  <c r="J17" i="18"/>
  <c r="T16" i="18"/>
  <c r="Q16" i="18"/>
  <c r="J16" i="18"/>
  <c r="T15" i="18"/>
  <c r="Q15" i="18"/>
  <c r="J15" i="18"/>
  <c r="T14" i="18"/>
  <c r="Q14" i="18"/>
  <c r="J14" i="18"/>
  <c r="T13" i="18"/>
  <c r="Q13" i="18"/>
  <c r="J13" i="18"/>
  <c r="T12" i="18"/>
  <c r="Q12" i="18"/>
  <c r="J12" i="18"/>
  <c r="T11" i="18"/>
  <c r="Q11" i="18"/>
  <c r="J11" i="18"/>
  <c r="T10" i="18"/>
  <c r="Q10" i="18"/>
  <c r="J10" i="18"/>
  <c r="T9" i="18"/>
  <c r="Q9" i="18"/>
  <c r="J9" i="18"/>
  <c r="T8" i="18"/>
  <c r="Q8" i="18"/>
  <c r="J8" i="18"/>
  <c r="T7" i="18"/>
  <c r="Q7" i="18"/>
  <c r="J7" i="18"/>
  <c r="T6" i="18"/>
  <c r="Q6" i="18"/>
  <c r="J6" i="18"/>
  <c r="T5" i="18"/>
  <c r="Q5" i="18"/>
  <c r="J5" i="18"/>
  <c r="T3" i="18"/>
  <c r="P15" i="15" s="1"/>
  <c r="S3" i="18"/>
  <c r="O15" i="15" s="1"/>
  <c r="R3" i="18"/>
  <c r="N15" i="15" s="1"/>
  <c r="Q3" i="18"/>
  <c r="M15" i="15" s="1"/>
  <c r="P3" i="18"/>
  <c r="L15" i="15" s="1"/>
  <c r="O3" i="18"/>
  <c r="K15" i="15" s="1"/>
  <c r="N3" i="18"/>
  <c r="I15" i="15" s="1"/>
  <c r="J3" i="18"/>
  <c r="I3" i="18"/>
  <c r="M2" i="18"/>
  <c r="B2" i="18"/>
  <c r="A2" i="18"/>
  <c r="T52" i="16"/>
  <c r="Q52" i="16"/>
  <c r="J52" i="16"/>
  <c r="T51" i="16"/>
  <c r="Q51" i="16"/>
  <c r="J51" i="16"/>
  <c r="T50" i="16"/>
  <c r="Q50" i="16"/>
  <c r="J50" i="16"/>
  <c r="T49" i="16"/>
  <c r="Q49" i="16"/>
  <c r="J49" i="16"/>
  <c r="T48" i="16"/>
  <c r="Q48" i="16"/>
  <c r="J48" i="16"/>
  <c r="T47" i="16"/>
  <c r="Q47" i="16"/>
  <c r="J47" i="16"/>
  <c r="T46" i="16"/>
  <c r="Q46" i="16"/>
  <c r="J46" i="16"/>
  <c r="T45" i="16"/>
  <c r="Q45" i="16"/>
  <c r="J45" i="16"/>
  <c r="T44" i="16"/>
  <c r="Q44" i="16"/>
  <c r="J44" i="16"/>
  <c r="T43" i="16"/>
  <c r="Q43" i="16"/>
  <c r="J43" i="16"/>
  <c r="T42" i="16"/>
  <c r="Q42" i="16"/>
  <c r="J42" i="16"/>
  <c r="T41" i="16"/>
  <c r="Q41" i="16"/>
  <c r="J41" i="16"/>
  <c r="T40" i="16"/>
  <c r="Q40" i="16"/>
  <c r="J40" i="16"/>
  <c r="T39" i="16"/>
  <c r="Q39" i="16"/>
  <c r="J39" i="16"/>
  <c r="T38" i="16"/>
  <c r="Q38" i="16"/>
  <c r="J38" i="16"/>
  <c r="T37" i="16"/>
  <c r="Q37" i="16"/>
  <c r="J37" i="16"/>
  <c r="T36" i="16"/>
  <c r="Q36" i="16"/>
  <c r="J36" i="16"/>
  <c r="T35" i="16"/>
  <c r="Q35" i="16"/>
  <c r="J35" i="16"/>
  <c r="T34" i="16"/>
  <c r="Q34" i="16"/>
  <c r="J34" i="16"/>
  <c r="T33" i="16"/>
  <c r="Q33" i="16"/>
  <c r="J33" i="16"/>
  <c r="T32" i="16"/>
  <c r="Q32" i="16"/>
  <c r="J32" i="16"/>
  <c r="T31" i="16"/>
  <c r="Q31" i="16"/>
  <c r="J31" i="16"/>
  <c r="T30" i="16"/>
  <c r="Q30" i="16"/>
  <c r="J30" i="16"/>
  <c r="T29" i="16"/>
  <c r="Q29" i="16"/>
  <c r="J29" i="16"/>
  <c r="T28" i="16"/>
  <c r="Q28" i="16"/>
  <c r="J28" i="16"/>
  <c r="T27" i="16"/>
  <c r="Q27" i="16"/>
  <c r="J27" i="16"/>
  <c r="T26" i="16"/>
  <c r="Q26" i="16"/>
  <c r="J26" i="16"/>
  <c r="T25" i="16"/>
  <c r="Q25" i="16"/>
  <c r="J25" i="16"/>
  <c r="T24" i="16"/>
  <c r="Q24" i="16"/>
  <c r="J24" i="16"/>
  <c r="T23" i="16"/>
  <c r="Q23" i="16"/>
  <c r="J23" i="16"/>
  <c r="T22" i="16"/>
  <c r="Q22" i="16"/>
  <c r="J22" i="16"/>
  <c r="T21" i="16"/>
  <c r="Q21" i="16"/>
  <c r="J21" i="16"/>
  <c r="T20" i="16"/>
  <c r="Q20" i="16"/>
  <c r="J20" i="16"/>
  <c r="T19" i="16"/>
  <c r="Q19" i="16"/>
  <c r="J19" i="16"/>
  <c r="T18" i="16"/>
  <c r="Q18" i="16"/>
  <c r="J18" i="16"/>
  <c r="T17" i="16"/>
  <c r="Q17" i="16"/>
  <c r="J17" i="16"/>
  <c r="T16" i="16"/>
  <c r="Q16" i="16"/>
  <c r="J16" i="16"/>
  <c r="T15" i="16"/>
  <c r="Q15" i="16"/>
  <c r="J15" i="16"/>
  <c r="T14" i="16"/>
  <c r="Q14" i="16"/>
  <c r="J14" i="16"/>
  <c r="T13" i="16"/>
  <c r="Q13" i="16"/>
  <c r="J13" i="16"/>
  <c r="T12" i="16"/>
  <c r="Q12" i="16"/>
  <c r="J12" i="16"/>
  <c r="T11" i="16"/>
  <c r="Q11" i="16"/>
  <c r="J11" i="16"/>
  <c r="T10" i="16"/>
  <c r="Q10" i="16"/>
  <c r="J10" i="16"/>
  <c r="T9" i="16"/>
  <c r="Q9" i="16"/>
  <c r="J9" i="16"/>
  <c r="T8" i="16"/>
  <c r="Q8" i="16"/>
  <c r="J8" i="16"/>
  <c r="T7" i="16"/>
  <c r="Q7" i="16"/>
  <c r="J7" i="16"/>
  <c r="T6" i="16"/>
  <c r="Q6" i="16"/>
  <c r="J6" i="16"/>
  <c r="T5" i="16"/>
  <c r="Q5" i="16"/>
  <c r="J5" i="16"/>
  <c r="T3" i="16"/>
  <c r="P14" i="15" s="1"/>
  <c r="S3" i="16"/>
  <c r="O14" i="15" s="1"/>
  <c r="R3" i="16"/>
  <c r="N14" i="15" s="1"/>
  <c r="Q3" i="16"/>
  <c r="M14" i="15" s="1"/>
  <c r="P3" i="16"/>
  <c r="L14" i="15" s="1"/>
  <c r="O3" i="16"/>
  <c r="K14" i="15" s="1"/>
  <c r="N3" i="16"/>
  <c r="I14" i="15" s="1"/>
  <c r="J3" i="16"/>
  <c r="I3" i="16"/>
  <c r="M2" i="16"/>
  <c r="B2" i="16"/>
  <c r="A2" i="16"/>
  <c r="T52" i="17"/>
  <c r="Q52" i="17"/>
  <c r="J52" i="17"/>
  <c r="T51" i="17"/>
  <c r="Q51" i="17"/>
  <c r="J51" i="17"/>
  <c r="T50" i="17"/>
  <c r="Q50" i="17"/>
  <c r="J50" i="17"/>
  <c r="T49" i="17"/>
  <c r="Q49" i="17"/>
  <c r="J49" i="17"/>
  <c r="T48" i="17"/>
  <c r="Q48" i="17"/>
  <c r="J48" i="17"/>
  <c r="T47" i="17"/>
  <c r="Q47" i="17"/>
  <c r="J47" i="17"/>
  <c r="T46" i="17"/>
  <c r="Q46" i="17"/>
  <c r="J46" i="17"/>
  <c r="T45" i="17"/>
  <c r="Q45" i="17"/>
  <c r="J45" i="17"/>
  <c r="T44" i="17"/>
  <c r="Q44" i="17"/>
  <c r="J44" i="17"/>
  <c r="T43" i="17"/>
  <c r="Q43" i="17"/>
  <c r="J43" i="17"/>
  <c r="T42" i="17"/>
  <c r="Q42" i="17"/>
  <c r="J42" i="17"/>
  <c r="T41" i="17"/>
  <c r="Q41" i="17"/>
  <c r="J41" i="17"/>
  <c r="T40" i="17"/>
  <c r="Q40" i="17"/>
  <c r="J40" i="17"/>
  <c r="T39" i="17"/>
  <c r="Q39" i="17"/>
  <c r="J39" i="17"/>
  <c r="T38" i="17"/>
  <c r="Q38" i="17"/>
  <c r="J38" i="17"/>
  <c r="T37" i="17"/>
  <c r="Q37" i="17"/>
  <c r="J37" i="17"/>
  <c r="T36" i="17"/>
  <c r="Q36" i="17"/>
  <c r="J36" i="17"/>
  <c r="T35" i="17"/>
  <c r="Q35" i="17"/>
  <c r="J35" i="17"/>
  <c r="T34" i="17"/>
  <c r="Q34" i="17"/>
  <c r="J34" i="17"/>
  <c r="T33" i="17"/>
  <c r="Q33" i="17"/>
  <c r="J33" i="17"/>
  <c r="T32" i="17"/>
  <c r="Q32" i="17"/>
  <c r="J32" i="17"/>
  <c r="T31" i="17"/>
  <c r="Q31" i="17"/>
  <c r="J31" i="17"/>
  <c r="T30" i="17"/>
  <c r="Q30" i="17"/>
  <c r="J30" i="17"/>
  <c r="T29" i="17"/>
  <c r="Q29" i="17"/>
  <c r="J29" i="17"/>
  <c r="T28" i="17"/>
  <c r="Q28" i="17"/>
  <c r="J28" i="17"/>
  <c r="T27" i="17"/>
  <c r="Q27" i="17"/>
  <c r="J27" i="17"/>
  <c r="T26" i="17"/>
  <c r="Q26" i="17"/>
  <c r="J26" i="17"/>
  <c r="T25" i="17"/>
  <c r="Q25" i="17"/>
  <c r="J25" i="17"/>
  <c r="T24" i="17"/>
  <c r="Q24" i="17"/>
  <c r="J24" i="17"/>
  <c r="T23" i="17"/>
  <c r="Q23" i="17"/>
  <c r="J23" i="17"/>
  <c r="T22" i="17"/>
  <c r="Q22" i="17"/>
  <c r="J22" i="17"/>
  <c r="T21" i="17"/>
  <c r="Q21" i="17"/>
  <c r="J21" i="17"/>
  <c r="T20" i="17"/>
  <c r="Q20" i="17"/>
  <c r="J20" i="17"/>
  <c r="T19" i="17"/>
  <c r="Q19" i="17"/>
  <c r="J19" i="17"/>
  <c r="T18" i="17"/>
  <c r="Q18" i="17"/>
  <c r="J18" i="17"/>
  <c r="T17" i="17"/>
  <c r="Q17" i="17"/>
  <c r="J17" i="17"/>
  <c r="T16" i="17"/>
  <c r="Q16" i="17"/>
  <c r="J16" i="17"/>
  <c r="T15" i="17"/>
  <c r="Q15" i="17"/>
  <c r="J15" i="17"/>
  <c r="T14" i="17"/>
  <c r="Q14" i="17"/>
  <c r="J14" i="17"/>
  <c r="T13" i="17"/>
  <c r="Q13" i="17"/>
  <c r="J13" i="17"/>
  <c r="T12" i="17"/>
  <c r="Q12" i="17"/>
  <c r="J12" i="17"/>
  <c r="T11" i="17"/>
  <c r="Q11" i="17"/>
  <c r="J11" i="17"/>
  <c r="T10" i="17"/>
  <c r="Q10" i="17"/>
  <c r="J10" i="17"/>
  <c r="T9" i="17"/>
  <c r="Q9" i="17"/>
  <c r="J9" i="17"/>
  <c r="T8" i="17"/>
  <c r="Q8" i="17"/>
  <c r="J8" i="17"/>
  <c r="T7" i="17"/>
  <c r="Q7" i="17"/>
  <c r="J7" i="17"/>
  <c r="T6" i="17"/>
  <c r="Q6" i="17"/>
  <c r="J6" i="17"/>
  <c r="T5" i="17"/>
  <c r="Q5" i="17"/>
  <c r="J5" i="17"/>
  <c r="T3" i="17"/>
  <c r="P13" i="15" s="1"/>
  <c r="S3" i="17"/>
  <c r="O13" i="15" s="1"/>
  <c r="R3" i="17"/>
  <c r="N13" i="15" s="1"/>
  <c r="Q3" i="17"/>
  <c r="M13" i="15" s="1"/>
  <c r="P3" i="17"/>
  <c r="L13" i="15" s="1"/>
  <c r="O3" i="17"/>
  <c r="K13" i="15" s="1"/>
  <c r="N3" i="17"/>
  <c r="I13" i="15" s="1"/>
  <c r="J3" i="17"/>
  <c r="I3" i="17"/>
  <c r="M2" i="17"/>
  <c r="B2" i="17"/>
  <c r="A2" i="17"/>
  <c r="T52" i="21"/>
  <c r="Q52" i="21"/>
  <c r="J52" i="21"/>
  <c r="T51" i="21"/>
  <c r="Q51" i="21"/>
  <c r="J51" i="21"/>
  <c r="T50" i="21"/>
  <c r="Q50" i="21"/>
  <c r="J50" i="21"/>
  <c r="T49" i="21"/>
  <c r="Q49" i="21"/>
  <c r="J49" i="21"/>
  <c r="T48" i="21"/>
  <c r="Q48" i="21"/>
  <c r="J48" i="21"/>
  <c r="T47" i="21"/>
  <c r="Q47" i="21"/>
  <c r="J47" i="21"/>
  <c r="T46" i="21"/>
  <c r="Q46" i="21"/>
  <c r="J46" i="21"/>
  <c r="T45" i="21"/>
  <c r="Q45" i="21"/>
  <c r="J45" i="21"/>
  <c r="T44" i="21"/>
  <c r="Q44" i="21"/>
  <c r="J44" i="21"/>
  <c r="T43" i="21"/>
  <c r="Q43" i="21"/>
  <c r="J43" i="21"/>
  <c r="T42" i="21"/>
  <c r="Q42" i="21"/>
  <c r="J42" i="21"/>
  <c r="T41" i="21"/>
  <c r="Q41" i="21"/>
  <c r="J41" i="21"/>
  <c r="T40" i="21"/>
  <c r="Q40" i="21"/>
  <c r="J40" i="21"/>
  <c r="T39" i="21"/>
  <c r="Q39" i="21"/>
  <c r="J39" i="21"/>
  <c r="T38" i="21"/>
  <c r="Q38" i="21"/>
  <c r="J38" i="21"/>
  <c r="T37" i="21"/>
  <c r="Q37" i="21"/>
  <c r="J37" i="21"/>
  <c r="T36" i="21"/>
  <c r="Q36" i="21"/>
  <c r="J36" i="21"/>
  <c r="T35" i="21"/>
  <c r="Q35" i="21"/>
  <c r="J35" i="21"/>
  <c r="T34" i="21"/>
  <c r="Q34" i="21"/>
  <c r="J34" i="21"/>
  <c r="T33" i="21"/>
  <c r="Q33" i="21"/>
  <c r="J33" i="21"/>
  <c r="T32" i="21"/>
  <c r="Q32" i="21"/>
  <c r="J32" i="21"/>
  <c r="T31" i="21"/>
  <c r="Q31" i="21"/>
  <c r="J31" i="21"/>
  <c r="T30" i="21"/>
  <c r="Q30" i="21"/>
  <c r="J30" i="21"/>
  <c r="T29" i="21"/>
  <c r="Q29" i="21"/>
  <c r="J29" i="21"/>
  <c r="T28" i="21"/>
  <c r="Q28" i="21"/>
  <c r="J28" i="21"/>
  <c r="T27" i="21"/>
  <c r="Q27" i="21"/>
  <c r="J27" i="21"/>
  <c r="T26" i="21"/>
  <c r="Q26" i="21"/>
  <c r="J26" i="21"/>
  <c r="T25" i="21"/>
  <c r="Q25" i="21"/>
  <c r="J25" i="21"/>
  <c r="T24" i="21"/>
  <c r="Q24" i="21"/>
  <c r="J24" i="21"/>
  <c r="T23" i="21"/>
  <c r="Q23" i="21"/>
  <c r="J23" i="21"/>
  <c r="T22" i="21"/>
  <c r="Q22" i="21"/>
  <c r="J22" i="21"/>
  <c r="T21" i="21"/>
  <c r="Q21" i="21"/>
  <c r="J21" i="21"/>
  <c r="T20" i="21"/>
  <c r="Q20" i="21"/>
  <c r="J20" i="21"/>
  <c r="T19" i="21"/>
  <c r="Q19" i="21"/>
  <c r="J19" i="21"/>
  <c r="T18" i="21"/>
  <c r="Q18" i="21"/>
  <c r="J18" i="21"/>
  <c r="T17" i="21"/>
  <c r="Q17" i="21"/>
  <c r="J17" i="21"/>
  <c r="T16" i="21"/>
  <c r="Q16" i="21"/>
  <c r="J16" i="21"/>
  <c r="T15" i="21"/>
  <c r="Q15" i="21"/>
  <c r="J15" i="21"/>
  <c r="T14" i="21"/>
  <c r="Q14" i="21"/>
  <c r="J14" i="21"/>
  <c r="T13" i="21"/>
  <c r="Q13" i="21"/>
  <c r="J13" i="21"/>
  <c r="T12" i="21"/>
  <c r="Q12" i="21"/>
  <c r="J12" i="21"/>
  <c r="T11" i="21"/>
  <c r="Q11" i="21"/>
  <c r="J11" i="21"/>
  <c r="T10" i="21"/>
  <c r="Q10" i="21"/>
  <c r="J10" i="21"/>
  <c r="T9" i="21"/>
  <c r="Q9" i="21"/>
  <c r="J9" i="21"/>
  <c r="T8" i="21"/>
  <c r="Q8" i="21"/>
  <c r="J8" i="21"/>
  <c r="T7" i="21"/>
  <c r="Q7" i="21"/>
  <c r="J7" i="21"/>
  <c r="T6" i="21"/>
  <c r="Q6" i="21"/>
  <c r="J6" i="21"/>
  <c r="T5" i="21"/>
  <c r="Q5" i="21"/>
  <c r="J5" i="21"/>
  <c r="T3" i="21"/>
  <c r="P12" i="15" s="1"/>
  <c r="S3" i="21"/>
  <c r="O12" i="15" s="1"/>
  <c r="R3" i="21"/>
  <c r="N12" i="15" s="1"/>
  <c r="Q3" i="21"/>
  <c r="M12" i="15" s="1"/>
  <c r="P3" i="21"/>
  <c r="L12" i="15" s="1"/>
  <c r="O3" i="21"/>
  <c r="K12" i="15" s="1"/>
  <c r="N3" i="21"/>
  <c r="I12" i="15" s="1"/>
  <c r="J3" i="21"/>
  <c r="I3" i="21"/>
  <c r="M2" i="21"/>
  <c r="B2" i="21"/>
  <c r="A2" i="21"/>
  <c r="T52" i="11"/>
  <c r="Q52" i="11"/>
  <c r="J52" i="11"/>
  <c r="T51" i="11"/>
  <c r="Q51" i="11"/>
  <c r="J51" i="11"/>
  <c r="T50" i="11"/>
  <c r="Q50" i="11"/>
  <c r="J50" i="11"/>
  <c r="T49" i="11"/>
  <c r="Q49" i="11"/>
  <c r="J49" i="11"/>
  <c r="T48" i="11"/>
  <c r="Q48" i="11"/>
  <c r="J48" i="11"/>
  <c r="T47" i="11"/>
  <c r="Q47" i="11"/>
  <c r="J47" i="11"/>
  <c r="T46" i="11"/>
  <c r="Q46" i="11"/>
  <c r="J46" i="11"/>
  <c r="T45" i="11"/>
  <c r="Q45" i="11"/>
  <c r="J45" i="11"/>
  <c r="T44" i="11"/>
  <c r="Q44" i="11"/>
  <c r="J44" i="11"/>
  <c r="T43" i="11"/>
  <c r="Q43" i="11"/>
  <c r="J43" i="11"/>
  <c r="T42" i="11"/>
  <c r="Q42" i="11"/>
  <c r="J42" i="11"/>
  <c r="T41" i="11"/>
  <c r="Q41" i="11"/>
  <c r="J41" i="11"/>
  <c r="T40" i="11"/>
  <c r="Q40" i="11"/>
  <c r="J40" i="11"/>
  <c r="T39" i="11"/>
  <c r="Q39" i="11"/>
  <c r="J39" i="11"/>
  <c r="T38" i="11"/>
  <c r="Q38" i="11"/>
  <c r="J38" i="11"/>
  <c r="T37" i="11"/>
  <c r="Q37" i="11"/>
  <c r="J37" i="11"/>
  <c r="T36" i="11"/>
  <c r="Q36" i="11"/>
  <c r="J36" i="11"/>
  <c r="T35" i="11"/>
  <c r="Q35" i="11"/>
  <c r="J35" i="11"/>
  <c r="T34" i="11"/>
  <c r="Q34" i="11"/>
  <c r="J34" i="11"/>
  <c r="T33" i="11"/>
  <c r="Q33" i="11"/>
  <c r="J33" i="11"/>
  <c r="T32" i="11"/>
  <c r="Q32" i="11"/>
  <c r="J32" i="11"/>
  <c r="T31" i="11"/>
  <c r="Q31" i="11"/>
  <c r="J31" i="11"/>
  <c r="T30" i="11"/>
  <c r="Q30" i="11"/>
  <c r="J30" i="11"/>
  <c r="T29" i="11"/>
  <c r="Q29" i="11"/>
  <c r="J29" i="11"/>
  <c r="T28" i="11"/>
  <c r="Q28" i="11"/>
  <c r="J28" i="11"/>
  <c r="T27" i="11"/>
  <c r="Q27" i="11"/>
  <c r="J27" i="11"/>
  <c r="T26" i="11"/>
  <c r="Q26" i="11"/>
  <c r="J26" i="11"/>
  <c r="T25" i="11"/>
  <c r="Q25" i="11"/>
  <c r="J25" i="11"/>
  <c r="T24" i="11"/>
  <c r="Q24" i="11"/>
  <c r="J24" i="11"/>
  <c r="T23" i="11"/>
  <c r="Q23" i="11"/>
  <c r="J23" i="11"/>
  <c r="T22" i="11"/>
  <c r="Q22" i="11"/>
  <c r="J22" i="11"/>
  <c r="T21" i="11"/>
  <c r="Q21" i="11"/>
  <c r="J21" i="11"/>
  <c r="T20" i="11"/>
  <c r="Q20" i="11"/>
  <c r="J20" i="11"/>
  <c r="T19" i="11"/>
  <c r="Q19" i="11"/>
  <c r="J19" i="11"/>
  <c r="T18" i="11"/>
  <c r="Q18" i="11"/>
  <c r="J18" i="11"/>
  <c r="T17" i="11"/>
  <c r="Q17" i="11"/>
  <c r="J17" i="11"/>
  <c r="T16" i="11"/>
  <c r="Q16" i="11"/>
  <c r="J16" i="11"/>
  <c r="T15" i="11"/>
  <c r="Q15" i="11"/>
  <c r="J15" i="11"/>
  <c r="T14" i="11"/>
  <c r="Q14" i="11"/>
  <c r="J14" i="11"/>
  <c r="T13" i="11"/>
  <c r="Q13" i="11"/>
  <c r="J13" i="11"/>
  <c r="T12" i="11"/>
  <c r="Q12" i="11"/>
  <c r="J12" i="11"/>
  <c r="T11" i="11"/>
  <c r="Q11" i="11"/>
  <c r="J11" i="11"/>
  <c r="T10" i="11"/>
  <c r="Q10" i="11"/>
  <c r="J10" i="11"/>
  <c r="T9" i="11"/>
  <c r="Q9" i="11"/>
  <c r="J9" i="11"/>
  <c r="T8" i="11"/>
  <c r="Q8" i="11"/>
  <c r="J8" i="11"/>
  <c r="T7" i="11"/>
  <c r="Q7" i="11"/>
  <c r="J7" i="11"/>
  <c r="T6" i="11"/>
  <c r="Q6" i="11"/>
  <c r="J6" i="11"/>
  <c r="T5" i="11"/>
  <c r="Q5" i="11"/>
  <c r="J5" i="11"/>
  <c r="T3" i="11"/>
  <c r="P11" i="15" s="1"/>
  <c r="S3" i="11"/>
  <c r="O11" i="15" s="1"/>
  <c r="R3" i="11"/>
  <c r="N11" i="15" s="1"/>
  <c r="Q3" i="11"/>
  <c r="M11" i="15" s="1"/>
  <c r="P3" i="11"/>
  <c r="L11" i="15" s="1"/>
  <c r="O3" i="11"/>
  <c r="K11" i="15" s="1"/>
  <c r="N3" i="11"/>
  <c r="I11" i="15" s="1"/>
  <c r="J3" i="11"/>
  <c r="I3" i="11"/>
  <c r="M2" i="11"/>
  <c r="B2" i="11"/>
  <c r="A2" i="11"/>
  <c r="T52" i="10"/>
  <c r="Q52" i="10"/>
  <c r="J52" i="10"/>
  <c r="T51" i="10"/>
  <c r="Q51" i="10"/>
  <c r="J51" i="10"/>
  <c r="T50" i="10"/>
  <c r="Q50" i="10"/>
  <c r="J50" i="10"/>
  <c r="T49" i="10"/>
  <c r="Q49" i="10"/>
  <c r="J49" i="10"/>
  <c r="T48" i="10"/>
  <c r="Q48" i="10"/>
  <c r="J48" i="10"/>
  <c r="T47" i="10"/>
  <c r="Q47" i="10"/>
  <c r="J47" i="10"/>
  <c r="T46" i="10"/>
  <c r="Q46" i="10"/>
  <c r="J46" i="10"/>
  <c r="T45" i="10"/>
  <c r="Q45" i="10"/>
  <c r="J45" i="10"/>
  <c r="T44" i="10"/>
  <c r="Q44" i="10"/>
  <c r="J44" i="10"/>
  <c r="T43" i="10"/>
  <c r="Q43" i="10"/>
  <c r="J43" i="10"/>
  <c r="T42" i="10"/>
  <c r="Q42" i="10"/>
  <c r="J42" i="10"/>
  <c r="T41" i="10"/>
  <c r="Q41" i="10"/>
  <c r="J41" i="10"/>
  <c r="T40" i="10"/>
  <c r="Q40" i="10"/>
  <c r="J40" i="10"/>
  <c r="T39" i="10"/>
  <c r="Q39" i="10"/>
  <c r="J39" i="10"/>
  <c r="T38" i="10"/>
  <c r="Q38" i="10"/>
  <c r="J38" i="10"/>
  <c r="T37" i="10"/>
  <c r="Q37" i="10"/>
  <c r="J37" i="10"/>
  <c r="T36" i="10"/>
  <c r="Q36" i="10"/>
  <c r="J36" i="10"/>
  <c r="T35" i="10"/>
  <c r="Q35" i="10"/>
  <c r="J35" i="10"/>
  <c r="T34" i="10"/>
  <c r="Q34" i="10"/>
  <c r="J34" i="10"/>
  <c r="T33" i="10"/>
  <c r="Q33" i="10"/>
  <c r="J33" i="10"/>
  <c r="T32" i="10"/>
  <c r="Q32" i="10"/>
  <c r="J32" i="10"/>
  <c r="T31" i="10"/>
  <c r="Q31" i="10"/>
  <c r="J31" i="10"/>
  <c r="T30" i="10"/>
  <c r="Q30" i="10"/>
  <c r="J30" i="10"/>
  <c r="T29" i="10"/>
  <c r="Q29" i="10"/>
  <c r="J29" i="10"/>
  <c r="T28" i="10"/>
  <c r="Q28" i="10"/>
  <c r="J28" i="10"/>
  <c r="T27" i="10"/>
  <c r="Q27" i="10"/>
  <c r="J27" i="10"/>
  <c r="T26" i="10"/>
  <c r="Q26" i="10"/>
  <c r="J26" i="10"/>
  <c r="T25" i="10"/>
  <c r="Q25" i="10"/>
  <c r="J25" i="10"/>
  <c r="T24" i="10"/>
  <c r="Q24" i="10"/>
  <c r="J24" i="10"/>
  <c r="T23" i="10"/>
  <c r="Q23" i="10"/>
  <c r="J23" i="10"/>
  <c r="T22" i="10"/>
  <c r="Q22" i="10"/>
  <c r="J22" i="10"/>
  <c r="T21" i="10"/>
  <c r="Q21" i="10"/>
  <c r="J21" i="10"/>
  <c r="T20" i="10"/>
  <c r="Q20" i="10"/>
  <c r="J20" i="10"/>
  <c r="T19" i="10"/>
  <c r="Q19" i="10"/>
  <c r="J19" i="10"/>
  <c r="T18" i="10"/>
  <c r="Q18" i="10"/>
  <c r="J18" i="10"/>
  <c r="T17" i="10"/>
  <c r="Q17" i="10"/>
  <c r="J17" i="10"/>
  <c r="T16" i="10"/>
  <c r="Q16" i="10"/>
  <c r="J16" i="10"/>
  <c r="T15" i="10"/>
  <c r="Q15" i="10"/>
  <c r="J15" i="10"/>
  <c r="T14" i="10"/>
  <c r="Q14" i="10"/>
  <c r="J14" i="10"/>
  <c r="T13" i="10"/>
  <c r="Q13" i="10"/>
  <c r="J13" i="10"/>
  <c r="T12" i="10"/>
  <c r="Q12" i="10"/>
  <c r="J12" i="10"/>
  <c r="T11" i="10"/>
  <c r="Q11" i="10"/>
  <c r="J11" i="10"/>
  <c r="T10" i="10"/>
  <c r="Q10" i="10"/>
  <c r="J10" i="10"/>
  <c r="T9" i="10"/>
  <c r="Q9" i="10"/>
  <c r="J9" i="10"/>
  <c r="T8" i="10"/>
  <c r="Q8" i="10"/>
  <c r="J8" i="10"/>
  <c r="T7" i="10"/>
  <c r="Q7" i="10"/>
  <c r="J7" i="10"/>
  <c r="T6" i="10"/>
  <c r="Q6" i="10"/>
  <c r="J6" i="10"/>
  <c r="T5" i="10"/>
  <c r="Q5" i="10"/>
  <c r="J5" i="10"/>
  <c r="T3" i="10"/>
  <c r="P10" i="15" s="1"/>
  <c r="S3" i="10"/>
  <c r="O10" i="15" s="1"/>
  <c r="R3" i="10"/>
  <c r="N10" i="15" s="1"/>
  <c r="Q3" i="10"/>
  <c r="M10" i="15" s="1"/>
  <c r="P3" i="10"/>
  <c r="L10" i="15" s="1"/>
  <c r="O3" i="10"/>
  <c r="K10" i="15" s="1"/>
  <c r="N3" i="10"/>
  <c r="I10" i="15" s="1"/>
  <c r="J3" i="10"/>
  <c r="I3" i="10"/>
  <c r="M2" i="10"/>
  <c r="B2" i="10"/>
  <c r="A2" i="10"/>
  <c r="T52" i="9"/>
  <c r="Q52" i="9"/>
  <c r="J52" i="9"/>
  <c r="T51" i="9"/>
  <c r="Q51" i="9"/>
  <c r="J51" i="9"/>
  <c r="T50" i="9"/>
  <c r="Q50" i="9"/>
  <c r="J50" i="9"/>
  <c r="T49" i="9"/>
  <c r="Q49" i="9"/>
  <c r="J49" i="9"/>
  <c r="T48" i="9"/>
  <c r="Q48" i="9"/>
  <c r="J48" i="9"/>
  <c r="T47" i="9"/>
  <c r="Q47" i="9"/>
  <c r="J47" i="9"/>
  <c r="T46" i="9"/>
  <c r="Q46" i="9"/>
  <c r="J46" i="9"/>
  <c r="T45" i="9"/>
  <c r="Q45" i="9"/>
  <c r="J45" i="9"/>
  <c r="T44" i="9"/>
  <c r="Q44" i="9"/>
  <c r="J44" i="9"/>
  <c r="T43" i="9"/>
  <c r="Q43" i="9"/>
  <c r="J43" i="9"/>
  <c r="T42" i="9"/>
  <c r="Q42" i="9"/>
  <c r="J42" i="9"/>
  <c r="T41" i="9"/>
  <c r="Q41" i="9"/>
  <c r="J41" i="9"/>
  <c r="T40" i="9"/>
  <c r="Q40" i="9"/>
  <c r="J40" i="9"/>
  <c r="T39" i="9"/>
  <c r="Q39" i="9"/>
  <c r="J39" i="9"/>
  <c r="T38" i="9"/>
  <c r="Q38" i="9"/>
  <c r="J38" i="9"/>
  <c r="T37" i="9"/>
  <c r="Q37" i="9"/>
  <c r="J37" i="9"/>
  <c r="T36" i="9"/>
  <c r="Q36" i="9"/>
  <c r="J36" i="9"/>
  <c r="T35" i="9"/>
  <c r="Q35" i="9"/>
  <c r="J35" i="9"/>
  <c r="T34" i="9"/>
  <c r="Q34" i="9"/>
  <c r="J34" i="9"/>
  <c r="T33" i="9"/>
  <c r="Q33" i="9"/>
  <c r="J33" i="9"/>
  <c r="T32" i="9"/>
  <c r="Q32" i="9"/>
  <c r="J32" i="9"/>
  <c r="T31" i="9"/>
  <c r="Q31" i="9"/>
  <c r="J31" i="9"/>
  <c r="T30" i="9"/>
  <c r="Q30" i="9"/>
  <c r="J30" i="9"/>
  <c r="T29" i="9"/>
  <c r="Q29" i="9"/>
  <c r="J29" i="9"/>
  <c r="T28" i="9"/>
  <c r="Q28" i="9"/>
  <c r="J28" i="9"/>
  <c r="T27" i="9"/>
  <c r="Q27" i="9"/>
  <c r="J27" i="9"/>
  <c r="T26" i="9"/>
  <c r="Q26" i="9"/>
  <c r="J26" i="9"/>
  <c r="T25" i="9"/>
  <c r="Q25" i="9"/>
  <c r="J25" i="9"/>
  <c r="T24" i="9"/>
  <c r="Q24" i="9"/>
  <c r="J24" i="9"/>
  <c r="T23" i="9"/>
  <c r="Q23" i="9"/>
  <c r="J23" i="9"/>
  <c r="T22" i="9"/>
  <c r="Q22" i="9"/>
  <c r="J22" i="9"/>
  <c r="T21" i="9"/>
  <c r="Q21" i="9"/>
  <c r="J21" i="9"/>
  <c r="T20" i="9"/>
  <c r="Q20" i="9"/>
  <c r="J20" i="9"/>
  <c r="T19" i="9"/>
  <c r="Q19" i="9"/>
  <c r="J19" i="9"/>
  <c r="T18" i="9"/>
  <c r="Q18" i="9"/>
  <c r="J18" i="9"/>
  <c r="T17" i="9"/>
  <c r="Q17" i="9"/>
  <c r="J17" i="9"/>
  <c r="T16" i="9"/>
  <c r="Q16" i="9"/>
  <c r="J16" i="9"/>
  <c r="T15" i="9"/>
  <c r="Q15" i="9"/>
  <c r="J15" i="9"/>
  <c r="T14" i="9"/>
  <c r="Q14" i="9"/>
  <c r="J14" i="9"/>
  <c r="T13" i="9"/>
  <c r="Q13" i="9"/>
  <c r="J13" i="9"/>
  <c r="T12" i="9"/>
  <c r="Q12" i="9"/>
  <c r="J12" i="9"/>
  <c r="T11" i="9"/>
  <c r="Q11" i="9"/>
  <c r="J11" i="9"/>
  <c r="T10" i="9"/>
  <c r="Q10" i="9"/>
  <c r="J10" i="9"/>
  <c r="T9" i="9"/>
  <c r="Q9" i="9"/>
  <c r="J9" i="9"/>
  <c r="T8" i="9"/>
  <c r="Q8" i="9"/>
  <c r="J8" i="9"/>
  <c r="T7" i="9"/>
  <c r="Q7" i="9"/>
  <c r="J7" i="9"/>
  <c r="T6" i="9"/>
  <c r="Q6" i="9"/>
  <c r="J6" i="9"/>
  <c r="T5" i="9"/>
  <c r="Q5" i="9"/>
  <c r="J5" i="9"/>
  <c r="T3" i="9"/>
  <c r="P9" i="15" s="1"/>
  <c r="S3" i="9"/>
  <c r="O9" i="15" s="1"/>
  <c r="R3" i="9"/>
  <c r="N9" i="15" s="1"/>
  <c r="Q3" i="9"/>
  <c r="M9" i="15" s="1"/>
  <c r="P3" i="9"/>
  <c r="L9" i="15" s="1"/>
  <c r="O3" i="9"/>
  <c r="K9" i="15" s="1"/>
  <c r="N3" i="9"/>
  <c r="I9" i="15" s="1"/>
  <c r="J3" i="9"/>
  <c r="I3" i="9"/>
  <c r="M2" i="9"/>
  <c r="B2" i="9"/>
  <c r="A2" i="9"/>
  <c r="T52" i="8"/>
  <c r="Q52" i="8"/>
  <c r="J52" i="8"/>
  <c r="T51" i="8"/>
  <c r="Q51" i="8"/>
  <c r="J51" i="8"/>
  <c r="T50" i="8"/>
  <c r="Q50" i="8"/>
  <c r="J50" i="8"/>
  <c r="T49" i="8"/>
  <c r="Q49" i="8"/>
  <c r="J49" i="8"/>
  <c r="T48" i="8"/>
  <c r="Q48" i="8"/>
  <c r="J48" i="8"/>
  <c r="T47" i="8"/>
  <c r="Q47" i="8"/>
  <c r="J47" i="8"/>
  <c r="T46" i="8"/>
  <c r="Q46" i="8"/>
  <c r="J46" i="8"/>
  <c r="T45" i="8"/>
  <c r="Q45" i="8"/>
  <c r="J45" i="8"/>
  <c r="T44" i="8"/>
  <c r="Q44" i="8"/>
  <c r="J44" i="8"/>
  <c r="T43" i="8"/>
  <c r="Q43" i="8"/>
  <c r="J43" i="8"/>
  <c r="T42" i="8"/>
  <c r="Q42" i="8"/>
  <c r="J42" i="8"/>
  <c r="T41" i="8"/>
  <c r="Q41" i="8"/>
  <c r="J41" i="8"/>
  <c r="T40" i="8"/>
  <c r="Q40" i="8"/>
  <c r="J40" i="8"/>
  <c r="T39" i="8"/>
  <c r="Q39" i="8"/>
  <c r="J39" i="8"/>
  <c r="T38" i="8"/>
  <c r="Q38" i="8"/>
  <c r="J38" i="8"/>
  <c r="T37" i="8"/>
  <c r="Q37" i="8"/>
  <c r="J37" i="8"/>
  <c r="T36" i="8"/>
  <c r="Q36" i="8"/>
  <c r="J36" i="8"/>
  <c r="T35" i="8"/>
  <c r="Q35" i="8"/>
  <c r="J35" i="8"/>
  <c r="T34" i="8"/>
  <c r="Q34" i="8"/>
  <c r="J34" i="8"/>
  <c r="T33" i="8"/>
  <c r="Q33" i="8"/>
  <c r="J33" i="8"/>
  <c r="T32" i="8"/>
  <c r="Q32" i="8"/>
  <c r="J32" i="8"/>
  <c r="T31" i="8"/>
  <c r="Q31" i="8"/>
  <c r="J31" i="8"/>
  <c r="T30" i="8"/>
  <c r="Q30" i="8"/>
  <c r="J30" i="8"/>
  <c r="T29" i="8"/>
  <c r="Q29" i="8"/>
  <c r="J29" i="8"/>
  <c r="T28" i="8"/>
  <c r="Q28" i="8"/>
  <c r="J28" i="8"/>
  <c r="T27" i="8"/>
  <c r="Q27" i="8"/>
  <c r="J27" i="8"/>
  <c r="T26" i="8"/>
  <c r="Q26" i="8"/>
  <c r="J26" i="8"/>
  <c r="T25" i="8"/>
  <c r="Q25" i="8"/>
  <c r="J25" i="8"/>
  <c r="T24" i="8"/>
  <c r="Q24" i="8"/>
  <c r="J24" i="8"/>
  <c r="T23" i="8"/>
  <c r="Q23" i="8"/>
  <c r="J23" i="8"/>
  <c r="T22" i="8"/>
  <c r="Q22" i="8"/>
  <c r="J22" i="8"/>
  <c r="T21" i="8"/>
  <c r="Q21" i="8"/>
  <c r="J21" i="8"/>
  <c r="T20" i="8"/>
  <c r="Q20" i="8"/>
  <c r="J20" i="8"/>
  <c r="T19" i="8"/>
  <c r="Q19" i="8"/>
  <c r="J19" i="8"/>
  <c r="T18" i="8"/>
  <c r="Q18" i="8"/>
  <c r="J18" i="8"/>
  <c r="T17" i="8"/>
  <c r="Q17" i="8"/>
  <c r="J17" i="8"/>
  <c r="T16" i="8"/>
  <c r="Q16" i="8"/>
  <c r="J16" i="8"/>
  <c r="T15" i="8"/>
  <c r="Q15" i="8"/>
  <c r="J15" i="8"/>
  <c r="T14" i="8"/>
  <c r="Q14" i="8"/>
  <c r="J14" i="8"/>
  <c r="T13" i="8"/>
  <c r="Q13" i="8"/>
  <c r="J13" i="8"/>
  <c r="T12" i="8"/>
  <c r="Q12" i="8"/>
  <c r="J12" i="8"/>
  <c r="T11" i="8"/>
  <c r="Q11" i="8"/>
  <c r="J11" i="8"/>
  <c r="T10" i="8"/>
  <c r="Q10" i="8"/>
  <c r="J10" i="8"/>
  <c r="T9" i="8"/>
  <c r="Q9" i="8"/>
  <c r="J9" i="8"/>
  <c r="T8" i="8"/>
  <c r="Q8" i="8"/>
  <c r="J8" i="8"/>
  <c r="T7" i="8"/>
  <c r="Q7" i="8"/>
  <c r="J7" i="8"/>
  <c r="T6" i="8"/>
  <c r="Q6" i="8"/>
  <c r="J6" i="8"/>
  <c r="T5" i="8"/>
  <c r="Q5" i="8"/>
  <c r="J5" i="8"/>
  <c r="T3" i="8"/>
  <c r="P8" i="15" s="1"/>
  <c r="S3" i="8"/>
  <c r="O8" i="15" s="1"/>
  <c r="R3" i="8"/>
  <c r="N8" i="15" s="1"/>
  <c r="Q3" i="8"/>
  <c r="M8" i="15" s="1"/>
  <c r="P3" i="8"/>
  <c r="L8" i="15" s="1"/>
  <c r="O3" i="8"/>
  <c r="K8" i="15" s="1"/>
  <c r="N3" i="8"/>
  <c r="I8" i="15" s="1"/>
  <c r="J3" i="8"/>
  <c r="I3" i="8"/>
  <c r="M2" i="8"/>
  <c r="B2" i="8"/>
  <c r="A2" i="8"/>
  <c r="B2" i="7"/>
  <c r="A2" i="7"/>
  <c r="B2" i="6"/>
  <c r="A2" i="6"/>
  <c r="B2" i="5"/>
  <c r="A2" i="5"/>
  <c r="B2" i="3"/>
  <c r="A2" i="3"/>
  <c r="B2" i="4"/>
  <c r="A2" i="4"/>
  <c r="T52" i="7"/>
  <c r="Q52" i="7"/>
  <c r="J52" i="7"/>
  <c r="T51" i="7"/>
  <c r="Q51" i="7"/>
  <c r="J51" i="7"/>
  <c r="T50" i="7"/>
  <c r="Q50" i="7"/>
  <c r="J50" i="7"/>
  <c r="T49" i="7"/>
  <c r="Q49" i="7"/>
  <c r="J49" i="7"/>
  <c r="T48" i="7"/>
  <c r="Q48" i="7"/>
  <c r="J48" i="7"/>
  <c r="T47" i="7"/>
  <c r="Q47" i="7"/>
  <c r="J47" i="7"/>
  <c r="T46" i="7"/>
  <c r="Q46" i="7"/>
  <c r="J46" i="7"/>
  <c r="T45" i="7"/>
  <c r="Q45" i="7"/>
  <c r="J45" i="7"/>
  <c r="T44" i="7"/>
  <c r="Q44" i="7"/>
  <c r="J44" i="7"/>
  <c r="T43" i="7"/>
  <c r="Q43" i="7"/>
  <c r="J43" i="7"/>
  <c r="T42" i="7"/>
  <c r="Q42" i="7"/>
  <c r="J42" i="7"/>
  <c r="T41" i="7"/>
  <c r="Q41" i="7"/>
  <c r="J41" i="7"/>
  <c r="T40" i="7"/>
  <c r="Q40" i="7"/>
  <c r="J40" i="7"/>
  <c r="T39" i="7"/>
  <c r="Q39" i="7"/>
  <c r="J39" i="7"/>
  <c r="T38" i="7"/>
  <c r="Q38" i="7"/>
  <c r="J38" i="7"/>
  <c r="T37" i="7"/>
  <c r="Q37" i="7"/>
  <c r="J37" i="7"/>
  <c r="T36" i="7"/>
  <c r="Q36" i="7"/>
  <c r="J36" i="7"/>
  <c r="T35" i="7"/>
  <c r="Q35" i="7"/>
  <c r="J35" i="7"/>
  <c r="T34" i="7"/>
  <c r="Q34" i="7"/>
  <c r="J34" i="7"/>
  <c r="T33" i="7"/>
  <c r="Q33" i="7"/>
  <c r="J33" i="7"/>
  <c r="T32" i="7"/>
  <c r="Q32" i="7"/>
  <c r="J32" i="7"/>
  <c r="T31" i="7"/>
  <c r="Q31" i="7"/>
  <c r="J31" i="7"/>
  <c r="T30" i="7"/>
  <c r="Q30" i="7"/>
  <c r="J30" i="7"/>
  <c r="T29" i="7"/>
  <c r="Q29" i="7"/>
  <c r="J29" i="7"/>
  <c r="T28" i="7"/>
  <c r="Q28" i="7"/>
  <c r="J28" i="7"/>
  <c r="T27" i="7"/>
  <c r="Q27" i="7"/>
  <c r="J27" i="7"/>
  <c r="T26" i="7"/>
  <c r="Q26" i="7"/>
  <c r="J26" i="7"/>
  <c r="T25" i="7"/>
  <c r="Q25" i="7"/>
  <c r="J25" i="7"/>
  <c r="T24" i="7"/>
  <c r="Q24" i="7"/>
  <c r="J24" i="7"/>
  <c r="T23" i="7"/>
  <c r="Q23" i="7"/>
  <c r="J23" i="7"/>
  <c r="T22" i="7"/>
  <c r="Q22" i="7"/>
  <c r="J22" i="7"/>
  <c r="T21" i="7"/>
  <c r="Q21" i="7"/>
  <c r="J21" i="7"/>
  <c r="T20" i="7"/>
  <c r="Q20" i="7"/>
  <c r="J20" i="7"/>
  <c r="T19" i="7"/>
  <c r="Q19" i="7"/>
  <c r="J19" i="7"/>
  <c r="T18" i="7"/>
  <c r="Q18" i="7"/>
  <c r="J18" i="7"/>
  <c r="T17" i="7"/>
  <c r="Q17" i="7"/>
  <c r="J17" i="7"/>
  <c r="T16" i="7"/>
  <c r="Q16" i="7"/>
  <c r="J16" i="7"/>
  <c r="T15" i="7"/>
  <c r="Q15" i="7"/>
  <c r="J15" i="7"/>
  <c r="T14" i="7"/>
  <c r="Q14" i="7"/>
  <c r="J14" i="7"/>
  <c r="T13" i="7"/>
  <c r="Q13" i="7"/>
  <c r="J13" i="7"/>
  <c r="T12" i="7"/>
  <c r="Q12" i="7"/>
  <c r="J12" i="7"/>
  <c r="T11" i="7"/>
  <c r="Q11" i="7"/>
  <c r="J11" i="7"/>
  <c r="T10" i="7"/>
  <c r="Q10" i="7"/>
  <c r="J10" i="7"/>
  <c r="T9" i="7"/>
  <c r="Q9" i="7"/>
  <c r="J9" i="7"/>
  <c r="T8" i="7"/>
  <c r="Q8" i="7"/>
  <c r="J8" i="7"/>
  <c r="T7" i="7"/>
  <c r="Q7" i="7"/>
  <c r="J7" i="7"/>
  <c r="T6" i="7"/>
  <c r="Q6" i="7"/>
  <c r="J6" i="7"/>
  <c r="T5" i="7"/>
  <c r="Q5" i="7"/>
  <c r="J5" i="7"/>
  <c r="T3" i="7"/>
  <c r="P7" i="15" s="1"/>
  <c r="S3" i="7"/>
  <c r="O7" i="15" s="1"/>
  <c r="R3" i="7"/>
  <c r="N7" i="15" s="1"/>
  <c r="Q3" i="7"/>
  <c r="M7" i="15" s="1"/>
  <c r="P3" i="7"/>
  <c r="L7" i="15" s="1"/>
  <c r="O3" i="7"/>
  <c r="K7" i="15" s="1"/>
  <c r="N3" i="7"/>
  <c r="I7" i="15" s="1"/>
  <c r="J3" i="7"/>
  <c r="I3" i="7"/>
  <c r="M2" i="7"/>
  <c r="T52" i="6"/>
  <c r="Q52" i="6"/>
  <c r="J52" i="6"/>
  <c r="T51" i="6"/>
  <c r="Q51" i="6"/>
  <c r="J51" i="6"/>
  <c r="T50" i="6"/>
  <c r="Q50" i="6"/>
  <c r="J50" i="6"/>
  <c r="T49" i="6"/>
  <c r="Q49" i="6"/>
  <c r="J49" i="6"/>
  <c r="T48" i="6"/>
  <c r="Q48" i="6"/>
  <c r="J48" i="6"/>
  <c r="T47" i="6"/>
  <c r="Q47" i="6"/>
  <c r="J47" i="6"/>
  <c r="T46" i="6"/>
  <c r="Q46" i="6"/>
  <c r="J46" i="6"/>
  <c r="T45" i="6"/>
  <c r="Q45" i="6"/>
  <c r="J45" i="6"/>
  <c r="T44" i="6"/>
  <c r="Q44" i="6"/>
  <c r="J44" i="6"/>
  <c r="T43" i="6"/>
  <c r="Q43" i="6"/>
  <c r="J43" i="6"/>
  <c r="T42" i="6"/>
  <c r="Q42" i="6"/>
  <c r="J42" i="6"/>
  <c r="T41" i="6"/>
  <c r="Q41" i="6"/>
  <c r="J41" i="6"/>
  <c r="T40" i="6"/>
  <c r="Q40" i="6"/>
  <c r="J40" i="6"/>
  <c r="T39" i="6"/>
  <c r="Q39" i="6"/>
  <c r="J39" i="6"/>
  <c r="T38" i="6"/>
  <c r="Q38" i="6"/>
  <c r="J38" i="6"/>
  <c r="T37" i="6"/>
  <c r="Q37" i="6"/>
  <c r="J37" i="6"/>
  <c r="T36" i="6"/>
  <c r="Q36" i="6"/>
  <c r="J36" i="6"/>
  <c r="T35" i="6"/>
  <c r="Q35" i="6"/>
  <c r="J35" i="6"/>
  <c r="T34" i="6"/>
  <c r="Q34" i="6"/>
  <c r="J34" i="6"/>
  <c r="T33" i="6"/>
  <c r="Q33" i="6"/>
  <c r="J33" i="6"/>
  <c r="T32" i="6"/>
  <c r="Q32" i="6"/>
  <c r="J32" i="6"/>
  <c r="T31" i="6"/>
  <c r="Q31" i="6"/>
  <c r="J31" i="6"/>
  <c r="T30" i="6"/>
  <c r="Q30" i="6"/>
  <c r="J30" i="6"/>
  <c r="T29" i="6"/>
  <c r="Q29" i="6"/>
  <c r="J29" i="6"/>
  <c r="T28" i="6"/>
  <c r="Q28" i="6"/>
  <c r="J28" i="6"/>
  <c r="T27" i="6"/>
  <c r="Q27" i="6"/>
  <c r="J27" i="6"/>
  <c r="T26" i="6"/>
  <c r="Q26" i="6"/>
  <c r="J26" i="6"/>
  <c r="T25" i="6"/>
  <c r="Q25" i="6"/>
  <c r="J25" i="6"/>
  <c r="T24" i="6"/>
  <c r="Q24" i="6"/>
  <c r="J24" i="6"/>
  <c r="T23" i="6"/>
  <c r="Q23" i="6"/>
  <c r="J23" i="6"/>
  <c r="T22" i="6"/>
  <c r="Q22" i="6"/>
  <c r="J22" i="6"/>
  <c r="T21" i="6"/>
  <c r="Q21" i="6"/>
  <c r="J21" i="6"/>
  <c r="T20" i="6"/>
  <c r="Q20" i="6"/>
  <c r="J20" i="6"/>
  <c r="T19" i="6"/>
  <c r="Q19" i="6"/>
  <c r="J19" i="6"/>
  <c r="T18" i="6"/>
  <c r="Q18" i="6"/>
  <c r="J18" i="6"/>
  <c r="T17" i="6"/>
  <c r="Q17" i="6"/>
  <c r="J17" i="6"/>
  <c r="T16" i="6"/>
  <c r="Q16" i="6"/>
  <c r="J16" i="6"/>
  <c r="T15" i="6"/>
  <c r="Q15" i="6"/>
  <c r="J15" i="6"/>
  <c r="T14" i="6"/>
  <c r="Q14" i="6"/>
  <c r="J14" i="6"/>
  <c r="T13" i="6"/>
  <c r="Q13" i="6"/>
  <c r="J13" i="6"/>
  <c r="T12" i="6"/>
  <c r="Q12" i="6"/>
  <c r="J12" i="6"/>
  <c r="T11" i="6"/>
  <c r="Q11" i="6"/>
  <c r="J11" i="6"/>
  <c r="T10" i="6"/>
  <c r="Q10" i="6"/>
  <c r="J10" i="6"/>
  <c r="T9" i="6"/>
  <c r="Q9" i="6"/>
  <c r="J9" i="6"/>
  <c r="T8" i="6"/>
  <c r="Q8" i="6"/>
  <c r="J8" i="6"/>
  <c r="T7" i="6"/>
  <c r="Q7" i="6"/>
  <c r="J7" i="6"/>
  <c r="T6" i="6"/>
  <c r="Q6" i="6"/>
  <c r="J6" i="6"/>
  <c r="T5" i="6"/>
  <c r="Q5" i="6"/>
  <c r="J5" i="6"/>
  <c r="T3" i="6"/>
  <c r="P6" i="15" s="1"/>
  <c r="S3" i="6"/>
  <c r="O6" i="15" s="1"/>
  <c r="R3" i="6"/>
  <c r="N6" i="15" s="1"/>
  <c r="Q3" i="6"/>
  <c r="M6" i="15" s="1"/>
  <c r="P3" i="6"/>
  <c r="L6" i="15" s="1"/>
  <c r="O3" i="6"/>
  <c r="K6" i="15" s="1"/>
  <c r="N3" i="6"/>
  <c r="I6" i="15" s="1"/>
  <c r="J3" i="6"/>
  <c r="I3" i="6"/>
  <c r="M2" i="6"/>
  <c r="T52" i="5"/>
  <c r="Q52" i="5"/>
  <c r="J52" i="5"/>
  <c r="T51" i="5"/>
  <c r="Q51" i="5"/>
  <c r="J51" i="5"/>
  <c r="T50" i="5"/>
  <c r="Q50" i="5"/>
  <c r="J50" i="5"/>
  <c r="T49" i="5"/>
  <c r="Q49" i="5"/>
  <c r="J49" i="5"/>
  <c r="T48" i="5"/>
  <c r="Q48" i="5"/>
  <c r="J48" i="5"/>
  <c r="T47" i="5"/>
  <c r="Q47" i="5"/>
  <c r="J47" i="5"/>
  <c r="T46" i="5"/>
  <c r="Q46" i="5"/>
  <c r="J46" i="5"/>
  <c r="T45" i="5"/>
  <c r="Q45" i="5"/>
  <c r="J45" i="5"/>
  <c r="T44" i="5"/>
  <c r="Q44" i="5"/>
  <c r="J44" i="5"/>
  <c r="T43" i="5"/>
  <c r="Q43" i="5"/>
  <c r="J43" i="5"/>
  <c r="T42" i="5"/>
  <c r="Q42" i="5"/>
  <c r="J42" i="5"/>
  <c r="T41" i="5"/>
  <c r="Q41" i="5"/>
  <c r="J41" i="5"/>
  <c r="T40" i="5"/>
  <c r="Q40" i="5"/>
  <c r="J40" i="5"/>
  <c r="T39" i="5"/>
  <c r="Q39" i="5"/>
  <c r="J39" i="5"/>
  <c r="T38" i="5"/>
  <c r="Q38" i="5"/>
  <c r="J38" i="5"/>
  <c r="T37" i="5"/>
  <c r="Q37" i="5"/>
  <c r="J37" i="5"/>
  <c r="T36" i="5"/>
  <c r="Q36" i="5"/>
  <c r="J36" i="5"/>
  <c r="T35" i="5"/>
  <c r="Q35" i="5"/>
  <c r="J35" i="5"/>
  <c r="T34" i="5"/>
  <c r="Q34" i="5"/>
  <c r="J34" i="5"/>
  <c r="T33" i="5"/>
  <c r="Q33" i="5"/>
  <c r="J33" i="5"/>
  <c r="T32" i="5"/>
  <c r="Q32" i="5"/>
  <c r="J32" i="5"/>
  <c r="T31" i="5"/>
  <c r="Q31" i="5"/>
  <c r="J31" i="5"/>
  <c r="T30" i="5"/>
  <c r="Q30" i="5"/>
  <c r="J30" i="5"/>
  <c r="T29" i="5"/>
  <c r="Q29" i="5"/>
  <c r="J29" i="5"/>
  <c r="T28" i="5"/>
  <c r="Q28" i="5"/>
  <c r="J28" i="5"/>
  <c r="T27" i="5"/>
  <c r="Q27" i="5"/>
  <c r="J27" i="5"/>
  <c r="T26" i="5"/>
  <c r="Q26" i="5"/>
  <c r="J26" i="5"/>
  <c r="T25" i="5"/>
  <c r="Q25" i="5"/>
  <c r="J25" i="5"/>
  <c r="T24" i="5"/>
  <c r="Q24" i="5"/>
  <c r="J24" i="5"/>
  <c r="T23" i="5"/>
  <c r="Q23" i="5"/>
  <c r="J23" i="5"/>
  <c r="T22" i="5"/>
  <c r="Q22" i="5"/>
  <c r="J22" i="5"/>
  <c r="T21" i="5"/>
  <c r="Q21" i="5"/>
  <c r="J21" i="5"/>
  <c r="T20" i="5"/>
  <c r="Q20" i="5"/>
  <c r="J20" i="5"/>
  <c r="T19" i="5"/>
  <c r="Q19" i="5"/>
  <c r="J19" i="5"/>
  <c r="T18" i="5"/>
  <c r="Q18" i="5"/>
  <c r="J18" i="5"/>
  <c r="T17" i="5"/>
  <c r="Q17" i="5"/>
  <c r="J17" i="5"/>
  <c r="T16" i="5"/>
  <c r="Q16" i="5"/>
  <c r="J16" i="5"/>
  <c r="T15" i="5"/>
  <c r="Q15" i="5"/>
  <c r="J15" i="5"/>
  <c r="T14" i="5"/>
  <c r="Q14" i="5"/>
  <c r="J14" i="5"/>
  <c r="T13" i="5"/>
  <c r="Q13" i="5"/>
  <c r="J13" i="5"/>
  <c r="T12" i="5"/>
  <c r="Q12" i="5"/>
  <c r="J12" i="5"/>
  <c r="T11" i="5"/>
  <c r="Q11" i="5"/>
  <c r="J11" i="5"/>
  <c r="T10" i="5"/>
  <c r="Q10" i="5"/>
  <c r="J10" i="5"/>
  <c r="T9" i="5"/>
  <c r="Q9" i="5"/>
  <c r="J9" i="5"/>
  <c r="T8" i="5"/>
  <c r="Q8" i="5"/>
  <c r="J8" i="5"/>
  <c r="T7" i="5"/>
  <c r="Q7" i="5"/>
  <c r="J7" i="5"/>
  <c r="T6" i="5"/>
  <c r="Q6" i="5"/>
  <c r="J6" i="5"/>
  <c r="T5" i="5"/>
  <c r="Q5" i="5"/>
  <c r="J5" i="5"/>
  <c r="T3" i="5"/>
  <c r="P5" i="15" s="1"/>
  <c r="S3" i="5"/>
  <c r="O5" i="15" s="1"/>
  <c r="R3" i="5"/>
  <c r="N5" i="15" s="1"/>
  <c r="Q3" i="5"/>
  <c r="M5" i="15" s="1"/>
  <c r="P3" i="5"/>
  <c r="L5" i="15" s="1"/>
  <c r="O3" i="5"/>
  <c r="K5" i="15" s="1"/>
  <c r="N3" i="5"/>
  <c r="I5" i="15" s="1"/>
  <c r="J3" i="5"/>
  <c r="I3" i="5"/>
  <c r="M2" i="5"/>
  <c r="T52" i="3"/>
  <c r="Q52" i="3"/>
  <c r="J52" i="3"/>
  <c r="T51" i="3"/>
  <c r="Q51" i="3"/>
  <c r="J51" i="3"/>
  <c r="T50" i="3"/>
  <c r="Q50" i="3"/>
  <c r="J50" i="3"/>
  <c r="T49" i="3"/>
  <c r="Q49" i="3"/>
  <c r="J49" i="3"/>
  <c r="T48" i="3"/>
  <c r="Q48" i="3"/>
  <c r="J48" i="3"/>
  <c r="T47" i="3"/>
  <c r="Q47" i="3"/>
  <c r="J47" i="3"/>
  <c r="T46" i="3"/>
  <c r="Q46" i="3"/>
  <c r="J46" i="3"/>
  <c r="T45" i="3"/>
  <c r="Q45" i="3"/>
  <c r="J45" i="3"/>
  <c r="T44" i="3"/>
  <c r="Q44" i="3"/>
  <c r="J44" i="3"/>
  <c r="T43" i="3"/>
  <c r="Q43" i="3"/>
  <c r="J43" i="3"/>
  <c r="T42" i="3"/>
  <c r="Q42" i="3"/>
  <c r="J42" i="3"/>
  <c r="T41" i="3"/>
  <c r="Q41" i="3"/>
  <c r="J41" i="3"/>
  <c r="T40" i="3"/>
  <c r="Q40" i="3"/>
  <c r="J40" i="3"/>
  <c r="T39" i="3"/>
  <c r="Q39" i="3"/>
  <c r="J39" i="3"/>
  <c r="T38" i="3"/>
  <c r="Q38" i="3"/>
  <c r="J38" i="3"/>
  <c r="T37" i="3"/>
  <c r="Q37" i="3"/>
  <c r="J37" i="3"/>
  <c r="T36" i="3"/>
  <c r="Q36" i="3"/>
  <c r="J36" i="3"/>
  <c r="T35" i="3"/>
  <c r="Q35" i="3"/>
  <c r="J35" i="3"/>
  <c r="T34" i="3"/>
  <c r="Q34" i="3"/>
  <c r="J34" i="3"/>
  <c r="T33" i="3"/>
  <c r="Q33" i="3"/>
  <c r="J33" i="3"/>
  <c r="T32" i="3"/>
  <c r="Q32" i="3"/>
  <c r="J32" i="3"/>
  <c r="T31" i="3"/>
  <c r="Q31" i="3"/>
  <c r="J31" i="3"/>
  <c r="T30" i="3"/>
  <c r="Q30" i="3"/>
  <c r="J30" i="3"/>
  <c r="T29" i="3"/>
  <c r="Q29" i="3"/>
  <c r="J29" i="3"/>
  <c r="T28" i="3"/>
  <c r="Q28" i="3"/>
  <c r="J28" i="3"/>
  <c r="T27" i="3"/>
  <c r="Q27" i="3"/>
  <c r="J27" i="3"/>
  <c r="T26" i="3"/>
  <c r="Q26" i="3"/>
  <c r="J26" i="3"/>
  <c r="T25" i="3"/>
  <c r="Q25" i="3"/>
  <c r="J25" i="3"/>
  <c r="T24" i="3"/>
  <c r="Q24" i="3"/>
  <c r="J24" i="3"/>
  <c r="T23" i="3"/>
  <c r="Q23" i="3"/>
  <c r="J23" i="3"/>
  <c r="T22" i="3"/>
  <c r="Q22" i="3"/>
  <c r="J22" i="3"/>
  <c r="T21" i="3"/>
  <c r="Q21" i="3"/>
  <c r="J21" i="3"/>
  <c r="T20" i="3"/>
  <c r="Q20" i="3"/>
  <c r="J20" i="3"/>
  <c r="T19" i="3"/>
  <c r="Q19" i="3"/>
  <c r="J19" i="3"/>
  <c r="T18" i="3"/>
  <c r="Q18" i="3"/>
  <c r="J18" i="3"/>
  <c r="T17" i="3"/>
  <c r="Q17" i="3"/>
  <c r="J17" i="3"/>
  <c r="T16" i="3"/>
  <c r="Q16" i="3"/>
  <c r="J16" i="3"/>
  <c r="T15" i="3"/>
  <c r="Q15" i="3"/>
  <c r="J15" i="3"/>
  <c r="T14" i="3"/>
  <c r="Q14" i="3"/>
  <c r="J14" i="3"/>
  <c r="T13" i="3"/>
  <c r="Q13" i="3"/>
  <c r="J13" i="3"/>
  <c r="T12" i="3"/>
  <c r="Q12" i="3"/>
  <c r="J12" i="3"/>
  <c r="T11" i="3"/>
  <c r="Q11" i="3"/>
  <c r="J11" i="3"/>
  <c r="T10" i="3"/>
  <c r="Q10" i="3"/>
  <c r="J10" i="3"/>
  <c r="T9" i="3"/>
  <c r="Q9" i="3"/>
  <c r="J9" i="3"/>
  <c r="T8" i="3"/>
  <c r="Q8" i="3"/>
  <c r="J8" i="3"/>
  <c r="T7" i="3"/>
  <c r="Q7" i="3"/>
  <c r="J7" i="3"/>
  <c r="T6" i="3"/>
  <c r="Q6" i="3"/>
  <c r="J6" i="3"/>
  <c r="T5" i="3"/>
  <c r="Q5" i="3"/>
  <c r="J5" i="3"/>
  <c r="T3" i="3"/>
  <c r="P4" i="15" s="1"/>
  <c r="S3" i="3"/>
  <c r="O4" i="15" s="1"/>
  <c r="R3" i="3"/>
  <c r="N4" i="15" s="1"/>
  <c r="Q3" i="3"/>
  <c r="M4" i="15" s="1"/>
  <c r="P3" i="3"/>
  <c r="L4" i="15" s="1"/>
  <c r="O3" i="3"/>
  <c r="K4" i="15" s="1"/>
  <c r="N3" i="3"/>
  <c r="I4" i="15" s="1"/>
  <c r="J3" i="3"/>
  <c r="I3" i="3"/>
  <c r="M2" i="3"/>
  <c r="T52" i="4"/>
  <c r="Q52" i="4"/>
  <c r="J52" i="4"/>
  <c r="T51" i="4"/>
  <c r="Q51" i="4"/>
  <c r="J51" i="4"/>
  <c r="T50" i="4"/>
  <c r="Q50" i="4"/>
  <c r="J50" i="4"/>
  <c r="T49" i="4"/>
  <c r="Q49" i="4"/>
  <c r="J49" i="4"/>
  <c r="T48" i="4"/>
  <c r="Q48" i="4"/>
  <c r="J48" i="4"/>
  <c r="T47" i="4"/>
  <c r="Q47" i="4"/>
  <c r="J47" i="4"/>
  <c r="T46" i="4"/>
  <c r="Q46" i="4"/>
  <c r="J46" i="4"/>
  <c r="T45" i="4"/>
  <c r="Q45" i="4"/>
  <c r="J45" i="4"/>
  <c r="T44" i="4"/>
  <c r="Q44" i="4"/>
  <c r="J44" i="4"/>
  <c r="T43" i="4"/>
  <c r="Q43" i="4"/>
  <c r="J43" i="4"/>
  <c r="T42" i="4"/>
  <c r="Q42" i="4"/>
  <c r="J42" i="4"/>
  <c r="T41" i="4"/>
  <c r="Q41" i="4"/>
  <c r="J41" i="4"/>
  <c r="T40" i="4"/>
  <c r="Q40" i="4"/>
  <c r="J40" i="4"/>
  <c r="T39" i="4"/>
  <c r="Q39" i="4"/>
  <c r="J39" i="4"/>
  <c r="T38" i="4"/>
  <c r="Q38" i="4"/>
  <c r="J38" i="4"/>
  <c r="T37" i="4"/>
  <c r="Q37" i="4"/>
  <c r="J37" i="4"/>
  <c r="T36" i="4"/>
  <c r="Q36" i="4"/>
  <c r="J36" i="4"/>
  <c r="T35" i="4"/>
  <c r="Q35" i="4"/>
  <c r="J35" i="4"/>
  <c r="T34" i="4"/>
  <c r="Q34" i="4"/>
  <c r="J34" i="4"/>
  <c r="T33" i="4"/>
  <c r="Q33" i="4"/>
  <c r="J33" i="4"/>
  <c r="T32" i="4"/>
  <c r="Q32" i="4"/>
  <c r="J32" i="4"/>
  <c r="T31" i="4"/>
  <c r="Q31" i="4"/>
  <c r="J31" i="4"/>
  <c r="T30" i="4"/>
  <c r="Q30" i="4"/>
  <c r="J30" i="4"/>
  <c r="T29" i="4"/>
  <c r="Q29" i="4"/>
  <c r="J29" i="4"/>
  <c r="T28" i="4"/>
  <c r="Q28" i="4"/>
  <c r="J28" i="4"/>
  <c r="T27" i="4"/>
  <c r="Q27" i="4"/>
  <c r="J27" i="4"/>
  <c r="T26" i="4"/>
  <c r="Q26" i="4"/>
  <c r="J26" i="4"/>
  <c r="T25" i="4"/>
  <c r="Q25" i="4"/>
  <c r="J25" i="4"/>
  <c r="T24" i="4"/>
  <c r="Q24" i="4"/>
  <c r="J24" i="4"/>
  <c r="T23" i="4"/>
  <c r="Q23" i="4"/>
  <c r="J23" i="4"/>
  <c r="T22" i="4"/>
  <c r="Q22" i="4"/>
  <c r="J22" i="4"/>
  <c r="T21" i="4"/>
  <c r="Q21" i="4"/>
  <c r="J21" i="4"/>
  <c r="T20" i="4"/>
  <c r="Q20" i="4"/>
  <c r="J20" i="4"/>
  <c r="T19" i="4"/>
  <c r="Q19" i="4"/>
  <c r="J19" i="4"/>
  <c r="T18" i="4"/>
  <c r="Q18" i="4"/>
  <c r="J18" i="4"/>
  <c r="T17" i="4"/>
  <c r="Q17" i="4"/>
  <c r="J17" i="4"/>
  <c r="T16" i="4"/>
  <c r="Q16" i="4"/>
  <c r="J16" i="4"/>
  <c r="T15" i="4"/>
  <c r="Q15" i="4"/>
  <c r="J15" i="4"/>
  <c r="T14" i="4"/>
  <c r="Q14" i="4"/>
  <c r="J14" i="4"/>
  <c r="T13" i="4"/>
  <c r="Q13" i="4"/>
  <c r="J13" i="4"/>
  <c r="T12" i="4"/>
  <c r="Q12" i="4"/>
  <c r="J12" i="4"/>
  <c r="T11" i="4"/>
  <c r="Q11" i="4"/>
  <c r="J11" i="4"/>
  <c r="T10" i="4"/>
  <c r="Q10" i="4"/>
  <c r="J10" i="4"/>
  <c r="T9" i="4"/>
  <c r="Q9" i="4"/>
  <c r="J9" i="4"/>
  <c r="T8" i="4"/>
  <c r="Q8" i="4"/>
  <c r="J8" i="4"/>
  <c r="T7" i="4"/>
  <c r="Q7" i="4"/>
  <c r="J7" i="4"/>
  <c r="T6" i="4"/>
  <c r="Q6" i="4"/>
  <c r="J6" i="4"/>
  <c r="T5" i="4"/>
  <c r="Q5" i="4"/>
  <c r="J5" i="4"/>
  <c r="T3" i="4"/>
  <c r="P3" i="15" s="1"/>
  <c r="S3" i="4"/>
  <c r="O3" i="15" s="1"/>
  <c r="R3" i="4"/>
  <c r="N3" i="15" s="1"/>
  <c r="Q3" i="4"/>
  <c r="M3" i="15" s="1"/>
  <c r="P3" i="4"/>
  <c r="L3" i="15" s="1"/>
  <c r="O3" i="4"/>
  <c r="K3" i="15" s="1"/>
  <c r="N3" i="4"/>
  <c r="I3" i="15" s="1"/>
  <c r="I3" i="4"/>
  <c r="J3" i="4" s="1"/>
  <c r="M2" i="4"/>
  <c r="J2" i="12" l="1"/>
  <c r="J2" i="22"/>
  <c r="J20" i="15"/>
  <c r="J2" i="23"/>
  <c r="J19" i="15"/>
  <c r="J2" i="19"/>
  <c r="J17" i="15"/>
  <c r="J2" i="20"/>
  <c r="J16" i="15"/>
  <c r="J2" i="18"/>
  <c r="J15" i="15"/>
  <c r="J2" i="16"/>
  <c r="J14" i="15"/>
  <c r="J2" i="17"/>
  <c r="J13" i="15"/>
  <c r="J2" i="21"/>
  <c r="J12" i="15"/>
  <c r="J2" i="11"/>
  <c r="J11" i="15"/>
  <c r="J2" i="10"/>
  <c r="J10" i="15"/>
  <c r="J2" i="9"/>
  <c r="J9" i="15"/>
  <c r="J2" i="8"/>
  <c r="J8" i="15"/>
  <c r="J2" i="7"/>
  <c r="J7" i="15"/>
  <c r="J2" i="6"/>
  <c r="J6" i="15"/>
  <c r="J2" i="5"/>
  <c r="J5" i="15"/>
  <c r="J2" i="3"/>
  <c r="J4" i="15"/>
  <c r="J2" i="4"/>
  <c r="J3" i="15"/>
  <c r="T5" i="2"/>
  <c r="T3" i="2" s="1"/>
  <c r="P2" i="15" s="1"/>
  <c r="J3" i="2" l="1"/>
  <c r="J2" i="15"/>
  <c r="T6" i="2"/>
  <c r="T7" i="2"/>
  <c r="T8" i="2"/>
  <c r="T9" i="2"/>
  <c r="T10" i="2"/>
  <c r="T11" i="2"/>
  <c r="T12" i="2"/>
  <c r="T13" i="2"/>
  <c r="T14" i="2"/>
  <c r="T15" i="2"/>
  <c r="T16" i="2"/>
  <c r="T17" i="2"/>
  <c r="T18" i="2"/>
  <c r="T19" i="2"/>
  <c r="T20" i="2"/>
  <c r="T21" i="2"/>
  <c r="T22" i="2"/>
  <c r="T23" i="2"/>
  <c r="T24" i="2"/>
  <c r="T25" i="2"/>
  <c r="T26" i="2"/>
  <c r="T27" i="2"/>
  <c r="T28" i="2"/>
  <c r="T29" i="2"/>
  <c r="T30" i="2"/>
  <c r="T31" i="2"/>
  <c r="T32" i="2"/>
  <c r="T33" i="2"/>
  <c r="T34" i="2"/>
  <c r="T35" i="2"/>
  <c r="T36" i="2"/>
  <c r="T37" i="2"/>
  <c r="T38" i="2"/>
  <c r="T39" i="2"/>
  <c r="T40" i="2"/>
  <c r="T41" i="2"/>
  <c r="T42" i="2"/>
  <c r="T43" i="2"/>
  <c r="T44" i="2"/>
  <c r="T45" i="2"/>
  <c r="T46" i="2"/>
  <c r="T47" i="2"/>
  <c r="T48" i="2"/>
  <c r="T49" i="2"/>
  <c r="T50" i="2"/>
  <c r="T51" i="2"/>
  <c r="T52" i="2"/>
  <c r="Q7" i="2"/>
  <c r="Q8" i="2"/>
  <c r="Q9" i="2"/>
  <c r="Q10" i="2"/>
  <c r="Q11" i="2"/>
  <c r="Q12" i="2"/>
  <c r="Q13" i="2"/>
  <c r="Q14" i="2"/>
  <c r="Q15" i="2"/>
  <c r="Q16" i="2"/>
  <c r="Q17" i="2"/>
  <c r="Q18" i="2"/>
  <c r="Q19" i="2"/>
  <c r="Q20" i="2"/>
  <c r="Q21" i="2"/>
  <c r="Q22" i="2"/>
  <c r="Q23" i="2"/>
  <c r="Q24" i="2"/>
  <c r="Q25" i="2"/>
  <c r="Q26" i="2"/>
  <c r="Q27" i="2"/>
  <c r="Q28" i="2"/>
  <c r="Q29" i="2"/>
  <c r="Q30" i="2"/>
  <c r="Q31" i="2"/>
  <c r="Q32" i="2"/>
  <c r="Q33" i="2"/>
  <c r="Q34" i="2"/>
  <c r="Q35" i="2"/>
  <c r="Q36" i="2"/>
  <c r="Q37" i="2"/>
  <c r="Q38" i="2"/>
  <c r="Q39" i="2"/>
  <c r="Q40" i="2"/>
  <c r="Q41" i="2"/>
  <c r="Q42" i="2"/>
  <c r="Q43" i="2"/>
  <c r="Q44" i="2"/>
  <c r="Q45" i="2"/>
  <c r="Q46" i="2"/>
  <c r="Q47" i="2"/>
  <c r="Q48" i="2"/>
  <c r="Q49" i="2"/>
  <c r="Q50" i="2"/>
  <c r="Q51" i="2"/>
  <c r="Q52" i="2"/>
  <c r="Q6" i="2"/>
  <c r="Q5" i="2"/>
  <c r="Q3" i="2" s="1"/>
  <c r="M2" i="15" s="1"/>
  <c r="R3" i="2"/>
  <c r="N2" i="15" s="1"/>
  <c r="O3" i="2"/>
  <c r="K2" i="15" s="1"/>
  <c r="P3" i="2"/>
  <c r="L2" i="15" s="1"/>
  <c r="S3" i="2"/>
  <c r="O2" i="15" s="1"/>
  <c r="N3" i="2"/>
  <c r="I2" i="15" s="1"/>
  <c r="J6" i="2" l="1"/>
  <c r="J7" i="2"/>
  <c r="J8" i="2"/>
  <c r="J9" i="2"/>
  <c r="J10" i="2"/>
  <c r="J11" i="2"/>
  <c r="J12" i="2"/>
  <c r="J13" i="2"/>
  <c r="J14" i="2"/>
  <c r="J15" i="2"/>
  <c r="J16" i="2"/>
  <c r="J17" i="2"/>
  <c r="J18" i="2"/>
  <c r="J19" i="2"/>
  <c r="J20" i="2"/>
  <c r="J21" i="2"/>
  <c r="J22" i="2"/>
  <c r="J23" i="2"/>
  <c r="J24" i="2"/>
  <c r="J25" i="2"/>
  <c r="J26" i="2"/>
  <c r="J27" i="2"/>
  <c r="J28" i="2"/>
  <c r="J29" i="2"/>
  <c r="J30" i="2"/>
  <c r="J31" i="2"/>
  <c r="J32" i="2"/>
  <c r="J33" i="2"/>
  <c r="J34" i="2"/>
  <c r="J35" i="2"/>
  <c r="J36" i="2"/>
  <c r="J37" i="2"/>
  <c r="J38" i="2"/>
  <c r="J39" i="2"/>
  <c r="J40" i="2"/>
  <c r="J41" i="2"/>
  <c r="J42" i="2"/>
  <c r="J43" i="2"/>
  <c r="J44" i="2"/>
  <c r="J45" i="2"/>
  <c r="J46" i="2"/>
  <c r="J47" i="2"/>
  <c r="J48" i="2"/>
  <c r="J49" i="2"/>
  <c r="J50" i="2"/>
  <c r="J51" i="2"/>
  <c r="J52" i="2"/>
  <c r="J5" i="2"/>
  <c r="B20" i="15"/>
  <c r="A20" i="15"/>
  <c r="B19" i="15"/>
  <c r="A19" i="15"/>
  <c r="B18" i="15"/>
  <c r="A18" i="15"/>
  <c r="B17" i="15"/>
  <c r="A17" i="15"/>
  <c r="B16" i="15"/>
  <c r="A16" i="15"/>
  <c r="B15" i="15"/>
  <c r="A15" i="15"/>
  <c r="B14" i="15"/>
  <c r="A14" i="15"/>
  <c r="B13" i="15"/>
  <c r="A13" i="15"/>
  <c r="B12" i="15"/>
  <c r="A12" i="15"/>
  <c r="B11" i="15"/>
  <c r="A11" i="15"/>
  <c r="B10" i="15"/>
  <c r="A10" i="15"/>
  <c r="B9" i="15"/>
  <c r="A9" i="15"/>
  <c r="B8" i="15"/>
  <c r="A8" i="15"/>
  <c r="B7" i="15"/>
  <c r="A7" i="15"/>
  <c r="B6" i="15"/>
  <c r="A6" i="15"/>
  <c r="B5" i="15"/>
  <c r="A5" i="15"/>
  <c r="B4" i="15"/>
  <c r="A4" i="15"/>
  <c r="B3" i="15"/>
  <c r="A3" i="15"/>
  <c r="A2" i="15"/>
  <c r="B2" i="15"/>
  <c r="I2" i="4"/>
  <c r="I2" i="3"/>
  <c r="I2" i="5"/>
  <c r="I2" i="6"/>
  <c r="I2" i="7"/>
  <c r="I2" i="8"/>
  <c r="I2" i="9"/>
  <c r="I2" i="10"/>
  <c r="I2" i="11"/>
  <c r="I2" i="21"/>
  <c r="I2" i="17"/>
  <c r="I2" i="16"/>
  <c r="I2" i="18"/>
  <c r="I2" i="20"/>
  <c r="I2" i="19"/>
  <c r="I2" i="12"/>
  <c r="I2" i="22"/>
  <c r="C20" i="15" l="1"/>
  <c r="E18" i="15"/>
  <c r="H17" i="15"/>
  <c r="C16" i="15"/>
  <c r="E10" i="15"/>
  <c r="H20" i="15"/>
  <c r="I2" i="23"/>
  <c r="G19" i="15" s="1"/>
  <c r="E17" i="15"/>
  <c r="H16" i="15"/>
  <c r="C15" i="15"/>
  <c r="C7" i="15"/>
  <c r="E20" i="15"/>
  <c r="H19" i="15"/>
  <c r="C18" i="15"/>
  <c r="E16" i="15"/>
  <c r="C14" i="15"/>
  <c r="E12" i="15"/>
  <c r="H11" i="15"/>
  <c r="C10" i="15"/>
  <c r="E14" i="15"/>
  <c r="C12" i="15"/>
  <c r="E13" i="15"/>
  <c r="C11" i="15"/>
  <c r="E19" i="15"/>
  <c r="H18" i="15"/>
  <c r="C17" i="15"/>
  <c r="E15" i="15"/>
  <c r="C13" i="15"/>
  <c r="E11" i="15"/>
  <c r="H10" i="15"/>
  <c r="D16" i="15"/>
  <c r="D19" i="15"/>
  <c r="D11" i="15"/>
  <c r="D18" i="15"/>
  <c r="D14" i="15"/>
  <c r="D20" i="15"/>
  <c r="D12" i="15"/>
  <c r="D15" i="15"/>
  <c r="D17" i="15"/>
  <c r="D13" i="15"/>
  <c r="D7" i="15"/>
  <c r="D10" i="15"/>
  <c r="F11" i="15"/>
  <c r="G11" i="15"/>
  <c r="F14" i="15"/>
  <c r="G14" i="15"/>
  <c r="F10" i="15"/>
  <c r="G10" i="15"/>
  <c r="F20" i="15"/>
  <c r="G20" i="15"/>
  <c r="F16" i="15"/>
  <c r="G16" i="15"/>
  <c r="F12" i="15"/>
  <c r="G12" i="15"/>
  <c r="F15" i="15"/>
  <c r="G15" i="15"/>
  <c r="F18" i="15"/>
  <c r="G18" i="15"/>
  <c r="F17" i="15"/>
  <c r="G17" i="15"/>
  <c r="F13" i="15"/>
  <c r="G13" i="15"/>
  <c r="C19" i="15"/>
  <c r="E6" i="15"/>
  <c r="H6" i="15"/>
  <c r="C6" i="15"/>
  <c r="E7" i="15"/>
  <c r="H7" i="15"/>
  <c r="E8" i="15"/>
  <c r="H8" i="15"/>
  <c r="C8" i="15"/>
  <c r="E9" i="15"/>
  <c r="H9" i="15"/>
  <c r="C9" i="15"/>
  <c r="D2" i="15"/>
  <c r="E2" i="15"/>
  <c r="H2" i="15"/>
  <c r="C2" i="15"/>
  <c r="E3" i="15"/>
  <c r="H3" i="15"/>
  <c r="C3" i="15"/>
  <c r="E4" i="15"/>
  <c r="H4" i="15"/>
  <c r="C4" i="15"/>
  <c r="E5" i="15"/>
  <c r="H5" i="15"/>
  <c r="C5" i="15"/>
  <c r="J2" i="2"/>
  <c r="H13" i="15" l="1"/>
  <c r="H12" i="15"/>
  <c r="H15" i="15"/>
  <c r="H14" i="15"/>
  <c r="F19" i="15"/>
  <c r="D9" i="15"/>
  <c r="D8" i="15"/>
  <c r="D6" i="15"/>
  <c r="D5" i="15"/>
  <c r="D4" i="15"/>
  <c r="D3" i="15"/>
  <c r="F9" i="15"/>
  <c r="G9" i="15"/>
  <c r="F2" i="15"/>
  <c r="I2" i="2"/>
  <c r="G2" i="15" s="1"/>
  <c r="F8" i="15"/>
  <c r="G8" i="15"/>
  <c r="F5" i="15"/>
  <c r="G5" i="15"/>
  <c r="F4" i="15"/>
  <c r="G4" i="15"/>
  <c r="F7" i="15"/>
  <c r="G7" i="15"/>
  <c r="F3" i="15"/>
  <c r="G3" i="15"/>
  <c r="F6" i="15"/>
  <c r="G6" i="15"/>
</calcChain>
</file>

<file path=xl/comments1.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2.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3.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4.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5.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6.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7.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8.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9.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0.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1.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2.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3.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4.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5.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6.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7.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8.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comments19.xml><?xml version="1.0" encoding="utf-8"?>
<comments xmlns="http://schemas.openxmlformats.org/spreadsheetml/2006/main">
  <authors>
    <author>Auteur</author>
  </authors>
  <commentList>
    <comment ref="I4" authorId="0">
      <text>
        <r>
          <rPr>
            <b/>
            <sz val="9"/>
            <color indexed="81"/>
            <rFont val="Tahoma"/>
            <family val="2"/>
          </rPr>
          <t>refus si feu rouge</t>
        </r>
      </text>
    </comment>
  </commentList>
</comments>
</file>

<file path=xl/sharedStrings.xml><?xml version="1.0" encoding="utf-8"?>
<sst xmlns="http://schemas.openxmlformats.org/spreadsheetml/2006/main" count="2565" uniqueCount="587">
  <si>
    <t>PA</t>
  </si>
  <si>
    <t>PT</t>
  </si>
  <si>
    <t>COMMANDE</t>
  </si>
  <si>
    <t>COOP</t>
  </si>
  <si>
    <t>SILO</t>
  </si>
  <si>
    <t>Moyenne des réceptions --&gt;</t>
  </si>
  <si>
    <t>Camion 1</t>
  </si>
  <si>
    <t>Camion 2</t>
  </si>
  <si>
    <t>Camion 3</t>
  </si>
  <si>
    <t>Camion 4</t>
  </si>
  <si>
    <t>Camion 5</t>
  </si>
  <si>
    <t>Camion 6</t>
  </si>
  <si>
    <t>Camion 7</t>
  </si>
  <si>
    <t>Camion 8</t>
  </si>
  <si>
    <t>Camion 9</t>
  </si>
  <si>
    <t>Camion 10</t>
  </si>
  <si>
    <t>Camion 11</t>
  </si>
  <si>
    <t>Camion 12</t>
  </si>
  <si>
    <t>Camion 13</t>
  </si>
  <si>
    <t>Camion 14</t>
  </si>
  <si>
    <t>Camion 15</t>
  </si>
  <si>
    <t>Camion 16</t>
  </si>
  <si>
    <t>Camion 17</t>
  </si>
  <si>
    <t>Camion 18</t>
  </si>
  <si>
    <t>Camion 19</t>
  </si>
  <si>
    <t>Camion 20</t>
  </si>
  <si>
    <t>Camion 21</t>
  </si>
  <si>
    <t>Camion 22</t>
  </si>
  <si>
    <t>Camion 23</t>
  </si>
  <si>
    <t>Camion 24</t>
  </si>
  <si>
    <t>Camion 25</t>
  </si>
  <si>
    <t>Camion 26</t>
  </si>
  <si>
    <t>Camion 27</t>
  </si>
  <si>
    <t>Camion 28</t>
  </si>
  <si>
    <t>Camion 29</t>
  </si>
  <si>
    <t>Camion 30</t>
  </si>
  <si>
    <t>Camion 31</t>
  </si>
  <si>
    <t>Camion 32</t>
  </si>
  <si>
    <t>Camion 33</t>
  </si>
  <si>
    <t>Camion 34</t>
  </si>
  <si>
    <t>Camion 35</t>
  </si>
  <si>
    <t>Camion 36</t>
  </si>
  <si>
    <t>Camion 37</t>
  </si>
  <si>
    <t>Camion 38</t>
  </si>
  <si>
    <t>Camion 39</t>
  </si>
  <si>
    <t>Camion 40</t>
  </si>
  <si>
    <t>Camion 41</t>
  </si>
  <si>
    <t>Camion 42</t>
  </si>
  <si>
    <t>Camion 43</t>
  </si>
  <si>
    <t>Camion 44</t>
  </si>
  <si>
    <t>Camion 45</t>
  </si>
  <si>
    <t>Camion 46</t>
  </si>
  <si>
    <t>Camion 47</t>
  </si>
  <si>
    <t>Camion 48</t>
  </si>
  <si>
    <t>CAMION</t>
  </si>
  <si>
    <t>BON</t>
  </si>
  <si>
    <t>ECART PA 
vs Réception</t>
  </si>
  <si>
    <t>VARIETE</t>
  </si>
  <si>
    <t>Feuil1</t>
  </si>
  <si>
    <t>Feuil2</t>
  </si>
  <si>
    <t>Feuil3</t>
  </si>
  <si>
    <t>Feuil4</t>
  </si>
  <si>
    <t>Feuil5</t>
  </si>
  <si>
    <t>Feuil6</t>
  </si>
  <si>
    <t>Feuil7</t>
  </si>
  <si>
    <t>Feuil8</t>
  </si>
  <si>
    <t>Feuil9</t>
  </si>
  <si>
    <t>Feuil10</t>
  </si>
  <si>
    <t>Feuil11</t>
  </si>
  <si>
    <t>Feuil12</t>
  </si>
  <si>
    <t>Feuil13</t>
  </si>
  <si>
    <t>Feuil14</t>
  </si>
  <si>
    <t>Feuil15</t>
  </si>
  <si>
    <t>Feuil16</t>
  </si>
  <si>
    <t>Feuil17</t>
  </si>
  <si>
    <t>SEMAINE</t>
  </si>
  <si>
    <t>Feuil18</t>
  </si>
  <si>
    <t>Feuil19</t>
  </si>
  <si>
    <t>USINE</t>
  </si>
  <si>
    <t>VITRY</t>
  </si>
  <si>
    <t>Dans feuille "Copie ZACH27" enlever les doublons</t>
  </si>
  <si>
    <t xml:space="preserve">Les infos remontent par feuille </t>
  </si>
  <si>
    <t>En fin de semaine faire un copié coller de "Recap fin de semaine" vers le fichier archive Pt</t>
  </si>
  <si>
    <t>PROTEINE FORTE:                                                                        Demande spéciale pour Lot Suntory</t>
  </si>
  <si>
    <t>Sur la 1er feuille mettre le numéro de semaine et l'usine, ceux-ci se repercute sur toutes les feuilles</t>
  </si>
  <si>
    <t>Faire un enregistré sous en xslx avec le numéro de semaine</t>
  </si>
  <si>
    <t>Mettre sur chaque feuille, la protéine qui cooreqspont à la pa</t>
  </si>
  <si>
    <t>Aller sur chaque feuille crée, grace à la macro, cette feuille prendra comme nom le numéro de commande inscrit en C2</t>
  </si>
  <si>
    <t>Extraire de la zach 27, la semaine avec 5 colonnes  , faire un sous total par pa et copier dans feuille "Copie ZACH27"</t>
  </si>
  <si>
    <t>Ecart / ca</t>
  </si>
  <si>
    <t>PT sur BL</t>
  </si>
  <si>
    <t>ORGE</t>
  </si>
  <si>
    <t>BLE</t>
  </si>
  <si>
    <t>CEREVIA</t>
  </si>
  <si>
    <t>VIVESCIA</t>
  </si>
  <si>
    <t>ACOLYANCE</t>
  </si>
  <si>
    <t>SCARA</t>
  </si>
  <si>
    <t>NOVAGRAIN</t>
  </si>
  <si>
    <t>SEPAC</t>
  </si>
  <si>
    <t>SOUFFLET NEGOCE</t>
  </si>
  <si>
    <t>2RP</t>
  </si>
  <si>
    <t>6RH</t>
  </si>
  <si>
    <t>CER'EST</t>
  </si>
  <si>
    <t>Table des cahiers des charges récolte 2015</t>
  </si>
  <si>
    <t>Gamme</t>
  </si>
  <si>
    <t>Pas de minimum en PT</t>
  </si>
  <si>
    <t>&gt;= 9 %</t>
  </si>
  <si>
    <t>2RP / 6RH &gt;= 9,5 %</t>
  </si>
  <si>
    <t>BLE &gt;= 11 %</t>
  </si>
  <si>
    <t>PQ01</t>
  </si>
  <si>
    <t>Source</t>
  </si>
  <si>
    <t>Destination</t>
  </si>
  <si>
    <t>2RP 
G3</t>
  </si>
  <si>
    <t>6RH 
G3</t>
  </si>
  <si>
    <t>Contrats extérieurs
 G5</t>
  </si>
  <si>
    <t>FRII 1</t>
  </si>
  <si>
    <t>FRII 35</t>
  </si>
  <si>
    <t>PRINGY/VITRY</t>
  </si>
  <si>
    <t>FRII 2</t>
  </si>
  <si>
    <t>FRII 36</t>
  </si>
  <si>
    <t>METZ</t>
  </si>
  <si>
    <t>FRII 3</t>
  </si>
  <si>
    <t>FRII 37</t>
  </si>
  <si>
    <t>AIRE</t>
  </si>
  <si>
    <t>FRII 6</t>
  </si>
  <si>
    <t>FRII 38</t>
  </si>
  <si>
    <t>FRII 7</t>
  </si>
  <si>
    <t>FRII 39</t>
  </si>
  <si>
    <t>2RP/6RH</t>
  </si>
  <si>
    <t>FRII 9</t>
  </si>
  <si>
    <t>FRII 40</t>
  </si>
  <si>
    <t>FRII 10</t>
  </si>
  <si>
    <t>FRII 41</t>
  </si>
  <si>
    <t>FRII 11</t>
  </si>
  <si>
    <t>FRII 42</t>
  </si>
  <si>
    <t>FRII 43</t>
  </si>
  <si>
    <t>FRII 44</t>
  </si>
  <si>
    <t>FRII 45</t>
  </si>
  <si>
    <t>FRII 46</t>
  </si>
  <si>
    <t>FRII 47</t>
  </si>
  <si>
    <t>FRII 48</t>
  </si>
  <si>
    <t>FRII 49</t>
  </si>
  <si>
    <t>FRII 50</t>
  </si>
  <si>
    <t>FRII 51</t>
  </si>
  <si>
    <t>FRII 52</t>
  </si>
  <si>
    <t>FRII 53</t>
  </si>
  <si>
    <t>FRII 54</t>
  </si>
  <si>
    <t>FRII 55</t>
  </si>
  <si>
    <t>FRII 56</t>
  </si>
  <si>
    <t>FRII 57</t>
  </si>
  <si>
    <t>FRII 58</t>
  </si>
  <si>
    <t>FRII 13</t>
  </si>
  <si>
    <t>PRINGY</t>
  </si>
  <si>
    <t>SIGNATURE</t>
  </si>
  <si>
    <t>JMANGIN</t>
  </si>
  <si>
    <t>JMETIENNE</t>
  </si>
  <si>
    <t>LGONTHIER</t>
  </si>
  <si>
    <t>LMONTET</t>
  </si>
  <si>
    <t>MADUBOIS</t>
  </si>
  <si>
    <t>MLEFEBVRE</t>
  </si>
  <si>
    <t>SMONTET</t>
  </si>
  <si>
    <t>YBODEZ</t>
  </si>
  <si>
    <t>CDEPERNET</t>
  </si>
  <si>
    <t>INSECTE</t>
  </si>
  <si>
    <t>Pas d'insecte</t>
  </si>
  <si>
    <t>Présence insecte</t>
  </si>
  <si>
    <t>JIOCHMANN</t>
  </si>
  <si>
    <t>Coop</t>
  </si>
  <si>
    <t>GRANIT</t>
  </si>
  <si>
    <t>MACKPRANG</t>
  </si>
  <si>
    <t>6RH ETINCEL PT G+</t>
  </si>
  <si>
    <t>2RP KWS IRINA PT G+</t>
  </si>
  <si>
    <t>2RP SEBASTIAN PT G+</t>
  </si>
  <si>
    <t>2RP RGT PLANET PT G+</t>
  </si>
  <si>
    <t>6RH CASINO PT G+</t>
  </si>
  <si>
    <t>2RH SALAMANDRE PT G+</t>
  </si>
  <si>
    <t>2RP EXPLORER PT G+</t>
  </si>
  <si>
    <t>EVERGRAIN Germany GmbH &amp; Co KG</t>
  </si>
  <si>
    <t>COOP AGRICOLE D'ESTERNAY</t>
  </si>
  <si>
    <t>INTERBRAU GmbH</t>
  </si>
  <si>
    <t>SICA INTERVAL GRAINS</t>
  </si>
  <si>
    <t>Synthèse des protéines récolte 2016 - Fournisseurs / Variété au 6 Octobre 2016</t>
  </si>
  <si>
    <t>FRANCE GATINAIS CEREALES-CAPROGA</t>
  </si>
  <si>
    <t>2RPAccord pour refaction 1€50 par 1/10 au dessus</t>
  </si>
  <si>
    <t>JHERNANDEZ</t>
  </si>
  <si>
    <t>Cal 2,8</t>
  </si>
  <si>
    <t>Cal 2,5</t>
  </si>
  <si>
    <t>Cassé</t>
  </si>
  <si>
    <t>Fond</t>
  </si>
  <si>
    <t>VALEUR MAX         PT</t>
  </si>
  <si>
    <t>Insecte</t>
  </si>
  <si>
    <t>Cal &gt;2,5</t>
  </si>
  <si>
    <t>Cal&lt;2,2</t>
  </si>
  <si>
    <t>Hu</t>
  </si>
  <si>
    <t>Refus si &gt;15</t>
  </si>
  <si>
    <t>Moy. &gt;=86   Refus si &lt;84</t>
  </si>
  <si>
    <t>Refus si &gt;5</t>
  </si>
  <si>
    <t>ECH B</t>
  </si>
  <si>
    <t>IC</t>
  </si>
  <si>
    <t>GH</t>
  </si>
  <si>
    <t>GI</t>
  </si>
  <si>
    <t>Refus</t>
  </si>
  <si>
    <t>Bon</t>
  </si>
  <si>
    <t xml:space="preserve">Pt </t>
  </si>
  <si>
    <t>SLEFEBVRE</t>
  </si>
  <si>
    <t>Nb Camion</t>
  </si>
  <si>
    <t>H</t>
  </si>
  <si>
    <t>VITA</t>
  </si>
  <si>
    <t>PT Labo</t>
  </si>
  <si>
    <t xml:space="preserve">T° </t>
  </si>
  <si>
    <t>Δ PT</t>
  </si>
  <si>
    <t>PT MAX COOP</t>
  </si>
  <si>
    <t>PT PA</t>
  </si>
  <si>
    <t>6RH ISOCEL PT G+</t>
  </si>
  <si>
    <r>
      <t xml:space="preserve">1/ </t>
    </r>
    <r>
      <rPr>
        <b/>
        <u/>
        <sz val="11"/>
        <color theme="1"/>
        <rFont val="Calibri"/>
        <family val="2"/>
        <scheme val="minor"/>
      </rPr>
      <t>Solde R16</t>
    </r>
    <r>
      <rPr>
        <b/>
        <sz val="11"/>
        <color theme="1"/>
        <rFont val="Calibri"/>
        <family val="2"/>
        <scheme val="minor"/>
      </rPr>
      <t> :</t>
    </r>
  </si>
  <si>
    <t>               Explorer : 3 400 tonnes qui seront livrées à 12% (en R16)</t>
  </si>
  <si>
    <t>               Irina : 4 200 tonnes qui seront livrées comme suit :</t>
  </si>
  <si>
    <t>                                            300 tonnes Sebastian R15 livrées à Metz</t>
  </si>
  <si>
    <t>                                            1 500 tonnes Irina R16 à 12%</t>
  </si>
  <si>
    <t>                                            500 tonnes Explorer R16 à 10.6%</t>
  </si>
  <si>
    <t>                                            800 tonnes Explorer R16 à 12%</t>
  </si>
  <si>
    <t>                                            Le solde en tonnes Planet R17</t>
  </si>
  <si>
    <r>
      <t xml:space="preserve">2/ </t>
    </r>
    <r>
      <rPr>
        <b/>
        <u/>
        <sz val="11"/>
        <color theme="1"/>
        <rFont val="Calibri"/>
        <family val="2"/>
        <scheme val="minor"/>
      </rPr>
      <t>Etincel R17</t>
    </r>
    <r>
      <rPr>
        <b/>
        <sz val="11"/>
        <color theme="1"/>
        <rFont val="Calibri"/>
        <family val="2"/>
        <scheme val="minor"/>
      </rPr>
      <t> :</t>
    </r>
  </si>
  <si>
    <t>              </t>
  </si>
  <si>
    <t>Décisions :</t>
  </si>
  <si>
    <r>
      <t>1.</t>
    </r>
    <r>
      <rPr>
        <sz val="7"/>
        <color theme="1"/>
        <rFont val="Times New Roman"/>
        <family val="1"/>
      </rPr>
      <t xml:space="preserve">      </t>
    </r>
    <r>
      <rPr>
        <sz val="11"/>
        <color theme="1"/>
        <rFont val="Calibri"/>
        <family val="2"/>
        <scheme val="minor"/>
      </rPr>
      <t>Livraisons à 11.7% de moyenne</t>
    </r>
  </si>
  <si>
    <r>
      <t>2.</t>
    </r>
    <r>
      <rPr>
        <sz val="7"/>
        <color theme="1"/>
        <rFont val="Times New Roman"/>
        <family val="1"/>
      </rPr>
      <t xml:space="preserve">      </t>
    </r>
    <r>
      <rPr>
        <sz val="11"/>
        <color theme="1"/>
        <rFont val="Calibri"/>
        <family val="2"/>
        <scheme val="minor"/>
      </rPr>
      <t>Tolérance des réceptions jusque 12%</t>
    </r>
  </si>
  <si>
    <r>
      <t>3.</t>
    </r>
    <r>
      <rPr>
        <sz val="7"/>
        <color theme="1"/>
        <rFont val="Times New Roman"/>
        <family val="1"/>
      </rPr>
      <t xml:space="preserve">      </t>
    </r>
    <r>
      <rPr>
        <sz val="11"/>
        <color theme="1"/>
        <rFont val="Calibri"/>
        <family val="2"/>
        <scheme val="minor"/>
      </rPr>
      <t>Rejet au dessus de 12%</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</si>
  <si>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11.7%</t>
    </r>
  </si>
  <si>
    <r>
      <t>5.</t>
    </r>
    <r>
      <rPr>
        <sz val="7"/>
        <color theme="1"/>
        <rFont val="Times New Roman"/>
        <family val="1"/>
      </rPr>
      <t xml:space="preserve">      </t>
    </r>
    <r>
      <rPr>
        <sz val="11"/>
        <color theme="1"/>
        <rFont val="Calibri"/>
        <family val="2"/>
        <scheme val="minor"/>
      </rPr>
      <t>Grille de réfaction de 1 €/0.1 point de 11.6 à 12% (moyenne des 4 camions)</t>
    </r>
  </si>
  <si>
    <r>
      <t xml:space="preserve">3/ </t>
    </r>
    <r>
      <rPr>
        <b/>
        <u/>
        <sz val="11"/>
        <color theme="1"/>
        <rFont val="Calibri"/>
        <family val="2"/>
        <scheme val="minor"/>
      </rPr>
      <t>Planet R17</t>
    </r>
    <r>
      <rPr>
        <b/>
        <sz val="11"/>
        <color theme="1"/>
        <rFont val="Calibri"/>
        <family val="2"/>
        <scheme val="minor"/>
      </rPr>
      <t> :</t>
    </r>
  </si>
  <si>
    <t>               Décisions :</t>
  </si>
  <si>
    <r>
      <t>1.</t>
    </r>
    <r>
      <rPr>
        <sz val="7"/>
        <color theme="1"/>
        <rFont val="Times New Roman"/>
        <family val="1"/>
      </rPr>
      <t xml:space="preserve">      </t>
    </r>
    <r>
      <rPr>
        <sz val="11"/>
        <color theme="1"/>
        <rFont val="Calibri"/>
        <family val="2"/>
        <scheme val="minor"/>
      </rPr>
      <t>Livraisons à 11.5% de moyenne</t>
    </r>
  </si>
  <si>
    <r>
      <t>2.</t>
    </r>
    <r>
      <rPr>
        <sz val="7"/>
        <color theme="1"/>
        <rFont val="Times New Roman"/>
        <family val="1"/>
      </rPr>
      <t xml:space="preserve">      </t>
    </r>
    <r>
      <rPr>
        <sz val="11"/>
        <color theme="1"/>
        <rFont val="Calibri"/>
        <family val="2"/>
        <scheme val="minor"/>
      </rPr>
      <t>Tolérance des réceptions jusque 11.7%</t>
    </r>
  </si>
  <si>
    <r>
      <t>3.</t>
    </r>
    <r>
      <rPr>
        <sz val="7"/>
        <color theme="1"/>
        <rFont val="Times New Roman"/>
        <family val="1"/>
      </rPr>
      <t xml:space="preserve">      </t>
    </r>
    <r>
      <rPr>
        <sz val="11"/>
        <color theme="1"/>
        <rFont val="Calibri"/>
        <family val="2"/>
        <scheme val="minor"/>
      </rPr>
      <t>Rejet au dessus de 11.7%</t>
    </r>
  </si>
  <si>
    <r>
      <t>4.</t>
    </r>
    <r>
      <rPr>
        <sz val="7"/>
        <color theme="1"/>
        <rFont val="Times New Roman"/>
        <family val="1"/>
      </rPr>
      <t xml:space="preserve">      </t>
    </r>
    <r>
      <rPr>
        <sz val="11"/>
        <color theme="1"/>
        <rFont val="Calibri"/>
        <family val="2"/>
        <scheme val="minor"/>
      </rPr>
      <t>Un point sera fait tous les 15 jours afin de donner la possibilité de recadrer si la moyenne devenait supérieure à 11.5%</t>
    </r>
  </si>
  <si>
    <r>
      <t xml:space="preserve">4/ </t>
    </r>
    <r>
      <rPr>
        <b/>
        <u/>
        <sz val="11"/>
        <color theme="1"/>
        <rFont val="Calibri"/>
        <family val="2"/>
        <scheme val="minor"/>
      </rPr>
      <t>Irina et Explorer R17</t>
    </r>
    <r>
      <rPr>
        <b/>
        <sz val="11"/>
        <color theme="1"/>
        <rFont val="Calibri"/>
        <family val="2"/>
        <scheme val="minor"/>
      </rPr>
      <t> :</t>
    </r>
  </si>
  <si>
    <t>                              Aucun accord n’étant trouvé, une solution transitoire est mise en place afin de rendre possible les livraisons et dans l’attente de rediscuter ce point lors de notre prochaine réunion du 06 octobre :</t>
  </si>
  <si>
    <r>
      <t>5.</t>
    </r>
    <r>
      <rPr>
        <b/>
        <sz val="7"/>
        <color theme="1"/>
        <rFont val="Times New Roman"/>
        <family val="1"/>
      </rPr>
      <t xml:space="preserve">      </t>
    </r>
    <r>
      <rPr>
        <b/>
        <sz val="11"/>
        <color theme="1"/>
        <rFont val="Calibri"/>
        <family val="2"/>
        <scheme val="minor"/>
      </rPr>
      <t>Prendre le minimum d’Irina d’ici la prochaine décision</t>
    </r>
  </si>
  <si>
    <r>
      <t xml:space="preserve">5/ </t>
    </r>
    <r>
      <rPr>
        <b/>
        <u/>
        <sz val="11"/>
        <color theme="1"/>
        <rFont val="Calibri"/>
        <family val="2"/>
        <scheme val="minor"/>
      </rPr>
      <t>Pour rappel solde Etincel R16 </t>
    </r>
    <r>
      <rPr>
        <b/>
        <sz val="11"/>
        <color theme="1"/>
        <rFont val="Calibri"/>
        <family val="2"/>
        <scheme val="minor"/>
      </rPr>
      <t xml:space="preserve">: </t>
    </r>
  </si>
  <si>
    <t>               Environ 14 000 tonnes qui seront livrées en R17 (mêmes conditions que pour la R17 soit 11.7 de moy).</t>
  </si>
  <si>
    <t xml:space="preserve">6RH </t>
  </si>
  <si>
    <t>Variétés</t>
  </si>
  <si>
    <t>Conditions</t>
  </si>
  <si>
    <t>FRII</t>
  </si>
  <si>
    <t>TONNAGE</t>
  </si>
  <si>
    <t>Moyenne annuelle</t>
  </si>
  <si>
    <t>MAX Echantillon B</t>
  </si>
  <si>
    <t>Tolérance à réception + Appel</t>
  </si>
  <si>
    <t>Refus dès 1er camion</t>
  </si>
  <si>
    <t>Variété</t>
  </si>
  <si>
    <t>CONDITIONS</t>
  </si>
  <si>
    <t>Refus réception dès 1er camion</t>
  </si>
  <si>
    <t>EXPLORER</t>
  </si>
  <si>
    <t>Réceptions régulières tout au long de l'année
Construire ensemble le plan annuel. 1ère approche d'ici fin Septembre
Bonification 1 €/T10ème à compter de 10,5% Max 5 €/T
Max 11,5 % protéines</t>
  </si>
  <si>
    <t xml:space="preserve"> Refus 11,7 </t>
  </si>
  <si>
    <t>ETINCEL</t>
  </si>
  <si>
    <t>Réceptions régulières tout au long de l'année
Réfaction -1 €/10ème de11,6 à 11,8 %
Max 11,8 %</t>
  </si>
  <si>
    <t xml:space="preserve"> - </t>
  </si>
  <si>
    <t>Refus 11,9</t>
  </si>
  <si>
    <t>IRINA</t>
  </si>
  <si>
    <t>SEBASTIAN</t>
  </si>
  <si>
    <t>PLANET</t>
  </si>
  <si>
    <t>Réceptions régulières tout au long de l'année
Bonification 1 €/T10ème à compter de 9,90% Max 5 €/T
Max 11,5 % protéines</t>
  </si>
  <si>
    <t>ESTERNAY</t>
  </si>
  <si>
    <t>Réfaction -1€/10ème de 11,6 à 11,8 %
Max 11,8 %</t>
  </si>
  <si>
    <t>CASINO</t>
  </si>
  <si>
    <t>Max 11,5 %</t>
  </si>
  <si>
    <t xml:space="preserve">Refus 11,6 </t>
  </si>
  <si>
    <t>Contrat 2.000 T. &lt;11,0 ACOLYANCE 13614 - 2000
Contrat 1.500 T. &lt;11,5 ACOLYANCE 13648 - 1500
Contrat 1.500 T. &lt; 11,8 ACOLYANCE 13616 - 1500</t>
  </si>
  <si>
    <t xml:space="preserve"> -</t>
  </si>
  <si>
    <t>11,0
11,5
11,8</t>
  </si>
  <si>
    <t>11,2 
11,7
12,0</t>
  </si>
  <si>
    <t>11,3 
11,8 
12,1</t>
  </si>
  <si>
    <r>
      <t xml:space="preserve">2 tranches en appel </t>
    </r>
    <r>
      <rPr>
        <b/>
        <sz val="11"/>
        <color theme="1"/>
        <rFont val="Calibri"/>
        <family val="2"/>
      </rPr>
      <t>≤ 11,5 et ≤ 12,0 %</t>
    </r>
    <r>
      <rPr>
        <b/>
        <sz val="11"/>
        <color theme="1"/>
        <rFont val="Calibri"/>
        <family val="2"/>
        <scheme val="minor"/>
      </rPr>
      <t xml:space="preserve">
Sans réfaction ni bonification - Moyenne 11,5/11,6
Suivi bi-mensuel</t>
    </r>
  </si>
  <si>
    <t>FRII 38 VY
FRII 39 AIRE</t>
  </si>
  <si>
    <t>12,0 
11,5</t>
  </si>
  <si>
    <t xml:space="preserve">
12,0
11,7 pour camions sur la route</t>
  </si>
  <si>
    <t xml:space="preserve">
Refus 12,1
11,8 ou &gt; 11,5 pour les camions qui ne sont pas sur la route
Si camions 11,5 : Continuer la commande
</t>
  </si>
  <si>
    <t>Max 11,5 % ==&gt; AIRE</t>
  </si>
  <si>
    <t>Refus 11,6</t>
  </si>
  <si>
    <t>Moyenne annuelle 11,5 - Max 11,8 réception ==&gt; AIRE
Suivi bi-mensuel pour s'assurer du respect de la moyenne annuelle</t>
  </si>
  <si>
    <t>VIVESCIA
SEPAC
COMPAGRI</t>
  </si>
  <si>
    <t>Règle temporaire : 
Livraisons moyennes 11,7 %
Tolérance des réceptions jusque 12 % Refus au-delà
Suivi bi-mensuel
prendre un minimum IRINA Avant 6 Octobre 17</t>
  </si>
  <si>
    <t>FRII 35 VP
FRII 36 M
FRII 37 A</t>
  </si>
  <si>
    <t>12 ,0% révisable en fonction du suivi bi-mensuel</t>
  </si>
  <si>
    <t>Refus 12,1</t>
  </si>
  <si>
    <t>Livraisons moyennes : 11,7 %
tolérance de réception : 12,0 %
réfaction 1 €/10ème de 11,6 à 12 %
Suivi bi-mensuel</t>
  </si>
  <si>
    <t xml:space="preserve">Règle temporaire
Livraisons moyennes 11,7 %
Tolérance des réceptions jusque 12 % Refus au-delà
Suivi bi-mensuel
</t>
  </si>
  <si>
    <t>12 ,0</t>
  </si>
  <si>
    <r>
      <rPr>
        <b/>
        <u/>
        <sz val="11"/>
        <color theme="1"/>
        <rFont val="Calibri"/>
        <family val="2"/>
        <scheme val="minor"/>
      </rPr>
      <t>11,5 Max</t>
    </r>
    <r>
      <rPr>
        <b/>
        <sz val="11"/>
        <color theme="1"/>
        <rFont val="Calibri"/>
        <family val="2"/>
        <scheme val="minor"/>
      </rPr>
      <t xml:space="preserve"> 11,7 en réception </t>
    </r>
  </si>
  <si>
    <t>Refus 11,8</t>
  </si>
  <si>
    <t>Livraisons moyennes 11,5%
Tolérance réceptions jusque 11,7 %
Suivi bi-mensuel</t>
  </si>
  <si>
    <t>FRII 01 PV
FRII 02 M
FRII 03 A</t>
  </si>
  <si>
    <t>ESTEREL</t>
  </si>
  <si>
    <t>??</t>
  </si>
  <si>
    <t>≤</t>
  </si>
  <si>
    <t xml:space="preserve">Moyenne annuelle :  11,5% 
Camion individuel peut être réceptionner à 11,9%  - refus au-delà
Moyenne échantillon B (4 camions) sera réfactionné à -1€/T/10ème entre 11,6 et 11,9%
</t>
  </si>
  <si>
    <t>P000014670</t>
  </si>
  <si>
    <t>P000014671</t>
  </si>
  <si>
    <t>P000014675</t>
  </si>
  <si>
    <t>P000014681</t>
  </si>
  <si>
    <t>P000014682</t>
  </si>
  <si>
    <t>P000014683</t>
  </si>
  <si>
    <t>P000014690</t>
  </si>
  <si>
    <t>P000014695</t>
  </si>
  <si>
    <t>P000014697</t>
  </si>
  <si>
    <t>P000014702</t>
  </si>
  <si>
    <t>P000014707</t>
  </si>
  <si>
    <t>P000014713</t>
  </si>
  <si>
    <t>extraire de la zach 28, la liste des PA (N°PA + protéine) et coller sur feuille ZACH28</t>
  </si>
  <si>
    <t>P000014720</t>
  </si>
  <si>
    <t>P000014724</t>
  </si>
  <si>
    <t>P000014725</t>
  </si>
  <si>
    <t>P000014732</t>
  </si>
  <si>
    <t>P000014733</t>
  </si>
  <si>
    <t>P000014734</t>
  </si>
  <si>
    <t>P000014738</t>
  </si>
  <si>
    <t>P000014739</t>
  </si>
  <si>
    <t>P000014743</t>
  </si>
  <si>
    <t>P000014752</t>
  </si>
  <si>
    <t>P000014753</t>
  </si>
  <si>
    <t>P000014754</t>
  </si>
  <si>
    <t>P000014756</t>
  </si>
  <si>
    <t>P000014757</t>
  </si>
  <si>
    <t>P000014758</t>
  </si>
  <si>
    <t>P000014759</t>
  </si>
  <si>
    <t>P000014760</t>
  </si>
  <si>
    <t>P000014763</t>
  </si>
  <si>
    <t>P000014764</t>
  </si>
  <si>
    <t>P000014765</t>
  </si>
  <si>
    <t>P000014768</t>
  </si>
  <si>
    <t>P000014776</t>
  </si>
  <si>
    <t>P000014777</t>
  </si>
  <si>
    <t>P000014778</t>
  </si>
  <si>
    <t>P000014786</t>
  </si>
  <si>
    <t>P000014787</t>
  </si>
  <si>
    <t>P000014788</t>
  </si>
  <si>
    <t>P000014803</t>
  </si>
  <si>
    <t>P000014804</t>
  </si>
  <si>
    <t>P000014805</t>
  </si>
  <si>
    <t>P000014806</t>
  </si>
  <si>
    <t>P000014813</t>
  </si>
  <si>
    <t>P000014814</t>
  </si>
  <si>
    <t>P000014815</t>
  </si>
  <si>
    <t>P000014822</t>
  </si>
  <si>
    <t>P000014825</t>
  </si>
  <si>
    <t>P000014828</t>
  </si>
  <si>
    <t>P000014829</t>
  </si>
  <si>
    <t>P000014835</t>
  </si>
  <si>
    <t>P000014836</t>
  </si>
  <si>
    <t>P000014837</t>
  </si>
  <si>
    <t>P000014838</t>
  </si>
  <si>
    <t>P000014839</t>
  </si>
  <si>
    <t>P000014840</t>
  </si>
  <si>
    <t>P000014841</t>
  </si>
  <si>
    <t>P000014842</t>
  </si>
  <si>
    <t>P000014844</t>
  </si>
  <si>
    <t>P000014845</t>
  </si>
  <si>
    <t>P000014846</t>
  </si>
  <si>
    <t>P000014850</t>
  </si>
  <si>
    <t>P000014860</t>
  </si>
  <si>
    <t>P000014868</t>
  </si>
  <si>
    <t>P000014872</t>
  </si>
  <si>
    <t>P000014873</t>
  </si>
  <si>
    <t>P000014885</t>
  </si>
  <si>
    <t>P000014903</t>
  </si>
  <si>
    <t>P000014904</t>
  </si>
  <si>
    <t>P000014905</t>
  </si>
  <si>
    <t>P000014912</t>
  </si>
  <si>
    <t>P000014913</t>
  </si>
  <si>
    <t>P000014915</t>
  </si>
  <si>
    <t>P000014916</t>
  </si>
  <si>
    <t>P000014931</t>
  </si>
  <si>
    <t>P000014932</t>
  </si>
  <si>
    <t>P000014934</t>
  </si>
  <si>
    <t>P000014937</t>
  </si>
  <si>
    <t>P000014941</t>
  </si>
  <si>
    <t>P000014942</t>
  </si>
  <si>
    <t>P000014943</t>
  </si>
  <si>
    <t>P000014966</t>
  </si>
  <si>
    <t>P000014967</t>
  </si>
  <si>
    <t>P000014968</t>
  </si>
  <si>
    <t>P000014969</t>
  </si>
  <si>
    <t>P000014971</t>
  </si>
  <si>
    <t>P000014972</t>
  </si>
  <si>
    <t>P000014977</t>
  </si>
  <si>
    <t>P000014980</t>
  </si>
  <si>
    <t>P000014982</t>
  </si>
  <si>
    <t>P000014983</t>
  </si>
  <si>
    <t>P000014984</t>
  </si>
  <si>
    <t>P000014985</t>
  </si>
  <si>
    <t>P000015010</t>
  </si>
  <si>
    <t>P000015011</t>
  </si>
  <si>
    <t>P000015012</t>
  </si>
  <si>
    <t>P000015016</t>
  </si>
  <si>
    <t>P000015017</t>
  </si>
  <si>
    <t>P000015018</t>
  </si>
  <si>
    <t>P000015019</t>
  </si>
  <si>
    <t>P000015020</t>
  </si>
  <si>
    <t>P000015021</t>
  </si>
  <si>
    <t>P000015027</t>
  </si>
  <si>
    <t>P000015028</t>
  </si>
  <si>
    <t>P000015030</t>
  </si>
  <si>
    <t>P000015031</t>
  </si>
  <si>
    <t>P000015044</t>
  </si>
  <si>
    <t>P000015046</t>
  </si>
  <si>
    <t>P000015047</t>
  </si>
  <si>
    <t>P000015048</t>
  </si>
  <si>
    <t>P000015049</t>
  </si>
  <si>
    <t>P000015050</t>
  </si>
  <si>
    <t>P000015051</t>
  </si>
  <si>
    <t>P000015052</t>
  </si>
  <si>
    <t>P000015057</t>
  </si>
  <si>
    <t>P000015060</t>
  </si>
  <si>
    <t>P000015064</t>
  </si>
  <si>
    <t>P000015067</t>
  </si>
  <si>
    <t>P000015068</t>
  </si>
  <si>
    <t>P000015070</t>
  </si>
  <si>
    <t>P000015077</t>
  </si>
  <si>
    <t>P000015078</t>
  </si>
  <si>
    <t>P000015079</t>
  </si>
  <si>
    <t>P000015098</t>
  </si>
  <si>
    <t>P000015099</t>
  </si>
  <si>
    <t>P000015100</t>
  </si>
  <si>
    <t>P000015112</t>
  </si>
  <si>
    <t>P000015126</t>
  </si>
  <si>
    <t>P000015128</t>
  </si>
  <si>
    <t>P000015131</t>
  </si>
  <si>
    <t>P000015132</t>
  </si>
  <si>
    <t>P000015134</t>
  </si>
  <si>
    <t>P000015135</t>
  </si>
  <si>
    <t>P000015136</t>
  </si>
  <si>
    <t>P000015139</t>
  </si>
  <si>
    <t>P000015140</t>
  </si>
  <si>
    <t>P000015141</t>
  </si>
  <si>
    <t>P000015142</t>
  </si>
  <si>
    <t>P000015144</t>
  </si>
  <si>
    <t>P000015153</t>
  </si>
  <si>
    <t>P000015163</t>
  </si>
  <si>
    <t>P000015164</t>
  </si>
  <si>
    <t>P000015165</t>
  </si>
  <si>
    <t>P000015183</t>
  </si>
  <si>
    <t>P000015184</t>
  </si>
  <si>
    <t>P000015185</t>
  </si>
  <si>
    <t>P000015188</t>
  </si>
  <si>
    <t>P000015191</t>
  </si>
  <si>
    <t>P000015198</t>
  </si>
  <si>
    <t>P000015213</t>
  </si>
  <si>
    <t>P000015222</t>
  </si>
  <si>
    <t>P000015223</t>
  </si>
  <si>
    <t>P000015224</t>
  </si>
  <si>
    <t>P000015225</t>
  </si>
  <si>
    <t>P000015226</t>
  </si>
  <si>
    <t>P000015227</t>
  </si>
  <si>
    <t>P000015228</t>
  </si>
  <si>
    <t>P000015230</t>
  </si>
  <si>
    <t>P000015252</t>
  </si>
  <si>
    <t>P000015253</t>
  </si>
  <si>
    <t>P000015254</t>
  </si>
  <si>
    <t>P000015255</t>
  </si>
  <si>
    <t>P000015259</t>
  </si>
  <si>
    <t>P000015261</t>
  </si>
  <si>
    <t>P000015262</t>
  </si>
  <si>
    <t>P000015275</t>
  </si>
  <si>
    <t>P000015282</t>
  </si>
  <si>
    <t>AXEREAL</t>
  </si>
  <si>
    <t>RUZE SAS</t>
  </si>
  <si>
    <t>P000015285</t>
  </si>
  <si>
    <t>P000015287</t>
  </si>
  <si>
    <t>P000015288</t>
  </si>
  <si>
    <t>P000015289</t>
  </si>
  <si>
    <t>P000015298</t>
  </si>
  <si>
    <t>P000015301</t>
  </si>
  <si>
    <t>P000015316</t>
  </si>
  <si>
    <t>P000015317</t>
  </si>
  <si>
    <t>P000015318</t>
  </si>
  <si>
    <t>P000015319</t>
  </si>
  <si>
    <t>P000015321</t>
  </si>
  <si>
    <t>P000015325</t>
  </si>
  <si>
    <t>P000015326</t>
  </si>
  <si>
    <t>P000015327</t>
  </si>
  <si>
    <t>P000015337</t>
  </si>
  <si>
    <t>P000015340</t>
  </si>
  <si>
    <t>P000015344</t>
  </si>
  <si>
    <t>P000015345</t>
  </si>
  <si>
    <t>P000015346</t>
  </si>
  <si>
    <t>P000015347</t>
  </si>
  <si>
    <t>P000015349</t>
  </si>
  <si>
    <t>P000015350</t>
  </si>
  <si>
    <t>P000015355</t>
  </si>
  <si>
    <t>P000015362</t>
  </si>
  <si>
    <t>P000015372</t>
  </si>
  <si>
    <t>P000015373</t>
  </si>
  <si>
    <t>P000015377</t>
  </si>
  <si>
    <t>P000015379</t>
  </si>
  <si>
    <t>P000015380</t>
  </si>
  <si>
    <t>P000015381</t>
  </si>
  <si>
    <t>P000015382</t>
  </si>
  <si>
    <t>P000015383</t>
  </si>
  <si>
    <t>P000015386</t>
  </si>
  <si>
    <t>P000015391</t>
  </si>
  <si>
    <t>P000015392</t>
  </si>
  <si>
    <t>P000015405</t>
  </si>
  <si>
    <t>P000015406</t>
  </si>
  <si>
    <t>P000015407</t>
  </si>
  <si>
    <t>P000015410</t>
  </si>
  <si>
    <t>P000015411</t>
  </si>
  <si>
    <t>P000015415</t>
  </si>
  <si>
    <t>P000015416</t>
  </si>
  <si>
    <t>P000015417</t>
  </si>
  <si>
    <t>P000015435</t>
  </si>
  <si>
    <t>P000015449</t>
  </si>
  <si>
    <t>P000015455</t>
  </si>
  <si>
    <t>P000015457</t>
  </si>
  <si>
    <t>P000015458</t>
  </si>
  <si>
    <t>P000015459</t>
  </si>
  <si>
    <t>P000015460</t>
  </si>
  <si>
    <t>P000015461</t>
  </si>
  <si>
    <t>P000015480</t>
  </si>
  <si>
    <t>P000015481</t>
  </si>
  <si>
    <t>P000015484</t>
  </si>
  <si>
    <t>TERIALIS</t>
  </si>
  <si>
    <t>GrainCom GmbH</t>
  </si>
  <si>
    <t>SEINEYONNE</t>
  </si>
  <si>
    <t>2RP FANDAGA PT G+</t>
  </si>
  <si>
    <t>6RH PIXEL PT G+</t>
  </si>
  <si>
    <t>P000015493</t>
  </si>
  <si>
    <t>P000015499</t>
  </si>
  <si>
    <t>P000015500</t>
  </si>
  <si>
    <t>P000015502</t>
  </si>
  <si>
    <t>P000015505</t>
  </si>
  <si>
    <t>P000015506</t>
  </si>
  <si>
    <t>P000015509</t>
  </si>
  <si>
    <t>P000015511</t>
  </si>
  <si>
    <t>P000015512</t>
  </si>
  <si>
    <t>P000015513</t>
  </si>
  <si>
    <t>P000015522</t>
  </si>
  <si>
    <t>P000015523</t>
  </si>
  <si>
    <t>P000015524</t>
  </si>
  <si>
    <t>P000015525</t>
  </si>
  <si>
    <t>P000015531</t>
  </si>
  <si>
    <t>P000015537</t>
  </si>
  <si>
    <t>P000015539</t>
  </si>
  <si>
    <t>P000015545</t>
  </si>
  <si>
    <t>P000015551</t>
  </si>
  <si>
    <t>P000015552</t>
  </si>
  <si>
    <t>P000015557</t>
  </si>
  <si>
    <t>P000015558</t>
  </si>
  <si>
    <t>P000015562</t>
  </si>
  <si>
    <t>P000015566</t>
  </si>
  <si>
    <t>P000015567</t>
  </si>
  <si>
    <t>P000015568</t>
  </si>
  <si>
    <t>P000015569</t>
  </si>
  <si>
    <t>P000015570</t>
  </si>
  <si>
    <t>P000015571</t>
  </si>
  <si>
    <t>P000015572</t>
  </si>
  <si>
    <t>P000015573</t>
  </si>
  <si>
    <t>P000015574</t>
  </si>
  <si>
    <t>P000015575</t>
  </si>
  <si>
    <t>2RP KWS FANTEX PT G+</t>
  </si>
  <si>
    <t>BLE ARKEOS PT G+</t>
  </si>
  <si>
    <t>BLE DIDEROT PT G+</t>
  </si>
  <si>
    <t>P000015583</t>
  </si>
  <si>
    <t>P000015588</t>
  </si>
  <si>
    <t>P000015589</t>
  </si>
  <si>
    <t>P000015597</t>
  </si>
  <si>
    <t>P000015624</t>
  </si>
  <si>
    <t>P000015625</t>
  </si>
  <si>
    <t xml:space="preserve">Heure </t>
  </si>
  <si>
    <t>Heure</t>
  </si>
  <si>
    <t>Date</t>
  </si>
  <si>
    <t>51VIDE</t>
  </si>
  <si>
    <t>52BOCA</t>
  </si>
  <si>
    <t>51SUIP</t>
  </si>
  <si>
    <t>51PRIN</t>
  </si>
  <si>
    <t>51COLI</t>
  </si>
  <si>
    <t>52RIMA</t>
  </si>
  <si>
    <t>02ESSO</t>
  </si>
  <si>
    <t>21VENA</t>
  </si>
  <si>
    <t>10MAIL</t>
  </si>
  <si>
    <t>55GOND</t>
  </si>
  <si>
    <t>51MATO</t>
  </si>
  <si>
    <t>10JESS</t>
  </si>
  <si>
    <t>51BERN</t>
  </si>
  <si>
    <t>10RONC</t>
  </si>
  <si>
    <t>52VLSC</t>
  </si>
</sst>
</file>

<file path=xl/styles.xml><?xml version="1.0" encoding="utf-8"?>
<styleSheet xmlns="http://schemas.openxmlformats.org/spreadsheetml/2006/main" xmlns:mc="http://schemas.openxmlformats.org/markup-compatibility/2006" xmlns:x14ac="http://schemas.microsoft.com/office/spreadsheetml/2009/9/ac" mc:Ignorable="x14ac">
  <numFmts count="3">
    <numFmt numFmtId="164" formatCode="0.0"/>
    <numFmt numFmtId="165" formatCode="#,##0.0"/>
    <numFmt numFmtId="166" formatCode="h:mm;@"/>
  </numFmts>
  <fonts count="29" x14ac:knownFonts="1">
    <font>
      <sz val="11"/>
      <color theme="1"/>
      <name val="Calibri"/>
      <family val="2"/>
      <scheme val="minor"/>
    </font>
    <font>
      <b/>
      <sz val="11"/>
      <color theme="1"/>
      <name val="Calibri"/>
      <family val="2"/>
      <scheme val="minor"/>
    </font>
    <font>
      <b/>
      <sz val="13"/>
      <color theme="1"/>
      <name val="Calibri"/>
      <family val="2"/>
      <scheme val="minor"/>
    </font>
    <font>
      <b/>
      <u/>
      <sz val="11"/>
      <color theme="1"/>
      <name val="Calibri"/>
      <family val="2"/>
      <scheme val="minor"/>
    </font>
    <font>
      <sz val="8"/>
      <color theme="1"/>
      <name val="Calibri"/>
      <family val="2"/>
      <scheme val="minor"/>
    </font>
    <font>
      <b/>
      <sz val="11"/>
      <color rgb="FFFF0000"/>
      <name val="Calibri"/>
      <family val="2"/>
      <scheme val="minor"/>
    </font>
    <font>
      <sz val="11"/>
      <color rgb="FFFF0000"/>
      <name val="Calibri"/>
      <family val="2"/>
      <scheme val="minor"/>
    </font>
    <font>
      <b/>
      <sz val="11"/>
      <color theme="0"/>
      <name val="Calibri"/>
      <family val="2"/>
      <scheme val="minor"/>
    </font>
    <font>
      <sz val="11"/>
      <name val="Calibri"/>
      <family val="2"/>
      <scheme val="minor"/>
    </font>
    <font>
      <sz val="11"/>
      <color theme="1"/>
      <name val="Calibri"/>
      <family val="2"/>
      <scheme val="minor"/>
    </font>
    <font>
      <b/>
      <sz val="14"/>
      <color theme="1"/>
      <name val="Calibri"/>
      <family val="2"/>
      <scheme val="minor"/>
    </font>
    <font>
      <b/>
      <sz val="16"/>
      <color theme="1"/>
      <name val="Calibri"/>
      <family val="2"/>
      <scheme val="minor"/>
    </font>
    <font>
      <b/>
      <sz val="10"/>
      <color theme="1"/>
      <name val="Calibri"/>
      <family val="2"/>
      <scheme val="minor"/>
    </font>
    <font>
      <sz val="10"/>
      <name val="Calibri"/>
      <family val="2"/>
      <scheme val="minor"/>
    </font>
    <font>
      <sz val="14"/>
      <color theme="1"/>
      <name val="Calibri"/>
      <family val="2"/>
      <scheme val="minor"/>
    </font>
    <font>
      <b/>
      <sz val="9"/>
      <color theme="1"/>
      <name val="Calibri"/>
      <family val="2"/>
      <scheme val="minor"/>
    </font>
    <font>
      <sz val="16"/>
      <color theme="0"/>
      <name val="Calibri"/>
      <family val="2"/>
      <scheme val="minor"/>
    </font>
    <font>
      <b/>
      <sz val="9"/>
      <color indexed="81"/>
      <name val="Tahoma"/>
      <family val="2"/>
    </font>
    <font>
      <sz val="11"/>
      <color theme="0"/>
      <name val="Calibri"/>
      <family val="2"/>
      <scheme val="minor"/>
    </font>
    <font>
      <b/>
      <sz val="13"/>
      <color rgb="FF000000"/>
      <name val="Calibri"/>
      <family val="2"/>
    </font>
    <font>
      <b/>
      <sz val="11"/>
      <color rgb="FF000000"/>
      <name val="Calibri"/>
      <family val="2"/>
    </font>
    <font>
      <sz val="16"/>
      <name val="Calibri"/>
      <family val="2"/>
      <scheme val="minor"/>
    </font>
    <font>
      <b/>
      <sz val="11"/>
      <name val="Calibri"/>
      <family val="2"/>
      <scheme val="minor"/>
    </font>
    <font>
      <sz val="7"/>
      <color theme="1"/>
      <name val="Times New Roman"/>
      <family val="1"/>
    </font>
    <font>
      <b/>
      <sz val="7"/>
      <color theme="1"/>
      <name val="Times New Roman"/>
      <family val="1"/>
    </font>
    <font>
      <sz val="12"/>
      <color theme="1"/>
      <name val="Calibri"/>
      <family val="2"/>
      <scheme val="minor"/>
    </font>
    <font>
      <b/>
      <sz val="12"/>
      <color theme="1"/>
      <name val="Calibri"/>
      <family val="2"/>
      <scheme val="minor"/>
    </font>
    <font>
      <b/>
      <sz val="11"/>
      <color theme="1"/>
      <name val="Calibri"/>
      <family val="2"/>
    </font>
    <font>
      <b/>
      <sz val="16"/>
      <name val="Calibri"/>
      <family val="2"/>
      <scheme val="minor"/>
    </font>
  </fonts>
  <fills count="9">
    <fill>
      <patternFill patternType="none"/>
    </fill>
    <fill>
      <patternFill patternType="gray125"/>
    </fill>
    <fill>
      <patternFill patternType="solid">
        <fgColor rgb="FFFFFF00"/>
        <bgColor indexed="64"/>
      </patternFill>
    </fill>
    <fill>
      <patternFill patternType="solid">
        <fgColor theme="3" tint="0.59999389629810485"/>
        <bgColor indexed="64"/>
      </patternFill>
    </fill>
    <fill>
      <patternFill patternType="solid">
        <fgColor rgb="FF92D050"/>
        <bgColor indexed="64"/>
      </patternFill>
    </fill>
    <fill>
      <patternFill patternType="solid">
        <fgColor rgb="FFFF0000"/>
        <bgColor indexed="64"/>
      </patternFill>
    </fill>
    <fill>
      <patternFill patternType="solid">
        <fgColor theme="9" tint="0.59999389629810485"/>
        <bgColor indexed="64"/>
      </patternFill>
    </fill>
    <fill>
      <patternFill patternType="solid">
        <fgColor rgb="FF99FF66"/>
        <bgColor indexed="64"/>
      </patternFill>
    </fill>
    <fill>
      <patternFill patternType="solid">
        <fgColor rgb="FF8DB4E2"/>
        <bgColor rgb="FF000000"/>
      </patternFill>
    </fill>
  </fills>
  <borders count="10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ck">
        <color auto="1"/>
      </left>
      <right/>
      <top style="thick">
        <color auto="1"/>
      </top>
      <bottom/>
      <diagonal/>
    </border>
    <border>
      <left/>
      <right/>
      <top style="thick">
        <color auto="1"/>
      </top>
      <bottom/>
      <diagonal/>
    </border>
    <border>
      <left/>
      <right style="thick">
        <color auto="1"/>
      </right>
      <top style="thick">
        <color auto="1"/>
      </top>
      <bottom/>
      <diagonal/>
    </border>
    <border>
      <left style="thick">
        <color auto="1"/>
      </left>
      <right/>
      <top style="medium">
        <color auto="1"/>
      </top>
      <bottom style="medium">
        <color auto="1"/>
      </bottom>
      <diagonal/>
    </border>
    <border>
      <left/>
      <right style="thick">
        <color auto="1"/>
      </right>
      <top style="medium">
        <color auto="1"/>
      </top>
      <bottom style="medium">
        <color auto="1"/>
      </bottom>
      <diagonal/>
    </border>
    <border>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top style="medium">
        <color auto="1"/>
      </top>
      <bottom style="medium">
        <color auto="1"/>
      </bottom>
      <diagonal/>
    </border>
    <border>
      <left style="thick">
        <color auto="1"/>
      </left>
      <right style="thin">
        <color auto="1"/>
      </right>
      <top style="medium">
        <color auto="1"/>
      </top>
      <bottom style="medium">
        <color auto="1"/>
      </bottom>
      <diagonal/>
    </border>
    <border>
      <left style="thin">
        <color auto="1"/>
      </left>
      <right style="thick">
        <color auto="1"/>
      </right>
      <top style="medium">
        <color auto="1"/>
      </top>
      <bottom style="medium">
        <color auto="1"/>
      </bottom>
      <diagonal/>
    </border>
    <border>
      <left style="thick">
        <color auto="1"/>
      </left>
      <right/>
      <top/>
      <bottom/>
      <diagonal/>
    </border>
    <border>
      <left style="thick">
        <color auto="1"/>
      </left>
      <right/>
      <top/>
      <bottom style="thin">
        <color auto="1"/>
      </bottom>
      <diagonal/>
    </border>
    <border>
      <left style="thin">
        <color indexed="64"/>
      </left>
      <right style="thick">
        <color auto="1"/>
      </right>
      <top/>
      <bottom style="thin">
        <color indexed="64"/>
      </bottom>
      <diagonal/>
    </border>
    <border>
      <left style="thick">
        <color auto="1"/>
      </left>
      <right style="thin">
        <color indexed="64"/>
      </right>
      <top/>
      <bottom style="thin">
        <color indexed="64"/>
      </bottom>
      <diagonal/>
    </border>
    <border>
      <left/>
      <right style="thick">
        <color auto="1"/>
      </right>
      <top/>
      <bottom style="thin">
        <color auto="1"/>
      </bottom>
      <diagonal/>
    </border>
    <border>
      <left style="thin">
        <color indexed="64"/>
      </left>
      <right style="thick">
        <color auto="1"/>
      </right>
      <top/>
      <bottom/>
      <diagonal/>
    </border>
    <border>
      <left style="thick">
        <color auto="1"/>
      </left>
      <right style="thin">
        <color indexed="64"/>
      </right>
      <top/>
      <bottom/>
      <diagonal/>
    </border>
    <border>
      <left/>
      <right style="thick">
        <color auto="1"/>
      </right>
      <top/>
      <bottom/>
      <diagonal/>
    </border>
    <border>
      <left style="thick">
        <color indexed="64"/>
      </left>
      <right style="thin">
        <color indexed="64"/>
      </right>
      <top style="thin">
        <color indexed="64"/>
      </top>
      <bottom/>
      <diagonal/>
    </border>
    <border>
      <left style="thin">
        <color indexed="64"/>
      </left>
      <right style="thick">
        <color indexed="64"/>
      </right>
      <top style="thin">
        <color indexed="64"/>
      </top>
      <bottom/>
      <diagonal/>
    </border>
    <border>
      <left/>
      <right/>
      <top/>
      <bottom style="thin">
        <color auto="1"/>
      </bottom>
      <diagonal/>
    </border>
    <border>
      <left style="thick">
        <color auto="1"/>
      </left>
      <right/>
      <top style="thin">
        <color auto="1"/>
      </top>
      <bottom style="thick">
        <color auto="1"/>
      </bottom>
      <diagonal/>
    </border>
    <border>
      <left/>
      <right style="thick">
        <color auto="1"/>
      </right>
      <top style="thin">
        <color auto="1"/>
      </top>
      <bottom style="thick">
        <color auto="1"/>
      </bottom>
      <diagonal/>
    </border>
    <border>
      <left/>
      <right style="thin">
        <color auto="1"/>
      </right>
      <top style="thin">
        <color auto="1"/>
      </top>
      <bottom style="thick">
        <color auto="1"/>
      </bottom>
      <diagonal/>
    </border>
    <border>
      <left style="thin">
        <color indexed="64"/>
      </left>
      <right style="thin">
        <color indexed="64"/>
      </right>
      <top style="thin">
        <color indexed="64"/>
      </top>
      <bottom style="thick">
        <color auto="1"/>
      </bottom>
      <diagonal/>
    </border>
    <border>
      <left style="thin">
        <color indexed="64"/>
      </left>
      <right/>
      <top style="thin">
        <color auto="1"/>
      </top>
      <bottom style="thick">
        <color auto="1"/>
      </bottom>
      <diagonal/>
    </border>
    <border>
      <left style="thick">
        <color auto="1"/>
      </left>
      <right style="thin">
        <color indexed="64"/>
      </right>
      <top style="thin">
        <color indexed="64"/>
      </top>
      <bottom style="thick">
        <color auto="1"/>
      </bottom>
      <diagonal/>
    </border>
    <border>
      <left style="thin">
        <color indexed="64"/>
      </left>
      <right style="thick">
        <color auto="1"/>
      </right>
      <top style="thin">
        <color indexed="64"/>
      </top>
      <bottom style="thick">
        <color auto="1"/>
      </bottom>
      <diagonal/>
    </border>
    <border>
      <left style="medium">
        <color indexed="64"/>
      </left>
      <right/>
      <top style="medium">
        <color indexed="64"/>
      </top>
      <bottom/>
      <diagonal/>
    </border>
    <border>
      <left style="medium">
        <color indexed="64"/>
      </left>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rgb="FFFF0000"/>
      </left>
      <right/>
      <top/>
      <bottom style="medium">
        <color rgb="FFFF0000"/>
      </bottom>
      <diagonal/>
    </border>
    <border>
      <left style="medium">
        <color rgb="FFFF0000"/>
      </left>
      <right/>
      <top style="medium">
        <color rgb="FFFF0000"/>
      </top>
      <bottom/>
      <diagonal/>
    </border>
    <border>
      <left style="thin">
        <color indexed="64"/>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diagonal/>
    </border>
    <border>
      <left style="medium">
        <color indexed="64"/>
      </left>
      <right style="thin">
        <color indexed="64"/>
      </right>
      <top/>
      <bottom style="medium">
        <color indexed="64"/>
      </bottom>
      <diagonal/>
    </border>
    <border>
      <left/>
      <right style="thin">
        <color indexed="64"/>
      </right>
      <top style="medium">
        <color indexed="64"/>
      </top>
      <bottom/>
      <diagonal/>
    </border>
    <border>
      <left/>
      <right style="thin">
        <color indexed="64"/>
      </right>
      <top/>
      <bottom style="medium">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bottom/>
      <diagonal/>
    </border>
    <border>
      <left style="thin">
        <color indexed="64"/>
      </left>
      <right style="thick">
        <color indexed="64"/>
      </right>
      <top style="thin">
        <color indexed="64"/>
      </top>
      <bottom style="thin">
        <color indexed="64"/>
      </bottom>
      <diagonal/>
    </border>
    <border>
      <left style="thick">
        <color indexed="64"/>
      </left>
      <right/>
      <top/>
      <bottom style="thick">
        <color indexed="64"/>
      </bottom>
      <diagonal/>
    </border>
    <border>
      <left style="thin">
        <color indexed="64"/>
      </left>
      <right/>
      <top/>
      <bottom style="thick">
        <color indexed="64"/>
      </bottom>
      <diagonal/>
    </border>
    <border>
      <left style="thin">
        <color indexed="64"/>
      </left>
      <right style="medium">
        <color indexed="64"/>
      </right>
      <top/>
      <bottom style="thick">
        <color indexed="64"/>
      </bottom>
      <diagonal/>
    </border>
    <border>
      <left style="medium">
        <color indexed="64"/>
      </left>
      <right style="thin">
        <color indexed="64"/>
      </right>
      <top/>
      <bottom style="thick">
        <color indexed="64"/>
      </bottom>
      <diagonal/>
    </border>
    <border>
      <left style="thin">
        <color indexed="64"/>
      </left>
      <right style="thin">
        <color indexed="64"/>
      </right>
      <top/>
      <bottom style="thick">
        <color indexed="64"/>
      </bottom>
      <diagonal/>
    </border>
    <border>
      <left style="medium">
        <color indexed="64"/>
      </left>
      <right style="thin">
        <color indexed="64"/>
      </right>
      <top style="thick">
        <color indexed="64"/>
      </top>
      <bottom/>
      <diagonal/>
    </border>
    <border>
      <left style="thin">
        <color indexed="64"/>
      </left>
      <right style="thin">
        <color indexed="64"/>
      </right>
      <top style="thick">
        <color indexed="64"/>
      </top>
      <bottom/>
      <diagonal/>
    </border>
    <border>
      <left style="thin">
        <color indexed="64"/>
      </left>
      <right/>
      <top style="thick">
        <color indexed="64"/>
      </top>
      <bottom/>
      <diagonal/>
    </border>
    <border>
      <left/>
      <right style="medium">
        <color indexed="64"/>
      </right>
      <top style="thick">
        <color indexed="64"/>
      </top>
      <bottom/>
      <diagonal/>
    </border>
    <border>
      <left style="medium">
        <color indexed="64"/>
      </left>
      <right style="thin">
        <color indexed="64"/>
      </right>
      <top style="thick">
        <color indexed="64"/>
      </top>
      <bottom style="thin">
        <color indexed="64"/>
      </bottom>
      <diagonal/>
    </border>
    <border>
      <left/>
      <right/>
      <top style="thick">
        <color indexed="64"/>
      </top>
      <bottom style="thin">
        <color indexed="64"/>
      </bottom>
      <diagonal/>
    </border>
    <border>
      <left style="thin">
        <color indexed="64"/>
      </left>
      <right style="thin">
        <color indexed="64"/>
      </right>
      <top style="thick">
        <color indexed="64"/>
      </top>
      <bottom style="thin">
        <color indexed="64"/>
      </bottom>
      <diagonal/>
    </border>
    <border>
      <left/>
      <right style="medium">
        <color indexed="64"/>
      </right>
      <top/>
      <bottom style="thick">
        <color indexed="64"/>
      </bottom>
      <diagonal/>
    </border>
    <border>
      <left/>
      <right/>
      <top/>
      <bottom style="thick">
        <color indexed="64"/>
      </bottom>
      <diagonal/>
    </border>
    <border>
      <left style="thick">
        <color indexed="64"/>
      </left>
      <right style="thin">
        <color indexed="64"/>
      </right>
      <top style="thick">
        <color indexed="64"/>
      </top>
      <bottom style="thin">
        <color indexed="64"/>
      </bottom>
      <diagonal/>
    </border>
    <border>
      <left style="thin">
        <color indexed="64"/>
      </left>
      <right style="thick">
        <color indexed="64"/>
      </right>
      <top style="thick">
        <color indexed="64"/>
      </top>
      <bottom/>
      <diagonal/>
    </border>
    <border>
      <left style="thick">
        <color indexed="64"/>
      </left>
      <right style="thin">
        <color indexed="64"/>
      </right>
      <top style="thin">
        <color indexed="64"/>
      </top>
      <bottom style="thin">
        <color indexed="64"/>
      </bottom>
      <diagonal/>
    </border>
    <border>
      <left style="thin">
        <color indexed="64"/>
      </left>
      <right style="thick">
        <color indexed="64"/>
      </right>
      <top/>
      <bottom style="thick">
        <color indexed="64"/>
      </bottom>
      <diagonal/>
    </border>
    <border>
      <left style="thick">
        <color indexed="64"/>
      </left>
      <right style="thin">
        <color indexed="64"/>
      </right>
      <top style="thick">
        <color indexed="64"/>
      </top>
      <bottom/>
      <diagonal/>
    </border>
    <border>
      <left style="thin">
        <color indexed="64"/>
      </left>
      <right style="thick">
        <color indexed="64"/>
      </right>
      <top style="thick">
        <color indexed="64"/>
      </top>
      <bottom style="thin">
        <color indexed="64"/>
      </bottom>
      <diagonal/>
    </border>
    <border>
      <left style="thick">
        <color indexed="64"/>
      </left>
      <right style="thin">
        <color indexed="64"/>
      </right>
      <top/>
      <bottom style="thick">
        <color indexed="64"/>
      </bottom>
      <diagonal/>
    </border>
  </borders>
  <cellStyleXfs count="2">
    <xf numFmtId="0" fontId="0" fillId="0" borderId="0"/>
    <xf numFmtId="0" fontId="9" fillId="0" borderId="0"/>
  </cellStyleXfs>
  <cellXfs count="382">
    <xf numFmtId="0" fontId="0" fillId="0" borderId="0" xfId="0"/>
    <xf numFmtId="0" fontId="0" fillId="0" borderId="0" xfId="0" applyAlignment="1">
      <alignment horizontal="center" vertical="center"/>
    </xf>
    <xf numFmtId="0" fontId="0" fillId="3" borderId="1" xfId="0" applyFill="1" applyBorder="1" applyAlignment="1">
      <alignment horizontal="center" vertical="center"/>
    </xf>
    <xf numFmtId="0" fontId="1" fillId="4" borderId="1" xfId="0" applyFont="1" applyFill="1" applyBorder="1" applyAlignment="1">
      <alignment horizontal="center" vertical="center"/>
    </xf>
    <xf numFmtId="0" fontId="1" fillId="4" borderId="2" xfId="0" applyFont="1" applyFill="1" applyBorder="1" applyAlignment="1">
      <alignment horizontal="center" vertical="center"/>
    </xf>
    <xf numFmtId="0" fontId="2" fillId="0" borderId="1" xfId="0" applyFont="1" applyBorder="1" applyAlignment="1">
      <alignment horizontal="center" vertical="center"/>
    </xf>
    <xf numFmtId="2" fontId="1" fillId="3" borderId="0" xfId="0" applyNumberFormat="1" applyFont="1" applyFill="1" applyAlignment="1">
      <alignment horizontal="center" vertical="center"/>
    </xf>
    <xf numFmtId="0" fontId="1" fillId="4" borderId="1" xfId="0" applyFont="1" applyFill="1" applyBorder="1" applyAlignment="1">
      <alignment horizontal="center" vertical="center"/>
    </xf>
    <xf numFmtId="0" fontId="1" fillId="0" borderId="2" xfId="0" applyFont="1" applyBorder="1" applyAlignment="1">
      <alignment horizontal="center" vertical="center"/>
    </xf>
    <xf numFmtId="0" fontId="1" fillId="0" borderId="11" xfId="0" applyFont="1" applyBorder="1" applyAlignment="1">
      <alignment horizontal="center" vertical="center"/>
    </xf>
    <xf numFmtId="0" fontId="0" fillId="0" borderId="1" xfId="0" applyBorder="1"/>
    <xf numFmtId="0" fontId="4" fillId="0" borderId="0" xfId="0" applyFont="1"/>
    <xf numFmtId="0" fontId="0" fillId="3" borderId="2" xfId="0" applyFill="1" applyBorder="1" applyAlignment="1">
      <alignment horizontal="center" vertical="center"/>
    </xf>
    <xf numFmtId="0" fontId="0" fillId="0" borderId="12" xfId="0" applyBorder="1"/>
    <xf numFmtId="2" fontId="7" fillId="0" borderId="1" xfId="0" applyNumberFormat="1" applyFont="1" applyFill="1" applyBorder="1" applyAlignment="1">
      <alignment horizontal="center" vertical="center"/>
    </xf>
    <xf numFmtId="0" fontId="0" fillId="2" borderId="1" xfId="0" applyFill="1" applyBorder="1" applyAlignment="1">
      <alignment horizontal="center" vertical="center"/>
    </xf>
    <xf numFmtId="0" fontId="1" fillId="3" borderId="6" xfId="0" applyFont="1" applyFill="1" applyBorder="1" applyAlignment="1">
      <alignment horizontal="center" vertical="center"/>
    </xf>
    <xf numFmtId="0" fontId="1" fillId="0" borderId="0" xfId="0" applyFont="1" applyFill="1" applyBorder="1" applyAlignment="1">
      <alignment horizontal="center" vertical="center"/>
    </xf>
    <xf numFmtId="0" fontId="0" fillId="0" borderId="0" xfId="0" applyFill="1" applyBorder="1" applyAlignment="1">
      <alignment horizontal="center" vertical="center"/>
    </xf>
    <xf numFmtId="0" fontId="8" fillId="2" borderId="1" xfId="0" applyFont="1" applyFill="1" applyBorder="1" applyAlignment="1">
      <alignment horizontal="center" vertical="center"/>
    </xf>
    <xf numFmtId="0" fontId="0" fillId="0" borderId="0" xfId="0"/>
    <xf numFmtId="0" fontId="1" fillId="0" borderId="0" xfId="0" applyFont="1" applyAlignment="1">
      <alignment horizontal="center"/>
    </xf>
    <xf numFmtId="0" fontId="0" fillId="0" borderId="0" xfId="0"/>
    <xf numFmtId="0" fontId="0" fillId="0" borderId="15" xfId="0" applyBorder="1"/>
    <xf numFmtId="0" fontId="0" fillId="0" borderId="0" xfId="0" applyFill="1" applyBorder="1" applyAlignment="1">
      <alignment horizontal="center"/>
    </xf>
    <xf numFmtId="0" fontId="0" fillId="0" borderId="16" xfId="0" applyBorder="1"/>
    <xf numFmtId="0" fontId="0" fillId="0" borderId="13" xfId="0" applyBorder="1"/>
    <xf numFmtId="0" fontId="1" fillId="6" borderId="14" xfId="0" applyFont="1" applyFill="1" applyBorder="1" applyAlignment="1">
      <alignment horizontal="center" vertical="center"/>
    </xf>
    <xf numFmtId="0" fontId="11" fillId="0" borderId="27" xfId="0" applyFont="1" applyBorder="1" applyAlignment="1">
      <alignment vertical="center"/>
    </xf>
    <xf numFmtId="0" fontId="0" fillId="0" borderId="28" xfId="0" applyBorder="1" applyAlignment="1">
      <alignment vertical="center"/>
    </xf>
    <xf numFmtId="0" fontId="0" fillId="0" borderId="29" xfId="0" applyBorder="1" applyAlignment="1">
      <alignment vertical="center"/>
    </xf>
    <xf numFmtId="0" fontId="1" fillId="0" borderId="10" xfId="0" applyFont="1" applyFill="1" applyBorder="1" applyAlignment="1">
      <alignment horizontal="center" vertical="center" wrapText="1"/>
    </xf>
    <xf numFmtId="0" fontId="1" fillId="0" borderId="16"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1" fillId="0" borderId="30" xfId="0" applyFont="1" applyFill="1" applyBorder="1" applyAlignment="1">
      <alignment horizontal="center" vertical="center" wrapText="1"/>
    </xf>
    <xf numFmtId="0" fontId="1" fillId="0" borderId="29" xfId="0" applyFont="1" applyFill="1" applyBorder="1" applyAlignment="1">
      <alignment horizontal="center" vertical="center" wrapText="1"/>
    </xf>
    <xf numFmtId="0" fontId="1" fillId="0" borderId="31" xfId="0" applyFont="1" applyFill="1" applyBorder="1" applyAlignment="1">
      <alignment horizontal="center" vertical="center"/>
    </xf>
    <xf numFmtId="0" fontId="0" fillId="0" borderId="27" xfId="0" applyBorder="1"/>
    <xf numFmtId="0" fontId="0" fillId="0" borderId="27" xfId="0" applyFill="1" applyBorder="1"/>
    <xf numFmtId="0" fontId="0" fillId="0" borderId="32" xfId="0" applyFill="1" applyBorder="1"/>
    <xf numFmtId="0" fontId="0" fillId="0" borderId="8" xfId="0" applyBorder="1"/>
    <xf numFmtId="0" fontId="0" fillId="0" borderId="5" xfId="0" applyBorder="1"/>
    <xf numFmtId="0" fontId="0" fillId="0" borderId="33" xfId="0" applyBorder="1"/>
    <xf numFmtId="0" fontId="0" fillId="0" borderId="32" xfId="0" applyBorder="1"/>
    <xf numFmtId="0" fontId="0" fillId="0" borderId="34" xfId="0" applyBorder="1"/>
    <xf numFmtId="0" fontId="0" fillId="0" borderId="28" xfId="0" applyBorder="1"/>
    <xf numFmtId="0" fontId="0" fillId="0" borderId="28" xfId="0" applyFill="1" applyBorder="1"/>
    <xf numFmtId="0" fontId="0" fillId="0" borderId="29" xfId="0" applyFill="1" applyBorder="1"/>
    <xf numFmtId="0" fontId="0" fillId="0" borderId="10" xfId="0" applyBorder="1"/>
    <xf numFmtId="0" fontId="0" fillId="0" borderId="9" xfId="0" applyBorder="1"/>
    <xf numFmtId="0" fontId="0" fillId="0" borderId="30" xfId="0" applyBorder="1"/>
    <xf numFmtId="0" fontId="0" fillId="0" borderId="29" xfId="0" applyBorder="1"/>
    <xf numFmtId="0" fontId="0" fillId="0" borderId="31" xfId="0" applyBorder="1"/>
    <xf numFmtId="0" fontId="0" fillId="0" borderId="15" xfId="0" applyFill="1" applyBorder="1"/>
    <xf numFmtId="0" fontId="0" fillId="0" borderId="5" xfId="0" applyFill="1" applyBorder="1"/>
    <xf numFmtId="0" fontId="0" fillId="0" borderId="35" xfId="0" applyBorder="1"/>
    <xf numFmtId="0" fontId="0" fillId="0" borderId="11" xfId="0" applyFill="1" applyBorder="1"/>
    <xf numFmtId="0" fontId="0" fillId="0" borderId="36" xfId="0" applyFill="1" applyBorder="1"/>
    <xf numFmtId="0" fontId="0" fillId="0" borderId="8" xfId="0" applyFill="1" applyBorder="1"/>
    <xf numFmtId="0" fontId="0" fillId="0" borderId="34" xfId="0" applyFill="1" applyBorder="1"/>
    <xf numFmtId="0" fontId="0" fillId="0" borderId="0" xfId="0" applyBorder="1"/>
    <xf numFmtId="0" fontId="0" fillId="0" borderId="37" xfId="0" applyBorder="1"/>
    <xf numFmtId="0" fontId="0" fillId="0" borderId="10" xfId="0" applyFill="1" applyBorder="1"/>
    <xf numFmtId="0" fontId="0" fillId="0" borderId="16" xfId="0" applyFill="1" applyBorder="1"/>
    <xf numFmtId="0" fontId="0" fillId="0" borderId="31" xfId="0" applyFill="1" applyBorder="1"/>
    <xf numFmtId="0" fontId="0" fillId="0" borderId="38" xfId="0" applyBorder="1" applyAlignment="1">
      <alignment vertical="center"/>
    </xf>
    <xf numFmtId="0" fontId="0" fillId="0" borderId="40" xfId="0" applyBorder="1" applyAlignment="1">
      <alignment vertical="center"/>
    </xf>
    <xf numFmtId="0" fontId="0" fillId="0" borderId="41" xfId="0" applyBorder="1" applyAlignment="1">
      <alignment vertical="center"/>
    </xf>
    <xf numFmtId="0" fontId="0" fillId="0" borderId="42" xfId="0" applyBorder="1" applyAlignment="1">
      <alignment vertical="center"/>
    </xf>
    <xf numFmtId="0" fontId="0" fillId="0" borderId="43" xfId="0" applyBorder="1" applyAlignment="1">
      <alignment vertical="center"/>
    </xf>
    <xf numFmtId="0" fontId="0" fillId="0" borderId="44" xfId="0" applyBorder="1" applyAlignment="1">
      <alignment vertical="center"/>
    </xf>
    <xf numFmtId="0" fontId="1" fillId="0" borderId="39" xfId="0" applyFont="1" applyBorder="1" applyAlignment="1">
      <alignment vertical="center"/>
    </xf>
    <xf numFmtId="0" fontId="0" fillId="0" borderId="1" xfId="0" applyFill="1" applyBorder="1" applyAlignment="1">
      <alignment horizontal="center" vertical="center"/>
    </xf>
    <xf numFmtId="0" fontId="0" fillId="0" borderId="0" xfId="0"/>
    <xf numFmtId="0" fontId="0" fillId="0" borderId="0" xfId="0" applyFill="1" applyBorder="1"/>
    <xf numFmtId="0" fontId="0" fillId="0" borderId="0" xfId="0" applyFill="1" applyBorder="1" applyAlignment="1">
      <alignment horizontal="center" wrapText="1"/>
    </xf>
    <xf numFmtId="0" fontId="9" fillId="0" borderId="0" xfId="1" applyFont="1" applyFill="1" applyBorder="1"/>
    <xf numFmtId="9" fontId="0" fillId="0" borderId="0" xfId="0" applyNumberFormat="1" applyFill="1" applyBorder="1" applyAlignment="1">
      <alignment horizontal="center"/>
    </xf>
    <xf numFmtId="0" fontId="11" fillId="0" borderId="37" xfId="0" applyFont="1" applyBorder="1" applyAlignment="1">
      <alignment vertical="center"/>
    </xf>
    <xf numFmtId="0" fontId="1" fillId="0" borderId="12" xfId="0" applyFont="1" applyBorder="1" applyAlignment="1">
      <alignment horizontal="center" vertical="center" wrapText="1"/>
    </xf>
    <xf numFmtId="0" fontId="14" fillId="7" borderId="0" xfId="0" applyFont="1" applyFill="1" applyAlignment="1">
      <alignment wrapText="1"/>
    </xf>
    <xf numFmtId="0" fontId="14" fillId="7" borderId="1" xfId="0" applyFont="1" applyFill="1" applyBorder="1" applyAlignment="1">
      <alignment horizontal="center" wrapText="1"/>
    </xf>
    <xf numFmtId="0" fontId="14" fillId="7" borderId="1" xfId="0" applyFont="1" applyFill="1" applyBorder="1" applyAlignment="1">
      <alignment wrapText="1"/>
    </xf>
    <xf numFmtId="0" fontId="1" fillId="0" borderId="0" xfId="0" applyFont="1" applyBorder="1" applyAlignment="1">
      <alignment horizontal="center" vertical="center"/>
    </xf>
    <xf numFmtId="0" fontId="0" fillId="2" borderId="2" xfId="0" applyFill="1" applyBorder="1" applyAlignment="1">
      <alignment horizontal="center" vertical="center"/>
    </xf>
    <xf numFmtId="0" fontId="1" fillId="3" borderId="11" xfId="0" applyFont="1" applyFill="1" applyBorder="1" applyAlignment="1">
      <alignment horizontal="center" vertical="center"/>
    </xf>
    <xf numFmtId="165" fontId="14" fillId="0" borderId="1" xfId="0" applyNumberFormat="1" applyFont="1" applyFill="1" applyBorder="1"/>
    <xf numFmtId="0" fontId="1" fillId="0" borderId="0" xfId="0" applyFont="1" applyFill="1" applyBorder="1" applyAlignment="1">
      <alignment vertical="center" wrapText="1"/>
    </xf>
    <xf numFmtId="164" fontId="16" fillId="0" borderId="0" xfId="0" applyNumberFormat="1" applyFont="1" applyFill="1" applyBorder="1" applyAlignment="1">
      <alignment horizontal="center" vertical="center"/>
    </xf>
    <xf numFmtId="0" fontId="0" fillId="0" borderId="6" xfId="0" applyFill="1" applyBorder="1" applyAlignment="1">
      <alignment vertical="center"/>
    </xf>
    <xf numFmtId="0" fontId="0" fillId="2" borderId="4" xfId="0" applyFill="1" applyBorder="1" applyAlignment="1">
      <alignment horizontal="center" vertical="center"/>
    </xf>
    <xf numFmtId="0" fontId="1" fillId="3" borderId="7" xfId="0" applyFont="1" applyFill="1" applyBorder="1" applyAlignment="1">
      <alignment horizontal="center" vertical="center"/>
    </xf>
    <xf numFmtId="2" fontId="0" fillId="2" borderId="1" xfId="0" applyNumberFormat="1" applyFill="1" applyBorder="1" applyAlignment="1">
      <alignment horizontal="center" vertical="center"/>
    </xf>
    <xf numFmtId="2" fontId="0" fillId="3" borderId="1" xfId="0" applyNumberFormat="1" applyFill="1" applyBorder="1" applyAlignment="1">
      <alignment horizontal="center" vertical="center"/>
    </xf>
    <xf numFmtId="164" fontId="13" fillId="0" borderId="0" xfId="0" applyNumberFormat="1" applyFont="1" applyFill="1" applyBorder="1" applyAlignment="1">
      <alignment horizontal="center" vertical="center"/>
    </xf>
    <xf numFmtId="0" fontId="12" fillId="3" borderId="15" xfId="0" applyFont="1" applyFill="1" applyBorder="1" applyAlignment="1">
      <alignment horizontal="center" vertical="center"/>
    </xf>
    <xf numFmtId="0" fontId="1" fillId="3" borderId="15" xfId="0" applyFont="1" applyFill="1" applyBorder="1" applyAlignment="1">
      <alignment horizontal="center" vertical="center"/>
    </xf>
    <xf numFmtId="0" fontId="0" fillId="2" borderId="51" xfId="0" applyFill="1" applyBorder="1" applyAlignment="1">
      <alignment horizontal="center" vertical="center"/>
    </xf>
    <xf numFmtId="0" fontId="0" fillId="3" borderId="52" xfId="0" applyFill="1" applyBorder="1" applyAlignment="1">
      <alignment horizontal="center" vertical="center"/>
    </xf>
    <xf numFmtId="0" fontId="8" fillId="2" borderId="52" xfId="0" applyFont="1" applyFill="1" applyBorder="1" applyAlignment="1">
      <alignment horizontal="center" vertical="center"/>
    </xf>
    <xf numFmtId="0" fontId="0" fillId="2" borderId="53" xfId="0" applyFill="1" applyBorder="1" applyAlignment="1">
      <alignment horizontal="center" vertical="center"/>
    </xf>
    <xf numFmtId="0" fontId="0" fillId="0" borderId="52" xfId="0" applyFill="1" applyBorder="1" applyAlignment="1">
      <alignment horizontal="center" vertical="center"/>
    </xf>
    <xf numFmtId="0" fontId="0" fillId="2" borderId="52" xfId="0" applyFill="1" applyBorder="1" applyAlignment="1">
      <alignment horizontal="center" vertical="center"/>
    </xf>
    <xf numFmtId="2" fontId="0" fillId="2" borderId="52" xfId="0" applyNumberFormat="1" applyFill="1" applyBorder="1" applyAlignment="1">
      <alignment horizontal="center" vertical="center"/>
    </xf>
    <xf numFmtId="2" fontId="0" fillId="3" borderId="52" xfId="0" applyNumberFormat="1" applyFill="1" applyBorder="1" applyAlignment="1">
      <alignment horizontal="center" vertical="center"/>
    </xf>
    <xf numFmtId="2" fontId="0" fillId="3" borderId="54" xfId="0" applyNumberFormat="1" applyFill="1" applyBorder="1" applyAlignment="1">
      <alignment horizontal="center" vertical="center"/>
    </xf>
    <xf numFmtId="2" fontId="0" fillId="3" borderId="55" xfId="0" applyNumberFormat="1" applyFill="1" applyBorder="1" applyAlignment="1">
      <alignment horizontal="center" vertical="center"/>
    </xf>
    <xf numFmtId="0" fontId="0" fillId="2" borderId="56" xfId="0" applyFill="1" applyBorder="1" applyAlignment="1">
      <alignment horizontal="center" vertical="center"/>
    </xf>
    <xf numFmtId="0" fontId="0" fillId="3" borderId="57" xfId="0" applyFill="1" applyBorder="1" applyAlignment="1">
      <alignment horizontal="center" vertical="center"/>
    </xf>
    <xf numFmtId="0" fontId="8" fillId="2" borderId="57" xfId="0" applyFont="1" applyFill="1" applyBorder="1" applyAlignment="1">
      <alignment horizontal="center" vertical="center"/>
    </xf>
    <xf numFmtId="0" fontId="0" fillId="2" borderId="58" xfId="0" applyFill="1" applyBorder="1" applyAlignment="1">
      <alignment horizontal="center" vertical="center"/>
    </xf>
    <xf numFmtId="0" fontId="0" fillId="0" borderId="57" xfId="0" applyFill="1" applyBorder="1" applyAlignment="1">
      <alignment horizontal="center" vertical="center"/>
    </xf>
    <xf numFmtId="0" fontId="0" fillId="2" borderId="57" xfId="0" applyFill="1" applyBorder="1" applyAlignment="1">
      <alignment horizontal="center" vertical="center"/>
    </xf>
    <xf numFmtId="2" fontId="0" fillId="2" borderId="57" xfId="0" applyNumberFormat="1" applyFill="1" applyBorder="1" applyAlignment="1">
      <alignment horizontal="center" vertical="center"/>
    </xf>
    <xf numFmtId="2" fontId="0" fillId="3" borderId="57" xfId="0" applyNumberFormat="1" applyFill="1" applyBorder="1" applyAlignment="1">
      <alignment horizontal="center" vertical="center"/>
    </xf>
    <xf numFmtId="2" fontId="0" fillId="3" borderId="59" xfId="0" applyNumberFormat="1" applyFill="1" applyBorder="1" applyAlignment="1">
      <alignment horizontal="center" vertical="center"/>
    </xf>
    <xf numFmtId="0" fontId="0" fillId="3" borderId="56" xfId="0" applyFill="1" applyBorder="1" applyAlignment="1">
      <alignment horizontal="center" vertical="center"/>
    </xf>
    <xf numFmtId="0" fontId="0" fillId="3" borderId="51" xfId="0" applyFill="1" applyBorder="1" applyAlignment="1">
      <alignment horizontal="center" vertical="center"/>
    </xf>
    <xf numFmtId="0" fontId="15" fillId="0" borderId="1" xfId="0" applyFont="1" applyBorder="1" applyAlignment="1">
      <alignment horizontal="center" vertical="center" wrapText="1"/>
    </xf>
    <xf numFmtId="2" fontId="1" fillId="3" borderId="6" xfId="0" applyNumberFormat="1" applyFont="1" applyFill="1" applyBorder="1" applyAlignment="1">
      <alignment horizontal="center" vertical="center"/>
    </xf>
    <xf numFmtId="0" fontId="0" fillId="0" borderId="55" xfId="0" applyFill="1" applyBorder="1" applyAlignment="1">
      <alignment horizontal="center" vertical="center"/>
    </xf>
    <xf numFmtId="0" fontId="1" fillId="3" borderId="57" xfId="0" applyFont="1" applyFill="1" applyBorder="1" applyAlignment="1">
      <alignment horizontal="center" vertical="center"/>
    </xf>
    <xf numFmtId="2" fontId="0" fillId="3" borderId="51" xfId="0" applyNumberFormat="1" applyFill="1" applyBorder="1" applyAlignment="1">
      <alignment horizontal="center" vertical="center"/>
    </xf>
    <xf numFmtId="2" fontId="0" fillId="3" borderId="2" xfId="0" applyNumberFormat="1" applyFill="1" applyBorder="1" applyAlignment="1">
      <alignment horizontal="center" vertical="center"/>
    </xf>
    <xf numFmtId="2" fontId="0" fillId="3" borderId="56" xfId="0" applyNumberFormat="1" applyFill="1" applyBorder="1" applyAlignment="1">
      <alignment horizontal="center" vertical="center"/>
    </xf>
    <xf numFmtId="0" fontId="0" fillId="2" borderId="1" xfId="0" applyFill="1" applyBorder="1" applyAlignment="1">
      <alignment horizontal="left" vertical="center"/>
    </xf>
    <xf numFmtId="0" fontId="3" fillId="2" borderId="1" xfId="0" applyFont="1" applyFill="1" applyBorder="1" applyAlignment="1">
      <alignment horizontal="left" vertical="center"/>
    </xf>
    <xf numFmtId="0" fontId="0" fillId="2" borderId="54" xfId="0" applyFill="1" applyBorder="1" applyAlignment="1">
      <alignment horizontal="center" vertical="center"/>
    </xf>
    <xf numFmtId="0" fontId="0" fillId="2" borderId="55" xfId="0" applyFill="1" applyBorder="1" applyAlignment="1">
      <alignment horizontal="center" vertical="center"/>
    </xf>
    <xf numFmtId="0" fontId="0" fillId="2" borderId="59" xfId="0" applyFill="1" applyBorder="1" applyAlignment="1">
      <alignment horizontal="center" vertical="center"/>
    </xf>
    <xf numFmtId="0" fontId="6" fillId="2" borderId="57" xfId="0" applyFont="1" applyFill="1" applyBorder="1" applyAlignment="1">
      <alignment horizontal="left" vertical="center"/>
    </xf>
    <xf numFmtId="0" fontId="1" fillId="0" borderId="0" xfId="0" applyFont="1" applyAlignment="1">
      <alignment horizontal="center" vertical="center"/>
    </xf>
    <xf numFmtId="0" fontId="1" fillId="3" borderId="1" xfId="0" applyFont="1" applyFill="1" applyBorder="1" applyAlignment="1">
      <alignment horizontal="center" vertical="center"/>
    </xf>
    <xf numFmtId="0" fontId="0" fillId="5" borderId="1" xfId="0" applyFill="1" applyBorder="1" applyAlignment="1">
      <alignment horizontal="center" vertical="center"/>
    </xf>
    <xf numFmtId="0" fontId="18" fillId="0" borderId="0" xfId="0" applyFont="1" applyAlignment="1">
      <alignment horizontal="center" vertical="center"/>
    </xf>
    <xf numFmtId="0" fontId="1" fillId="0" borderId="1" xfId="0" applyFont="1" applyBorder="1" applyAlignment="1">
      <alignment horizontal="center" vertical="center"/>
    </xf>
    <xf numFmtId="0" fontId="1" fillId="0" borderId="1" xfId="0" applyFont="1" applyFill="1" applyBorder="1" applyAlignment="1">
      <alignment horizontal="center" vertical="center"/>
    </xf>
    <xf numFmtId="0" fontId="19" fillId="0" borderId="1" xfId="0" applyFont="1" applyFill="1" applyBorder="1" applyAlignment="1">
      <alignment horizontal="center" vertical="center"/>
    </xf>
    <xf numFmtId="0" fontId="20" fillId="8" borderId="11" xfId="0" applyFont="1" applyFill="1" applyBorder="1" applyAlignment="1">
      <alignment horizontal="center" vertical="center"/>
    </xf>
    <xf numFmtId="0" fontId="20" fillId="8" borderId="6" xfId="0" applyFont="1" applyFill="1" applyBorder="1" applyAlignment="1">
      <alignment horizontal="center" vertical="center"/>
    </xf>
    <xf numFmtId="164" fontId="20" fillId="0" borderId="1" xfId="0" applyNumberFormat="1" applyFont="1" applyFill="1" applyBorder="1"/>
    <xf numFmtId="0" fontId="0" fillId="2" borderId="66" xfId="0" applyFill="1" applyBorder="1" applyAlignment="1">
      <alignment horizontal="center" vertical="center"/>
    </xf>
    <xf numFmtId="0" fontId="0" fillId="2" borderId="67" xfId="0" applyFill="1" applyBorder="1" applyAlignment="1">
      <alignment horizontal="center" vertical="center"/>
    </xf>
    <xf numFmtId="0" fontId="1" fillId="3" borderId="47" xfId="0" applyFont="1" applyFill="1" applyBorder="1" applyAlignment="1">
      <alignment horizontal="center" vertical="center"/>
    </xf>
    <xf numFmtId="0" fontId="0" fillId="2" borderId="65" xfId="0" applyFill="1" applyBorder="1" applyAlignment="1">
      <alignment horizontal="center" vertical="center"/>
    </xf>
    <xf numFmtId="0" fontId="0" fillId="2" borderId="68" xfId="0" applyFill="1" applyBorder="1" applyAlignment="1">
      <alignment horizontal="center" vertical="center"/>
    </xf>
    <xf numFmtId="0" fontId="20" fillId="8" borderId="15" xfId="0" applyFont="1" applyFill="1" applyBorder="1" applyAlignment="1">
      <alignment horizontal="center" vertical="center"/>
    </xf>
    <xf numFmtId="164" fontId="0" fillId="0" borderId="0" xfId="0" applyNumberFormat="1"/>
    <xf numFmtId="0" fontId="0" fillId="2" borderId="69" xfId="0" applyFill="1" applyBorder="1" applyAlignment="1">
      <alignment horizontal="center" vertical="center"/>
    </xf>
    <xf numFmtId="0" fontId="0" fillId="2" borderId="70" xfId="0" applyFill="1" applyBorder="1" applyAlignment="1">
      <alignment horizontal="center" vertical="center"/>
    </xf>
    <xf numFmtId="0" fontId="0" fillId="2" borderId="71" xfId="0" applyFill="1" applyBorder="1" applyAlignment="1">
      <alignment horizontal="center" vertical="center"/>
    </xf>
    <xf numFmtId="0" fontId="0" fillId="0" borderId="54" xfId="0" applyFill="1" applyBorder="1" applyAlignment="1">
      <alignment horizontal="center" vertical="center"/>
    </xf>
    <xf numFmtId="0" fontId="0" fillId="0" borderId="59" xfId="0" applyFill="1" applyBorder="1" applyAlignment="1">
      <alignment horizontal="center" vertical="center"/>
    </xf>
    <xf numFmtId="0" fontId="1" fillId="3" borderId="4" xfId="0" applyFont="1" applyFill="1" applyBorder="1" applyAlignment="1">
      <alignment horizontal="center" vertical="center"/>
    </xf>
    <xf numFmtId="0" fontId="1" fillId="3" borderId="12" xfId="0" applyFont="1" applyFill="1" applyBorder="1" applyAlignment="1">
      <alignment horizontal="center" vertical="center"/>
    </xf>
    <xf numFmtId="164" fontId="0" fillId="0" borderId="1" xfId="0" applyNumberFormat="1" applyBorder="1"/>
    <xf numFmtId="0" fontId="3" fillId="0" borderId="0" xfId="0" applyFont="1" applyFill="1" applyBorder="1" applyAlignment="1"/>
    <xf numFmtId="165" fontId="14" fillId="0" borderId="0" xfId="0" applyNumberFormat="1" applyFont="1" applyFill="1" applyBorder="1"/>
    <xf numFmtId="0" fontId="11" fillId="0" borderId="0" xfId="0" applyFont="1" applyFill="1" applyBorder="1" applyAlignment="1">
      <alignment vertical="center"/>
    </xf>
    <xf numFmtId="0" fontId="14" fillId="0" borderId="0" xfId="0" applyFont="1" applyFill="1" applyBorder="1" applyAlignment="1">
      <alignment wrapText="1"/>
    </xf>
    <xf numFmtId="0" fontId="14" fillId="0" borderId="0" xfId="0" applyFont="1" applyFill="1" applyBorder="1" applyAlignment="1">
      <alignment horizontal="center" wrapText="1"/>
    </xf>
    <xf numFmtId="0" fontId="14" fillId="0" borderId="0" xfId="0" applyFont="1" applyFill="1" applyBorder="1"/>
    <xf numFmtId="0" fontId="1" fillId="0" borderId="0" xfId="0" applyFont="1" applyFill="1" applyBorder="1" applyAlignment="1"/>
    <xf numFmtId="0" fontId="7" fillId="0" borderId="0" xfId="0" applyFont="1" applyFill="1" applyBorder="1" applyAlignment="1">
      <alignment horizontal="center" vertical="center"/>
    </xf>
    <xf numFmtId="0" fontId="0" fillId="0" borderId="0" xfId="0"/>
    <xf numFmtId="0" fontId="22" fillId="0" borderId="0" xfId="0" applyFont="1" applyFill="1" applyBorder="1" applyAlignment="1">
      <alignment horizontal="center" vertical="center"/>
    </xf>
    <xf numFmtId="0" fontId="0" fillId="0" borderId="1" xfId="0" applyBorder="1" applyAlignment="1">
      <alignment horizontal="center" vertical="center"/>
    </xf>
    <xf numFmtId="0" fontId="1" fillId="3" borderId="2" xfId="0" applyFont="1" applyFill="1" applyBorder="1" applyAlignment="1">
      <alignment horizontal="center" vertical="center"/>
    </xf>
    <xf numFmtId="0" fontId="15" fillId="0" borderId="0" xfId="0" applyFont="1" applyBorder="1" applyAlignment="1">
      <alignment vertical="center"/>
    </xf>
    <xf numFmtId="0" fontId="0" fillId="0" borderId="0" xfId="0" applyBorder="1" applyAlignment="1">
      <alignment horizontal="center" vertical="center"/>
    </xf>
    <xf numFmtId="0" fontId="1" fillId="0" borderId="0" xfId="0" applyFont="1"/>
    <xf numFmtId="0" fontId="1" fillId="0" borderId="0" xfId="0" applyFont="1" applyAlignment="1">
      <alignment vertical="center"/>
    </xf>
    <xf numFmtId="0" fontId="0" fillId="0" borderId="0" xfId="0" applyAlignment="1">
      <alignment vertical="center"/>
    </xf>
    <xf numFmtId="0" fontId="0" fillId="0" borderId="0" xfId="0" applyAlignment="1">
      <alignment horizontal="left" vertical="center" indent="15"/>
    </xf>
    <xf numFmtId="0" fontId="1" fillId="0" borderId="0" xfId="0" applyFont="1" applyAlignment="1">
      <alignment horizontal="left" vertical="center" indent="15"/>
    </xf>
    <xf numFmtId="0" fontId="11" fillId="0" borderId="73" xfId="0" applyFont="1" applyBorder="1" applyAlignment="1">
      <alignment horizontal="center"/>
    </xf>
    <xf numFmtId="0" fontId="25" fillId="6" borderId="73" xfId="0" applyFont="1" applyFill="1" applyBorder="1" applyAlignment="1">
      <alignment horizontal="center" vertical="center" wrapText="1"/>
    </xf>
    <xf numFmtId="0" fontId="26" fillId="6" borderId="23" xfId="0" applyFont="1" applyFill="1" applyBorder="1" applyAlignment="1">
      <alignment horizontal="center" vertical="center" wrapText="1"/>
    </xf>
    <xf numFmtId="0" fontId="26" fillId="6" borderId="24" xfId="0" applyFont="1" applyFill="1" applyBorder="1" applyAlignment="1">
      <alignment horizontal="center" vertical="center" wrapText="1"/>
    </xf>
    <xf numFmtId="0" fontId="26" fillId="6" borderId="74" xfId="0" applyFont="1" applyFill="1" applyBorder="1" applyAlignment="1">
      <alignment horizontal="center" vertical="center" wrapText="1"/>
    </xf>
    <xf numFmtId="0" fontId="26" fillId="6" borderId="73" xfId="0" applyFont="1" applyFill="1" applyBorder="1" applyAlignment="1">
      <alignment horizontal="center" vertical="center" wrapText="1"/>
    </xf>
    <xf numFmtId="0" fontId="25" fillId="0" borderId="0" xfId="0" applyFont="1" applyAlignment="1">
      <alignment horizontal="center" vertical="center" wrapText="1"/>
    </xf>
    <xf numFmtId="0" fontId="1" fillId="0" borderId="52" xfId="0" applyFont="1" applyBorder="1" applyAlignment="1">
      <alignment vertical="center"/>
    </xf>
    <xf numFmtId="0" fontId="1" fillId="0" borderId="16" xfId="0" applyFont="1" applyBorder="1" applyAlignment="1">
      <alignment horizontal="center" vertical="center" wrapText="1"/>
    </xf>
    <xf numFmtId="3" fontId="1" fillId="0" borderId="16" xfId="0" applyNumberFormat="1" applyFont="1" applyBorder="1" applyAlignment="1">
      <alignment vertical="center"/>
    </xf>
    <xf numFmtId="0" fontId="1" fillId="0" borderId="16" xfId="0" applyFont="1" applyBorder="1" applyAlignment="1">
      <alignment horizontal="center" vertical="center"/>
    </xf>
    <xf numFmtId="0" fontId="1" fillId="0" borderId="5" xfId="0" applyFont="1" applyBorder="1" applyAlignment="1">
      <alignment horizontal="center" vertical="center"/>
    </xf>
    <xf numFmtId="0" fontId="1" fillId="0" borderId="1" xfId="0" applyFont="1" applyBorder="1" applyAlignment="1">
      <alignment vertical="center"/>
    </xf>
    <xf numFmtId="0" fontId="1" fillId="0" borderId="1" xfId="0" applyFont="1" applyBorder="1" applyAlignment="1">
      <alignment horizontal="center" vertical="center" wrapText="1"/>
    </xf>
    <xf numFmtId="3" fontId="1" fillId="0" borderId="1" xfId="0" applyNumberFormat="1" applyFont="1" applyBorder="1" applyAlignment="1">
      <alignment vertical="center"/>
    </xf>
    <xf numFmtId="0" fontId="1" fillId="0" borderId="41" xfId="0" applyFont="1" applyBorder="1" applyAlignment="1">
      <alignment vertical="center"/>
    </xf>
    <xf numFmtId="0" fontId="1" fillId="0" borderId="41" xfId="0" applyFont="1" applyBorder="1" applyAlignment="1">
      <alignment horizontal="left" vertical="center" wrapText="1"/>
    </xf>
    <xf numFmtId="0" fontId="1" fillId="0" borderId="41" xfId="0" applyFont="1" applyBorder="1" applyAlignment="1">
      <alignment horizontal="center" vertical="center" wrapText="1"/>
    </xf>
    <xf numFmtId="3" fontId="1" fillId="0" borderId="41" xfId="0" applyNumberFormat="1" applyFont="1" applyBorder="1" applyAlignment="1">
      <alignment vertical="center"/>
    </xf>
    <xf numFmtId="0" fontId="1" fillId="0" borderId="41" xfId="0" applyFont="1" applyBorder="1" applyAlignment="1">
      <alignment horizontal="center" vertical="center"/>
    </xf>
    <xf numFmtId="0" fontId="1" fillId="0" borderId="80" xfId="0" applyFont="1" applyBorder="1" applyAlignment="1">
      <alignment horizontal="center" vertical="center"/>
    </xf>
    <xf numFmtId="0" fontId="1" fillId="0" borderId="88" xfId="0" applyFont="1" applyBorder="1" applyAlignment="1">
      <alignment vertical="center"/>
    </xf>
    <xf numFmtId="0" fontId="1" fillId="0" borderId="89" xfId="0" applyFont="1" applyBorder="1" applyAlignment="1">
      <alignment vertical="center" wrapText="1"/>
    </xf>
    <xf numFmtId="0" fontId="1" fillId="0" borderId="90" xfId="0" applyFont="1" applyBorder="1" applyAlignment="1">
      <alignment vertical="center"/>
    </xf>
    <xf numFmtId="3" fontId="1" fillId="0" borderId="90" xfId="0" applyNumberFormat="1" applyFont="1" applyBorder="1" applyAlignment="1">
      <alignment vertical="center"/>
    </xf>
    <xf numFmtId="0" fontId="1" fillId="0" borderId="90" xfId="0" applyFont="1" applyBorder="1" applyAlignment="1">
      <alignment horizontal="center" vertical="center"/>
    </xf>
    <xf numFmtId="0" fontId="1" fillId="0" borderId="18" xfId="0" applyFont="1" applyFill="1" applyBorder="1" applyAlignment="1">
      <alignment horizontal="center" vertical="center"/>
    </xf>
    <xf numFmtId="0" fontId="1" fillId="0" borderId="82" xfId="0" applyFont="1" applyBorder="1" applyAlignment="1">
      <alignment vertical="center"/>
    </xf>
    <xf numFmtId="0" fontId="1" fillId="0" borderId="83" xfId="0" applyFont="1" applyBorder="1" applyAlignment="1">
      <alignment vertical="center"/>
    </xf>
    <xf numFmtId="3" fontId="1" fillId="0" borderId="83" xfId="0" applyNumberFormat="1" applyFont="1" applyBorder="1" applyAlignment="1">
      <alignment vertical="center"/>
    </xf>
    <xf numFmtId="0" fontId="1" fillId="0" borderId="83" xfId="0" applyFont="1" applyBorder="1" applyAlignment="1">
      <alignment horizontal="center" vertical="center"/>
    </xf>
    <xf numFmtId="0" fontId="1" fillId="0" borderId="92" xfId="0" applyFont="1" applyFill="1" applyBorder="1" applyAlignment="1">
      <alignment horizontal="center" vertical="center"/>
    </xf>
    <xf numFmtId="0" fontId="22" fillId="0" borderId="83" xfId="0" applyFont="1" applyBorder="1" applyAlignment="1">
      <alignment horizontal="center" vertical="center"/>
    </xf>
    <xf numFmtId="0" fontId="22" fillId="0" borderId="90" xfId="0" applyFont="1" applyFill="1" applyBorder="1" applyAlignment="1">
      <alignment horizontal="left" vertical="center"/>
    </xf>
    <xf numFmtId="0" fontId="22" fillId="0" borderId="90" xfId="0" applyFont="1" applyBorder="1" applyAlignment="1">
      <alignment horizontal="left" vertical="center" wrapText="1"/>
    </xf>
    <xf numFmtId="0" fontId="22" fillId="0" borderId="90" xfId="0" applyFont="1" applyFill="1" applyBorder="1" applyAlignment="1">
      <alignment horizontal="center" vertical="center" wrapText="1"/>
    </xf>
    <xf numFmtId="3" fontId="22" fillId="0" borderId="90" xfId="0" applyNumberFormat="1" applyFont="1" applyFill="1" applyBorder="1" applyAlignment="1">
      <alignment horizontal="right" vertical="center" wrapText="1"/>
    </xf>
    <xf numFmtId="0" fontId="22" fillId="0" borderId="90" xfId="0" applyFont="1" applyBorder="1" applyAlignment="1">
      <alignment horizontal="center" vertical="center"/>
    </xf>
    <xf numFmtId="0" fontId="1" fillId="0" borderId="90" xfId="0" applyFont="1" applyBorder="1" applyAlignment="1">
      <alignment horizontal="center" vertical="center" wrapText="1"/>
    </xf>
    <xf numFmtId="0" fontId="1" fillId="0" borderId="1" xfId="0" applyFont="1" applyFill="1" applyBorder="1" applyAlignment="1">
      <alignment horizontal="left" vertical="center"/>
    </xf>
    <xf numFmtId="0" fontId="1" fillId="0" borderId="1" xfId="0" applyFont="1" applyBorder="1" applyAlignment="1">
      <alignment horizontal="left" vertical="center" wrapText="1"/>
    </xf>
    <xf numFmtId="0" fontId="1" fillId="0" borderId="1" xfId="0" applyFont="1" applyFill="1" applyBorder="1" applyAlignment="1">
      <alignment horizontal="center" vertical="center" wrapText="1"/>
    </xf>
    <xf numFmtId="3" fontId="1" fillId="0" borderId="1" xfId="0" applyNumberFormat="1" applyFont="1" applyFill="1" applyBorder="1" applyAlignment="1">
      <alignment horizontal="right" vertical="center"/>
    </xf>
    <xf numFmtId="0" fontId="1" fillId="0" borderId="41" xfId="0" applyFont="1" applyFill="1" applyBorder="1" applyAlignment="1">
      <alignment horizontal="left" vertical="center"/>
    </xf>
    <xf numFmtId="0" fontId="1" fillId="0" borderId="41" xfId="0" applyFont="1" applyFill="1" applyBorder="1" applyAlignment="1">
      <alignment horizontal="center" vertical="center" wrapText="1"/>
    </xf>
    <xf numFmtId="3" fontId="1" fillId="0" borderId="41" xfId="0" applyNumberFormat="1" applyFont="1" applyFill="1" applyBorder="1" applyAlignment="1">
      <alignment horizontal="right" vertical="center"/>
    </xf>
    <xf numFmtId="0" fontId="1" fillId="0" borderId="41" xfId="0" applyFont="1" applyFill="1" applyBorder="1" applyAlignment="1">
      <alignment horizontal="center" vertical="center"/>
    </xf>
    <xf numFmtId="0" fontId="1" fillId="0" borderId="90" xfId="0" applyFont="1" applyFill="1" applyBorder="1" applyAlignment="1">
      <alignment vertical="center"/>
    </xf>
    <xf numFmtId="0" fontId="1" fillId="0" borderId="90" xfId="0" applyFont="1" applyBorder="1" applyAlignment="1">
      <alignment vertical="center" wrapText="1"/>
    </xf>
    <xf numFmtId="165" fontId="1" fillId="0" borderId="90" xfId="0" applyNumberFormat="1" applyFont="1" applyBorder="1" applyAlignment="1">
      <alignment horizontal="center" vertical="center"/>
    </xf>
    <xf numFmtId="165" fontId="1" fillId="0" borderId="90" xfId="0" applyNumberFormat="1" applyFont="1" applyBorder="1" applyAlignment="1">
      <alignment horizontal="center" vertical="center" wrapText="1"/>
    </xf>
    <xf numFmtId="0" fontId="1" fillId="0" borderId="98" xfId="0" applyFont="1" applyBorder="1" applyAlignment="1">
      <alignment horizontal="center" vertical="center"/>
    </xf>
    <xf numFmtId="0" fontId="1" fillId="0" borderId="1" xfId="0" applyFont="1" applyFill="1" applyBorder="1" applyAlignment="1">
      <alignment vertical="center"/>
    </xf>
    <xf numFmtId="0" fontId="1" fillId="0" borderId="1" xfId="0" applyFont="1" applyBorder="1" applyAlignment="1">
      <alignment vertical="center" wrapText="1"/>
    </xf>
    <xf numFmtId="165" fontId="1" fillId="0" borderId="1" xfId="0" applyNumberFormat="1" applyFont="1" applyBorder="1" applyAlignment="1">
      <alignment horizontal="center" vertical="center"/>
    </xf>
    <xf numFmtId="165" fontId="1" fillId="0" borderId="16" xfId="0" applyNumberFormat="1" applyFont="1" applyBorder="1" applyAlignment="1">
      <alignment horizontal="center" vertical="center"/>
    </xf>
    <xf numFmtId="0" fontId="1" fillId="0" borderId="78" xfId="0" applyFont="1" applyBorder="1" applyAlignment="1">
      <alignment horizontal="center" vertical="center"/>
    </xf>
    <xf numFmtId="0" fontId="1" fillId="0" borderId="41" xfId="0" applyFont="1" applyBorder="1" applyAlignment="1">
      <alignment vertical="center" wrapText="1"/>
    </xf>
    <xf numFmtId="165" fontId="1" fillId="0" borderId="41" xfId="0" applyNumberFormat="1" applyFont="1" applyBorder="1" applyAlignment="1">
      <alignment horizontal="center" vertical="center"/>
    </xf>
    <xf numFmtId="0" fontId="5" fillId="0" borderId="41" xfId="0" applyFont="1" applyBorder="1" applyAlignment="1">
      <alignment vertical="center"/>
    </xf>
    <xf numFmtId="3" fontId="5" fillId="0" borderId="41" xfId="0" applyNumberFormat="1" applyFont="1" applyBorder="1" applyAlignment="1">
      <alignment vertical="center"/>
    </xf>
    <xf numFmtId="165" fontId="5" fillId="0" borderId="41" xfId="0" applyNumberFormat="1" applyFont="1" applyBorder="1" applyAlignment="1">
      <alignment horizontal="center" vertical="center"/>
    </xf>
    <xf numFmtId="0" fontId="5" fillId="0" borderId="44" xfId="0" applyFont="1" applyBorder="1" applyAlignment="1">
      <alignment horizontal="center" vertical="center"/>
    </xf>
    <xf numFmtId="3" fontId="1" fillId="0" borderId="0" xfId="0" applyNumberFormat="1" applyFont="1"/>
    <xf numFmtId="165" fontId="1" fillId="0" borderId="0" xfId="0" applyNumberFormat="1" applyFont="1" applyAlignment="1">
      <alignment horizontal="center"/>
    </xf>
    <xf numFmtId="0" fontId="1" fillId="0" borderId="61" xfId="0" applyFont="1" applyBorder="1"/>
    <xf numFmtId="0" fontId="1" fillId="0" borderId="15" xfId="0" applyFont="1" applyBorder="1"/>
    <xf numFmtId="3" fontId="1" fillId="0" borderId="15" xfId="0" applyNumberFormat="1" applyFont="1" applyBorder="1"/>
    <xf numFmtId="165" fontId="1" fillId="0" borderId="15" xfId="0" applyNumberFormat="1" applyFont="1" applyBorder="1" applyAlignment="1">
      <alignment horizontal="center"/>
    </xf>
    <xf numFmtId="0" fontId="1" fillId="0" borderId="15" xfId="0" applyFont="1" applyBorder="1" applyAlignment="1">
      <alignment horizontal="center"/>
    </xf>
    <xf numFmtId="165" fontId="27" fillId="0" borderId="0" xfId="0" applyNumberFormat="1" applyFont="1" applyAlignment="1">
      <alignment horizontal="center"/>
    </xf>
    <xf numFmtId="3" fontId="0" fillId="0" borderId="15" xfId="0" applyNumberFormat="1" applyBorder="1"/>
    <xf numFmtId="165" fontId="0" fillId="0" borderId="15" xfId="0" applyNumberFormat="1" applyBorder="1" applyAlignment="1">
      <alignment horizontal="center"/>
    </xf>
    <xf numFmtId="0" fontId="0" fillId="0" borderId="15" xfId="0" applyBorder="1" applyAlignment="1">
      <alignment horizontal="center"/>
    </xf>
    <xf numFmtId="0" fontId="0" fillId="0" borderId="61" xfId="0" applyBorder="1"/>
    <xf numFmtId="0" fontId="1" fillId="0" borderId="0" xfId="0" applyFont="1" applyAlignment="1">
      <alignment wrapText="1"/>
    </xf>
    <xf numFmtId="0" fontId="0" fillId="0" borderId="0" xfId="0"/>
    <xf numFmtId="0" fontId="0" fillId="0" borderId="0" xfId="0" applyFill="1" applyBorder="1"/>
    <xf numFmtId="0" fontId="14" fillId="7" borderId="1" xfId="0" applyFont="1" applyFill="1" applyBorder="1"/>
    <xf numFmtId="165" fontId="14" fillId="0" borderId="0" xfId="0" applyNumberFormat="1" applyFont="1" applyFill="1" applyBorder="1"/>
    <xf numFmtId="0" fontId="14" fillId="0" borderId="0" xfId="0" applyFont="1" applyFill="1" applyBorder="1" applyAlignment="1">
      <alignment wrapText="1"/>
    </xf>
    <xf numFmtId="0" fontId="1" fillId="0" borderId="0" xfId="0" applyFont="1" applyFill="1" applyBorder="1" applyAlignment="1"/>
    <xf numFmtId="0" fontId="14" fillId="7" borderId="0" xfId="0" applyFont="1" applyFill="1"/>
    <xf numFmtId="0" fontId="14" fillId="7" borderId="0" xfId="0" applyFont="1" applyFill="1" applyAlignment="1">
      <alignment wrapText="1"/>
    </xf>
    <xf numFmtId="0" fontId="0" fillId="0" borderId="0" xfId="0"/>
    <xf numFmtId="0" fontId="0" fillId="0" borderId="0" xfId="0" applyFill="1" applyBorder="1"/>
    <xf numFmtId="0" fontId="14" fillId="7" borderId="1" xfId="0" applyFont="1" applyFill="1" applyBorder="1" applyAlignment="1">
      <alignment horizontal="center" wrapText="1"/>
    </xf>
    <xf numFmtId="165" fontId="14" fillId="0" borderId="1" xfId="0" applyNumberFormat="1" applyFont="1" applyFill="1" applyBorder="1"/>
    <xf numFmtId="165" fontId="14" fillId="0" borderId="0" xfId="0" applyNumberFormat="1" applyFont="1" applyFill="1" applyBorder="1"/>
    <xf numFmtId="0" fontId="14" fillId="0" borderId="0" xfId="0" applyFont="1" applyFill="1" applyBorder="1" applyAlignment="1">
      <alignment horizontal="center" wrapText="1"/>
    </xf>
    <xf numFmtId="0" fontId="1" fillId="0" borderId="0" xfId="0" applyFont="1" applyFill="1" applyBorder="1" applyAlignment="1"/>
    <xf numFmtId="0" fontId="14" fillId="7" borderId="0" xfId="0" applyFont="1" applyFill="1" applyAlignment="1">
      <alignment wrapText="1"/>
    </xf>
    <xf numFmtId="165" fontId="14" fillId="0" borderId="1" xfId="0" applyNumberFormat="1" applyFont="1" applyFill="1" applyBorder="1"/>
    <xf numFmtId="20" fontId="0" fillId="2" borderId="1" xfId="0" applyNumberFormat="1" applyFill="1" applyBorder="1" applyAlignment="1">
      <alignment horizontal="center" vertical="center"/>
    </xf>
    <xf numFmtId="14" fontId="0" fillId="2" borderId="1" xfId="0" applyNumberFormat="1" applyFill="1" applyBorder="1" applyAlignment="1">
      <alignment horizontal="center" vertical="center"/>
    </xf>
    <xf numFmtId="20" fontId="0" fillId="2" borderId="2" xfId="0" applyNumberFormat="1" applyFill="1" applyBorder="1" applyAlignment="1">
      <alignment horizontal="center" vertical="center"/>
    </xf>
    <xf numFmtId="14" fontId="0" fillId="2" borderId="2" xfId="0" applyNumberFormat="1" applyFill="1" applyBorder="1" applyAlignment="1">
      <alignment horizontal="center" vertical="center"/>
    </xf>
    <xf numFmtId="19" fontId="0" fillId="2" borderId="1" xfId="0" applyNumberFormat="1" applyFill="1" applyBorder="1" applyAlignment="1">
      <alignment horizontal="center" vertical="center"/>
    </xf>
    <xf numFmtId="166" fontId="0" fillId="2" borderId="1" xfId="0" applyNumberFormat="1" applyFill="1" applyBorder="1" applyAlignment="1">
      <alignment horizontal="center" vertical="center"/>
    </xf>
    <xf numFmtId="20" fontId="0" fillId="2" borderId="57" xfId="0" applyNumberFormat="1" applyFill="1" applyBorder="1" applyAlignment="1">
      <alignment vertical="center"/>
    </xf>
    <xf numFmtId="20" fontId="0" fillId="2" borderId="51" xfId="0" applyNumberFormat="1" applyFill="1" applyBorder="1" applyAlignment="1">
      <alignment horizontal="center" vertical="center"/>
    </xf>
    <xf numFmtId="14" fontId="0" fillId="2" borderId="51" xfId="0" applyNumberFormat="1" applyFill="1" applyBorder="1" applyAlignment="1">
      <alignment horizontal="center" vertical="center"/>
    </xf>
    <xf numFmtId="20" fontId="0" fillId="2" borderId="52" xfId="0" applyNumberFormat="1" applyFill="1" applyBorder="1" applyAlignment="1">
      <alignment horizontal="center" vertical="center"/>
    </xf>
    <xf numFmtId="14" fontId="0" fillId="2" borderId="52" xfId="0" applyNumberFormat="1" applyFill="1" applyBorder="1" applyAlignment="1">
      <alignment horizontal="center" vertical="center"/>
    </xf>
    <xf numFmtId="164" fontId="21" fillId="0" borderId="50" xfId="0" applyNumberFormat="1" applyFont="1" applyFill="1" applyBorder="1" applyAlignment="1">
      <alignment horizontal="center" vertical="center"/>
    </xf>
    <xf numFmtId="164" fontId="21" fillId="0" borderId="49" xfId="0" applyNumberFormat="1" applyFont="1" applyFill="1" applyBorder="1" applyAlignment="1">
      <alignment horizontal="center" vertical="center"/>
    </xf>
    <xf numFmtId="0" fontId="1" fillId="0" borderId="47" xfId="0" applyFont="1" applyFill="1" applyBorder="1" applyAlignment="1">
      <alignment horizontal="center" vertical="center" wrapText="1"/>
    </xf>
    <xf numFmtId="0" fontId="1" fillId="0" borderId="48" xfId="0" applyFont="1" applyFill="1" applyBorder="1" applyAlignment="1">
      <alignment horizontal="center" vertical="center" wrapText="1"/>
    </xf>
    <xf numFmtId="0" fontId="0" fillId="2" borderId="63" xfId="0" applyFill="1" applyBorder="1" applyAlignment="1">
      <alignment horizontal="center" vertical="center"/>
    </xf>
    <xf numFmtId="0" fontId="0" fillId="2" borderId="8" xfId="0" applyFill="1" applyBorder="1" applyAlignment="1">
      <alignment horizontal="center" vertical="center"/>
    </xf>
    <xf numFmtId="0" fontId="0" fillId="2" borderId="64" xfId="0" applyFill="1" applyBorder="1" applyAlignment="1">
      <alignment horizontal="center" vertical="center"/>
    </xf>
    <xf numFmtId="0" fontId="1" fillId="3" borderId="2" xfId="0" applyFont="1" applyFill="1" applyBorder="1" applyAlignment="1">
      <alignment horizontal="right" vertical="center"/>
    </xf>
    <xf numFmtId="0" fontId="1" fillId="3" borderId="3" xfId="0" applyFont="1" applyFill="1" applyBorder="1" applyAlignment="1">
      <alignment horizontal="right" vertical="center"/>
    </xf>
    <xf numFmtId="0" fontId="1" fillId="3" borderId="4" xfId="0" applyFont="1" applyFill="1" applyBorder="1" applyAlignment="1">
      <alignment horizontal="right" vertical="center"/>
    </xf>
    <xf numFmtId="0" fontId="28" fillId="5" borderId="45" xfId="0" applyFont="1" applyFill="1" applyBorder="1" applyAlignment="1">
      <alignment horizontal="center" vertical="center"/>
    </xf>
    <xf numFmtId="0" fontId="28" fillId="5" borderId="46" xfId="0" applyFont="1" applyFill="1" applyBorder="1" applyAlignment="1">
      <alignment horizontal="center" vertical="center"/>
    </xf>
    <xf numFmtId="0" fontId="0" fillId="2" borderId="60" xfId="0" applyFill="1" applyBorder="1" applyAlignment="1">
      <alignment horizontal="center" vertical="center"/>
    </xf>
    <xf numFmtId="0" fontId="0" fillId="2" borderId="61" xfId="0" applyFill="1" applyBorder="1" applyAlignment="1">
      <alignment horizontal="center" vertical="center"/>
    </xf>
    <xf numFmtId="0" fontId="0" fillId="2" borderId="62" xfId="0" applyFill="1" applyBorder="1" applyAlignment="1">
      <alignment horizontal="center" vertical="center"/>
    </xf>
    <xf numFmtId="164" fontId="16" fillId="0" borderId="50" xfId="0" applyNumberFormat="1" applyFont="1" applyFill="1" applyBorder="1" applyAlignment="1">
      <alignment horizontal="center" vertical="center"/>
    </xf>
    <xf numFmtId="164" fontId="16" fillId="0" borderId="49" xfId="0" applyNumberFormat="1" applyFont="1" applyFill="1" applyBorder="1" applyAlignment="1">
      <alignment horizontal="center" vertical="center"/>
    </xf>
    <xf numFmtId="0" fontId="5" fillId="0" borderId="0" xfId="0" applyFont="1" applyAlignment="1">
      <alignment horizontal="center" vertical="center" wrapText="1"/>
    </xf>
    <xf numFmtId="0" fontId="0" fillId="0" borderId="13" xfId="0" applyBorder="1" applyAlignment="1">
      <alignment horizontal="center"/>
    </xf>
    <xf numFmtId="0" fontId="0" fillId="0" borderId="14" xfId="0" applyBorder="1" applyAlignment="1">
      <alignment horizontal="center"/>
    </xf>
    <xf numFmtId="0" fontId="11" fillId="0" borderId="37" xfId="0" applyFont="1" applyBorder="1" applyAlignment="1">
      <alignment horizontal="center" vertical="center"/>
    </xf>
    <xf numFmtId="0" fontId="0" fillId="0" borderId="0" xfId="0" applyFill="1" applyBorder="1" applyAlignment="1">
      <alignment horizontal="center" wrapText="1"/>
    </xf>
    <xf numFmtId="0" fontId="0" fillId="0" borderId="38" xfId="0" applyFill="1" applyBorder="1" applyAlignment="1">
      <alignment horizontal="left" vertical="center"/>
    </xf>
    <xf numFmtId="0" fontId="0" fillId="0" borderId="39" xfId="0" applyFill="1" applyBorder="1" applyAlignment="1">
      <alignment horizontal="left" vertical="center"/>
    </xf>
    <xf numFmtId="0" fontId="10" fillId="0" borderId="17" xfId="0" applyFont="1" applyBorder="1" applyAlignment="1">
      <alignment horizontal="center"/>
    </xf>
    <xf numFmtId="0" fontId="10" fillId="0" borderId="18" xfId="0" applyFont="1" applyBorder="1" applyAlignment="1">
      <alignment horizontal="center"/>
    </xf>
    <xf numFmtId="0" fontId="10" fillId="0" borderId="19" xfId="0" applyFont="1" applyBorder="1" applyAlignment="1">
      <alignment horizontal="center"/>
    </xf>
    <xf numFmtId="0" fontId="1" fillId="6" borderId="20" xfId="0" applyFont="1" applyFill="1" applyBorder="1" applyAlignment="1">
      <alignment horizontal="center" vertical="center"/>
    </xf>
    <xf numFmtId="0" fontId="1" fillId="6" borderId="21" xfId="0" applyFont="1" applyFill="1" applyBorder="1" applyAlignment="1">
      <alignment horizontal="center" vertical="center"/>
    </xf>
    <xf numFmtId="0" fontId="1" fillId="6" borderId="22" xfId="0" applyFont="1" applyFill="1" applyBorder="1" applyAlignment="1">
      <alignment horizontal="center" vertical="center" wrapText="1"/>
    </xf>
    <xf numFmtId="0" fontId="1" fillId="6" borderId="23" xfId="0" applyFont="1" applyFill="1" applyBorder="1" applyAlignment="1">
      <alignment horizontal="center" vertical="center" wrapText="1"/>
    </xf>
    <xf numFmtId="0" fontId="1" fillId="6" borderId="24" xfId="0" applyFont="1" applyFill="1" applyBorder="1" applyAlignment="1">
      <alignment horizontal="center" vertical="center" wrapText="1"/>
    </xf>
    <xf numFmtId="0" fontId="1" fillId="6" borderId="25" xfId="0" applyFont="1" applyFill="1" applyBorder="1" applyAlignment="1">
      <alignment horizontal="center" vertical="center" wrapText="1"/>
    </xf>
    <xf numFmtId="0" fontId="1" fillId="6" borderId="26" xfId="0" applyFont="1" applyFill="1" applyBorder="1" applyAlignment="1">
      <alignment horizontal="center" vertical="center" wrapText="1"/>
    </xf>
    <xf numFmtId="0" fontId="22" fillId="0" borderId="97" xfId="0" applyFont="1" applyBorder="1" applyAlignment="1">
      <alignment horizontal="left" vertical="center" wrapText="1"/>
    </xf>
    <xf numFmtId="0" fontId="22" fillId="0" borderId="33" xfId="0" applyFont="1" applyBorder="1" applyAlignment="1">
      <alignment horizontal="left" vertical="center"/>
    </xf>
    <xf numFmtId="0" fontId="22" fillId="0" borderId="99" xfId="0" applyFont="1" applyBorder="1" applyAlignment="1">
      <alignment horizontal="left" vertical="center"/>
    </xf>
    <xf numFmtId="0" fontId="1" fillId="0" borderId="86" xfId="0" applyFont="1" applyFill="1" applyBorder="1" applyAlignment="1">
      <alignment horizontal="center" vertical="center"/>
    </xf>
    <xf numFmtId="0" fontId="1" fillId="0" borderId="80" xfId="0" applyFont="1" applyFill="1" applyBorder="1" applyAlignment="1">
      <alignment horizontal="center" vertical="center"/>
    </xf>
    <xf numFmtId="0" fontId="1" fillId="0" borderId="87" xfId="0" applyFont="1" applyBorder="1" applyAlignment="1">
      <alignment horizontal="center" vertical="center"/>
    </xf>
    <xf numFmtId="0" fontId="1" fillId="0" borderId="91" xfId="0" applyFont="1" applyBorder="1" applyAlignment="1">
      <alignment horizontal="center" vertical="center"/>
    </xf>
    <xf numFmtId="0" fontId="1" fillId="0" borderId="93" xfId="0" applyFont="1" applyBorder="1" applyAlignment="1">
      <alignment horizontal="left" vertical="center"/>
    </xf>
    <xf numFmtId="0" fontId="1" fillId="0" borderId="95" xfId="0" applyFont="1" applyBorder="1" applyAlignment="1">
      <alignment horizontal="left" vertical="center"/>
    </xf>
    <xf numFmtId="0" fontId="1" fillId="0" borderId="43" xfId="0" applyFont="1" applyBorder="1" applyAlignment="1">
      <alignment horizontal="left" vertical="center"/>
    </xf>
    <xf numFmtId="0" fontId="1" fillId="0" borderId="85" xfId="0" applyFont="1" applyBorder="1" applyAlignment="1">
      <alignment horizontal="left" vertical="center"/>
    </xf>
    <xf numFmtId="0" fontId="1" fillId="0" borderId="15" xfId="0" applyFont="1" applyBorder="1" applyAlignment="1">
      <alignment horizontal="left" vertical="center"/>
    </xf>
    <xf numFmtId="0" fontId="1" fillId="0" borderId="83" xfId="0" applyFont="1" applyBorder="1" applyAlignment="1">
      <alignment horizontal="left" vertical="center"/>
    </xf>
    <xf numFmtId="0" fontId="1" fillId="0" borderId="84" xfId="0" applyFont="1" applyBorder="1" applyAlignment="1">
      <alignment horizontal="left" vertical="center"/>
    </xf>
    <xf numFmtId="0" fontId="1" fillId="0" borderId="82" xfId="0" applyFont="1" applyBorder="1" applyAlignment="1">
      <alignment horizontal="left" vertical="center"/>
    </xf>
    <xf numFmtId="0" fontId="1" fillId="0" borderId="85" xfId="0" applyFont="1" applyFill="1" applyBorder="1" applyAlignment="1">
      <alignment horizontal="left" vertical="center"/>
    </xf>
    <xf numFmtId="0" fontId="1" fillId="0" borderId="83" xfId="0" applyFont="1" applyFill="1" applyBorder="1" applyAlignment="1">
      <alignment horizontal="left" vertical="center"/>
    </xf>
    <xf numFmtId="0" fontId="1" fillId="0" borderId="85" xfId="0" applyFont="1" applyBorder="1" applyAlignment="1">
      <alignment horizontal="left" vertical="center" wrapText="1"/>
    </xf>
    <xf numFmtId="0" fontId="1" fillId="0" borderId="83" xfId="0" applyFont="1" applyBorder="1" applyAlignment="1">
      <alignment horizontal="left" vertical="center" wrapText="1"/>
    </xf>
    <xf numFmtId="0" fontId="1" fillId="0" borderId="85" xfId="0" applyFont="1" applyFill="1" applyBorder="1" applyAlignment="1">
      <alignment horizontal="center" vertical="center" wrapText="1"/>
    </xf>
    <xf numFmtId="0" fontId="1" fillId="0" borderId="83" xfId="0" applyFont="1" applyFill="1" applyBorder="1" applyAlignment="1">
      <alignment horizontal="center" vertical="center" wrapText="1"/>
    </xf>
    <xf numFmtId="3" fontId="1" fillId="0" borderId="85" xfId="0" applyNumberFormat="1" applyFont="1" applyFill="1" applyBorder="1" applyAlignment="1">
      <alignment horizontal="right" vertical="center"/>
    </xf>
    <xf numFmtId="3" fontId="1" fillId="0" borderId="83" xfId="0" applyNumberFormat="1" applyFont="1" applyFill="1" applyBorder="1" applyAlignment="1">
      <alignment horizontal="right" vertical="center"/>
    </xf>
    <xf numFmtId="0" fontId="1" fillId="0" borderId="85" xfId="0" applyFont="1" applyBorder="1" applyAlignment="1">
      <alignment horizontal="center" vertical="center"/>
    </xf>
    <xf numFmtId="0" fontId="1" fillId="0" borderId="83" xfId="0" applyFont="1" applyBorder="1" applyAlignment="1">
      <alignment horizontal="center" vertical="center"/>
    </xf>
    <xf numFmtId="0" fontId="1" fillId="0" borderId="85" xfId="0" applyFont="1" applyFill="1" applyBorder="1" applyAlignment="1">
      <alignment horizontal="center" vertical="center"/>
    </xf>
    <xf numFmtId="0" fontId="1" fillId="0" borderId="83" xfId="0" applyFont="1" applyFill="1" applyBorder="1" applyAlignment="1">
      <alignment horizontal="center" vertical="center"/>
    </xf>
    <xf numFmtId="0" fontId="1" fillId="0" borderId="85"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83" xfId="0" applyFont="1" applyBorder="1" applyAlignment="1">
      <alignment horizontal="center" vertical="center" wrapText="1"/>
    </xf>
    <xf numFmtId="0" fontId="1" fillId="0" borderId="16" xfId="0" applyFont="1" applyBorder="1" applyAlignment="1">
      <alignment horizontal="center" vertical="center"/>
    </xf>
    <xf numFmtId="0" fontId="1" fillId="0" borderId="1" xfId="0" applyFont="1" applyBorder="1" applyAlignment="1">
      <alignment horizontal="center" vertical="center"/>
    </xf>
    <xf numFmtId="0" fontId="1" fillId="0" borderId="41" xfId="0" applyFont="1" applyBorder="1" applyAlignment="1">
      <alignment horizontal="center" vertical="center"/>
    </xf>
    <xf numFmtId="0" fontId="1" fillId="0" borderId="76" xfId="0" applyFont="1" applyBorder="1" applyAlignment="1">
      <alignment horizontal="center" vertical="center" wrapText="1"/>
    </xf>
    <xf numFmtId="0" fontId="1" fillId="0" borderId="29" xfId="0" applyFont="1" applyBorder="1" applyAlignment="1">
      <alignment horizontal="center" vertical="center"/>
    </xf>
    <xf numFmtId="0" fontId="1" fillId="0" borderId="78" xfId="0" applyFont="1" applyBorder="1" applyAlignment="1">
      <alignment horizontal="center" vertical="center"/>
    </xf>
    <xf numFmtId="0" fontId="1" fillId="0" borderId="44" xfId="0" applyFont="1" applyBorder="1" applyAlignment="1">
      <alignment horizontal="center" vertical="center"/>
    </xf>
    <xf numFmtId="3" fontId="1" fillId="0" borderId="85" xfId="0" applyNumberFormat="1" applyFont="1" applyBorder="1" applyAlignment="1">
      <alignment horizontal="center" vertical="center"/>
    </xf>
    <xf numFmtId="3" fontId="1" fillId="0" borderId="15" xfId="0" applyNumberFormat="1" applyFont="1" applyBorder="1" applyAlignment="1">
      <alignment horizontal="center" vertical="center"/>
    </xf>
    <xf numFmtId="3" fontId="1" fillId="0" borderId="83" xfId="0" applyNumberFormat="1" applyFont="1" applyBorder="1" applyAlignment="1">
      <alignment horizontal="center" vertical="center"/>
    </xf>
    <xf numFmtId="0" fontId="1" fillId="0" borderId="15" xfId="0" applyFont="1" applyBorder="1" applyAlignment="1">
      <alignment horizontal="center" vertical="center"/>
    </xf>
    <xf numFmtId="165" fontId="1" fillId="0" borderId="85" xfId="0" applyNumberFormat="1" applyFont="1" applyBorder="1" applyAlignment="1">
      <alignment horizontal="center" vertical="center" wrapText="1"/>
    </xf>
    <xf numFmtId="165" fontId="1" fillId="0" borderId="15" xfId="0" applyNumberFormat="1" applyFont="1" applyBorder="1" applyAlignment="1">
      <alignment horizontal="center" vertical="center" wrapText="1"/>
    </xf>
    <xf numFmtId="165" fontId="1" fillId="0" borderId="83" xfId="0" applyNumberFormat="1" applyFont="1" applyBorder="1" applyAlignment="1">
      <alignment horizontal="center" vertical="center" wrapText="1"/>
    </xf>
    <xf numFmtId="0" fontId="22" fillId="0" borderId="85" xfId="0" applyFont="1" applyFill="1" applyBorder="1" applyAlignment="1">
      <alignment horizontal="center" vertical="center" wrapText="1"/>
    </xf>
    <xf numFmtId="0" fontId="22" fillId="0" borderId="15" xfId="0" applyFont="1" applyFill="1" applyBorder="1" applyAlignment="1">
      <alignment horizontal="center" vertical="center" wrapText="1"/>
    </xf>
    <xf numFmtId="0" fontId="22" fillId="0" borderId="83" xfId="0" applyFont="1" applyFill="1" applyBorder="1" applyAlignment="1">
      <alignment horizontal="center" vertical="center" wrapText="1"/>
    </xf>
    <xf numFmtId="0" fontId="1" fillId="0" borderId="94" xfId="0" applyFont="1" applyBorder="1" applyAlignment="1">
      <alignment horizontal="center" vertical="center" wrapText="1"/>
    </xf>
    <xf numFmtId="0" fontId="1" fillId="0" borderId="32" xfId="0" applyFont="1" applyBorder="1" applyAlignment="1">
      <alignment horizontal="center" vertical="center" wrapText="1"/>
    </xf>
    <xf numFmtId="0" fontId="1" fillId="0" borderId="96" xfId="0" applyFont="1" applyBorder="1" applyAlignment="1">
      <alignment horizontal="center" vertical="center" wrapText="1"/>
    </xf>
    <xf numFmtId="0" fontId="11" fillId="0" borderId="72" xfId="0" applyFont="1" applyBorder="1" applyAlignment="1">
      <alignment horizontal="center"/>
    </xf>
    <xf numFmtId="0" fontId="11" fillId="0" borderId="23" xfId="0" applyFont="1" applyBorder="1" applyAlignment="1">
      <alignment horizontal="center"/>
    </xf>
    <xf numFmtId="0" fontId="11" fillId="0" borderId="24" xfId="0" applyFont="1" applyBorder="1" applyAlignment="1">
      <alignment horizontal="center"/>
    </xf>
    <xf numFmtId="0" fontId="11" fillId="0" borderId="74" xfId="0" applyFont="1" applyBorder="1" applyAlignment="1">
      <alignment horizontal="center"/>
    </xf>
    <xf numFmtId="0" fontId="10" fillId="0" borderId="27" xfId="0" applyFont="1" applyBorder="1" applyAlignment="1">
      <alignment horizontal="left" vertical="center"/>
    </xf>
    <xf numFmtId="0" fontId="10" fillId="0" borderId="79" xfId="0" applyFont="1" applyBorder="1" applyAlignment="1">
      <alignment horizontal="left" vertical="center"/>
    </xf>
    <xf numFmtId="0" fontId="1" fillId="0" borderId="16" xfId="0" applyFont="1" applyBorder="1" applyAlignment="1">
      <alignment horizontal="left" vertical="center" wrapText="1"/>
    </xf>
    <xf numFmtId="0" fontId="1" fillId="0" borderId="1" xfId="0" applyFont="1" applyBorder="1" applyAlignment="1">
      <alignment horizontal="left" vertical="center"/>
    </xf>
    <xf numFmtId="0" fontId="22" fillId="0" borderId="75" xfId="0" applyFont="1" applyBorder="1" applyAlignment="1">
      <alignment horizontal="center" vertical="center" wrapText="1"/>
    </xf>
    <xf numFmtId="0" fontId="22" fillId="0" borderId="77" xfId="0" applyFont="1" applyBorder="1" applyAlignment="1">
      <alignment horizontal="center" vertical="center" wrapText="1"/>
    </xf>
    <xf numFmtId="0" fontId="22" fillId="0" borderId="81" xfId="0" applyFont="1" applyBorder="1" applyAlignment="1">
      <alignment horizontal="center" vertical="center" wrapText="1"/>
    </xf>
    <xf numFmtId="0" fontId="1" fillId="0" borderId="60" xfId="0" applyFont="1" applyBorder="1" applyAlignment="1">
      <alignment horizontal="left" vertical="center"/>
    </xf>
    <xf numFmtId="0" fontId="1" fillId="0" borderId="61" xfId="0" applyFont="1" applyBorder="1" applyAlignment="1">
      <alignment horizontal="left" vertical="center"/>
    </xf>
    <xf numFmtId="0" fontId="26" fillId="0" borderId="16" xfId="0" applyFont="1" applyBorder="1" applyAlignment="1">
      <alignment horizontal="left" vertical="center" wrapText="1"/>
    </xf>
    <xf numFmtId="0" fontId="26" fillId="0" borderId="1" xfId="0" applyFont="1" applyBorder="1" applyAlignment="1">
      <alignment horizontal="left" vertical="center" wrapText="1"/>
    </xf>
    <xf numFmtId="0" fontId="26" fillId="0" borderId="41" xfId="0" applyFont="1" applyBorder="1" applyAlignment="1">
      <alignment horizontal="left" vertical="center" wrapText="1"/>
    </xf>
    <xf numFmtId="3" fontId="1" fillId="0" borderId="76" xfId="0" applyNumberFormat="1" applyFont="1" applyBorder="1" applyAlignment="1">
      <alignment horizontal="right" vertical="center"/>
    </xf>
    <xf numFmtId="3" fontId="1" fillId="0" borderId="15" xfId="0" applyNumberFormat="1" applyFont="1" applyBorder="1" applyAlignment="1">
      <alignment horizontal="right" vertical="center"/>
    </xf>
    <xf numFmtId="3" fontId="1" fillId="0" borderId="83" xfId="0" applyNumberFormat="1" applyFont="1" applyBorder="1" applyAlignment="1">
      <alignment horizontal="right" vertical="center"/>
    </xf>
  </cellXfs>
  <cellStyles count="2">
    <cellStyle name="Normal" xfId="0" builtinId="0"/>
    <cellStyle name="Normal 2" xfId="1"/>
  </cellStyles>
  <dxfs count="114">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
      <fill>
        <patternFill>
          <bgColor rgb="FFFF0000"/>
        </patternFill>
      </fill>
    </dxf>
    <dxf>
      <fill>
        <patternFill>
          <bgColor rgb="FFFF0000"/>
        </patternFill>
      </fill>
    </dxf>
    <dxf>
      <fill>
        <patternFill>
          <bgColor rgb="FFFF0000"/>
        </patternFill>
      </fill>
    </dxf>
    <dxf>
      <fill>
        <patternFill>
          <bgColor rgb="FFFF0000"/>
        </patternFill>
      </fill>
    </dxf>
    <dxf>
      <fill>
        <patternFill>
          <bgColor rgb="FFFF0000"/>
        </patternFill>
      </fill>
    </dxf>
    <dxf>
      <font>
        <b/>
        <i val="0"/>
        <color rgb="FFFF0000"/>
      </font>
    </dxf>
  </dxfs>
  <tableStyles count="0" defaultTableStyle="TableStyleMedium9" defaultPivotStyle="PivotStyleLight16"/>
  <colors>
    <mruColors>
      <color rgb="FF99FF66"/>
      <color rgb="FFC0C0C0"/>
      <color rgb="FFDDDDDD"/>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theme" Target="theme/theme1.xml"/><Relationship Id="rId30"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png"/><Relationship Id="rId1" Type="http://schemas.openxmlformats.org/officeDocument/2006/relationships/image" Target="../media/image1.png"/><Relationship Id="rId4"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editAs="oneCell">
    <xdr:from>
      <xdr:col>2</xdr:col>
      <xdr:colOff>0</xdr:colOff>
      <xdr:row>22</xdr:row>
      <xdr:rowOff>0</xdr:rowOff>
    </xdr:from>
    <xdr:to>
      <xdr:col>9</xdr:col>
      <xdr:colOff>447675</xdr:colOff>
      <xdr:row>44</xdr:row>
      <xdr:rowOff>133350</xdr:rowOff>
    </xdr:to>
    <xdr:pic>
      <xdr:nvPicPr>
        <xdr:cNvPr id="1025" name="Picture 1"/>
        <xdr:cNvPicPr>
          <a:picLocks noChangeAspect="1" noChangeArrowheads="1"/>
        </xdr:cNvPicPr>
      </xdr:nvPicPr>
      <xdr:blipFill>
        <a:blip xmlns:r="http://schemas.openxmlformats.org/officeDocument/2006/relationships" r:embed="rId1" cstate="print"/>
        <a:srcRect/>
        <a:stretch>
          <a:fillRect/>
        </a:stretch>
      </xdr:blipFill>
      <xdr:spPr bwMode="auto">
        <a:xfrm>
          <a:off x="1524000" y="4191000"/>
          <a:ext cx="5781675" cy="4343400"/>
        </a:xfrm>
        <a:prstGeom prst="rect">
          <a:avLst/>
        </a:prstGeom>
        <a:noFill/>
        <a:ln w="1">
          <a:noFill/>
          <a:miter lim="800000"/>
          <a:headEnd/>
          <a:tailEnd type="none" w="med" len="med"/>
        </a:ln>
        <a:effectLst/>
      </xdr:spPr>
    </xdr:pic>
    <xdr:clientData/>
  </xdr:twoCellAnchor>
  <xdr:twoCellAnchor editAs="oneCell">
    <xdr:from>
      <xdr:col>10</xdr:col>
      <xdr:colOff>0</xdr:colOff>
      <xdr:row>14</xdr:row>
      <xdr:rowOff>0</xdr:rowOff>
    </xdr:from>
    <xdr:to>
      <xdr:col>22</xdr:col>
      <xdr:colOff>180975</xdr:colOff>
      <xdr:row>27</xdr:row>
      <xdr:rowOff>142875</xdr:rowOff>
    </xdr:to>
    <xdr:pic>
      <xdr:nvPicPr>
        <xdr:cNvPr id="1026" name="Picture 2"/>
        <xdr:cNvPicPr>
          <a:picLocks noChangeAspect="1" noChangeArrowheads="1"/>
        </xdr:cNvPicPr>
      </xdr:nvPicPr>
      <xdr:blipFill>
        <a:blip xmlns:r="http://schemas.openxmlformats.org/officeDocument/2006/relationships" r:embed="rId2" cstate="print"/>
        <a:srcRect/>
        <a:stretch>
          <a:fillRect/>
        </a:stretch>
      </xdr:blipFill>
      <xdr:spPr bwMode="auto">
        <a:xfrm>
          <a:off x="7620000" y="2667000"/>
          <a:ext cx="9324975" cy="2638425"/>
        </a:xfrm>
        <a:prstGeom prst="rect">
          <a:avLst/>
        </a:prstGeom>
        <a:noFill/>
        <a:ln w="1">
          <a:noFill/>
          <a:miter lim="800000"/>
          <a:headEnd/>
          <a:tailEnd type="none" w="med" len="med"/>
        </a:ln>
        <a:effectLst/>
      </xdr:spPr>
    </xdr:pic>
    <xdr:clientData/>
  </xdr:twoCellAnchor>
  <xdr:twoCellAnchor editAs="oneCell">
    <xdr:from>
      <xdr:col>10</xdr:col>
      <xdr:colOff>0</xdr:colOff>
      <xdr:row>8</xdr:row>
      <xdr:rowOff>0</xdr:rowOff>
    </xdr:from>
    <xdr:to>
      <xdr:col>13</xdr:col>
      <xdr:colOff>609600</xdr:colOff>
      <xdr:row>13</xdr:row>
      <xdr:rowOff>0</xdr:rowOff>
    </xdr:to>
    <xdr:pic>
      <xdr:nvPicPr>
        <xdr:cNvPr id="2" name="Picture 1"/>
        <xdr:cNvPicPr>
          <a:picLocks noChangeAspect="1" noChangeArrowheads="1"/>
        </xdr:cNvPicPr>
      </xdr:nvPicPr>
      <xdr:blipFill>
        <a:blip xmlns:r="http://schemas.openxmlformats.org/officeDocument/2006/relationships" r:embed="rId3" cstate="print"/>
        <a:srcRect/>
        <a:stretch>
          <a:fillRect/>
        </a:stretch>
      </xdr:blipFill>
      <xdr:spPr bwMode="auto">
        <a:xfrm>
          <a:off x="7620000" y="1524000"/>
          <a:ext cx="2895600" cy="952500"/>
        </a:xfrm>
        <a:prstGeom prst="rect">
          <a:avLst/>
        </a:prstGeom>
        <a:noFill/>
        <a:ln w="1">
          <a:noFill/>
          <a:miter lim="800000"/>
          <a:headEnd/>
          <a:tailEnd type="none" w="med" len="med"/>
        </a:ln>
        <a:effectLst/>
      </xdr:spPr>
    </xdr:pic>
    <xdr:clientData/>
  </xdr:twoCellAnchor>
  <xdr:twoCellAnchor editAs="oneCell">
    <xdr:from>
      <xdr:col>11</xdr:col>
      <xdr:colOff>0</xdr:colOff>
      <xdr:row>35</xdr:row>
      <xdr:rowOff>0</xdr:rowOff>
    </xdr:from>
    <xdr:to>
      <xdr:col>18</xdr:col>
      <xdr:colOff>495300</xdr:colOff>
      <xdr:row>57</xdr:row>
      <xdr:rowOff>171450</xdr:rowOff>
    </xdr:to>
    <xdr:pic>
      <xdr:nvPicPr>
        <xdr:cNvPr id="3" name="Picture 2"/>
        <xdr:cNvPicPr>
          <a:picLocks noChangeAspect="1" noChangeArrowheads="1"/>
        </xdr:cNvPicPr>
      </xdr:nvPicPr>
      <xdr:blipFill>
        <a:blip xmlns:r="http://schemas.openxmlformats.org/officeDocument/2006/relationships" r:embed="rId4" cstate="print"/>
        <a:srcRect/>
        <a:stretch>
          <a:fillRect/>
        </a:stretch>
      </xdr:blipFill>
      <xdr:spPr bwMode="auto">
        <a:xfrm>
          <a:off x="8382000" y="6724650"/>
          <a:ext cx="5829300" cy="4362450"/>
        </a:xfrm>
        <a:prstGeom prst="rect">
          <a:avLst/>
        </a:prstGeom>
        <a:noFill/>
        <a:ln w="1">
          <a:noFill/>
          <a:miter lim="800000"/>
          <a:headEnd/>
          <a:tailEnd type="none" w="med" len="med"/>
        </a:ln>
        <a:effectLst/>
      </xdr:spPr>
    </xdr:pic>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comments" Target="../comments3.xml"/><Relationship Id="rId1" Type="http://schemas.openxmlformats.org/officeDocument/2006/relationships/vmlDrawing" Target="../drawings/vmlDrawing3.vml"/></Relationships>
</file>

<file path=xl/worksheets/_rels/sheet4.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comments" Target="../comments5.xml"/><Relationship Id="rId2" Type="http://schemas.openxmlformats.org/officeDocument/2006/relationships/vmlDrawing" Target="../drawings/vmlDrawing5.v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6.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7.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8.vml"/><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9.vml"/><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0.vml"/><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1.v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2.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3.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4.vml"/><Relationship Id="rId1" Type="http://schemas.openxmlformats.org/officeDocument/2006/relationships/printerSettings" Target="../printerSettings/printerSettings13.bin"/></Relationships>
</file>

<file path=xl/worksheets/_rels/sheet15.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5.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16.v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17.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18.vml"/><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19.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4.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_rels/sheet25.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26.xml.rels><?xml version="1.0" encoding="UTF-8" standalone="yes"?>
<Relationships xmlns="http://schemas.openxmlformats.org/package/2006/relationships"><Relationship Id="rId1" Type="http://schemas.openxmlformats.org/officeDocument/2006/relationships/printerSettings" Target="../printerSettings/printerSettings2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dimension ref="A1:AU52"/>
  <sheetViews>
    <sheetView zoomScale="70" zoomScaleNormal="70" workbookViewId="0">
      <selection activeCell="E5" sqref="E5"/>
    </sheetView>
  </sheetViews>
  <sheetFormatPr baseColWidth="10" defaultColWidth="11.44140625" defaultRowHeight="14.4" x14ac:dyDescent="0.3"/>
  <cols>
    <col min="1" max="1" width="11.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5" width="11.44140625" style="1"/>
    <col min="26" max="26" width="11.44140625" style="1" customWidth="1"/>
    <col min="27" max="37" width="6.6640625" style="1" customWidth="1"/>
    <col min="38" max="16384" width="11.44140625" style="1"/>
  </cols>
  <sheetData>
    <row r="1" spans="1:47" ht="43.8" thickBot="1" x14ac:dyDescent="0.35">
      <c r="A1" s="9" t="s">
        <v>75</v>
      </c>
      <c r="B1" s="9" t="s">
        <v>78</v>
      </c>
      <c r="C1" s="5" t="s">
        <v>2</v>
      </c>
      <c r="D1" s="5" t="s">
        <v>3</v>
      </c>
      <c r="E1" s="5" t="s">
        <v>4</v>
      </c>
      <c r="F1" s="5"/>
      <c r="G1" s="5"/>
      <c r="H1" s="5" t="s">
        <v>0</v>
      </c>
      <c r="I1" s="5" t="s">
        <v>1</v>
      </c>
      <c r="J1" s="118" t="s">
        <v>56</v>
      </c>
      <c r="K1" s="8" t="s">
        <v>57</v>
      </c>
      <c r="L1" s="79" t="s">
        <v>189</v>
      </c>
      <c r="M1" s="165">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row>
    <row r="2" spans="1:47" ht="21.6" thickBot="1" x14ac:dyDescent="0.35">
      <c r="A2" s="7">
        <v>2</v>
      </c>
      <c r="B2" s="7" t="s">
        <v>79</v>
      </c>
      <c r="C2" s="3">
        <f>'Copie ZACH27'!E1</f>
        <v>4500042503</v>
      </c>
      <c r="D2" s="7" t="str">
        <f>'Copie ZACH27'!B1</f>
        <v>VIVESCIA</v>
      </c>
      <c r="E2" s="7" t="str">
        <f>'Copie ZACH27'!C1</f>
        <v>51VIDE</v>
      </c>
      <c r="F2" s="7"/>
      <c r="G2" s="7"/>
      <c r="H2" s="7" t="str">
        <f>'Copie ZACH27'!A1</f>
        <v>P000014842</v>
      </c>
      <c r="I2" s="4">
        <f>VLOOKUP(H2,ZACH28!A1:B999,2,FALSE)</f>
        <v>10.7</v>
      </c>
      <c r="J2" s="14" t="str">
        <f>I3</f>
        <v/>
      </c>
      <c r="K2" s="4" t="str">
        <f>'Copie ZACH27'!D1</f>
        <v>6RH ETINCEL PT G+</v>
      </c>
      <c r="L2" s="289">
        <f>INDEX('PT MAX COOP'!B5:N24,MATCH(D2,'PT MAX COOP'!A5:A24,0),MATCH(K2,'PT MAX COOP'!B4:N4,0))</f>
        <v>11.5</v>
      </c>
      <c r="M2" s="279" t="str">
        <f>IF(ISBLANK(I9),"",AVERAGE(I9:I52))</f>
        <v/>
      </c>
      <c r="N2" s="282"/>
      <c r="O2" s="88"/>
      <c r="P2" s="88"/>
      <c r="Q2" s="282"/>
      <c r="R2" s="88"/>
      <c r="S2" s="88"/>
      <c r="T2" s="282"/>
      <c r="U2" s="87"/>
      <c r="AM2" s="168"/>
      <c r="AN2" s="168"/>
      <c r="AO2" s="168"/>
      <c r="AP2" s="168"/>
      <c r="AQ2" s="168"/>
      <c r="AR2" s="168"/>
      <c r="AS2" s="168"/>
      <c r="AT2" s="168"/>
      <c r="AU2" s="168"/>
    </row>
    <row r="3" spans="1:47" ht="15" thickBot="1" x14ac:dyDescent="0.35">
      <c r="B3" s="134">
        <f>'Copie ZACH27'!F1</f>
        <v>0</v>
      </c>
      <c r="C3" s="286" t="s">
        <v>5</v>
      </c>
      <c r="D3" s="287"/>
      <c r="E3" s="287"/>
      <c r="F3" s="287"/>
      <c r="G3" s="287"/>
      <c r="H3" s="288"/>
      <c r="I3" s="6" t="str">
        <f>IF(ISBLANK(I5),"",AVERAGE(I5:I52))</f>
        <v/>
      </c>
      <c r="J3" s="119" t="str">
        <f>IF(ISBLANK(I5),"",ABS(I2-I3))</f>
        <v/>
      </c>
      <c r="K3" s="120"/>
      <c r="L3" s="290"/>
      <c r="M3" s="280"/>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 thickBot="1" x14ac:dyDescent="0.35">
      <c r="A4" s="135" t="s">
        <v>205</v>
      </c>
      <c r="B4" s="135">
        <f>B3/30</f>
        <v>0</v>
      </c>
      <c r="C4" s="89"/>
      <c r="D4" s="91" t="s">
        <v>197</v>
      </c>
      <c r="E4" s="85" t="s">
        <v>55</v>
      </c>
      <c r="F4" s="85" t="s">
        <v>569</v>
      </c>
      <c r="G4" s="85" t="s">
        <v>571</v>
      </c>
      <c r="H4" s="85" t="s">
        <v>54</v>
      </c>
      <c r="I4" s="85" t="s">
        <v>1</v>
      </c>
      <c r="J4" s="85" t="s">
        <v>89</v>
      </c>
      <c r="K4" s="16" t="s">
        <v>90</v>
      </c>
      <c r="L4" s="95" t="s">
        <v>190</v>
      </c>
      <c r="M4" s="96" t="s">
        <v>153</v>
      </c>
      <c r="N4" s="85" t="s">
        <v>193</v>
      </c>
      <c r="O4" s="85" t="s">
        <v>185</v>
      </c>
      <c r="P4" s="85" t="s">
        <v>186</v>
      </c>
      <c r="Q4" s="85" t="s">
        <v>191</v>
      </c>
      <c r="R4" s="85" t="s">
        <v>188</v>
      </c>
      <c r="S4" s="85" t="s">
        <v>187</v>
      </c>
      <c r="T4" s="16" t="s">
        <v>192</v>
      </c>
      <c r="U4" s="85" t="s">
        <v>198</v>
      </c>
      <c r="V4" s="85" t="s">
        <v>199</v>
      </c>
      <c r="W4" s="85" t="s">
        <v>200</v>
      </c>
      <c r="X4" s="143" t="s">
        <v>207</v>
      </c>
      <c r="Y4" s="154" t="s">
        <v>153</v>
      </c>
      <c r="Z4" s="153"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 customHeight="1" x14ac:dyDescent="0.3">
      <c r="C5" s="136">
        <f>IFERROR(IF(E4&lt;&gt;"",B4-1,""),"")</f>
        <v>-1</v>
      </c>
      <c r="D5" s="283"/>
      <c r="E5" s="97">
        <v>51</v>
      </c>
      <c r="F5" s="275"/>
      <c r="G5" s="276"/>
      <c r="H5" s="98" t="s">
        <v>6</v>
      </c>
      <c r="I5" s="99"/>
      <c r="J5" s="98" t="str">
        <f>IF(ISBLANK(I5),"",ABS($I$2-I5))</f>
        <v/>
      </c>
      <c r="K5" s="100"/>
      <c r="L5" s="101"/>
      <c r="M5" s="101"/>
      <c r="N5" s="102"/>
      <c r="O5" s="103"/>
      <c r="P5" s="103"/>
      <c r="Q5" s="104" t="str">
        <f>IF(ISBLANK(O5),"",O5+P5)</f>
        <v/>
      </c>
      <c r="R5" s="103"/>
      <c r="S5" s="103"/>
      <c r="T5" s="122" t="str">
        <f>IF(ISBLANK(R5),"",R5+S5)</f>
        <v/>
      </c>
      <c r="U5" s="102"/>
      <c r="V5" s="102"/>
      <c r="W5" s="127"/>
      <c r="X5" s="148"/>
      <c r="Y5" s="151"/>
      <c r="Z5" s="90"/>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3">
      <c r="C6" s="136">
        <f>IFERROR(IF(E5&lt;&gt;"",C5-1,""),"")</f>
        <v>-2</v>
      </c>
      <c r="D6" s="284"/>
      <c r="E6" s="84"/>
      <c r="F6" s="84"/>
      <c r="G6" s="84"/>
      <c r="H6" s="2" t="s">
        <v>7</v>
      </c>
      <c r="I6" s="19"/>
      <c r="J6" s="2" t="str">
        <f t="shared" ref="J6:J52" si="0">IF(ISBLANK(I6),"",ABS($I$2-I6))</f>
        <v/>
      </c>
      <c r="K6" s="90"/>
      <c r="L6" s="72"/>
      <c r="M6" s="72"/>
      <c r="N6" s="15"/>
      <c r="O6" s="92"/>
      <c r="P6" s="92"/>
      <c r="Q6" s="93" t="str">
        <f>IF(ISBLANK(O6),"",O6+P6)</f>
        <v/>
      </c>
      <c r="R6" s="92"/>
      <c r="S6" s="92"/>
      <c r="T6" s="123" t="str">
        <f t="shared" ref="T6:T52" si="1">IF(ISBLANK(R6),"",R6+S6)</f>
        <v/>
      </c>
      <c r="U6" s="15"/>
      <c r="V6" s="125"/>
      <c r="W6" s="128"/>
      <c r="X6" s="149"/>
      <c r="Y6" s="120"/>
      <c r="Z6" s="90"/>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 customHeight="1" x14ac:dyDescent="0.3">
      <c r="C7" s="136" t="str">
        <f t="shared" ref="C7:C52" si="4">IFERROR(IF(E6&lt;&gt;"",C6-1,""),"")</f>
        <v/>
      </c>
      <c r="D7" s="284"/>
      <c r="E7" s="84"/>
      <c r="F7" s="84"/>
      <c r="G7" s="84"/>
      <c r="H7" s="2" t="s">
        <v>8</v>
      </c>
      <c r="I7" s="19"/>
      <c r="J7" s="2" t="str">
        <f t="shared" si="0"/>
        <v/>
      </c>
      <c r="K7" s="90"/>
      <c r="L7" s="72"/>
      <c r="M7" s="72"/>
      <c r="N7" s="15"/>
      <c r="O7" s="92"/>
      <c r="P7" s="92"/>
      <c r="Q7" s="93" t="str">
        <f t="shared" ref="Q7:Q52" si="5">IF(ISBLANK(O7),"",O7+P7)</f>
        <v/>
      </c>
      <c r="R7" s="92"/>
      <c r="S7" s="92"/>
      <c r="T7" s="123" t="str">
        <f t="shared" si="1"/>
        <v/>
      </c>
      <c r="U7" s="15"/>
      <c r="V7" s="125"/>
      <c r="W7" s="128"/>
      <c r="X7" s="149"/>
      <c r="Y7" s="120"/>
      <c r="Z7" s="90"/>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 thickBot="1" x14ac:dyDescent="0.35">
      <c r="C8" s="136" t="str">
        <f t="shared" si="4"/>
        <v/>
      </c>
      <c r="D8" s="285"/>
      <c r="E8" s="107"/>
      <c r="F8" s="107"/>
      <c r="G8" s="107"/>
      <c r="H8" s="108" t="s">
        <v>9</v>
      </c>
      <c r="I8" s="109"/>
      <c r="J8" s="108" t="str">
        <f t="shared" si="0"/>
        <v/>
      </c>
      <c r="K8" s="110"/>
      <c r="L8" s="111"/>
      <c r="M8" s="111"/>
      <c r="N8" s="112"/>
      <c r="O8" s="113"/>
      <c r="P8" s="113"/>
      <c r="Q8" s="114" t="str">
        <f t="shared" si="5"/>
        <v/>
      </c>
      <c r="R8" s="113"/>
      <c r="S8" s="113"/>
      <c r="T8" s="124" t="str">
        <f t="shared" si="1"/>
        <v/>
      </c>
      <c r="U8" s="112"/>
      <c r="V8" s="112"/>
      <c r="W8" s="129"/>
      <c r="X8" s="150"/>
      <c r="Y8" s="152"/>
      <c r="Z8" s="90"/>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3">
      <c r="C9" s="136" t="str">
        <f t="shared" si="4"/>
        <v/>
      </c>
      <c r="D9" s="283"/>
      <c r="E9" s="97"/>
      <c r="F9" s="97"/>
      <c r="G9" s="97"/>
      <c r="H9" s="98" t="s">
        <v>10</v>
      </c>
      <c r="I9" s="99"/>
      <c r="J9" s="98" t="str">
        <f t="shared" si="0"/>
        <v/>
      </c>
      <c r="K9" s="100"/>
      <c r="L9" s="101"/>
      <c r="M9" s="101"/>
      <c r="N9" s="102"/>
      <c r="O9" s="103"/>
      <c r="P9" s="103"/>
      <c r="Q9" s="104" t="str">
        <f t="shared" si="5"/>
        <v/>
      </c>
      <c r="R9" s="103"/>
      <c r="S9" s="103"/>
      <c r="T9" s="122" t="str">
        <f t="shared" si="1"/>
        <v/>
      </c>
      <c r="U9" s="102"/>
      <c r="V9" s="102"/>
      <c r="W9" s="127"/>
      <c r="X9" s="148"/>
      <c r="Y9" s="151"/>
      <c r="Z9" s="90"/>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 customHeight="1" x14ac:dyDescent="0.3">
      <c r="C10" s="136" t="str">
        <f t="shared" si="4"/>
        <v/>
      </c>
      <c r="D10" s="284"/>
      <c r="E10" s="84"/>
      <c r="F10" s="84"/>
      <c r="G10" s="84"/>
      <c r="H10" s="2" t="s">
        <v>11</v>
      </c>
      <c r="I10" s="19"/>
      <c r="J10" s="2" t="str">
        <f t="shared" si="0"/>
        <v/>
      </c>
      <c r="K10" s="90"/>
      <c r="L10" s="72"/>
      <c r="M10" s="72"/>
      <c r="N10" s="15"/>
      <c r="O10" s="92"/>
      <c r="P10" s="92"/>
      <c r="Q10" s="93" t="str">
        <f t="shared" si="5"/>
        <v/>
      </c>
      <c r="R10" s="92"/>
      <c r="S10" s="92"/>
      <c r="T10" s="123" t="str">
        <f t="shared" si="1"/>
        <v/>
      </c>
      <c r="U10" s="15"/>
      <c r="V10" s="15"/>
      <c r="W10" s="128"/>
      <c r="X10" s="149"/>
      <c r="Y10" s="120"/>
      <c r="Z10" s="90"/>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3">
      <c r="C11" s="136" t="str">
        <f t="shared" si="4"/>
        <v/>
      </c>
      <c r="D11" s="284"/>
      <c r="E11" s="15"/>
      <c r="F11" s="15"/>
      <c r="G11" s="15"/>
      <c r="H11" s="2" t="s">
        <v>12</v>
      </c>
      <c r="I11" s="19"/>
      <c r="J11" s="12" t="str">
        <f t="shared" si="0"/>
        <v/>
      </c>
      <c r="K11" s="15"/>
      <c r="L11" s="72"/>
      <c r="M11" s="72"/>
      <c r="N11" s="15"/>
      <c r="O11" s="92"/>
      <c r="P11" s="92"/>
      <c r="Q11" s="93" t="str">
        <f t="shared" si="5"/>
        <v/>
      </c>
      <c r="R11" s="92"/>
      <c r="S11" s="92"/>
      <c r="T11" s="123" t="str">
        <f t="shared" si="1"/>
        <v/>
      </c>
      <c r="U11" s="126"/>
      <c r="V11" s="15"/>
      <c r="W11" s="128"/>
      <c r="X11" s="149"/>
      <c r="Y11" s="120"/>
      <c r="Z11" s="90"/>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 thickBot="1" x14ac:dyDescent="0.35">
      <c r="C12" s="136" t="str">
        <f t="shared" si="4"/>
        <v/>
      </c>
      <c r="D12" s="285"/>
      <c r="E12" s="112"/>
      <c r="F12" s="112"/>
      <c r="G12" s="112"/>
      <c r="H12" s="108" t="s">
        <v>13</v>
      </c>
      <c r="I12" s="109"/>
      <c r="J12" s="116" t="str">
        <f t="shared" si="0"/>
        <v/>
      </c>
      <c r="K12" s="112"/>
      <c r="L12" s="111"/>
      <c r="M12" s="111"/>
      <c r="N12" s="112"/>
      <c r="O12" s="113"/>
      <c r="P12" s="113"/>
      <c r="Q12" s="114" t="str">
        <f t="shared" si="5"/>
        <v/>
      </c>
      <c r="R12" s="113"/>
      <c r="S12" s="113"/>
      <c r="T12" s="124" t="str">
        <f t="shared" si="1"/>
        <v/>
      </c>
      <c r="U12" s="112"/>
      <c r="V12" s="112"/>
      <c r="W12" s="129"/>
      <c r="X12" s="150"/>
      <c r="Y12" s="152"/>
      <c r="Z12" s="90"/>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 customHeight="1" x14ac:dyDescent="0.3">
      <c r="C13" s="136" t="str">
        <f t="shared" si="4"/>
        <v/>
      </c>
      <c r="D13" s="283"/>
      <c r="E13" s="102"/>
      <c r="F13" s="102"/>
      <c r="G13" s="102"/>
      <c r="H13" s="98" t="s">
        <v>14</v>
      </c>
      <c r="I13" s="99"/>
      <c r="J13" s="117" t="str">
        <f t="shared" si="0"/>
        <v/>
      </c>
      <c r="K13" s="102"/>
      <c r="L13" s="101"/>
      <c r="M13" s="101"/>
      <c r="N13" s="102"/>
      <c r="O13" s="103"/>
      <c r="P13" s="103"/>
      <c r="Q13" s="104" t="str">
        <f t="shared" si="5"/>
        <v/>
      </c>
      <c r="R13" s="103"/>
      <c r="S13" s="103"/>
      <c r="T13" s="122" t="str">
        <f t="shared" si="1"/>
        <v/>
      </c>
      <c r="U13" s="102"/>
      <c r="V13" s="102"/>
      <c r="W13" s="127"/>
      <c r="X13" s="148"/>
      <c r="Y13" s="151"/>
      <c r="Z13" s="90"/>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3">
      <c r="C14" s="136" t="str">
        <f t="shared" si="4"/>
        <v/>
      </c>
      <c r="D14" s="284"/>
      <c r="E14" s="15"/>
      <c r="F14" s="15"/>
      <c r="G14" s="15"/>
      <c r="H14" s="2" t="s">
        <v>15</v>
      </c>
      <c r="I14" s="19"/>
      <c r="J14" s="12" t="str">
        <f t="shared" si="0"/>
        <v/>
      </c>
      <c r="K14" s="15"/>
      <c r="L14" s="72"/>
      <c r="M14" s="72"/>
      <c r="N14" s="15"/>
      <c r="O14" s="92"/>
      <c r="P14" s="92"/>
      <c r="Q14" s="93" t="str">
        <f t="shared" si="5"/>
        <v/>
      </c>
      <c r="R14" s="92"/>
      <c r="S14" s="92"/>
      <c r="T14" s="123" t="str">
        <f t="shared" si="1"/>
        <v/>
      </c>
      <c r="U14" s="15"/>
      <c r="V14" s="15"/>
      <c r="W14" s="128"/>
      <c r="X14" s="149"/>
      <c r="Y14" s="120"/>
      <c r="Z14" s="90"/>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3">
      <c r="C15" s="136" t="str">
        <f t="shared" si="4"/>
        <v/>
      </c>
      <c r="D15" s="284"/>
      <c r="E15" s="15"/>
      <c r="F15" s="15"/>
      <c r="G15" s="15"/>
      <c r="H15" s="2" t="s">
        <v>16</v>
      </c>
      <c r="I15" s="19"/>
      <c r="J15" s="12" t="str">
        <f t="shared" si="0"/>
        <v/>
      </c>
      <c r="K15" s="15"/>
      <c r="L15" s="72"/>
      <c r="M15" s="72"/>
      <c r="N15" s="15"/>
      <c r="O15" s="92"/>
      <c r="P15" s="92"/>
      <c r="Q15" s="93" t="str">
        <f t="shared" si="5"/>
        <v/>
      </c>
      <c r="R15" s="92"/>
      <c r="S15" s="92"/>
      <c r="T15" s="123" t="str">
        <f t="shared" si="1"/>
        <v/>
      </c>
      <c r="U15" s="15"/>
      <c r="V15" s="15"/>
      <c r="W15" s="128"/>
      <c r="X15" s="149"/>
      <c r="Y15" s="120"/>
      <c r="Z15" s="90"/>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 thickBot="1" x14ac:dyDescent="0.35">
      <c r="C16" s="136" t="str">
        <f t="shared" si="4"/>
        <v/>
      </c>
      <c r="D16" s="285"/>
      <c r="E16" s="112"/>
      <c r="F16" s="112"/>
      <c r="G16" s="112"/>
      <c r="H16" s="108" t="s">
        <v>17</v>
      </c>
      <c r="I16" s="109"/>
      <c r="J16" s="116" t="str">
        <f t="shared" si="0"/>
        <v/>
      </c>
      <c r="K16" s="112"/>
      <c r="L16" s="111"/>
      <c r="M16" s="111"/>
      <c r="N16" s="112"/>
      <c r="O16" s="113"/>
      <c r="P16" s="113"/>
      <c r="Q16" s="114" t="str">
        <f t="shared" si="5"/>
        <v/>
      </c>
      <c r="R16" s="113"/>
      <c r="S16" s="113"/>
      <c r="T16" s="124" t="str">
        <f t="shared" si="1"/>
        <v/>
      </c>
      <c r="U16" s="112"/>
      <c r="V16" s="130"/>
      <c r="W16" s="129"/>
      <c r="X16" s="150"/>
      <c r="Y16" s="152"/>
      <c r="Z16" s="90"/>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3">
      <c r="C17" s="136" t="str">
        <f t="shared" si="4"/>
        <v/>
      </c>
      <c r="D17" s="283"/>
      <c r="E17" s="102"/>
      <c r="F17" s="102"/>
      <c r="G17" s="102"/>
      <c r="H17" s="98" t="s">
        <v>18</v>
      </c>
      <c r="I17" s="99"/>
      <c r="J17" s="117" t="str">
        <f t="shared" si="0"/>
        <v/>
      </c>
      <c r="K17" s="102"/>
      <c r="L17" s="101"/>
      <c r="M17" s="101"/>
      <c r="N17" s="102"/>
      <c r="O17" s="103"/>
      <c r="P17" s="103"/>
      <c r="Q17" s="104" t="str">
        <f t="shared" si="5"/>
        <v/>
      </c>
      <c r="R17" s="103"/>
      <c r="S17" s="103"/>
      <c r="T17" s="122" t="str">
        <f t="shared" si="1"/>
        <v/>
      </c>
      <c r="U17" s="102"/>
      <c r="V17" s="102"/>
      <c r="W17" s="127"/>
      <c r="X17" s="148"/>
      <c r="Y17" s="151"/>
      <c r="Z17" s="90"/>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3">
      <c r="C18" s="136" t="str">
        <f t="shared" si="4"/>
        <v/>
      </c>
      <c r="D18" s="284"/>
      <c r="E18" s="15"/>
      <c r="F18" s="15"/>
      <c r="G18" s="15"/>
      <c r="H18" s="2" t="s">
        <v>19</v>
      </c>
      <c r="I18" s="19"/>
      <c r="J18" s="12" t="str">
        <f t="shared" si="0"/>
        <v/>
      </c>
      <c r="K18" s="15"/>
      <c r="L18" s="72"/>
      <c r="M18" s="72"/>
      <c r="N18" s="15"/>
      <c r="O18" s="92"/>
      <c r="P18" s="92"/>
      <c r="Q18" s="93" t="str">
        <f t="shared" si="5"/>
        <v/>
      </c>
      <c r="R18" s="92"/>
      <c r="S18" s="92"/>
      <c r="T18" s="123" t="str">
        <f t="shared" si="1"/>
        <v/>
      </c>
      <c r="U18" s="15"/>
      <c r="V18" s="15"/>
      <c r="W18" s="128"/>
      <c r="X18" s="149"/>
      <c r="Y18" s="120"/>
      <c r="Z18" s="90"/>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3">
      <c r="C19" s="136" t="str">
        <f t="shared" si="4"/>
        <v/>
      </c>
      <c r="D19" s="284"/>
      <c r="E19" s="15"/>
      <c r="F19" s="15"/>
      <c r="G19" s="15"/>
      <c r="H19" s="2" t="s">
        <v>20</v>
      </c>
      <c r="I19" s="19"/>
      <c r="J19" s="12" t="str">
        <f t="shared" si="0"/>
        <v/>
      </c>
      <c r="K19" s="15"/>
      <c r="L19" s="72"/>
      <c r="M19" s="72"/>
      <c r="N19" s="15"/>
      <c r="O19" s="92"/>
      <c r="P19" s="92"/>
      <c r="Q19" s="93" t="str">
        <f t="shared" si="5"/>
        <v/>
      </c>
      <c r="R19" s="92"/>
      <c r="S19" s="92"/>
      <c r="T19" s="123" t="str">
        <f t="shared" si="1"/>
        <v/>
      </c>
      <c r="U19" s="15"/>
      <c r="V19" s="15"/>
      <c r="W19" s="128"/>
      <c r="X19" s="149"/>
      <c r="Y19" s="120"/>
      <c r="Z19" s="90"/>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 thickBot="1" x14ac:dyDescent="0.35">
      <c r="C20" s="136" t="str">
        <f t="shared" si="4"/>
        <v/>
      </c>
      <c r="D20" s="285"/>
      <c r="E20" s="112"/>
      <c r="F20" s="112"/>
      <c r="G20" s="112"/>
      <c r="H20" s="108" t="s">
        <v>21</v>
      </c>
      <c r="I20" s="109"/>
      <c r="J20" s="116" t="str">
        <f t="shared" si="0"/>
        <v/>
      </c>
      <c r="K20" s="112"/>
      <c r="L20" s="111"/>
      <c r="M20" s="111"/>
      <c r="N20" s="112"/>
      <c r="O20" s="113"/>
      <c r="P20" s="113"/>
      <c r="Q20" s="114" t="str">
        <f t="shared" si="5"/>
        <v/>
      </c>
      <c r="R20" s="113"/>
      <c r="S20" s="113"/>
      <c r="T20" s="124" t="str">
        <f t="shared" si="1"/>
        <v/>
      </c>
      <c r="U20" s="112"/>
      <c r="V20" s="130"/>
      <c r="W20" s="129"/>
      <c r="X20" s="150"/>
      <c r="Y20" s="152"/>
      <c r="Z20" s="90"/>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3">
      <c r="C21" s="136" t="str">
        <f t="shared" si="4"/>
        <v/>
      </c>
      <c r="D21" s="283"/>
      <c r="E21" s="102"/>
      <c r="F21" s="277"/>
      <c r="G21" s="278"/>
      <c r="H21" s="98" t="s">
        <v>22</v>
      </c>
      <c r="I21" s="99"/>
      <c r="J21" s="117" t="str">
        <f t="shared" si="0"/>
        <v/>
      </c>
      <c r="K21" s="102"/>
      <c r="L21" s="101"/>
      <c r="M21" s="101"/>
      <c r="N21" s="102"/>
      <c r="O21" s="103"/>
      <c r="P21" s="103"/>
      <c r="Q21" s="104" t="str">
        <f t="shared" si="5"/>
        <v/>
      </c>
      <c r="R21" s="103"/>
      <c r="S21" s="103"/>
      <c r="T21" s="122" t="str">
        <f t="shared" si="1"/>
        <v/>
      </c>
      <c r="U21" s="102"/>
      <c r="V21" s="102"/>
      <c r="W21" s="127"/>
      <c r="X21" s="148"/>
      <c r="Y21" s="151"/>
      <c r="Z21" s="90"/>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3">
      <c r="C22" s="136" t="str">
        <f t="shared" si="4"/>
        <v/>
      </c>
      <c r="D22" s="284"/>
      <c r="E22" s="15"/>
      <c r="F22" s="15"/>
      <c r="G22" s="15"/>
      <c r="H22" s="2" t="s">
        <v>23</v>
      </c>
      <c r="I22" s="19"/>
      <c r="J22" s="12" t="str">
        <f t="shared" si="0"/>
        <v/>
      </c>
      <c r="K22" s="15"/>
      <c r="L22" s="72"/>
      <c r="M22" s="72"/>
      <c r="N22" s="15"/>
      <c r="O22" s="92"/>
      <c r="P22" s="92"/>
      <c r="Q22" s="93" t="str">
        <f t="shared" si="5"/>
        <v/>
      </c>
      <c r="R22" s="92"/>
      <c r="S22" s="92"/>
      <c r="T22" s="123" t="str">
        <f t="shared" si="1"/>
        <v/>
      </c>
      <c r="U22" s="15"/>
      <c r="V22" s="15"/>
      <c r="W22" s="128"/>
      <c r="X22" s="149"/>
      <c r="Y22" s="120"/>
      <c r="Z22" s="90"/>
      <c r="AA22" s="15"/>
      <c r="AB22" s="15"/>
      <c r="AC22" s="15"/>
      <c r="AD22" s="15"/>
      <c r="AE22" s="2" t="str">
        <f t="shared" si="2"/>
        <v/>
      </c>
      <c r="AF22" s="15"/>
      <c r="AG22" s="15"/>
      <c r="AH22" s="133" t="str">
        <f t="shared" si="3"/>
        <v/>
      </c>
      <c r="AI22" s="15"/>
      <c r="AJ22" s="15"/>
      <c r="AK22" s="15"/>
      <c r="AL22" s="166"/>
    </row>
    <row r="23" spans="3:47" x14ac:dyDescent="0.3">
      <c r="C23" s="136" t="str">
        <f t="shared" si="4"/>
        <v/>
      </c>
      <c r="D23" s="284"/>
      <c r="E23" s="15"/>
      <c r="F23" s="15"/>
      <c r="G23" s="15"/>
      <c r="H23" s="2" t="s">
        <v>24</v>
      </c>
      <c r="I23" s="19"/>
      <c r="J23" s="12" t="str">
        <f t="shared" si="0"/>
        <v/>
      </c>
      <c r="K23" s="15"/>
      <c r="L23" s="72"/>
      <c r="M23" s="72"/>
      <c r="N23" s="15"/>
      <c r="O23" s="92"/>
      <c r="P23" s="92"/>
      <c r="Q23" s="93" t="str">
        <f t="shared" si="5"/>
        <v/>
      </c>
      <c r="R23" s="92"/>
      <c r="S23" s="92"/>
      <c r="T23" s="123" t="str">
        <f t="shared" si="1"/>
        <v/>
      </c>
      <c r="U23" s="15"/>
      <c r="V23" s="15"/>
      <c r="W23" s="128"/>
      <c r="X23" s="149"/>
      <c r="Y23" s="120"/>
      <c r="Z23" s="90"/>
      <c r="AA23" s="15"/>
      <c r="AB23" s="15"/>
      <c r="AC23" s="15"/>
      <c r="AD23" s="15"/>
      <c r="AE23" s="2" t="str">
        <f t="shared" si="2"/>
        <v/>
      </c>
      <c r="AF23" s="15"/>
      <c r="AG23" s="15"/>
      <c r="AH23" s="133" t="str">
        <f t="shared" si="3"/>
        <v/>
      </c>
      <c r="AI23" s="15"/>
      <c r="AJ23" s="15"/>
      <c r="AK23" s="15"/>
      <c r="AL23" s="166"/>
    </row>
    <row r="24" spans="3:47" ht="15" thickBot="1" x14ac:dyDescent="0.35">
      <c r="C24" s="136" t="str">
        <f t="shared" si="4"/>
        <v/>
      </c>
      <c r="D24" s="285"/>
      <c r="E24" s="112"/>
      <c r="F24" s="112"/>
      <c r="G24" s="112"/>
      <c r="H24" s="108" t="s">
        <v>25</v>
      </c>
      <c r="I24" s="109"/>
      <c r="J24" s="116" t="str">
        <f t="shared" si="0"/>
        <v/>
      </c>
      <c r="K24" s="112"/>
      <c r="L24" s="111"/>
      <c r="M24" s="111"/>
      <c r="N24" s="112"/>
      <c r="O24" s="113"/>
      <c r="P24" s="113"/>
      <c r="Q24" s="114" t="str">
        <f t="shared" si="5"/>
        <v/>
      </c>
      <c r="R24" s="113"/>
      <c r="S24" s="113"/>
      <c r="T24" s="124" t="str">
        <f t="shared" si="1"/>
        <v/>
      </c>
      <c r="U24" s="112"/>
      <c r="V24" s="112"/>
      <c r="W24" s="129"/>
      <c r="X24" s="150"/>
      <c r="Y24" s="152"/>
      <c r="Z24" s="90"/>
      <c r="AA24" s="15"/>
      <c r="AB24" s="15"/>
      <c r="AC24" s="15"/>
      <c r="AD24" s="15"/>
      <c r="AE24" s="2" t="str">
        <f t="shared" si="2"/>
        <v/>
      </c>
      <c r="AF24" s="15"/>
      <c r="AG24" s="15"/>
      <c r="AH24" s="133" t="str">
        <f t="shared" si="3"/>
        <v/>
      </c>
      <c r="AI24" s="15"/>
      <c r="AJ24" s="15"/>
      <c r="AK24" s="15"/>
      <c r="AL24" s="166"/>
    </row>
    <row r="25" spans="3:47" ht="14.4" customHeight="1" x14ac:dyDescent="0.3">
      <c r="C25" s="136" t="str">
        <f t="shared" si="4"/>
        <v/>
      </c>
      <c r="D25" s="283"/>
      <c r="E25" s="102"/>
      <c r="F25" s="102"/>
      <c r="G25" s="102"/>
      <c r="H25" s="98" t="s">
        <v>26</v>
      </c>
      <c r="I25" s="99"/>
      <c r="J25" s="117" t="str">
        <f t="shared" si="0"/>
        <v/>
      </c>
      <c r="K25" s="102"/>
      <c r="L25" s="101"/>
      <c r="M25" s="101"/>
      <c r="N25" s="102"/>
      <c r="O25" s="103"/>
      <c r="P25" s="103"/>
      <c r="Q25" s="104" t="str">
        <f t="shared" si="5"/>
        <v/>
      </c>
      <c r="R25" s="103"/>
      <c r="S25" s="103"/>
      <c r="T25" s="122" t="str">
        <f t="shared" si="1"/>
        <v/>
      </c>
      <c r="U25" s="102"/>
      <c r="V25" s="102"/>
      <c r="W25" s="127"/>
      <c r="X25" s="148"/>
      <c r="Y25" s="151"/>
      <c r="Z25" s="90"/>
      <c r="AA25" s="15"/>
      <c r="AB25" s="15"/>
      <c r="AC25" s="15"/>
      <c r="AD25" s="15"/>
      <c r="AE25" s="2" t="str">
        <f t="shared" si="2"/>
        <v/>
      </c>
      <c r="AF25" s="15"/>
      <c r="AG25" s="15"/>
      <c r="AH25" s="133" t="str">
        <f t="shared" si="3"/>
        <v/>
      </c>
      <c r="AI25" s="15"/>
      <c r="AJ25" s="15"/>
      <c r="AK25" s="15"/>
      <c r="AL25" s="166"/>
    </row>
    <row r="26" spans="3:47" x14ac:dyDescent="0.3">
      <c r="C26" s="136" t="str">
        <f t="shared" si="4"/>
        <v/>
      </c>
      <c r="D26" s="284"/>
      <c r="E26" s="15"/>
      <c r="F26" s="15"/>
      <c r="G26" s="15"/>
      <c r="H26" s="2" t="s">
        <v>27</v>
      </c>
      <c r="I26" s="19"/>
      <c r="J26" s="12" t="str">
        <f t="shared" si="0"/>
        <v/>
      </c>
      <c r="K26" s="15"/>
      <c r="L26" s="72"/>
      <c r="M26" s="72"/>
      <c r="N26" s="15"/>
      <c r="O26" s="92"/>
      <c r="P26" s="92"/>
      <c r="Q26" s="93" t="str">
        <f t="shared" si="5"/>
        <v/>
      </c>
      <c r="R26" s="92"/>
      <c r="S26" s="92"/>
      <c r="T26" s="123" t="str">
        <f t="shared" si="1"/>
        <v/>
      </c>
      <c r="U26" s="15"/>
      <c r="V26" s="15"/>
      <c r="W26" s="128"/>
      <c r="X26" s="149"/>
      <c r="Y26" s="120"/>
      <c r="Z26" s="90"/>
      <c r="AA26" s="15"/>
      <c r="AB26" s="15"/>
      <c r="AC26" s="15"/>
      <c r="AD26" s="15"/>
      <c r="AE26" s="2" t="str">
        <f t="shared" si="2"/>
        <v/>
      </c>
      <c r="AF26" s="15"/>
      <c r="AG26" s="15"/>
      <c r="AH26" s="133" t="str">
        <f t="shared" si="3"/>
        <v/>
      </c>
      <c r="AI26" s="15"/>
      <c r="AJ26" s="15"/>
      <c r="AK26" s="15"/>
      <c r="AL26" s="166"/>
    </row>
    <row r="27" spans="3:47" x14ac:dyDescent="0.3">
      <c r="C27" s="136" t="str">
        <f t="shared" si="4"/>
        <v/>
      </c>
      <c r="D27" s="284"/>
      <c r="E27" s="15"/>
      <c r="F27" s="15"/>
      <c r="G27" s="15"/>
      <c r="H27" s="2" t="s">
        <v>28</v>
      </c>
      <c r="I27" s="19"/>
      <c r="J27" s="12" t="str">
        <f t="shared" si="0"/>
        <v/>
      </c>
      <c r="K27" s="15"/>
      <c r="L27" s="72"/>
      <c r="M27" s="72"/>
      <c r="N27" s="15"/>
      <c r="O27" s="92"/>
      <c r="P27" s="92"/>
      <c r="Q27" s="93" t="str">
        <f t="shared" si="5"/>
        <v/>
      </c>
      <c r="R27" s="92"/>
      <c r="S27" s="92"/>
      <c r="T27" s="123" t="str">
        <f t="shared" si="1"/>
        <v/>
      </c>
      <c r="U27" s="15"/>
      <c r="V27" s="15"/>
      <c r="W27" s="128"/>
      <c r="X27" s="149"/>
      <c r="Y27" s="120"/>
      <c r="Z27" s="90"/>
      <c r="AA27" s="15"/>
      <c r="AB27" s="15"/>
      <c r="AC27" s="15"/>
      <c r="AD27" s="15"/>
      <c r="AE27" s="2" t="str">
        <f t="shared" si="2"/>
        <v/>
      </c>
      <c r="AF27" s="15"/>
      <c r="AG27" s="15"/>
      <c r="AH27" s="133" t="str">
        <f t="shared" si="3"/>
        <v/>
      </c>
      <c r="AI27" s="15"/>
      <c r="AJ27" s="15"/>
      <c r="AK27" s="15"/>
      <c r="AL27" s="166"/>
    </row>
    <row r="28" spans="3:47" ht="15" thickBot="1" x14ac:dyDescent="0.35">
      <c r="C28" s="136" t="str">
        <f t="shared" si="4"/>
        <v/>
      </c>
      <c r="D28" s="285"/>
      <c r="E28" s="112"/>
      <c r="F28" s="112"/>
      <c r="G28" s="112"/>
      <c r="H28" s="108" t="s">
        <v>29</v>
      </c>
      <c r="I28" s="109"/>
      <c r="J28" s="116" t="str">
        <f t="shared" si="0"/>
        <v/>
      </c>
      <c r="K28" s="112"/>
      <c r="L28" s="111"/>
      <c r="M28" s="111"/>
      <c r="N28" s="112"/>
      <c r="O28" s="113"/>
      <c r="P28" s="113"/>
      <c r="Q28" s="114" t="str">
        <f t="shared" si="5"/>
        <v/>
      </c>
      <c r="R28" s="113"/>
      <c r="S28" s="113"/>
      <c r="T28" s="124" t="str">
        <f t="shared" si="1"/>
        <v/>
      </c>
      <c r="U28" s="112"/>
      <c r="V28" s="112"/>
      <c r="W28" s="129"/>
      <c r="X28" s="150"/>
      <c r="Y28" s="152"/>
      <c r="Z28" s="90"/>
      <c r="AA28" s="15"/>
      <c r="AB28" s="15"/>
      <c r="AC28" s="15"/>
      <c r="AD28" s="15"/>
      <c r="AE28" s="2" t="str">
        <f t="shared" si="2"/>
        <v/>
      </c>
      <c r="AF28" s="15"/>
      <c r="AG28" s="15"/>
      <c r="AH28" s="133" t="str">
        <f t="shared" si="3"/>
        <v/>
      </c>
      <c r="AI28" s="15"/>
      <c r="AJ28" s="15"/>
      <c r="AK28" s="15"/>
      <c r="AL28" s="166"/>
    </row>
    <row r="29" spans="3:47" x14ac:dyDescent="0.3">
      <c r="C29" s="136" t="str">
        <f t="shared" si="4"/>
        <v/>
      </c>
      <c r="D29" s="283"/>
      <c r="E29" s="102"/>
      <c r="F29" s="102"/>
      <c r="G29" s="102"/>
      <c r="H29" s="98" t="s">
        <v>30</v>
      </c>
      <c r="I29" s="99"/>
      <c r="J29" s="117" t="str">
        <f t="shared" si="0"/>
        <v/>
      </c>
      <c r="K29" s="102"/>
      <c r="L29" s="101"/>
      <c r="M29" s="101"/>
      <c r="N29" s="102"/>
      <c r="O29" s="103"/>
      <c r="P29" s="103"/>
      <c r="Q29" s="104" t="str">
        <f t="shared" si="5"/>
        <v/>
      </c>
      <c r="R29" s="103"/>
      <c r="S29" s="103"/>
      <c r="T29" s="122" t="str">
        <f t="shared" si="1"/>
        <v/>
      </c>
      <c r="U29" s="102"/>
      <c r="V29" s="102"/>
      <c r="W29" s="127"/>
      <c r="X29" s="148"/>
      <c r="Y29" s="151"/>
      <c r="Z29" s="90"/>
      <c r="AA29" s="15"/>
      <c r="AB29" s="15"/>
      <c r="AC29" s="15"/>
      <c r="AD29" s="15"/>
      <c r="AE29" s="2" t="str">
        <f t="shared" si="2"/>
        <v/>
      </c>
      <c r="AF29" s="15"/>
      <c r="AG29" s="15"/>
      <c r="AH29" s="133" t="str">
        <f t="shared" si="3"/>
        <v/>
      </c>
      <c r="AI29" s="15"/>
      <c r="AJ29" s="15"/>
      <c r="AK29" s="15"/>
      <c r="AL29" s="166"/>
    </row>
    <row r="30" spans="3:47" x14ac:dyDescent="0.3">
      <c r="C30" s="136" t="str">
        <f t="shared" si="4"/>
        <v/>
      </c>
      <c r="D30" s="284"/>
      <c r="E30" s="15"/>
      <c r="F30" s="15"/>
      <c r="G30" s="15"/>
      <c r="H30" s="2" t="s">
        <v>31</v>
      </c>
      <c r="I30" s="19"/>
      <c r="J30" s="12" t="str">
        <f t="shared" si="0"/>
        <v/>
      </c>
      <c r="K30" s="15"/>
      <c r="L30" s="72"/>
      <c r="M30" s="72"/>
      <c r="N30" s="15"/>
      <c r="O30" s="92"/>
      <c r="P30" s="92"/>
      <c r="Q30" s="93" t="str">
        <f t="shared" si="5"/>
        <v/>
      </c>
      <c r="R30" s="92"/>
      <c r="S30" s="92"/>
      <c r="T30" s="123" t="str">
        <f t="shared" si="1"/>
        <v/>
      </c>
      <c r="U30" s="15"/>
      <c r="V30" s="15"/>
      <c r="W30" s="128"/>
      <c r="X30" s="149"/>
      <c r="Y30" s="120"/>
      <c r="Z30" s="90"/>
      <c r="AA30" s="15"/>
      <c r="AB30" s="15"/>
      <c r="AC30" s="15"/>
      <c r="AD30" s="15"/>
      <c r="AE30" s="2" t="str">
        <f t="shared" si="2"/>
        <v/>
      </c>
      <c r="AF30" s="15"/>
      <c r="AG30" s="15"/>
      <c r="AH30" s="133" t="str">
        <f t="shared" si="3"/>
        <v/>
      </c>
      <c r="AI30" s="15"/>
      <c r="AJ30" s="15"/>
      <c r="AK30" s="15"/>
      <c r="AL30" s="166"/>
    </row>
    <row r="31" spans="3:47" x14ac:dyDescent="0.3">
      <c r="C31" s="136" t="str">
        <f t="shared" si="4"/>
        <v/>
      </c>
      <c r="D31" s="284"/>
      <c r="E31" s="15"/>
      <c r="F31" s="15"/>
      <c r="G31" s="15"/>
      <c r="H31" s="2" t="s">
        <v>32</v>
      </c>
      <c r="I31" s="19"/>
      <c r="J31" s="12" t="str">
        <f t="shared" si="0"/>
        <v/>
      </c>
      <c r="K31" s="15"/>
      <c r="L31" s="72"/>
      <c r="M31" s="72"/>
      <c r="N31" s="15"/>
      <c r="O31" s="92"/>
      <c r="P31" s="92"/>
      <c r="Q31" s="93" t="str">
        <f t="shared" si="5"/>
        <v/>
      </c>
      <c r="R31" s="92"/>
      <c r="S31" s="92"/>
      <c r="T31" s="123" t="str">
        <f t="shared" si="1"/>
        <v/>
      </c>
      <c r="U31" s="15"/>
      <c r="V31" s="15"/>
      <c r="W31" s="128"/>
      <c r="X31" s="149"/>
      <c r="Y31" s="120"/>
    </row>
    <row r="32" spans="3:47" ht="15" thickBot="1" x14ac:dyDescent="0.35">
      <c r="C32" s="136" t="str">
        <f t="shared" si="4"/>
        <v/>
      </c>
      <c r="D32" s="285"/>
      <c r="E32" s="112"/>
      <c r="F32" s="112"/>
      <c r="G32" s="112"/>
      <c r="H32" s="108" t="s">
        <v>33</v>
      </c>
      <c r="I32" s="109"/>
      <c r="J32" s="116" t="str">
        <f t="shared" si="0"/>
        <v/>
      </c>
      <c r="K32" s="112"/>
      <c r="L32" s="111"/>
      <c r="M32" s="111"/>
      <c r="N32" s="112"/>
      <c r="O32" s="113"/>
      <c r="P32" s="113"/>
      <c r="Q32" s="114" t="str">
        <f t="shared" si="5"/>
        <v/>
      </c>
      <c r="R32" s="113"/>
      <c r="S32" s="113"/>
      <c r="T32" s="124" t="str">
        <f t="shared" si="1"/>
        <v/>
      </c>
      <c r="U32" s="112"/>
      <c r="V32" s="112"/>
      <c r="W32" s="129"/>
      <c r="X32" s="150"/>
      <c r="Y32" s="152"/>
    </row>
    <row r="33" spans="3:25" x14ac:dyDescent="0.3">
      <c r="C33" s="136" t="str">
        <f t="shared" si="4"/>
        <v/>
      </c>
      <c r="D33" s="283"/>
      <c r="E33" s="102"/>
      <c r="F33" s="102"/>
      <c r="G33" s="102"/>
      <c r="H33" s="98" t="s">
        <v>34</v>
      </c>
      <c r="I33" s="99"/>
      <c r="J33" s="117" t="str">
        <f t="shared" si="0"/>
        <v/>
      </c>
      <c r="K33" s="102"/>
      <c r="L33" s="101"/>
      <c r="M33" s="101"/>
      <c r="N33" s="102"/>
      <c r="O33" s="103"/>
      <c r="P33" s="103"/>
      <c r="Q33" s="104" t="str">
        <f t="shared" si="5"/>
        <v/>
      </c>
      <c r="R33" s="103"/>
      <c r="S33" s="103"/>
      <c r="T33" s="122" t="str">
        <f t="shared" si="1"/>
        <v/>
      </c>
      <c r="U33" s="102"/>
      <c r="V33" s="102"/>
      <c r="W33" s="127"/>
      <c r="X33" s="148"/>
      <c r="Y33" s="151"/>
    </row>
    <row r="34" spans="3:25" x14ac:dyDescent="0.3">
      <c r="C34" s="136" t="str">
        <f t="shared" si="4"/>
        <v/>
      </c>
      <c r="D34" s="284"/>
      <c r="E34" s="15"/>
      <c r="F34" s="15"/>
      <c r="G34" s="15"/>
      <c r="H34" s="2" t="s">
        <v>35</v>
      </c>
      <c r="I34" s="19"/>
      <c r="J34" s="12" t="str">
        <f t="shared" si="0"/>
        <v/>
      </c>
      <c r="K34" s="15"/>
      <c r="L34" s="72"/>
      <c r="M34" s="72"/>
      <c r="N34" s="15"/>
      <c r="O34" s="92"/>
      <c r="P34" s="92"/>
      <c r="Q34" s="93" t="str">
        <f t="shared" si="5"/>
        <v/>
      </c>
      <c r="R34" s="92"/>
      <c r="S34" s="92"/>
      <c r="T34" s="123" t="str">
        <f t="shared" si="1"/>
        <v/>
      </c>
      <c r="U34" s="15"/>
      <c r="V34" s="15"/>
      <c r="W34" s="128"/>
      <c r="X34" s="149"/>
      <c r="Y34" s="120"/>
    </row>
    <row r="35" spans="3:25" x14ac:dyDescent="0.3">
      <c r="C35" s="136" t="str">
        <f t="shared" si="4"/>
        <v/>
      </c>
      <c r="D35" s="284"/>
      <c r="E35" s="15"/>
      <c r="F35" s="15"/>
      <c r="G35" s="15"/>
      <c r="H35" s="2" t="s">
        <v>36</v>
      </c>
      <c r="I35" s="19"/>
      <c r="J35" s="12" t="str">
        <f t="shared" si="0"/>
        <v/>
      </c>
      <c r="K35" s="15"/>
      <c r="L35" s="72"/>
      <c r="M35" s="72"/>
      <c r="N35" s="15"/>
      <c r="O35" s="92"/>
      <c r="P35" s="92"/>
      <c r="Q35" s="93" t="str">
        <f t="shared" si="5"/>
        <v/>
      </c>
      <c r="R35" s="92"/>
      <c r="S35" s="92"/>
      <c r="T35" s="123" t="str">
        <f t="shared" si="1"/>
        <v/>
      </c>
      <c r="U35" s="15"/>
      <c r="V35" s="15"/>
      <c r="W35" s="128"/>
      <c r="X35" s="149"/>
      <c r="Y35" s="120"/>
    </row>
    <row r="36" spans="3:25" ht="15" thickBot="1" x14ac:dyDescent="0.35">
      <c r="C36" s="136" t="str">
        <f t="shared" si="4"/>
        <v/>
      </c>
      <c r="D36" s="285"/>
      <c r="E36" s="112"/>
      <c r="F36" s="112"/>
      <c r="G36" s="112"/>
      <c r="H36" s="108" t="s">
        <v>37</v>
      </c>
      <c r="I36" s="109"/>
      <c r="J36" s="116" t="str">
        <f t="shared" si="0"/>
        <v/>
      </c>
      <c r="K36" s="112"/>
      <c r="L36" s="111"/>
      <c r="M36" s="111"/>
      <c r="N36" s="112"/>
      <c r="O36" s="113"/>
      <c r="P36" s="113"/>
      <c r="Q36" s="114" t="str">
        <f t="shared" si="5"/>
        <v/>
      </c>
      <c r="R36" s="113"/>
      <c r="S36" s="113"/>
      <c r="T36" s="124" t="str">
        <f t="shared" si="1"/>
        <v/>
      </c>
      <c r="U36" s="112"/>
      <c r="V36" s="112"/>
      <c r="W36" s="129"/>
      <c r="X36" s="150"/>
      <c r="Y36" s="152"/>
    </row>
    <row r="37" spans="3:25" x14ac:dyDescent="0.3">
      <c r="C37" s="136" t="str">
        <f t="shared" si="4"/>
        <v/>
      </c>
      <c r="D37" s="283"/>
      <c r="E37" s="102"/>
      <c r="F37" s="102"/>
      <c r="G37" s="102"/>
      <c r="H37" s="98" t="s">
        <v>38</v>
      </c>
      <c r="I37" s="99"/>
      <c r="J37" s="117" t="str">
        <f t="shared" si="0"/>
        <v/>
      </c>
      <c r="K37" s="102"/>
      <c r="L37" s="101"/>
      <c r="M37" s="101"/>
      <c r="N37" s="102"/>
      <c r="O37" s="103"/>
      <c r="P37" s="103"/>
      <c r="Q37" s="104" t="str">
        <f t="shared" si="5"/>
        <v/>
      </c>
      <c r="R37" s="103"/>
      <c r="S37" s="103"/>
      <c r="T37" s="122" t="str">
        <f t="shared" si="1"/>
        <v/>
      </c>
      <c r="U37" s="102"/>
      <c r="V37" s="102"/>
      <c r="W37" s="127"/>
      <c r="X37" s="148"/>
      <c r="Y37" s="151"/>
    </row>
    <row r="38" spans="3:25" x14ac:dyDescent="0.3">
      <c r="C38" s="136" t="str">
        <f t="shared" si="4"/>
        <v/>
      </c>
      <c r="D38" s="284"/>
      <c r="E38" s="15"/>
      <c r="F38" s="15"/>
      <c r="G38" s="15"/>
      <c r="H38" s="2" t="s">
        <v>39</v>
      </c>
      <c r="I38" s="19"/>
      <c r="J38" s="12" t="str">
        <f t="shared" si="0"/>
        <v/>
      </c>
      <c r="K38" s="15"/>
      <c r="L38" s="72"/>
      <c r="M38" s="72"/>
      <c r="N38" s="15"/>
      <c r="O38" s="92"/>
      <c r="P38" s="92"/>
      <c r="Q38" s="93" t="str">
        <f t="shared" si="5"/>
        <v/>
      </c>
      <c r="R38" s="92"/>
      <c r="S38" s="92"/>
      <c r="T38" s="123" t="str">
        <f t="shared" si="1"/>
        <v/>
      </c>
      <c r="U38" s="15"/>
      <c r="V38" s="15"/>
      <c r="W38" s="128"/>
      <c r="X38" s="149"/>
      <c r="Y38" s="120"/>
    </row>
    <row r="39" spans="3:25" x14ac:dyDescent="0.3">
      <c r="C39" s="136" t="str">
        <f t="shared" si="4"/>
        <v/>
      </c>
      <c r="D39" s="284"/>
      <c r="E39" s="15"/>
      <c r="F39" s="15"/>
      <c r="G39" s="15"/>
      <c r="H39" s="2" t="s">
        <v>40</v>
      </c>
      <c r="I39" s="19"/>
      <c r="J39" s="12" t="str">
        <f t="shared" si="0"/>
        <v/>
      </c>
      <c r="K39" s="15"/>
      <c r="L39" s="72"/>
      <c r="M39" s="72"/>
      <c r="N39" s="15"/>
      <c r="O39" s="92"/>
      <c r="P39" s="92"/>
      <c r="Q39" s="93" t="str">
        <f t="shared" si="5"/>
        <v/>
      </c>
      <c r="R39" s="92"/>
      <c r="S39" s="92"/>
      <c r="T39" s="123" t="str">
        <f t="shared" si="1"/>
        <v/>
      </c>
      <c r="U39" s="15"/>
      <c r="V39" s="15"/>
      <c r="W39" s="128"/>
      <c r="X39" s="149"/>
      <c r="Y39" s="120"/>
    </row>
    <row r="40" spans="3:25" ht="15" thickBot="1" x14ac:dyDescent="0.35">
      <c r="C40" s="136" t="str">
        <f t="shared" si="4"/>
        <v/>
      </c>
      <c r="D40" s="285"/>
      <c r="E40" s="112"/>
      <c r="F40" s="112"/>
      <c r="G40" s="112"/>
      <c r="H40" s="108" t="s">
        <v>41</v>
      </c>
      <c r="I40" s="109"/>
      <c r="J40" s="116" t="str">
        <f t="shared" si="0"/>
        <v/>
      </c>
      <c r="K40" s="112"/>
      <c r="L40" s="111"/>
      <c r="M40" s="111"/>
      <c r="N40" s="112"/>
      <c r="O40" s="113"/>
      <c r="P40" s="113"/>
      <c r="Q40" s="114" t="str">
        <f t="shared" si="5"/>
        <v/>
      </c>
      <c r="R40" s="113"/>
      <c r="S40" s="113"/>
      <c r="T40" s="124" t="str">
        <f t="shared" si="1"/>
        <v/>
      </c>
      <c r="U40" s="112"/>
      <c r="V40" s="112"/>
      <c r="W40" s="129"/>
      <c r="X40" s="150"/>
      <c r="Y40" s="152"/>
    </row>
    <row r="41" spans="3:25" x14ac:dyDescent="0.3">
      <c r="C41" s="136" t="str">
        <f t="shared" si="4"/>
        <v/>
      </c>
      <c r="D41" s="283"/>
      <c r="E41" s="102"/>
      <c r="F41" s="102"/>
      <c r="G41" s="102"/>
      <c r="H41" s="98" t="s">
        <v>42</v>
      </c>
      <c r="I41" s="99"/>
      <c r="J41" s="117" t="str">
        <f t="shared" si="0"/>
        <v/>
      </c>
      <c r="K41" s="102"/>
      <c r="L41" s="101"/>
      <c r="M41" s="101"/>
      <c r="N41" s="102"/>
      <c r="O41" s="103"/>
      <c r="P41" s="103"/>
      <c r="Q41" s="104" t="str">
        <f t="shared" si="5"/>
        <v/>
      </c>
      <c r="R41" s="103"/>
      <c r="S41" s="103"/>
      <c r="T41" s="122" t="str">
        <f t="shared" si="1"/>
        <v/>
      </c>
      <c r="U41" s="102"/>
      <c r="V41" s="102"/>
      <c r="W41" s="127"/>
      <c r="X41" s="148"/>
      <c r="Y41" s="151"/>
    </row>
    <row r="42" spans="3:25" x14ac:dyDescent="0.3">
      <c r="C42" s="136" t="str">
        <f t="shared" si="4"/>
        <v/>
      </c>
      <c r="D42" s="284"/>
      <c r="E42" s="15"/>
      <c r="F42" s="15"/>
      <c r="G42" s="15"/>
      <c r="H42" s="2" t="s">
        <v>43</v>
      </c>
      <c r="I42" s="19"/>
      <c r="J42" s="12" t="str">
        <f t="shared" si="0"/>
        <v/>
      </c>
      <c r="K42" s="15"/>
      <c r="L42" s="72"/>
      <c r="M42" s="72"/>
      <c r="N42" s="15"/>
      <c r="O42" s="92"/>
      <c r="P42" s="92"/>
      <c r="Q42" s="93" t="str">
        <f t="shared" si="5"/>
        <v/>
      </c>
      <c r="R42" s="92"/>
      <c r="S42" s="92"/>
      <c r="T42" s="123" t="str">
        <f t="shared" si="1"/>
        <v/>
      </c>
      <c r="U42" s="15"/>
      <c r="V42" s="15"/>
      <c r="W42" s="128"/>
      <c r="X42" s="149"/>
      <c r="Y42" s="120"/>
    </row>
    <row r="43" spans="3:25" x14ac:dyDescent="0.3">
      <c r="C43" s="136" t="str">
        <f t="shared" si="4"/>
        <v/>
      </c>
      <c r="D43" s="284"/>
      <c r="E43" s="15"/>
      <c r="F43" s="15"/>
      <c r="G43" s="15"/>
      <c r="H43" s="2" t="s">
        <v>44</v>
      </c>
      <c r="I43" s="19"/>
      <c r="J43" s="12" t="str">
        <f t="shared" si="0"/>
        <v/>
      </c>
      <c r="K43" s="15"/>
      <c r="L43" s="72"/>
      <c r="M43" s="72"/>
      <c r="N43" s="15"/>
      <c r="O43" s="92"/>
      <c r="P43" s="92"/>
      <c r="Q43" s="93" t="str">
        <f t="shared" si="5"/>
        <v/>
      </c>
      <c r="R43" s="92"/>
      <c r="S43" s="92"/>
      <c r="T43" s="123" t="str">
        <f t="shared" si="1"/>
        <v/>
      </c>
      <c r="U43" s="15"/>
      <c r="V43" s="15"/>
      <c r="W43" s="128"/>
      <c r="X43" s="149"/>
      <c r="Y43" s="120"/>
    </row>
    <row r="44" spans="3:25" ht="15" thickBot="1" x14ac:dyDescent="0.35">
      <c r="C44" s="136" t="str">
        <f t="shared" si="4"/>
        <v/>
      </c>
      <c r="D44" s="285"/>
      <c r="E44" s="112"/>
      <c r="F44" s="112"/>
      <c r="G44" s="112"/>
      <c r="H44" s="108" t="s">
        <v>45</v>
      </c>
      <c r="I44" s="109"/>
      <c r="J44" s="116" t="str">
        <f t="shared" si="0"/>
        <v/>
      </c>
      <c r="K44" s="112"/>
      <c r="L44" s="111"/>
      <c r="M44" s="111"/>
      <c r="N44" s="112"/>
      <c r="O44" s="113"/>
      <c r="P44" s="113"/>
      <c r="Q44" s="114" t="str">
        <f t="shared" si="5"/>
        <v/>
      </c>
      <c r="R44" s="113"/>
      <c r="S44" s="113"/>
      <c r="T44" s="124" t="str">
        <f t="shared" si="1"/>
        <v/>
      </c>
      <c r="U44" s="112"/>
      <c r="V44" s="112"/>
      <c r="W44" s="129"/>
      <c r="X44" s="150"/>
      <c r="Y44" s="152"/>
    </row>
    <row r="45" spans="3:25" x14ac:dyDescent="0.3">
      <c r="C45" s="136" t="str">
        <f t="shared" si="4"/>
        <v/>
      </c>
      <c r="D45" s="283"/>
      <c r="E45" s="102"/>
      <c r="F45" s="102"/>
      <c r="G45" s="102"/>
      <c r="H45" s="98" t="s">
        <v>46</v>
      </c>
      <c r="I45" s="99"/>
      <c r="J45" s="117" t="str">
        <f t="shared" si="0"/>
        <v/>
      </c>
      <c r="K45" s="102"/>
      <c r="L45" s="101"/>
      <c r="M45" s="101"/>
      <c r="N45" s="102"/>
      <c r="O45" s="103"/>
      <c r="P45" s="103"/>
      <c r="Q45" s="104" t="str">
        <f t="shared" si="5"/>
        <v/>
      </c>
      <c r="R45" s="103"/>
      <c r="S45" s="103"/>
      <c r="T45" s="122" t="str">
        <f t="shared" si="1"/>
        <v/>
      </c>
      <c r="U45" s="102"/>
      <c r="V45" s="102"/>
      <c r="W45" s="127"/>
      <c r="X45" s="148"/>
      <c r="Y45" s="151"/>
    </row>
    <row r="46" spans="3:25" x14ac:dyDescent="0.3">
      <c r="C46" s="136" t="str">
        <f t="shared" si="4"/>
        <v/>
      </c>
      <c r="D46" s="284"/>
      <c r="E46" s="15"/>
      <c r="F46" s="15"/>
      <c r="G46" s="15"/>
      <c r="H46" s="2" t="s">
        <v>47</v>
      </c>
      <c r="I46" s="19"/>
      <c r="J46" s="12" t="str">
        <f t="shared" si="0"/>
        <v/>
      </c>
      <c r="K46" s="15"/>
      <c r="L46" s="72"/>
      <c r="M46" s="72"/>
      <c r="N46" s="15"/>
      <c r="O46" s="92"/>
      <c r="P46" s="92"/>
      <c r="Q46" s="93" t="str">
        <f t="shared" si="5"/>
        <v/>
      </c>
      <c r="R46" s="92"/>
      <c r="S46" s="92"/>
      <c r="T46" s="123" t="str">
        <f t="shared" si="1"/>
        <v/>
      </c>
      <c r="U46" s="15"/>
      <c r="V46" s="15"/>
      <c r="W46" s="128"/>
      <c r="X46" s="149"/>
      <c r="Y46" s="120"/>
    </row>
    <row r="47" spans="3:25" x14ac:dyDescent="0.3">
      <c r="C47" s="136" t="str">
        <f t="shared" si="4"/>
        <v/>
      </c>
      <c r="D47" s="284"/>
      <c r="E47" s="15"/>
      <c r="F47" s="15"/>
      <c r="G47" s="15"/>
      <c r="H47" s="2" t="s">
        <v>48</v>
      </c>
      <c r="I47" s="19"/>
      <c r="J47" s="12" t="str">
        <f t="shared" si="0"/>
        <v/>
      </c>
      <c r="K47" s="15"/>
      <c r="L47" s="72"/>
      <c r="M47" s="72"/>
      <c r="N47" s="15"/>
      <c r="O47" s="92"/>
      <c r="P47" s="92"/>
      <c r="Q47" s="93" t="str">
        <f t="shared" si="5"/>
        <v/>
      </c>
      <c r="R47" s="92"/>
      <c r="S47" s="92"/>
      <c r="T47" s="123" t="str">
        <f t="shared" si="1"/>
        <v/>
      </c>
      <c r="U47" s="15"/>
      <c r="V47" s="15"/>
      <c r="W47" s="128"/>
      <c r="X47" s="149"/>
      <c r="Y47" s="120"/>
    </row>
    <row r="48" spans="3:25" ht="15" thickBot="1" x14ac:dyDescent="0.35">
      <c r="C48" s="136" t="str">
        <f t="shared" si="4"/>
        <v/>
      </c>
      <c r="D48" s="285"/>
      <c r="E48" s="112"/>
      <c r="F48" s="112"/>
      <c r="G48" s="112"/>
      <c r="H48" s="108" t="s">
        <v>49</v>
      </c>
      <c r="I48" s="109"/>
      <c r="J48" s="116" t="str">
        <f t="shared" si="0"/>
        <v/>
      </c>
      <c r="K48" s="112"/>
      <c r="L48" s="111"/>
      <c r="M48" s="111"/>
      <c r="N48" s="112"/>
      <c r="O48" s="113"/>
      <c r="P48" s="113"/>
      <c r="Q48" s="114" t="str">
        <f t="shared" si="5"/>
        <v/>
      </c>
      <c r="R48" s="113"/>
      <c r="S48" s="113"/>
      <c r="T48" s="124" t="str">
        <f t="shared" si="1"/>
        <v/>
      </c>
      <c r="U48" s="112"/>
      <c r="V48" s="112"/>
      <c r="W48" s="129"/>
      <c r="X48" s="150"/>
      <c r="Y48" s="152"/>
    </row>
    <row r="49" spans="3:25" x14ac:dyDescent="0.3">
      <c r="C49" s="136" t="str">
        <f t="shared" si="4"/>
        <v/>
      </c>
      <c r="D49" s="283"/>
      <c r="E49" s="102"/>
      <c r="F49" s="102"/>
      <c r="G49" s="102"/>
      <c r="H49" s="98" t="s">
        <v>50</v>
      </c>
      <c r="I49" s="99"/>
      <c r="J49" s="117" t="str">
        <f t="shared" si="0"/>
        <v/>
      </c>
      <c r="K49" s="102"/>
      <c r="L49" s="101"/>
      <c r="M49" s="101"/>
      <c r="N49" s="102"/>
      <c r="O49" s="103"/>
      <c r="P49" s="103"/>
      <c r="Q49" s="104" t="str">
        <f t="shared" si="5"/>
        <v/>
      </c>
      <c r="R49" s="103"/>
      <c r="S49" s="103"/>
      <c r="T49" s="122" t="str">
        <f t="shared" si="1"/>
        <v/>
      </c>
      <c r="U49" s="102"/>
      <c r="V49" s="102"/>
      <c r="W49" s="127"/>
      <c r="X49" s="148"/>
      <c r="Y49" s="151"/>
    </row>
    <row r="50" spans="3:25" x14ac:dyDescent="0.3">
      <c r="C50" s="136" t="str">
        <f t="shared" si="4"/>
        <v/>
      </c>
      <c r="D50" s="284"/>
      <c r="E50" s="15"/>
      <c r="F50" s="15"/>
      <c r="G50" s="15"/>
      <c r="H50" s="2" t="s">
        <v>51</v>
      </c>
      <c r="I50" s="19"/>
      <c r="J50" s="12" t="str">
        <f t="shared" si="0"/>
        <v/>
      </c>
      <c r="K50" s="15"/>
      <c r="L50" s="72"/>
      <c r="M50" s="72"/>
      <c r="N50" s="15"/>
      <c r="O50" s="92"/>
      <c r="P50" s="92"/>
      <c r="Q50" s="93" t="str">
        <f t="shared" si="5"/>
        <v/>
      </c>
      <c r="R50" s="92"/>
      <c r="S50" s="92"/>
      <c r="T50" s="123" t="str">
        <f t="shared" si="1"/>
        <v/>
      </c>
      <c r="U50" s="15"/>
      <c r="V50" s="15"/>
      <c r="W50" s="128"/>
      <c r="X50" s="149"/>
      <c r="Y50" s="120"/>
    </row>
    <row r="51" spans="3:25" x14ac:dyDescent="0.3">
      <c r="C51" s="136" t="str">
        <f t="shared" si="4"/>
        <v/>
      </c>
      <c r="D51" s="284"/>
      <c r="E51" s="15"/>
      <c r="F51" s="15"/>
      <c r="G51" s="15"/>
      <c r="H51" s="2" t="s">
        <v>52</v>
      </c>
      <c r="I51" s="19"/>
      <c r="J51" s="12" t="str">
        <f t="shared" si="0"/>
        <v/>
      </c>
      <c r="K51" s="15"/>
      <c r="L51" s="72"/>
      <c r="M51" s="72"/>
      <c r="N51" s="15"/>
      <c r="O51" s="92"/>
      <c r="P51" s="92"/>
      <c r="Q51" s="93" t="str">
        <f t="shared" si="5"/>
        <v/>
      </c>
      <c r="R51" s="92"/>
      <c r="S51" s="92"/>
      <c r="T51" s="123" t="str">
        <f t="shared" si="1"/>
        <v/>
      </c>
      <c r="U51" s="15"/>
      <c r="V51" s="15"/>
      <c r="W51" s="128"/>
      <c r="X51" s="149"/>
      <c r="Y51" s="120"/>
    </row>
    <row r="52" spans="3:25" ht="15" thickBot="1" x14ac:dyDescent="0.35">
      <c r="C52" s="136" t="str">
        <f t="shared" si="4"/>
        <v/>
      </c>
      <c r="D52" s="285"/>
      <c r="E52" s="112"/>
      <c r="F52" s="112"/>
      <c r="G52" s="112"/>
      <c r="H52" s="108" t="s">
        <v>53</v>
      </c>
      <c r="I52" s="109"/>
      <c r="J52" s="116" t="str">
        <f t="shared" si="0"/>
        <v/>
      </c>
      <c r="K52" s="112"/>
      <c r="L52" s="111"/>
      <c r="M52" s="111"/>
      <c r="N52" s="112"/>
      <c r="O52" s="113"/>
      <c r="P52" s="113"/>
      <c r="Q52" s="114" t="str">
        <f t="shared" si="5"/>
        <v/>
      </c>
      <c r="R52" s="113"/>
      <c r="S52" s="113"/>
      <c r="T52" s="124" t="str">
        <f t="shared" si="1"/>
        <v/>
      </c>
      <c r="U52" s="112"/>
      <c r="V52" s="112"/>
      <c r="W52" s="129"/>
      <c r="X52" s="150"/>
      <c r="Y52" s="152"/>
    </row>
  </sheetData>
  <mergeCells count="18">
    <mergeCell ref="D41:D44"/>
    <mergeCell ref="D45:D48"/>
    <mergeCell ref="D49:D52"/>
    <mergeCell ref="D17:D20"/>
    <mergeCell ref="D21:D24"/>
    <mergeCell ref="D25:D28"/>
    <mergeCell ref="D29:D32"/>
    <mergeCell ref="D33:D36"/>
    <mergeCell ref="D9:D12"/>
    <mergeCell ref="D13:D16"/>
    <mergeCell ref="C3:H3"/>
    <mergeCell ref="L2:L3"/>
    <mergeCell ref="D37:D40"/>
    <mergeCell ref="M2:M3"/>
    <mergeCell ref="Q1:Q2"/>
    <mergeCell ref="T1:T2"/>
    <mergeCell ref="N1:N2"/>
    <mergeCell ref="D5:D8"/>
  </mergeCells>
  <conditionalFormatting sqref="M2 R2:S2 O2:P2">
    <cfRule type="cellIs" dxfId="113" priority="16" operator="greaterThan">
      <formula>$L$2+0.05</formula>
    </cfRule>
  </conditionalFormatting>
  <conditionalFormatting sqref="N5:N52">
    <cfRule type="cellIs" dxfId="112" priority="7" operator="greaterThan">
      <formula>15</formula>
    </cfRule>
  </conditionalFormatting>
  <conditionalFormatting sqref="Q3">
    <cfRule type="cellIs" dxfId="111" priority="6" operator="lessThan">
      <formula>86</formula>
    </cfRule>
  </conditionalFormatting>
  <conditionalFormatting sqref="T5">
    <cfRule type="cellIs" dxfId="110" priority="4" operator="greaterThan">
      <formula>5</formula>
    </cfRule>
  </conditionalFormatting>
  <conditionalFormatting sqref="T6:T52">
    <cfRule type="cellIs" dxfId="109" priority="3" operator="greaterThan">
      <formula>5</formula>
    </cfRule>
  </conditionalFormatting>
  <conditionalFormatting sqref="Q5:Q52">
    <cfRule type="cellIs" dxfId="108" priority="2"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ignoredErrors>
    <ignoredError sqref="Q3" 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emploi'!$B$66:$B$78</xm:f>
          </x14:formula1>
          <xm:sqref>M5:M52</xm:sqref>
        </x14:dataValidation>
        <x14:dataValidation type="list" allowBlank="1" showInputMessage="1" showErrorMessage="1">
          <x14:formula1>
            <xm:f>'Mode emploi'!$D$66:$D$68</xm:f>
          </x14:formula1>
          <xm:sqref>L5:L52</xm:sqref>
        </x14:dataValidation>
      </x14:dataValidations>
    </ext>
  </extLs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dimension ref="A1:AV52"/>
  <sheetViews>
    <sheetView tabSelected="1" zoomScale="70" zoomScaleNormal="70" workbookViewId="0">
      <selection activeCell="F17" sqref="F17"/>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ZACH27'!E2</f>
        <v>4500042501</v>
      </c>
      <c r="D2" s="7" t="str">
        <f>'Copie ZACH27'!B2</f>
        <v>SEPAC</v>
      </c>
      <c r="E2" s="7" t="str">
        <f>'Copie ZACH27'!C2</f>
        <v>52BOCA</v>
      </c>
      <c r="F2" s="7"/>
      <c r="G2" s="7"/>
      <c r="H2" s="7" t="str">
        <f>'Copie ZACH27'!A2</f>
        <v>P000015289</v>
      </c>
      <c r="I2" s="4">
        <f>VLOOKUP(H2,ZACH28!A1:B999,2,FALSE)</f>
        <v>11.3</v>
      </c>
      <c r="J2" s="14" t="str">
        <f>I3</f>
        <v/>
      </c>
      <c r="K2" s="4" t="str">
        <f>'Copie ZACH27'!D2</f>
        <v>6RH ETINCEL PT G+</v>
      </c>
      <c r="L2" s="289">
        <f>INDEX('PT MAX COOP'!B5:R29,MATCH(D2,'PT MAX COOP'!A5:A29,0),MATCH(K2,'PT MAX COOP'!B4:N4,0))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ZACH27'!F2</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268"/>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274"/>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107" priority="11" operator="greaterThan">
      <formula>$L$2+0.05</formula>
    </cfRule>
  </conditionalFormatting>
  <conditionalFormatting sqref="N5:N52">
    <cfRule type="cellIs" dxfId="106" priority="10" operator="greaterThan">
      <formula>15</formula>
    </cfRule>
  </conditionalFormatting>
  <conditionalFormatting sqref="Q3">
    <cfRule type="cellIs" dxfId="105" priority="9" operator="lessThan">
      <formula>86</formula>
    </cfRule>
  </conditionalFormatting>
  <conditionalFormatting sqref="T5">
    <cfRule type="cellIs" dxfId="104" priority="8" operator="greaterThan">
      <formula>5</formula>
    </cfRule>
  </conditionalFormatting>
  <conditionalFormatting sqref="T6:T52">
    <cfRule type="cellIs" dxfId="103" priority="7" operator="greaterThan">
      <formula>5</formula>
    </cfRule>
  </conditionalFormatting>
  <conditionalFormatting sqref="Q5:Q52">
    <cfRule type="cellIs" dxfId="10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dimension ref="A1:AV52"/>
  <sheetViews>
    <sheetView zoomScale="70" zoomScaleNormal="70" workbookViewId="0">
      <selection activeCell="G5" sqref="G5"/>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7" width="10.6640625" style="1" customWidth="1"/>
    <col min="8" max="8" width="12" style="1" customWidth="1"/>
    <col min="9" max="10" width="8.6640625" style="1" customWidth="1"/>
    <col min="11" max="11" width="18.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ZACH27'!E3</f>
        <v>4500042534</v>
      </c>
      <c r="D2" s="7" t="str">
        <f>'Copie ZACH27'!B3</f>
        <v>VIVESCIA</v>
      </c>
      <c r="E2" s="7" t="str">
        <f>'Copie ZACH27'!C3</f>
        <v>51SUIP</v>
      </c>
      <c r="F2" s="7"/>
      <c r="G2" s="7"/>
      <c r="H2" s="7" t="str">
        <f>'Copie ZACH27'!A3</f>
        <v>P000015325</v>
      </c>
      <c r="I2" s="4">
        <f>VLOOKUP(H2,ZACH28!A1:B999,2,FALSE)</f>
        <v>10.9</v>
      </c>
      <c r="J2" s="14" t="str">
        <f>I3</f>
        <v/>
      </c>
      <c r="K2" s="4" t="str">
        <f>'Copie ZACH27'!D3</f>
        <v>2RP KWS IRINA PT G+</v>
      </c>
      <c r="L2" s="289">
        <f>INDEX('PT MAX COOP'!B5:N24,MATCH(D2,'PT MAX COOP'!A5:A24,0),MATCH(K2,'PT MAX COOP'!B4:N4,0))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ZACH27'!F3</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101" priority="11" operator="greaterThan">
      <formula>$L$2+0.05</formula>
    </cfRule>
  </conditionalFormatting>
  <conditionalFormatting sqref="N5:N52">
    <cfRule type="cellIs" dxfId="100" priority="10" operator="greaterThan">
      <formula>15</formula>
    </cfRule>
  </conditionalFormatting>
  <conditionalFormatting sqref="Q3">
    <cfRule type="cellIs" dxfId="99" priority="9" operator="lessThan">
      <formula>86</formula>
    </cfRule>
  </conditionalFormatting>
  <conditionalFormatting sqref="T5">
    <cfRule type="cellIs" dxfId="98" priority="8" operator="greaterThan">
      <formula>5</formula>
    </cfRule>
  </conditionalFormatting>
  <conditionalFormatting sqref="T6:T52">
    <cfRule type="cellIs" dxfId="97" priority="7" operator="greaterThan">
      <formula>5</formula>
    </cfRule>
  </conditionalFormatting>
  <conditionalFormatting sqref="Q5:Q52">
    <cfRule type="cellIs" dxfId="9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0" orientation="portrait" horizontalDpi="0" verticalDpi="0" copies="0"/>
  <legacyDrawing r:id="rId1"/>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4"/>
  <dimension ref="A1:AV52"/>
  <sheetViews>
    <sheetView zoomScale="70" zoomScaleNormal="70" workbookViewId="0">
      <selection activeCell="G5" sqref="G5"/>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ZACH27'!E4</f>
        <v>4500042371</v>
      </c>
      <c r="D2" s="7" t="str">
        <f>'Copie ZACH27'!B4</f>
        <v>GrainCom GmbH</v>
      </c>
      <c r="E2" s="7" t="str">
        <f>'Copie ZACH27'!C4</f>
        <v>51PRIN</v>
      </c>
      <c r="F2" s="7"/>
      <c r="G2" s="7"/>
      <c r="H2" s="7" t="str">
        <f>'Copie ZACH27'!A4</f>
        <v>P000015459</v>
      </c>
      <c r="I2" s="4">
        <f>VLOOKUP(H2,ZACH28!A1:B999,2,FALSE)</f>
        <v>11</v>
      </c>
      <c r="J2" s="14" t="str">
        <f>I3</f>
        <v/>
      </c>
      <c r="K2" s="4" t="str">
        <f>'Copie ZACH27'!D4</f>
        <v>6RH ETINCEL PT G+</v>
      </c>
      <c r="L2" s="289">
        <f>INDEX('PT MAX COOP'!B5:R29,MATCH(D2,'PT MAX COOP'!A5:A29,0),MATCH(K2,'PT MAX COOP'!B4:N4,0))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ZACH27'!F4</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95" priority="11" operator="greaterThan">
      <formula>$L$2+0.05</formula>
    </cfRule>
  </conditionalFormatting>
  <conditionalFormatting sqref="N5:N52">
    <cfRule type="cellIs" dxfId="94" priority="10" operator="greaterThan">
      <formula>15</formula>
    </cfRule>
  </conditionalFormatting>
  <conditionalFormatting sqref="Q3">
    <cfRule type="cellIs" dxfId="93" priority="9" operator="lessThan">
      <formula>86</formula>
    </cfRule>
  </conditionalFormatting>
  <conditionalFormatting sqref="T5">
    <cfRule type="cellIs" dxfId="92" priority="8" operator="greaterThan">
      <formula>5</formula>
    </cfRule>
  </conditionalFormatting>
  <conditionalFormatting sqref="T6:T52">
    <cfRule type="cellIs" dxfId="91" priority="7" operator="greaterThan">
      <formula>5</formula>
    </cfRule>
  </conditionalFormatting>
  <conditionalFormatting sqref="Q5:Q52">
    <cfRule type="cellIs" dxfId="90"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5"/>
  <dimension ref="A1:AV52"/>
  <sheetViews>
    <sheetView zoomScale="70" zoomScaleNormal="70" workbookViewId="0">
      <selection activeCell="F13" sqref="F13"/>
    </sheetView>
  </sheetViews>
  <sheetFormatPr baseColWidth="10" defaultColWidth="11.44140625" defaultRowHeight="14.4" x14ac:dyDescent="0.3"/>
  <cols>
    <col min="1" max="1" width="11.441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ZACH27'!E5</f>
        <v>4500042428</v>
      </c>
      <c r="D2" s="7" t="str">
        <f>'Copie ZACH27'!B5</f>
        <v>NOVAGRAIN</v>
      </c>
      <c r="E2" s="7" t="str">
        <f>'Copie ZACH27'!C5</f>
        <v>51COLI</v>
      </c>
      <c r="F2" s="7"/>
      <c r="G2" s="7"/>
      <c r="H2" s="7" t="str">
        <f>'Copie ZACH27'!A5</f>
        <v>P000015484</v>
      </c>
      <c r="I2" s="4">
        <f>VLOOKUP(H2,ZACH28!A1:B999,2,FALSE)</f>
        <v>11</v>
      </c>
      <c r="J2" s="14" t="str">
        <f>I3</f>
        <v/>
      </c>
      <c r="K2" s="4" t="str">
        <f>'Copie ZACH27'!D5</f>
        <v>6RH ETINCEL PT G+</v>
      </c>
      <c r="L2" s="289">
        <f>INDEX('PT MAX COOP'!B5:R29,MATCH(D2,'PT MAX COOP'!A5:A29,0),MATCH(K2,'PT MAX COOP'!B4:N4,0))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ZACH27'!F5</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89" priority="11" operator="greaterThan">
      <formula>$L$2+0.05</formula>
    </cfRule>
  </conditionalFormatting>
  <conditionalFormatting sqref="N5:N52">
    <cfRule type="cellIs" dxfId="88" priority="10" operator="greaterThan">
      <formula>15</formula>
    </cfRule>
  </conditionalFormatting>
  <conditionalFormatting sqref="Q3">
    <cfRule type="cellIs" dxfId="87" priority="9" operator="lessThan">
      <formula>86</formula>
    </cfRule>
  </conditionalFormatting>
  <conditionalFormatting sqref="T5">
    <cfRule type="cellIs" dxfId="86" priority="8" operator="greaterThan">
      <formula>5</formula>
    </cfRule>
  </conditionalFormatting>
  <conditionalFormatting sqref="T6:T52">
    <cfRule type="cellIs" dxfId="85" priority="7" operator="greaterThan">
      <formula>5</formula>
    </cfRule>
  </conditionalFormatting>
  <conditionalFormatting sqref="Q5:Q52">
    <cfRule type="cellIs" dxfId="84"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6"/>
  <dimension ref="A1:AV52"/>
  <sheetViews>
    <sheetView zoomScale="70" zoomScaleNormal="70" workbookViewId="0">
      <selection activeCell="F12" sqref="F12"/>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ZACH27'!E6</f>
        <v>4500042502</v>
      </c>
      <c r="D2" s="7" t="str">
        <f>'Copie ZACH27'!B6</f>
        <v>SEPAC</v>
      </c>
      <c r="E2" s="7" t="str">
        <f>'Copie ZACH27'!C6</f>
        <v>52RIMA</v>
      </c>
      <c r="F2" s="7"/>
      <c r="G2" s="7"/>
      <c r="H2" s="7" t="str">
        <f>'Copie ZACH27'!A6</f>
        <v>P000015506</v>
      </c>
      <c r="I2" s="4">
        <f>VLOOKUP(H2,ZACH28!A1:B999,2,FALSE)</f>
        <v>11.1</v>
      </c>
      <c r="J2" s="14" t="str">
        <f>I3</f>
        <v/>
      </c>
      <c r="K2" s="4" t="str">
        <f>'Copie ZACH27'!D6</f>
        <v>6RH ETINCEL PT G+</v>
      </c>
      <c r="L2" s="289">
        <f>INDEX('PT MAX COOP'!B5:N24,MATCH(D2,'PT MAX COOP'!A5:A24,0),MATCH(K2,'PT MAX COOP'!B4:N4,0))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ZACH27'!F6</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268"/>
      <c r="G15" s="269"/>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83" priority="11" operator="greaterThan">
      <formula>$L$2+0.05</formula>
    </cfRule>
  </conditionalFormatting>
  <conditionalFormatting sqref="N5:N52">
    <cfRule type="cellIs" dxfId="82" priority="10" operator="greaterThan">
      <formula>15</formula>
    </cfRule>
  </conditionalFormatting>
  <conditionalFormatting sqref="Q3">
    <cfRule type="cellIs" dxfId="81" priority="9" operator="lessThan">
      <formula>86</formula>
    </cfRule>
  </conditionalFormatting>
  <conditionalFormatting sqref="T5">
    <cfRule type="cellIs" dxfId="80" priority="8" operator="greaterThan">
      <formula>5</formula>
    </cfRule>
  </conditionalFormatting>
  <conditionalFormatting sqref="T6:T52">
    <cfRule type="cellIs" dxfId="79" priority="7" operator="greaterThan">
      <formula>5</formula>
    </cfRule>
  </conditionalFormatting>
  <conditionalFormatting sqref="Q5:Q52">
    <cfRule type="cellIs" dxfId="78"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dimension ref="A1:AV52"/>
  <sheetViews>
    <sheetView zoomScale="70" zoomScaleNormal="70" workbookViewId="0">
      <selection activeCell="G5" sqref="G5"/>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ZACH27'!E7</f>
        <v>4500042288</v>
      </c>
      <c r="D2" s="7" t="str">
        <f>'Copie ZACH27'!B7</f>
        <v>SOUFFLET NEGOCE</v>
      </c>
      <c r="E2" s="7" t="str">
        <f>'Copie ZACH27'!C7</f>
        <v>02ESSO</v>
      </c>
      <c r="F2" s="7"/>
      <c r="G2" s="7"/>
      <c r="H2" s="7" t="str">
        <f>'Copie ZACH27'!A7</f>
        <v>P000015509</v>
      </c>
      <c r="I2" s="4">
        <f>VLOOKUP(H2,ZACH28!A1:B999,2,FALSE)</f>
        <v>11.2</v>
      </c>
      <c r="J2" s="14" t="str">
        <f>I3</f>
        <v/>
      </c>
      <c r="K2" s="4" t="str">
        <f>'Copie ZACH27'!D7</f>
        <v>6RH ISOCEL PT G+</v>
      </c>
      <c r="L2" s="289">
        <f>INDEX('PT MAX COOP'!B5:R29,MATCH(D2,'PT MAX COOP'!A5:A29,0),MATCH(K2,'PT MAX COOP'!B4:N4,0))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ZACH27'!F7</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77" priority="11" operator="greaterThan">
      <formula>$L$2+0.05</formula>
    </cfRule>
  </conditionalFormatting>
  <conditionalFormatting sqref="N5:N52">
    <cfRule type="cellIs" dxfId="76" priority="10" operator="greaterThan">
      <formula>15</formula>
    </cfRule>
  </conditionalFormatting>
  <conditionalFormatting sqref="Q3">
    <cfRule type="cellIs" dxfId="75" priority="9" operator="lessThan">
      <formula>86</formula>
    </cfRule>
  </conditionalFormatting>
  <conditionalFormatting sqref="T5">
    <cfRule type="cellIs" dxfId="74" priority="8" operator="greaterThan">
      <formula>5</formula>
    </cfRule>
  </conditionalFormatting>
  <conditionalFormatting sqref="T6:T52">
    <cfRule type="cellIs" dxfId="73" priority="7" operator="greaterThan">
      <formula>5</formula>
    </cfRule>
  </conditionalFormatting>
  <conditionalFormatting sqref="Q5:Q52">
    <cfRule type="cellIs" dxfId="7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8"/>
  <dimension ref="A1:AV52"/>
  <sheetViews>
    <sheetView zoomScale="70" zoomScaleNormal="70" workbookViewId="0">
      <selection activeCell="G6" sqref="G6"/>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ZACH27'!E8</f>
        <v>4500042319</v>
      </c>
      <c r="D2" s="7" t="str">
        <f>'Copie ZACH27'!B8</f>
        <v>CEREVIA</v>
      </c>
      <c r="E2" s="7" t="str">
        <f>'Copie ZACH27'!C8</f>
        <v>21VENA</v>
      </c>
      <c r="F2" s="7"/>
      <c r="G2" s="7"/>
      <c r="H2" s="7" t="str">
        <f>'Copie ZACH27'!A8</f>
        <v>P000015557</v>
      </c>
      <c r="I2" s="4">
        <f>VLOOKUP(H2,ZACH28!A1:B999,2,FALSE)</f>
        <v>11</v>
      </c>
      <c r="J2" s="14" t="str">
        <f>I3</f>
        <v/>
      </c>
      <c r="K2" s="4" t="str">
        <f>'Copie ZACH27'!D8</f>
        <v>2RH SALAMANDRE PT G+</v>
      </c>
      <c r="L2" s="289">
        <f>INDEX('PT MAX COOP'!B5:R29,MATCH(D2,'PT MAX COOP'!A5:A29,0),MATCH(K2,'PT MAX COOP'!B4:O4,0))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ZACH27'!F8</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71" priority="11" operator="greaterThan">
      <formula>$L$2+0.05</formula>
    </cfRule>
  </conditionalFormatting>
  <conditionalFormatting sqref="N5:N52">
    <cfRule type="cellIs" dxfId="70" priority="10" operator="greaterThan">
      <formula>15</formula>
    </cfRule>
  </conditionalFormatting>
  <conditionalFormatting sqref="Q3">
    <cfRule type="cellIs" dxfId="69" priority="9" operator="lessThan">
      <formula>86</formula>
    </cfRule>
  </conditionalFormatting>
  <conditionalFormatting sqref="T5">
    <cfRule type="cellIs" dxfId="68" priority="8" operator="greaterThan">
      <formula>5</formula>
    </cfRule>
  </conditionalFormatting>
  <conditionalFormatting sqref="T6:T52">
    <cfRule type="cellIs" dxfId="67" priority="7" operator="greaterThan">
      <formula>5</formula>
    </cfRule>
  </conditionalFormatting>
  <conditionalFormatting sqref="Q5:Q52">
    <cfRule type="cellIs" dxfId="6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9"/>
  <dimension ref="A1:AU52"/>
  <sheetViews>
    <sheetView zoomScale="70" zoomScaleNormal="70" workbookViewId="0">
      <selection activeCell="G7" sqref="G7"/>
    </sheetView>
  </sheetViews>
  <sheetFormatPr baseColWidth="10" defaultColWidth="11.44140625" defaultRowHeight="14.4" x14ac:dyDescent="0.3"/>
  <cols>
    <col min="1" max="1" width="11.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7"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row>
    <row r="2" spans="1:47" ht="21.6" thickBot="1" x14ac:dyDescent="0.35">
      <c r="A2" s="7">
        <f>'4500042503'!$A$2</f>
        <v>2</v>
      </c>
      <c r="B2" s="7" t="str">
        <f>'4500042503'!$B$2</f>
        <v>VITRY</v>
      </c>
      <c r="C2" s="7">
        <f>'Copie ZACH27'!E9</f>
        <v>4500042500</v>
      </c>
      <c r="D2" s="7" t="str">
        <f>'Copie ZACH27'!B9</f>
        <v>SCARA</v>
      </c>
      <c r="E2" s="7" t="str">
        <f>'Copie ZACH27'!C9</f>
        <v>10MAIL</v>
      </c>
      <c r="F2" s="7"/>
      <c r="G2" s="7"/>
      <c r="H2" s="7" t="str">
        <f>'Copie ZACH27'!A9</f>
        <v>P000015567</v>
      </c>
      <c r="I2" s="4">
        <f>VLOOKUP(H2,ZACH28!A1:B999,2,FALSE)</f>
        <v>10.5</v>
      </c>
      <c r="J2" s="14" t="str">
        <f>I3</f>
        <v/>
      </c>
      <c r="K2" s="4" t="str">
        <f>'Copie ZACH27'!D9</f>
        <v>2RP SEBASTIAN PT G+</v>
      </c>
      <c r="L2" s="289">
        <f>INDEX('PT MAX COOP'!B5:R29,MATCH(D2,'PT MAX COOP'!A5:A29,0),MATCH(K2,'PT MAX COOP'!B4:N4,0))</f>
        <v>11.5</v>
      </c>
      <c r="M2" s="294" t="str">
        <f>IF(ISBLANK(I9),"",AVERAGE(I9:I52))</f>
        <v/>
      </c>
      <c r="N2" s="282"/>
      <c r="O2" s="88"/>
      <c r="P2" s="88"/>
      <c r="Q2" s="282"/>
      <c r="R2" s="88"/>
      <c r="S2" s="88"/>
      <c r="T2" s="282"/>
      <c r="U2" s="87"/>
      <c r="AM2" s="168"/>
      <c r="AN2" s="168"/>
      <c r="AO2" s="168"/>
      <c r="AP2" s="168"/>
      <c r="AQ2" s="168"/>
      <c r="AR2" s="168"/>
      <c r="AS2" s="168"/>
      <c r="AT2" s="168"/>
      <c r="AU2" s="168"/>
    </row>
    <row r="3" spans="1:47" ht="15" thickBot="1" x14ac:dyDescent="0.35">
      <c r="B3" s="134">
        <f>'Copie ZACH27'!F9</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7"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7"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7"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7"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7"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7"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7"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7"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7"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7"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65" priority="11" operator="greaterThan">
      <formula>$L$2+0.05</formula>
    </cfRule>
  </conditionalFormatting>
  <conditionalFormatting sqref="N5:N52">
    <cfRule type="cellIs" dxfId="64" priority="10" operator="greaterThan">
      <formula>15</formula>
    </cfRule>
  </conditionalFormatting>
  <conditionalFormatting sqref="Q3">
    <cfRule type="cellIs" dxfId="63" priority="9" operator="lessThan">
      <formula>86</formula>
    </cfRule>
  </conditionalFormatting>
  <conditionalFormatting sqref="T5">
    <cfRule type="cellIs" dxfId="62" priority="8" operator="greaterThan">
      <formula>5</formula>
    </cfRule>
  </conditionalFormatting>
  <conditionalFormatting sqref="T6:T52">
    <cfRule type="cellIs" dxfId="61" priority="7" operator="greaterThan">
      <formula>5</formula>
    </cfRule>
  </conditionalFormatting>
  <conditionalFormatting sqref="Q5:Q52">
    <cfRule type="cellIs" dxfId="60"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V52"/>
  <sheetViews>
    <sheetView zoomScale="70" zoomScaleNormal="70" workbookViewId="0">
      <selection activeCell="G32" sqref="G32"/>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ZACH27'!E10</f>
        <v>4500042537</v>
      </c>
      <c r="D2" s="7" t="str">
        <f>'Copie ZACH27'!B10</f>
        <v>VIVESCIA</v>
      </c>
      <c r="E2" s="7" t="str">
        <f>'Copie ZACH27'!C10</f>
        <v>55GOND</v>
      </c>
      <c r="F2" s="7"/>
      <c r="G2" s="7"/>
      <c r="H2" s="7" t="str">
        <f>'Copie ZACH27'!A10</f>
        <v>P000015571</v>
      </c>
      <c r="I2" s="4">
        <f>VLOOKUP(H2,ZACH28!A1:B999,2,FALSE)</f>
        <v>11.6</v>
      </c>
      <c r="J2" s="14" t="str">
        <f>I3</f>
        <v/>
      </c>
      <c r="K2" s="4" t="str">
        <f>'Copie ZACH27'!D10</f>
        <v>6RH CASINO PT G+</v>
      </c>
      <c r="L2" s="289">
        <f>INDEX('PT MAX COOP'!B5:N24,MATCH(D2,'PT MAX COOP'!A5:A24,0),MATCH(K2,'PT MAX COOP'!B4:N4,0))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ZACH27'!F10</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c r="AV22" s="169"/>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59" priority="11" operator="greaterThan">
      <formula>$L$2+0.05</formula>
    </cfRule>
  </conditionalFormatting>
  <conditionalFormatting sqref="N5:N52">
    <cfRule type="cellIs" dxfId="58" priority="10" operator="greaterThan">
      <formula>15</formula>
    </cfRule>
  </conditionalFormatting>
  <conditionalFormatting sqref="Q3">
    <cfRule type="cellIs" dxfId="57" priority="9" operator="lessThan">
      <formula>86</formula>
    </cfRule>
  </conditionalFormatting>
  <conditionalFormatting sqref="T5">
    <cfRule type="cellIs" dxfId="56" priority="8" operator="greaterThan">
      <formula>5</formula>
    </cfRule>
  </conditionalFormatting>
  <conditionalFormatting sqref="T6:T52">
    <cfRule type="cellIs" dxfId="55" priority="7" operator="greaterThan">
      <formula>5</formula>
    </cfRule>
  </conditionalFormatting>
  <conditionalFormatting sqref="Q5:Q52">
    <cfRule type="cellIs" dxfId="54"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AV52"/>
  <sheetViews>
    <sheetView zoomScale="70" zoomScaleNormal="70" workbookViewId="0">
      <selection activeCell="E15" sqref="E15:G15"/>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5" width="10.6640625" style="1" customWidth="1"/>
    <col min="6" max="6" width="12.109375" style="1" bestFit="1" customWidth="1"/>
    <col min="7"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ZACH27'!E11</f>
        <v>4500042610</v>
      </c>
      <c r="D2" s="7" t="str">
        <f>'Copie ZACH27'!B11</f>
        <v>VIVESCIA</v>
      </c>
      <c r="E2" s="7" t="str">
        <f>'Copie ZACH27'!C11</f>
        <v>51MATO</v>
      </c>
      <c r="F2" s="7"/>
      <c r="G2" s="7"/>
      <c r="H2" s="7" t="str">
        <f>'Copie ZACH27'!A11</f>
        <v>P000015573</v>
      </c>
      <c r="I2" s="4">
        <f>VLOOKUP(H2,ZACH28!A1:B999,2,FALSE)</f>
        <v>11</v>
      </c>
      <c r="J2" s="14" t="str">
        <f>I3</f>
        <v/>
      </c>
      <c r="K2" s="4" t="str">
        <f>'Copie ZACH27'!D11</f>
        <v>6RH PIXEL PT G+</v>
      </c>
      <c r="L2" s="289">
        <f>INDEX('PT MAX COOP'!B5:R29,MATCH(D2,'PT MAX COOP'!A5:A29,0),MATCH(K2,'PT MAX COOP'!B4:N4,0))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ZACH27'!F11</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272"/>
      <c r="G14" s="269"/>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273"/>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53" priority="11" operator="greaterThan">
      <formula>$L$2+0.05</formula>
    </cfRule>
  </conditionalFormatting>
  <conditionalFormatting sqref="N5:N52">
    <cfRule type="cellIs" dxfId="52" priority="10" operator="greaterThan">
      <formula>15</formula>
    </cfRule>
  </conditionalFormatting>
  <conditionalFormatting sqref="Q3">
    <cfRule type="cellIs" dxfId="51" priority="9" operator="lessThan">
      <formula>86</formula>
    </cfRule>
  </conditionalFormatting>
  <conditionalFormatting sqref="T5">
    <cfRule type="cellIs" dxfId="50" priority="8" operator="greaterThan">
      <formula>5</formula>
    </cfRule>
  </conditionalFormatting>
  <conditionalFormatting sqref="T6:T52">
    <cfRule type="cellIs" dxfId="49" priority="7" operator="greaterThan">
      <formula>5</formula>
    </cfRule>
  </conditionalFormatting>
  <conditionalFormatting sqref="Q5:Q52">
    <cfRule type="cellIs" dxfId="48"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AU52"/>
  <sheetViews>
    <sheetView zoomScale="70" zoomScaleNormal="70" workbookViewId="0">
      <selection activeCell="G7" sqref="G7"/>
    </sheetView>
  </sheetViews>
  <sheetFormatPr baseColWidth="10" defaultColWidth="11.44140625" defaultRowHeight="14.4" x14ac:dyDescent="0.3"/>
  <cols>
    <col min="1" max="1" width="12.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5546875" style="18" customWidth="1"/>
    <col min="17" max="17" width="8.6640625" style="18" customWidth="1"/>
    <col min="18" max="19" width="7.554687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7"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row>
    <row r="2" spans="1:47" ht="21.6" thickBot="1" x14ac:dyDescent="0.35">
      <c r="A2" s="7">
        <f>'4500042503'!$A$2</f>
        <v>2</v>
      </c>
      <c r="B2" s="7" t="str">
        <f>'4500042503'!$B$2</f>
        <v>VITRY</v>
      </c>
      <c r="C2" s="7">
        <f>'Copie ZACH27'!E12</f>
        <v>4500042536</v>
      </c>
      <c r="D2" s="7" t="str">
        <f>'Copie ZACH27'!B12</f>
        <v>VIVESCIA</v>
      </c>
      <c r="E2" s="7" t="str">
        <f>'Copie ZACH27'!C12</f>
        <v>10JESS</v>
      </c>
      <c r="F2" s="7"/>
      <c r="G2" s="7"/>
      <c r="H2" s="7" t="str">
        <f>'Copie ZACH27'!A12</f>
        <v>P000015574</v>
      </c>
      <c r="I2" s="4">
        <f>VLOOKUP(H2,ZACH28!A1:B999,2,FALSE)</f>
        <v>10.8</v>
      </c>
      <c r="J2" s="14" t="str">
        <f>I3</f>
        <v/>
      </c>
      <c r="K2" s="4" t="str">
        <f>'Copie ZACH27'!D12</f>
        <v>6RH ETINCEL PT G+</v>
      </c>
      <c r="L2" s="289">
        <f>INDEX('PT MAX COOP'!B5:R29,MATCH(D2,'PT MAX COOP'!A5:A29,0),MATCH(K2,'PT MAX COOP'!B4:N4,0))</f>
        <v>11.5</v>
      </c>
      <c r="M2" s="294" t="str">
        <f>IF(ISBLANK(I9),"",AVERAGE(I9:I52))</f>
        <v/>
      </c>
      <c r="N2" s="282"/>
      <c r="O2" s="88"/>
      <c r="P2" s="88"/>
      <c r="Q2" s="282"/>
      <c r="R2" s="88"/>
      <c r="S2" s="88"/>
      <c r="T2" s="282"/>
      <c r="U2" s="87"/>
      <c r="AM2" s="168"/>
      <c r="AN2" s="168"/>
      <c r="AO2" s="168"/>
      <c r="AP2" s="168"/>
      <c r="AQ2" s="168"/>
      <c r="AR2" s="168"/>
      <c r="AS2" s="168"/>
      <c r="AT2" s="168"/>
      <c r="AU2" s="168"/>
    </row>
    <row r="3" spans="1:47" ht="15" thickBot="1" x14ac:dyDescent="0.35">
      <c r="B3" s="134">
        <f>'Copie ZACH27'!F12</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row>
    <row r="4" spans="1:47"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row>
    <row r="5" spans="1:47"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row>
    <row r="6" spans="1:47"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row>
    <row r="7" spans="1:47"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row>
    <row r="8" spans="1:47"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row>
    <row r="9" spans="1:47"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row>
    <row r="10" spans="1:47"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row>
    <row r="11" spans="1:47"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row>
    <row r="12" spans="1:47"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row>
    <row r="13" spans="1:47"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row>
    <row r="14" spans="1:47"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row>
    <row r="15" spans="1:47"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row>
    <row r="16" spans="1:47"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row>
    <row r="17" spans="3:47"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row>
    <row r="18" spans="3:47"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row>
    <row r="19" spans="3:47"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row>
    <row r="20" spans="3:47"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row>
    <row r="21" spans="3:47"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row>
    <row r="22" spans="3:47"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row>
    <row r="23" spans="3:47"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7"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7"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7"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7"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7"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7"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7"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7"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7"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47" priority="11" operator="greaterThan">
      <formula>$L$2+0.05</formula>
    </cfRule>
  </conditionalFormatting>
  <conditionalFormatting sqref="N5:N52">
    <cfRule type="cellIs" dxfId="46" priority="10" operator="greaterThan">
      <formula>15</formula>
    </cfRule>
  </conditionalFormatting>
  <conditionalFormatting sqref="Q3">
    <cfRule type="cellIs" dxfId="45" priority="9" operator="lessThan">
      <formula>86</formula>
    </cfRule>
  </conditionalFormatting>
  <conditionalFormatting sqref="T5">
    <cfRule type="cellIs" dxfId="44" priority="8" operator="greaterThan">
      <formula>5</formula>
    </cfRule>
  </conditionalFormatting>
  <conditionalFormatting sqref="T6:T52">
    <cfRule type="cellIs" dxfId="43" priority="7" operator="greaterThan">
      <formula>5</formula>
    </cfRule>
  </conditionalFormatting>
  <conditionalFormatting sqref="Q5:Q52">
    <cfRule type="cellIs" dxfId="42"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3"/>
  <dimension ref="A1:AV52"/>
  <sheetViews>
    <sheetView zoomScale="70" zoomScaleNormal="70" workbookViewId="0">
      <selection activeCell="G7" sqref="G7"/>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ZACH27'!E13</f>
        <v>4500042504</v>
      </c>
      <c r="D2" s="7" t="str">
        <f>'Copie ZACH27'!B13</f>
        <v>VIVESCIA</v>
      </c>
      <c r="E2" s="7" t="str">
        <f>'Copie ZACH27'!C13</f>
        <v>51BERN</v>
      </c>
      <c r="F2" s="7"/>
      <c r="G2" s="7"/>
      <c r="H2" s="7" t="str">
        <f>'Copie ZACH27'!A13</f>
        <v>P000015583</v>
      </c>
      <c r="I2" s="4">
        <f>VLOOKUP(H2,ZACH28!A1:B999,2,FALSE)</f>
        <v>10.6</v>
      </c>
      <c r="J2" s="14" t="str">
        <f>I3</f>
        <v/>
      </c>
      <c r="K2" s="4" t="str">
        <f>'Copie ZACH27'!D13</f>
        <v>2RP RGT PLANET PT G+</v>
      </c>
      <c r="L2" s="289">
        <f>INDEX('PT MAX COOP'!B5:R29,MATCH(D2,'PT MAX COOP'!A5:A29,0),MATCH(K2,'PT MAX COOP'!B4:N4,0))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ZACH27'!F13</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41" priority="11" operator="greaterThan">
      <formula>$L$2+0.05</formula>
    </cfRule>
  </conditionalFormatting>
  <conditionalFormatting sqref="N5:N52">
    <cfRule type="cellIs" dxfId="40" priority="10" operator="greaterThan">
      <formula>15</formula>
    </cfRule>
  </conditionalFormatting>
  <conditionalFormatting sqref="Q3">
    <cfRule type="cellIs" dxfId="39" priority="9" operator="lessThan">
      <formula>86</formula>
    </cfRule>
  </conditionalFormatting>
  <conditionalFormatting sqref="T5">
    <cfRule type="cellIs" dxfId="38" priority="8" operator="greaterThan">
      <formula>5</formula>
    </cfRule>
  </conditionalFormatting>
  <conditionalFormatting sqref="T6:T52">
    <cfRule type="cellIs" dxfId="37" priority="7" operator="greaterThan">
      <formula>5</formula>
    </cfRule>
  </conditionalFormatting>
  <conditionalFormatting sqref="Q5:Q52">
    <cfRule type="cellIs" dxfId="36" priority="6" operator="lessThan">
      <formula>84</formula>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4"/>
  <dimension ref="A1:AV52"/>
  <sheetViews>
    <sheetView zoomScale="70" zoomScaleNormal="70" workbookViewId="0">
      <selection activeCell="G6" sqref="G6"/>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ZACH27'!E14</f>
        <v>4500042535</v>
      </c>
      <c r="D2" s="7" t="str">
        <f>'Copie ZACH27'!B14</f>
        <v>VIVESCIA</v>
      </c>
      <c r="E2" s="7" t="str">
        <f>'Copie ZACH27'!C14</f>
        <v>51SUIP</v>
      </c>
      <c r="F2" s="7"/>
      <c r="G2" s="7"/>
      <c r="H2" s="7" t="str">
        <f>'Copie ZACH27'!A14</f>
        <v>P000015588</v>
      </c>
      <c r="I2" s="4">
        <f>VLOOKUP(H2,ZACH28!A1:B999,2,FALSE)</f>
        <v>10.8</v>
      </c>
      <c r="J2" s="14" t="str">
        <f>I3</f>
        <v/>
      </c>
      <c r="K2" s="4" t="str">
        <f>'Copie ZACH27'!D14</f>
        <v>2RP KWS IRINA PT G+</v>
      </c>
      <c r="L2" s="289">
        <f>INDEX('PT MAX COOP'!B5:R29,MATCH(D2,'PT MAX COOP'!A5:A29,0),MATCH(K2,'PT MAX COOP'!B4:N4,0))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ZACH27'!F14</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35" priority="11" operator="greaterThan">
      <formula>$L$2+0.05</formula>
    </cfRule>
  </conditionalFormatting>
  <conditionalFormatting sqref="N5:N52">
    <cfRule type="cellIs" dxfId="34" priority="10" operator="greaterThan">
      <formula>15</formula>
    </cfRule>
  </conditionalFormatting>
  <conditionalFormatting sqref="Q3">
    <cfRule type="cellIs" dxfId="33" priority="9" operator="lessThan">
      <formula>86</formula>
    </cfRule>
  </conditionalFormatting>
  <conditionalFormatting sqref="T5">
    <cfRule type="cellIs" dxfId="32" priority="8" operator="greaterThan">
      <formula>5</formula>
    </cfRule>
  </conditionalFormatting>
  <conditionalFormatting sqref="T6:T52">
    <cfRule type="cellIs" dxfId="31" priority="7" operator="greaterThan">
      <formula>5</formula>
    </cfRule>
  </conditionalFormatting>
  <conditionalFormatting sqref="Q5:Q52">
    <cfRule type="cellIs" dxfId="30"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5"/>
  <dimension ref="A1:AV52"/>
  <sheetViews>
    <sheetView zoomScale="70" zoomScaleNormal="70" workbookViewId="0">
      <selection activeCell="L21" sqref="L21"/>
    </sheetView>
  </sheetViews>
  <sheetFormatPr baseColWidth="10" defaultColWidth="11.44140625" defaultRowHeight="14.4" x14ac:dyDescent="0.3"/>
  <cols>
    <col min="1" max="1" width="12.66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ZACH27'!E15</f>
        <v>4500042330</v>
      </c>
      <c r="D2" s="7" t="str">
        <f>'Copie ZACH27'!B15</f>
        <v>VIVESCIA</v>
      </c>
      <c r="E2" s="7" t="str">
        <f>'Copie ZACH27'!C15</f>
        <v>10RONC</v>
      </c>
      <c r="F2" s="7"/>
      <c r="G2" s="7"/>
      <c r="H2" s="7" t="str">
        <f>'Copie ZACH27'!A15</f>
        <v>P000015589</v>
      </c>
      <c r="I2" s="4">
        <f>VLOOKUP(H2,ZACH28!A1:B999,2,FALSE)</f>
        <v>11.5</v>
      </c>
      <c r="J2" s="14" t="str">
        <f>I3</f>
        <v/>
      </c>
      <c r="K2" s="4" t="str">
        <f>'Copie ZACH27'!D15</f>
        <v>6RH CASINO PT G+</v>
      </c>
      <c r="L2" s="289">
        <f>INDEX('PT MAX COOP'!B5:R29,MATCH(D2,'PT MAX COOP'!A5:A29,0),MATCH(K2,'PT MAX COOP'!B4:N4,0))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ZACH27'!F15</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29" priority="11" operator="greaterThan">
      <formula>$L$2+0.05</formula>
    </cfRule>
  </conditionalFormatting>
  <conditionalFormatting sqref="N5:N52">
    <cfRule type="cellIs" dxfId="28" priority="10" operator="greaterThan">
      <formula>15</formula>
    </cfRule>
  </conditionalFormatting>
  <conditionalFormatting sqref="Q3">
    <cfRule type="cellIs" dxfId="27" priority="9" operator="lessThan">
      <formula>86</formula>
    </cfRule>
  </conditionalFormatting>
  <conditionalFormatting sqref="T5">
    <cfRule type="cellIs" dxfId="26" priority="8" operator="greaterThan">
      <formula>5</formula>
    </cfRule>
  </conditionalFormatting>
  <conditionalFormatting sqref="T6:T52">
    <cfRule type="cellIs" dxfId="25" priority="7" operator="greaterThan">
      <formula>5</formula>
    </cfRule>
  </conditionalFormatting>
  <conditionalFormatting sqref="Q5:Q52">
    <cfRule type="cellIs" dxfId="24"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6"/>
  <dimension ref="A1:AV52"/>
  <sheetViews>
    <sheetView zoomScale="70" zoomScaleNormal="70" workbookViewId="0">
      <selection activeCell="E20" sqref="E20"/>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f>IF(D2="VIVESCIA",L2+0.2,IF(D2="SEPAC",L2+0.2,IF(D2="COMPAGRI",L2+0.2,L2+0.2)))</f>
        <v>11.7</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ZACH27'!E16</f>
        <v>4500042300</v>
      </c>
      <c r="D2" s="7" t="str">
        <f>'Copie ZACH27'!B16</f>
        <v>TERIALIS</v>
      </c>
      <c r="E2" s="7" t="str">
        <f>'Copie ZACH27'!C16</f>
        <v>52VLSC</v>
      </c>
      <c r="F2" s="7"/>
      <c r="G2" s="7"/>
      <c r="H2" s="7" t="str">
        <f>'Copie ZACH27'!A16</f>
        <v>P000015597</v>
      </c>
      <c r="I2" s="4">
        <f>VLOOKUP(H2,ZACH28!A1:B999,2,FALSE)</f>
        <v>11.3</v>
      </c>
      <c r="J2" s="14" t="str">
        <f>I3</f>
        <v/>
      </c>
      <c r="K2" s="4" t="str">
        <f>'Copie ZACH27'!D16</f>
        <v>6RH ETINCEL PT G+</v>
      </c>
      <c r="L2" s="289">
        <f>INDEX('PT MAX COOP'!B5:R29,MATCH(D2,'PT MAX COOP'!A5:A29,0),MATCH(K2,'PT MAX COOP'!B4:N4,0))</f>
        <v>11.5</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ZACH27'!F16</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270"/>
      <c r="G10" s="271"/>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c r="AM22" s="169"/>
      <c r="AN22" s="169"/>
      <c r="AO22" s="169"/>
      <c r="AP22" s="169"/>
      <c r="AQ22" s="169"/>
      <c r="AR22" s="169"/>
      <c r="AS22" s="169"/>
      <c r="AT22" s="169"/>
      <c r="AU22" s="169"/>
      <c r="AV22" s="169"/>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23" priority="11" operator="greaterThan">
      <formula>$L$2+0.05</formula>
    </cfRule>
  </conditionalFormatting>
  <conditionalFormatting sqref="N5:N52">
    <cfRule type="cellIs" dxfId="22" priority="10" operator="greaterThan">
      <formula>15</formula>
    </cfRule>
  </conditionalFormatting>
  <conditionalFormatting sqref="Q3">
    <cfRule type="cellIs" dxfId="21" priority="9" operator="lessThan">
      <formula>86</formula>
    </cfRule>
  </conditionalFormatting>
  <conditionalFormatting sqref="T5">
    <cfRule type="cellIs" dxfId="20" priority="8" operator="greaterThan">
      <formula>5</formula>
    </cfRule>
  </conditionalFormatting>
  <conditionalFormatting sqref="T6:T52">
    <cfRule type="cellIs" dxfId="19" priority="7" operator="greaterThan">
      <formula>5</formula>
    </cfRule>
  </conditionalFormatting>
  <conditionalFormatting sqref="Q5:Q52">
    <cfRule type="cellIs" dxfId="18"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7"/>
  <dimension ref="A1:AV52"/>
  <sheetViews>
    <sheetView zoomScale="70" zoomScaleNormal="70" workbookViewId="0">
      <selection activeCell="G9" sqref="G9"/>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ZACH27'!E17</f>
        <v>0</v>
      </c>
      <c r="D2" s="7">
        <f>'Copie ZACH27'!B17</f>
        <v>0</v>
      </c>
      <c r="E2" s="7">
        <f>'Copie ZACH27'!C17</f>
        <v>0</v>
      </c>
      <c r="F2" s="7"/>
      <c r="G2" s="7"/>
      <c r="H2" s="7">
        <f>'Copie ZACH27'!A17</f>
        <v>0</v>
      </c>
      <c r="I2" s="4" t="e">
        <f>VLOOKUP(H2,ZACH28!A1:B999,2,FALSE)</f>
        <v>#N/A</v>
      </c>
      <c r="J2" s="14" t="str">
        <f>I3</f>
        <v/>
      </c>
      <c r="K2" s="4">
        <f>'Copie ZACH27'!D17</f>
        <v>0</v>
      </c>
      <c r="L2" s="289" t="e">
        <f>INDEX('PT MAX COOP'!B5:R29,MATCH(D2,'PT MAX COOP'!A5:A29,0),MATCH(K2,'PT MAX COOP'!B4:N4,0))</f>
        <v>#N/A</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ZACH27'!F17</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17" priority="11" operator="greaterThan">
      <formula>$L$2+0.05</formula>
    </cfRule>
  </conditionalFormatting>
  <conditionalFormatting sqref="N5:N52">
    <cfRule type="cellIs" dxfId="16" priority="10" operator="greaterThan">
      <formula>15</formula>
    </cfRule>
  </conditionalFormatting>
  <conditionalFormatting sqref="Q3">
    <cfRule type="cellIs" dxfId="15" priority="9" operator="lessThan">
      <formula>86</formula>
    </cfRule>
  </conditionalFormatting>
  <conditionalFormatting sqref="T5">
    <cfRule type="cellIs" dxfId="14" priority="8" operator="greaterThan">
      <formula>5</formula>
    </cfRule>
  </conditionalFormatting>
  <conditionalFormatting sqref="T6:T52">
    <cfRule type="cellIs" dxfId="13" priority="7" operator="greaterThan">
      <formula>5</formula>
    </cfRule>
  </conditionalFormatting>
  <conditionalFormatting sqref="Q5:Q52">
    <cfRule type="cellIs" dxfId="12"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8"/>
  <dimension ref="A1:AV52"/>
  <sheetViews>
    <sheetView zoomScale="70" zoomScaleNormal="70" workbookViewId="0">
      <selection activeCell="F16" sqref="F16"/>
    </sheetView>
  </sheetViews>
  <sheetFormatPr baseColWidth="10" defaultColWidth="11.44140625" defaultRowHeight="14.4" x14ac:dyDescent="0.3"/>
  <cols>
    <col min="1" max="1" width="12.4414062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ZACH27'!E18</f>
        <v>0</v>
      </c>
      <c r="D2" s="7">
        <f>'Copie ZACH27'!B18</f>
        <v>0</v>
      </c>
      <c r="E2" s="7">
        <f>'Copie ZACH27'!C18</f>
        <v>0</v>
      </c>
      <c r="F2" s="7"/>
      <c r="G2" s="7"/>
      <c r="H2" s="7">
        <f>'Copie ZACH27'!A18</f>
        <v>0</v>
      </c>
      <c r="I2" s="4" t="e">
        <f>VLOOKUP(H2,ZACH28!A1:B999,2,FALSE)</f>
        <v>#N/A</v>
      </c>
      <c r="J2" s="14" t="str">
        <f>I3</f>
        <v/>
      </c>
      <c r="K2" s="4">
        <f>'Copie ZACH27'!D18</f>
        <v>0</v>
      </c>
      <c r="L2" s="289" t="e">
        <f>INDEX('PT MAX COOP'!B5:R29,MATCH(D2,'PT MAX COOP'!A5:A29,0),MATCH(K2,'PT MAX COOP'!B4:N4,0))</f>
        <v>#N/A</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ZACH27'!F18</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85"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12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128"/>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128"/>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29"/>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12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128"/>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128"/>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29"/>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12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128"/>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128"/>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29"/>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12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128"/>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128"/>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29"/>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12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128"/>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128"/>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29"/>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12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128"/>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128"/>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29"/>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12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128"/>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128"/>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29"/>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12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128"/>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128"/>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29"/>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12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128"/>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128"/>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29"/>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12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128"/>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128"/>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29"/>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12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128"/>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128"/>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29"/>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12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128"/>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128"/>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29"/>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11" priority="11" operator="greaterThan">
      <formula>$L$2+0.05</formula>
    </cfRule>
  </conditionalFormatting>
  <conditionalFormatting sqref="N5:N52">
    <cfRule type="cellIs" dxfId="10" priority="10" operator="greaterThan">
      <formula>15</formula>
    </cfRule>
  </conditionalFormatting>
  <conditionalFormatting sqref="Q3">
    <cfRule type="cellIs" dxfId="9" priority="9" operator="lessThan">
      <formula>86</formula>
    </cfRule>
  </conditionalFormatting>
  <conditionalFormatting sqref="T5">
    <cfRule type="cellIs" dxfId="8" priority="8" operator="greaterThan">
      <formula>5</formula>
    </cfRule>
  </conditionalFormatting>
  <conditionalFormatting sqref="T6:T52">
    <cfRule type="cellIs" dxfId="7" priority="7" operator="greaterThan">
      <formula>5</formula>
    </cfRule>
  </conditionalFormatting>
  <conditionalFormatting sqref="Q5:Q52">
    <cfRule type="cellIs" dxfId="6"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9"/>
  <dimension ref="A1:AV52"/>
  <sheetViews>
    <sheetView zoomScale="70" zoomScaleNormal="70" workbookViewId="0">
      <selection activeCell="G7" sqref="G7"/>
    </sheetView>
  </sheetViews>
  <sheetFormatPr baseColWidth="10" defaultColWidth="11.44140625" defaultRowHeight="14.4" x14ac:dyDescent="0.3"/>
  <cols>
    <col min="1" max="1" width="12.5546875" style="1" customWidth="1"/>
    <col min="2" max="2" width="8.6640625" style="1" customWidth="1"/>
    <col min="3" max="3" width="14.6640625" style="1" customWidth="1"/>
    <col min="4" max="4" width="15.6640625" style="1" customWidth="1"/>
    <col min="5" max="8" width="10.6640625" style="1" customWidth="1"/>
    <col min="9" max="10" width="8.6640625" style="1" customWidth="1"/>
    <col min="11" max="11" width="15.6640625" style="1" customWidth="1"/>
    <col min="12" max="12" width="8.6640625" style="1" customWidth="1"/>
    <col min="13" max="13" width="12.6640625" style="18" customWidth="1"/>
    <col min="14" max="16" width="7.6640625" style="18" customWidth="1"/>
    <col min="17" max="17" width="8.6640625" style="18" customWidth="1"/>
    <col min="18" max="19" width="7.6640625" style="18" customWidth="1"/>
    <col min="20" max="20" width="8.6640625" style="18" customWidth="1"/>
    <col min="21" max="24" width="5.5546875" style="1" customWidth="1"/>
    <col min="25" max="26" width="11.44140625" style="1"/>
    <col min="27" max="37" width="6.6640625" style="1" customWidth="1"/>
    <col min="38" max="16384" width="11.44140625" style="1"/>
  </cols>
  <sheetData>
    <row r="1" spans="1:48" ht="43.8" thickBot="1" x14ac:dyDescent="0.35">
      <c r="A1" s="9" t="s">
        <v>75</v>
      </c>
      <c r="B1" s="9" t="s">
        <v>78</v>
      </c>
      <c r="C1" s="5" t="s">
        <v>2</v>
      </c>
      <c r="D1" s="5" t="s">
        <v>3</v>
      </c>
      <c r="E1" s="5" t="s">
        <v>4</v>
      </c>
      <c r="F1" s="5"/>
      <c r="G1" s="5"/>
      <c r="H1" s="5" t="s">
        <v>0</v>
      </c>
      <c r="I1" s="5" t="s">
        <v>1</v>
      </c>
      <c r="J1" s="118" t="s">
        <v>56</v>
      </c>
      <c r="K1" s="8" t="s">
        <v>57</v>
      </c>
      <c r="L1" s="79" t="s">
        <v>189</v>
      </c>
      <c r="M1" s="163" t="e">
        <f>IF(D2="VIVESCIA",L2+0.2,IF(D2="SEPAC",L2+0.2,IF(D2="COMPAGRI",L2+0.2,L2+0.2)))</f>
        <v>#N/A</v>
      </c>
      <c r="N1" s="281" t="s">
        <v>194</v>
      </c>
      <c r="O1" s="17"/>
      <c r="P1" s="17"/>
      <c r="Q1" s="281" t="s">
        <v>195</v>
      </c>
      <c r="R1" s="17"/>
      <c r="S1" s="17"/>
      <c r="T1" s="281" t="s">
        <v>196</v>
      </c>
      <c r="U1" s="83"/>
      <c r="AM1" s="168"/>
      <c r="AN1" s="168"/>
      <c r="AO1" s="168"/>
      <c r="AP1" s="168"/>
      <c r="AQ1" s="168"/>
      <c r="AR1" s="168"/>
      <c r="AS1" s="168"/>
      <c r="AT1" s="168"/>
      <c r="AU1" s="168"/>
      <c r="AV1" s="169"/>
    </row>
    <row r="2" spans="1:48" ht="21.6" thickBot="1" x14ac:dyDescent="0.35">
      <c r="A2" s="7">
        <f>'4500042503'!$A$2</f>
        <v>2</v>
      </c>
      <c r="B2" s="7" t="str">
        <f>'4500042503'!$B$2</f>
        <v>VITRY</v>
      </c>
      <c r="C2" s="7">
        <f>'Copie ZACH27'!E19</f>
        <v>0</v>
      </c>
      <c r="D2" s="7">
        <f>'Copie ZACH27'!B19</f>
        <v>0</v>
      </c>
      <c r="E2" s="7">
        <f>'Copie ZACH27'!C19</f>
        <v>0</v>
      </c>
      <c r="F2" s="7"/>
      <c r="G2" s="7"/>
      <c r="H2" s="7">
        <f>'Copie ZACH27'!A19</f>
        <v>0</v>
      </c>
      <c r="I2" s="4" t="e">
        <f>VLOOKUP(H2,ZACH28!A1:B999,2,FALSE)</f>
        <v>#N/A</v>
      </c>
      <c r="J2" s="14" t="str">
        <f>I3</f>
        <v/>
      </c>
      <c r="K2" s="4">
        <f>'Copie ZACH27'!D19</f>
        <v>0</v>
      </c>
      <c r="L2" s="289" t="e">
        <f>INDEX('PT MAX COOP'!B5:R29,MATCH(D2,'PT MAX COOP'!A5:A29,0),MATCH(K2,'PT MAX COOP'!B4:N4,0))</f>
        <v>#N/A</v>
      </c>
      <c r="M2" s="294" t="str">
        <f>IF(ISBLANK(I9),"",AVERAGE(I9:I52))</f>
        <v/>
      </c>
      <c r="N2" s="282"/>
      <c r="O2" s="88"/>
      <c r="P2" s="88"/>
      <c r="Q2" s="282"/>
      <c r="R2" s="88"/>
      <c r="S2" s="88"/>
      <c r="T2" s="282"/>
      <c r="U2" s="87"/>
      <c r="AM2" s="168"/>
      <c r="AN2" s="168"/>
      <c r="AO2" s="168"/>
      <c r="AP2" s="168"/>
      <c r="AQ2" s="168"/>
      <c r="AR2" s="168"/>
      <c r="AS2" s="168"/>
      <c r="AT2" s="168"/>
      <c r="AU2" s="168"/>
      <c r="AV2" s="169"/>
    </row>
    <row r="3" spans="1:48" ht="15" thickBot="1" x14ac:dyDescent="0.35">
      <c r="B3" s="134">
        <f>'Copie ZACH27'!F19</f>
        <v>0</v>
      </c>
      <c r="C3" s="286" t="s">
        <v>5</v>
      </c>
      <c r="D3" s="287"/>
      <c r="E3" s="287"/>
      <c r="F3" s="287"/>
      <c r="G3" s="287"/>
      <c r="H3" s="288"/>
      <c r="I3" s="6" t="str">
        <f>IF(ISBLANK(I5),"",AVERAGE(I5:I52))</f>
        <v/>
      </c>
      <c r="J3" s="119" t="str">
        <f>IF(ISBLANK(I5),"",ABS(I2-I3))</f>
        <v/>
      </c>
      <c r="K3" s="120"/>
      <c r="L3" s="290"/>
      <c r="M3" s="295"/>
      <c r="N3" s="94" t="str">
        <f>IF(ISBLANK(N5),"",AVERAGE(N5:N52))</f>
        <v/>
      </c>
      <c r="O3" s="94" t="str">
        <f>IF(ISBLANK(O5),"",AVERAGE(O5:O52))</f>
        <v/>
      </c>
      <c r="P3" s="94" t="str">
        <f>IF(ISBLANK(P5),"",AVERAGE(P5:P52))</f>
        <v/>
      </c>
      <c r="Q3" s="94" t="str">
        <f>IF(ISBLANK(O5),"",AVERAGE(Q5:Q52))</f>
        <v/>
      </c>
      <c r="R3" s="94" t="str">
        <f>IF(ISBLANK(R5),"",AVERAGE(R5:R52))</f>
        <v/>
      </c>
      <c r="S3" s="94" t="str">
        <f>IF(ISBLANK(S5),"",AVERAGE(S5:S52))</f>
        <v/>
      </c>
      <c r="T3" s="94" t="str">
        <f>IF(ISBLANK(R5),"",AVERAGE(T5:T52))</f>
        <v/>
      </c>
      <c r="U3" s="94" t="str">
        <f>IF(ISBLANK(U5),"",AVERAGE(U5:U52))</f>
        <v/>
      </c>
      <c r="V3" s="94" t="str">
        <f>IF(ISBLANK(V5),"",AVERAGE(V5:V52))</f>
        <v/>
      </c>
      <c r="W3" s="94" t="str">
        <f>IF(ISBLANK(W5),"",AVERAGE(W5:W52))</f>
        <v/>
      </c>
      <c r="X3" s="94"/>
      <c r="Z3" s="131" t="s">
        <v>201</v>
      </c>
      <c r="AM3" s="168"/>
      <c r="AN3" s="168"/>
      <c r="AO3" s="168"/>
      <c r="AP3" s="168"/>
      <c r="AQ3" s="168"/>
      <c r="AR3" s="168"/>
      <c r="AS3" s="168"/>
      <c r="AT3" s="168"/>
      <c r="AU3" s="168"/>
      <c r="AV3" s="169"/>
    </row>
    <row r="4" spans="1:48" ht="15" thickBot="1" x14ac:dyDescent="0.35">
      <c r="A4" s="135" t="s">
        <v>205</v>
      </c>
      <c r="B4" s="135">
        <f>B3/30</f>
        <v>0</v>
      </c>
      <c r="C4" s="89"/>
      <c r="D4" s="91" t="s">
        <v>197</v>
      </c>
      <c r="E4" s="85" t="s">
        <v>55</v>
      </c>
      <c r="F4" s="85" t="s">
        <v>570</v>
      </c>
      <c r="G4" s="85" t="s">
        <v>571</v>
      </c>
      <c r="H4" s="85" t="s">
        <v>54</v>
      </c>
      <c r="I4" s="85" t="s">
        <v>1</v>
      </c>
      <c r="J4" s="121" t="s">
        <v>89</v>
      </c>
      <c r="K4" s="16" t="s">
        <v>90</v>
      </c>
      <c r="L4" s="95" t="s">
        <v>190</v>
      </c>
      <c r="M4" s="96" t="s">
        <v>153</v>
      </c>
      <c r="N4" s="85" t="s">
        <v>193</v>
      </c>
      <c r="O4" s="85" t="s">
        <v>185</v>
      </c>
      <c r="P4" s="85" t="s">
        <v>186</v>
      </c>
      <c r="Q4" s="85" t="s">
        <v>191</v>
      </c>
      <c r="R4" s="85" t="s">
        <v>188</v>
      </c>
      <c r="S4" s="85" t="s">
        <v>187</v>
      </c>
      <c r="T4" s="85" t="s">
        <v>192</v>
      </c>
      <c r="U4" s="85" t="s">
        <v>198</v>
      </c>
      <c r="V4" s="85" t="s">
        <v>199</v>
      </c>
      <c r="W4" s="16" t="s">
        <v>200</v>
      </c>
      <c r="X4" s="143" t="s">
        <v>207</v>
      </c>
      <c r="Y4" s="154" t="s">
        <v>153</v>
      </c>
      <c r="Z4" s="132" t="s">
        <v>202</v>
      </c>
      <c r="AA4" s="132" t="s">
        <v>203</v>
      </c>
      <c r="AB4" s="132" t="s">
        <v>193</v>
      </c>
      <c r="AC4" s="132" t="s">
        <v>185</v>
      </c>
      <c r="AD4" s="132" t="s">
        <v>186</v>
      </c>
      <c r="AE4" s="132" t="s">
        <v>191</v>
      </c>
      <c r="AF4" s="132" t="s">
        <v>188</v>
      </c>
      <c r="AG4" s="132" t="s">
        <v>187</v>
      </c>
      <c r="AH4" s="132" t="s">
        <v>192</v>
      </c>
      <c r="AI4" s="132" t="s">
        <v>198</v>
      </c>
      <c r="AJ4" s="132" t="s">
        <v>199</v>
      </c>
      <c r="AK4" s="132" t="s">
        <v>200</v>
      </c>
      <c r="AL4" s="167" t="s">
        <v>190</v>
      </c>
      <c r="AM4" s="168"/>
      <c r="AN4" s="168"/>
      <c r="AO4" s="168"/>
      <c r="AP4" s="168"/>
      <c r="AQ4" s="168"/>
      <c r="AR4" s="168"/>
      <c r="AS4" s="168"/>
      <c r="AT4" s="168"/>
      <c r="AU4" s="168"/>
      <c r="AV4" s="169"/>
    </row>
    <row r="5" spans="1:48" ht="14.4" customHeight="1" x14ac:dyDescent="0.3">
      <c r="C5" s="136">
        <f>IFERROR(IF(E4&lt;&gt;"",B4-1,""),"")</f>
        <v>-1</v>
      </c>
      <c r="D5" s="291"/>
      <c r="E5" s="97"/>
      <c r="F5" s="97"/>
      <c r="G5" s="97"/>
      <c r="H5" s="98" t="s">
        <v>6</v>
      </c>
      <c r="I5" s="99"/>
      <c r="J5" s="98" t="str">
        <f>IF(ISBLANK(I5),"",ABS($I$2-I5))</f>
        <v/>
      </c>
      <c r="K5" s="100"/>
      <c r="L5" s="101"/>
      <c r="M5" s="101"/>
      <c r="N5" s="102"/>
      <c r="O5" s="103"/>
      <c r="P5" s="103"/>
      <c r="Q5" s="104" t="str">
        <f>IF(ISBLANK(O5),"",O5+P5)</f>
        <v/>
      </c>
      <c r="R5" s="103"/>
      <c r="S5" s="103"/>
      <c r="T5" s="105" t="str">
        <f>IF(ISBLANK(R5),"",R5+S5)</f>
        <v/>
      </c>
      <c r="U5" s="102"/>
      <c r="V5" s="102"/>
      <c r="W5" s="97"/>
      <c r="X5" s="144"/>
      <c r="Y5" s="151"/>
      <c r="Z5" s="15"/>
      <c r="AA5" s="15"/>
      <c r="AB5" s="15"/>
      <c r="AC5" s="15"/>
      <c r="AD5" s="15"/>
      <c r="AE5" s="2" t="str">
        <f>IF(ISBLANK(AC5),"",AC5+AD5)</f>
        <v/>
      </c>
      <c r="AF5" s="15"/>
      <c r="AG5" s="15"/>
      <c r="AH5" s="133" t="str">
        <f>IF(ISBLANK(AF5),"",AF5+AG5)</f>
        <v/>
      </c>
      <c r="AI5" s="15"/>
      <c r="AJ5" s="15"/>
      <c r="AK5" s="15"/>
      <c r="AL5" s="166"/>
      <c r="AM5" s="168"/>
      <c r="AN5" s="168"/>
      <c r="AO5" s="168"/>
      <c r="AP5" s="168"/>
      <c r="AQ5" s="168"/>
      <c r="AR5" s="168"/>
      <c r="AS5" s="168"/>
      <c r="AT5" s="168"/>
      <c r="AU5" s="168"/>
      <c r="AV5" s="169"/>
    </row>
    <row r="6" spans="1:48" x14ac:dyDescent="0.3">
      <c r="C6" s="136" t="str">
        <f>IFERROR(IF(E5&lt;&gt;"",C5-1,""),"")</f>
        <v/>
      </c>
      <c r="D6" s="292"/>
      <c r="E6" s="84"/>
      <c r="F6" s="84"/>
      <c r="G6" s="84"/>
      <c r="H6" s="2" t="s">
        <v>7</v>
      </c>
      <c r="I6" s="19"/>
      <c r="J6" s="2" t="str">
        <f t="shared" ref="J6:J52" si="0">IF(ISBLANK(I6),"",ABS($I$2-I6))</f>
        <v/>
      </c>
      <c r="K6" s="90"/>
      <c r="L6" s="72"/>
      <c r="M6" s="72"/>
      <c r="N6" s="15"/>
      <c r="O6" s="92"/>
      <c r="P6" s="92"/>
      <c r="Q6" s="93" t="str">
        <f>IF(ISBLANK(O6),"",O6+P6)</f>
        <v/>
      </c>
      <c r="R6" s="92"/>
      <c r="S6" s="92"/>
      <c r="T6" s="106" t="str">
        <f t="shared" ref="T6:T52" si="1">IF(ISBLANK(R6),"",R6+S6)</f>
        <v/>
      </c>
      <c r="U6" s="15"/>
      <c r="V6" s="125"/>
      <c r="W6" s="84"/>
      <c r="X6" s="141"/>
      <c r="Y6" s="120"/>
      <c r="Z6" s="15"/>
      <c r="AA6" s="15"/>
      <c r="AB6" s="15"/>
      <c r="AC6" s="15"/>
      <c r="AD6" s="15"/>
      <c r="AE6" s="2" t="str">
        <f t="shared" ref="AE6:AE30" si="2">IF(ISBLANK(AC6),"",AC6+AD6)</f>
        <v/>
      </c>
      <c r="AF6" s="15"/>
      <c r="AG6" s="15"/>
      <c r="AH6" s="133" t="str">
        <f t="shared" ref="AH6:AH30" si="3">IF(ISBLANK(AF6),"",AF6+AG6)</f>
        <v/>
      </c>
      <c r="AI6" s="15"/>
      <c r="AJ6" s="15"/>
      <c r="AK6" s="15"/>
      <c r="AL6" s="166"/>
      <c r="AM6" s="168"/>
      <c r="AN6" s="168"/>
      <c r="AO6" s="168"/>
      <c r="AP6" s="168"/>
      <c r="AQ6" s="168"/>
      <c r="AR6" s="168"/>
      <c r="AS6" s="168"/>
      <c r="AT6" s="168"/>
      <c r="AU6" s="168"/>
      <c r="AV6" s="169"/>
    </row>
    <row r="7" spans="1:48" ht="14.4" customHeight="1" x14ac:dyDescent="0.3">
      <c r="C7" s="136" t="str">
        <f t="shared" ref="C7:C52" si="4">IFERROR(IF(E6&lt;&gt;"",C6-1,""),"")</f>
        <v/>
      </c>
      <c r="D7" s="292"/>
      <c r="E7" s="84"/>
      <c r="F7" s="84"/>
      <c r="G7" s="84"/>
      <c r="H7" s="2" t="s">
        <v>8</v>
      </c>
      <c r="I7" s="19"/>
      <c r="J7" s="2" t="str">
        <f t="shared" si="0"/>
        <v/>
      </c>
      <c r="K7" s="90"/>
      <c r="L7" s="72"/>
      <c r="M7" s="72"/>
      <c r="N7" s="15"/>
      <c r="O7" s="92"/>
      <c r="P7" s="92"/>
      <c r="Q7" s="93" t="str">
        <f t="shared" ref="Q7:Q52" si="5">IF(ISBLANK(O7),"",O7+P7)</f>
        <v/>
      </c>
      <c r="R7" s="92"/>
      <c r="S7" s="92"/>
      <c r="T7" s="106" t="str">
        <f t="shared" si="1"/>
        <v/>
      </c>
      <c r="U7" s="15"/>
      <c r="V7" s="125"/>
      <c r="W7" s="84"/>
      <c r="X7" s="141"/>
      <c r="Y7" s="120"/>
      <c r="Z7" s="15"/>
      <c r="AA7" s="15"/>
      <c r="AB7" s="15"/>
      <c r="AC7" s="15"/>
      <c r="AD7" s="15"/>
      <c r="AE7" s="2" t="str">
        <f t="shared" si="2"/>
        <v/>
      </c>
      <c r="AF7" s="15"/>
      <c r="AG7" s="15"/>
      <c r="AH7" s="133" t="str">
        <f t="shared" si="3"/>
        <v/>
      </c>
      <c r="AI7" s="15"/>
      <c r="AJ7" s="15"/>
      <c r="AK7" s="15"/>
      <c r="AL7" s="166"/>
      <c r="AM7" s="168"/>
      <c r="AN7" s="168"/>
      <c r="AO7" s="168"/>
      <c r="AP7" s="168"/>
      <c r="AQ7" s="168"/>
      <c r="AR7" s="168"/>
      <c r="AS7" s="168"/>
      <c r="AT7" s="168"/>
      <c r="AU7" s="168"/>
      <c r="AV7" s="169"/>
    </row>
    <row r="8" spans="1:48" ht="15" thickBot="1" x14ac:dyDescent="0.35">
      <c r="C8" s="136" t="str">
        <f t="shared" si="4"/>
        <v/>
      </c>
      <c r="D8" s="293"/>
      <c r="E8" s="107"/>
      <c r="F8" s="107"/>
      <c r="G8" s="107"/>
      <c r="H8" s="108" t="s">
        <v>9</v>
      </c>
      <c r="I8" s="109"/>
      <c r="J8" s="108" t="str">
        <f t="shared" si="0"/>
        <v/>
      </c>
      <c r="K8" s="110"/>
      <c r="L8" s="111"/>
      <c r="M8" s="111"/>
      <c r="N8" s="112"/>
      <c r="O8" s="113"/>
      <c r="P8" s="113"/>
      <c r="Q8" s="114" t="str">
        <f t="shared" si="5"/>
        <v/>
      </c>
      <c r="R8" s="113"/>
      <c r="S8" s="113"/>
      <c r="T8" s="115" t="str">
        <f t="shared" si="1"/>
        <v/>
      </c>
      <c r="U8" s="112"/>
      <c r="V8" s="112"/>
      <c r="W8" s="107"/>
      <c r="X8" s="145"/>
      <c r="Y8" s="152"/>
      <c r="Z8" s="15"/>
      <c r="AA8" s="15"/>
      <c r="AB8" s="15"/>
      <c r="AC8" s="15"/>
      <c r="AD8" s="15"/>
      <c r="AE8" s="2" t="str">
        <f t="shared" si="2"/>
        <v/>
      </c>
      <c r="AF8" s="15"/>
      <c r="AG8" s="15"/>
      <c r="AH8" s="133" t="str">
        <f t="shared" si="3"/>
        <v/>
      </c>
      <c r="AI8" s="15"/>
      <c r="AJ8" s="15"/>
      <c r="AK8" s="15"/>
      <c r="AL8" s="166"/>
      <c r="AM8" s="168"/>
      <c r="AN8" s="168"/>
      <c r="AO8" s="168"/>
      <c r="AP8" s="168"/>
      <c r="AQ8" s="168"/>
      <c r="AR8" s="168"/>
      <c r="AS8" s="168"/>
      <c r="AT8" s="168"/>
      <c r="AU8" s="168"/>
      <c r="AV8" s="169"/>
    </row>
    <row r="9" spans="1:48" x14ac:dyDescent="0.3">
      <c r="C9" s="136" t="str">
        <f t="shared" si="4"/>
        <v/>
      </c>
      <c r="D9" s="291"/>
      <c r="E9" s="97"/>
      <c r="F9" s="97"/>
      <c r="G9" s="97"/>
      <c r="H9" s="98" t="s">
        <v>10</v>
      </c>
      <c r="I9" s="99"/>
      <c r="J9" s="98" t="str">
        <f t="shared" si="0"/>
        <v/>
      </c>
      <c r="K9" s="100"/>
      <c r="L9" s="101"/>
      <c r="M9" s="101"/>
      <c r="N9" s="102"/>
      <c r="O9" s="103"/>
      <c r="P9" s="103"/>
      <c r="Q9" s="104" t="str">
        <f t="shared" si="5"/>
        <v/>
      </c>
      <c r="R9" s="103"/>
      <c r="S9" s="103"/>
      <c r="T9" s="105" t="str">
        <f t="shared" si="1"/>
        <v/>
      </c>
      <c r="U9" s="102"/>
      <c r="V9" s="102"/>
      <c r="W9" s="97"/>
      <c r="X9" s="144"/>
      <c r="Y9" s="151"/>
      <c r="Z9" s="15"/>
      <c r="AA9" s="15"/>
      <c r="AB9" s="15"/>
      <c r="AC9" s="15"/>
      <c r="AD9" s="15"/>
      <c r="AE9" s="2" t="str">
        <f t="shared" si="2"/>
        <v/>
      </c>
      <c r="AF9" s="15"/>
      <c r="AG9" s="15"/>
      <c r="AH9" s="133" t="str">
        <f t="shared" si="3"/>
        <v/>
      </c>
      <c r="AI9" s="15"/>
      <c r="AJ9" s="15"/>
      <c r="AK9" s="15"/>
      <c r="AL9" s="166"/>
      <c r="AM9" s="168"/>
      <c r="AN9" s="168"/>
      <c r="AO9" s="168"/>
      <c r="AP9" s="168"/>
      <c r="AQ9" s="168"/>
      <c r="AR9" s="168"/>
      <c r="AS9" s="168"/>
      <c r="AT9" s="168"/>
      <c r="AU9" s="168"/>
      <c r="AV9" s="169"/>
    </row>
    <row r="10" spans="1:48" ht="14.4" customHeight="1" x14ac:dyDescent="0.3">
      <c r="C10" s="136" t="str">
        <f t="shared" si="4"/>
        <v/>
      </c>
      <c r="D10" s="292"/>
      <c r="E10" s="84"/>
      <c r="F10" s="84"/>
      <c r="G10" s="84"/>
      <c r="H10" s="2" t="s">
        <v>11</v>
      </c>
      <c r="I10" s="19"/>
      <c r="J10" s="2" t="str">
        <f t="shared" si="0"/>
        <v/>
      </c>
      <c r="K10" s="90"/>
      <c r="L10" s="72"/>
      <c r="M10" s="72"/>
      <c r="N10" s="15"/>
      <c r="O10" s="92"/>
      <c r="P10" s="92"/>
      <c r="Q10" s="93" t="str">
        <f t="shared" si="5"/>
        <v/>
      </c>
      <c r="R10" s="92"/>
      <c r="S10" s="92"/>
      <c r="T10" s="106" t="str">
        <f t="shared" si="1"/>
        <v/>
      </c>
      <c r="U10" s="15"/>
      <c r="V10" s="15"/>
      <c r="W10" s="84"/>
      <c r="X10" s="141"/>
      <c r="Y10" s="120"/>
      <c r="Z10" s="15"/>
      <c r="AA10" s="15"/>
      <c r="AB10" s="15"/>
      <c r="AC10" s="15"/>
      <c r="AD10" s="15"/>
      <c r="AE10" s="2" t="str">
        <f t="shared" si="2"/>
        <v/>
      </c>
      <c r="AF10" s="15"/>
      <c r="AG10" s="15"/>
      <c r="AH10" s="133" t="str">
        <f t="shared" si="3"/>
        <v/>
      </c>
      <c r="AI10" s="15"/>
      <c r="AJ10" s="15"/>
      <c r="AK10" s="15"/>
      <c r="AL10" s="166"/>
      <c r="AM10" s="168"/>
      <c r="AN10" s="168"/>
      <c r="AO10" s="168"/>
      <c r="AP10" s="168"/>
      <c r="AQ10" s="168"/>
      <c r="AR10" s="168"/>
      <c r="AS10" s="168"/>
      <c r="AT10" s="168"/>
      <c r="AU10" s="168"/>
      <c r="AV10" s="169"/>
    </row>
    <row r="11" spans="1:48" x14ac:dyDescent="0.3">
      <c r="C11" s="136" t="str">
        <f t="shared" si="4"/>
        <v/>
      </c>
      <c r="D11" s="292"/>
      <c r="E11" s="15"/>
      <c r="F11" s="15"/>
      <c r="G11" s="15"/>
      <c r="H11" s="2" t="s">
        <v>12</v>
      </c>
      <c r="I11" s="19"/>
      <c r="J11" s="12" t="str">
        <f t="shared" si="0"/>
        <v/>
      </c>
      <c r="K11" s="15"/>
      <c r="L11" s="72"/>
      <c r="M11" s="72"/>
      <c r="N11" s="15"/>
      <c r="O11" s="92"/>
      <c r="P11" s="92"/>
      <c r="Q11" s="93" t="str">
        <f t="shared" si="5"/>
        <v/>
      </c>
      <c r="R11" s="92"/>
      <c r="S11" s="92"/>
      <c r="T11" s="106" t="str">
        <f t="shared" si="1"/>
        <v/>
      </c>
      <c r="U11" s="126"/>
      <c r="V11" s="15"/>
      <c r="W11" s="84"/>
      <c r="X11" s="141"/>
      <c r="Y11" s="120"/>
      <c r="Z11" s="15"/>
      <c r="AA11" s="15"/>
      <c r="AB11" s="15"/>
      <c r="AC11" s="15"/>
      <c r="AD11" s="15"/>
      <c r="AE11" s="2" t="str">
        <f t="shared" si="2"/>
        <v/>
      </c>
      <c r="AF11" s="15"/>
      <c r="AG11" s="15"/>
      <c r="AH11" s="133" t="str">
        <f t="shared" si="3"/>
        <v/>
      </c>
      <c r="AI11" s="15"/>
      <c r="AJ11" s="15"/>
      <c r="AK11" s="15"/>
      <c r="AL11" s="166"/>
      <c r="AM11" s="168"/>
      <c r="AN11" s="168"/>
      <c r="AO11" s="168"/>
      <c r="AP11" s="168"/>
      <c r="AQ11" s="168"/>
      <c r="AR11" s="168"/>
      <c r="AS11" s="168"/>
      <c r="AT11" s="168"/>
      <c r="AU11" s="168"/>
      <c r="AV11" s="169"/>
    </row>
    <row r="12" spans="1:48" ht="15" thickBot="1" x14ac:dyDescent="0.35">
      <c r="C12" s="136" t="str">
        <f t="shared" si="4"/>
        <v/>
      </c>
      <c r="D12" s="293"/>
      <c r="E12" s="112"/>
      <c r="F12" s="112"/>
      <c r="G12" s="112"/>
      <c r="H12" s="108" t="s">
        <v>13</v>
      </c>
      <c r="I12" s="109"/>
      <c r="J12" s="116" t="str">
        <f t="shared" si="0"/>
        <v/>
      </c>
      <c r="K12" s="112"/>
      <c r="L12" s="111"/>
      <c r="M12" s="111"/>
      <c r="N12" s="112"/>
      <c r="O12" s="113"/>
      <c r="P12" s="113"/>
      <c r="Q12" s="114" t="str">
        <f t="shared" si="5"/>
        <v/>
      </c>
      <c r="R12" s="113"/>
      <c r="S12" s="113"/>
      <c r="T12" s="115" t="str">
        <f t="shared" si="1"/>
        <v/>
      </c>
      <c r="U12" s="112"/>
      <c r="V12" s="112"/>
      <c r="W12" s="107"/>
      <c r="X12" s="142"/>
      <c r="Y12" s="152"/>
      <c r="Z12" s="15"/>
      <c r="AA12" s="15"/>
      <c r="AB12" s="15"/>
      <c r="AC12" s="15"/>
      <c r="AD12" s="15"/>
      <c r="AE12" s="2" t="str">
        <f t="shared" si="2"/>
        <v/>
      </c>
      <c r="AF12" s="15"/>
      <c r="AG12" s="15"/>
      <c r="AH12" s="133" t="str">
        <f t="shared" si="3"/>
        <v/>
      </c>
      <c r="AI12" s="15"/>
      <c r="AJ12" s="15"/>
      <c r="AK12" s="15"/>
      <c r="AL12" s="166"/>
      <c r="AM12" s="168"/>
      <c r="AN12" s="168"/>
      <c r="AO12" s="168"/>
      <c r="AP12" s="168"/>
      <c r="AQ12" s="168"/>
      <c r="AR12" s="168"/>
      <c r="AS12" s="168"/>
      <c r="AT12" s="168"/>
      <c r="AU12" s="168"/>
      <c r="AV12" s="169"/>
    </row>
    <row r="13" spans="1:48" ht="14.4" customHeight="1" x14ac:dyDescent="0.3">
      <c r="C13" s="136" t="str">
        <f t="shared" si="4"/>
        <v/>
      </c>
      <c r="D13" s="291"/>
      <c r="E13" s="102"/>
      <c r="F13" s="102"/>
      <c r="G13" s="102"/>
      <c r="H13" s="98" t="s">
        <v>14</v>
      </c>
      <c r="I13" s="99"/>
      <c r="J13" s="117" t="str">
        <f t="shared" si="0"/>
        <v/>
      </c>
      <c r="K13" s="102"/>
      <c r="L13" s="101"/>
      <c r="M13" s="101"/>
      <c r="N13" s="102"/>
      <c r="O13" s="103"/>
      <c r="P13" s="103"/>
      <c r="Q13" s="104" t="str">
        <f t="shared" si="5"/>
        <v/>
      </c>
      <c r="R13" s="103"/>
      <c r="S13" s="103"/>
      <c r="T13" s="105" t="str">
        <f t="shared" si="1"/>
        <v/>
      </c>
      <c r="U13" s="102"/>
      <c r="V13" s="102"/>
      <c r="W13" s="97"/>
      <c r="X13" s="144"/>
      <c r="Y13" s="151"/>
      <c r="Z13" s="15"/>
      <c r="AA13" s="15"/>
      <c r="AB13" s="15"/>
      <c r="AC13" s="15"/>
      <c r="AD13" s="15"/>
      <c r="AE13" s="2" t="str">
        <f t="shared" si="2"/>
        <v/>
      </c>
      <c r="AF13" s="15"/>
      <c r="AG13" s="15"/>
      <c r="AH13" s="133" t="str">
        <f t="shared" si="3"/>
        <v/>
      </c>
      <c r="AI13" s="15"/>
      <c r="AJ13" s="15"/>
      <c r="AK13" s="15"/>
      <c r="AL13" s="166"/>
      <c r="AM13" s="168"/>
      <c r="AN13" s="168"/>
      <c r="AO13" s="168"/>
      <c r="AP13" s="168"/>
      <c r="AQ13" s="168"/>
      <c r="AR13" s="168"/>
      <c r="AS13" s="168"/>
      <c r="AT13" s="168"/>
      <c r="AU13" s="168"/>
      <c r="AV13" s="169"/>
    </row>
    <row r="14" spans="1:48" x14ac:dyDescent="0.3">
      <c r="C14" s="136" t="str">
        <f t="shared" si="4"/>
        <v/>
      </c>
      <c r="D14" s="292"/>
      <c r="E14" s="15"/>
      <c r="F14" s="15"/>
      <c r="G14" s="15"/>
      <c r="H14" s="2" t="s">
        <v>15</v>
      </c>
      <c r="I14" s="19"/>
      <c r="J14" s="12" t="str">
        <f t="shared" si="0"/>
        <v/>
      </c>
      <c r="K14" s="15"/>
      <c r="L14" s="72"/>
      <c r="M14" s="72"/>
      <c r="N14" s="15"/>
      <c r="O14" s="92"/>
      <c r="P14" s="92"/>
      <c r="Q14" s="93" t="str">
        <f t="shared" si="5"/>
        <v/>
      </c>
      <c r="R14" s="92"/>
      <c r="S14" s="92"/>
      <c r="T14" s="106" t="str">
        <f t="shared" si="1"/>
        <v/>
      </c>
      <c r="U14" s="15"/>
      <c r="V14" s="15"/>
      <c r="W14" s="84"/>
      <c r="X14" s="141"/>
      <c r="Y14" s="120"/>
      <c r="Z14" s="15"/>
      <c r="AA14" s="15"/>
      <c r="AB14" s="15"/>
      <c r="AC14" s="15"/>
      <c r="AD14" s="15"/>
      <c r="AE14" s="2" t="str">
        <f t="shared" si="2"/>
        <v/>
      </c>
      <c r="AF14" s="15"/>
      <c r="AG14" s="15"/>
      <c r="AH14" s="133" t="str">
        <f t="shared" si="3"/>
        <v/>
      </c>
      <c r="AI14" s="15"/>
      <c r="AJ14" s="15"/>
      <c r="AK14" s="15"/>
      <c r="AL14" s="166"/>
      <c r="AM14" s="168"/>
      <c r="AN14" s="168"/>
      <c r="AO14" s="168"/>
      <c r="AP14" s="168"/>
      <c r="AQ14" s="168"/>
      <c r="AR14" s="168"/>
      <c r="AS14" s="168"/>
      <c r="AT14" s="168"/>
      <c r="AU14" s="168"/>
      <c r="AV14" s="169"/>
    </row>
    <row r="15" spans="1:48" x14ac:dyDescent="0.3">
      <c r="C15" s="136" t="str">
        <f t="shared" si="4"/>
        <v/>
      </c>
      <c r="D15" s="292"/>
      <c r="E15" s="15"/>
      <c r="F15" s="15"/>
      <c r="G15" s="15"/>
      <c r="H15" s="2" t="s">
        <v>16</v>
      </c>
      <c r="I15" s="19"/>
      <c r="J15" s="12" t="str">
        <f t="shared" si="0"/>
        <v/>
      </c>
      <c r="K15" s="15"/>
      <c r="L15" s="72"/>
      <c r="M15" s="72"/>
      <c r="N15" s="15"/>
      <c r="O15" s="92"/>
      <c r="P15" s="92"/>
      <c r="Q15" s="93" t="str">
        <f t="shared" si="5"/>
        <v/>
      </c>
      <c r="R15" s="92"/>
      <c r="S15" s="92"/>
      <c r="T15" s="106" t="str">
        <f t="shared" si="1"/>
        <v/>
      </c>
      <c r="U15" s="15"/>
      <c r="V15" s="15"/>
      <c r="W15" s="84"/>
      <c r="X15" s="141"/>
      <c r="Y15" s="120"/>
      <c r="Z15" s="15"/>
      <c r="AA15" s="15"/>
      <c r="AB15" s="15"/>
      <c r="AC15" s="15"/>
      <c r="AD15" s="15"/>
      <c r="AE15" s="2" t="str">
        <f t="shared" si="2"/>
        <v/>
      </c>
      <c r="AF15" s="15"/>
      <c r="AG15" s="15"/>
      <c r="AH15" s="133" t="str">
        <f t="shared" si="3"/>
        <v/>
      </c>
      <c r="AI15" s="15"/>
      <c r="AJ15" s="15"/>
      <c r="AK15" s="15"/>
      <c r="AL15" s="166"/>
      <c r="AM15" s="168"/>
      <c r="AN15" s="168"/>
      <c r="AO15" s="168"/>
      <c r="AP15" s="168"/>
      <c r="AQ15" s="168"/>
      <c r="AR15" s="168"/>
      <c r="AS15" s="168"/>
      <c r="AT15" s="168"/>
      <c r="AU15" s="168"/>
      <c r="AV15" s="169"/>
    </row>
    <row r="16" spans="1:48" ht="15" thickBot="1" x14ac:dyDescent="0.35">
      <c r="C16" s="136" t="str">
        <f t="shared" si="4"/>
        <v/>
      </c>
      <c r="D16" s="293"/>
      <c r="E16" s="112"/>
      <c r="F16" s="112"/>
      <c r="G16" s="112"/>
      <c r="H16" s="108" t="s">
        <v>17</v>
      </c>
      <c r="I16" s="109"/>
      <c r="J16" s="116" t="str">
        <f t="shared" si="0"/>
        <v/>
      </c>
      <c r="K16" s="112"/>
      <c r="L16" s="111"/>
      <c r="M16" s="111"/>
      <c r="N16" s="112"/>
      <c r="O16" s="113"/>
      <c r="P16" s="113"/>
      <c r="Q16" s="114" t="str">
        <f t="shared" si="5"/>
        <v/>
      </c>
      <c r="R16" s="113"/>
      <c r="S16" s="113"/>
      <c r="T16" s="115" t="str">
        <f t="shared" si="1"/>
        <v/>
      </c>
      <c r="U16" s="112"/>
      <c r="V16" s="130"/>
      <c r="W16" s="107"/>
      <c r="X16" s="142"/>
      <c r="Y16" s="152"/>
      <c r="Z16" s="15"/>
      <c r="AA16" s="15"/>
      <c r="AB16" s="15"/>
      <c r="AC16" s="15"/>
      <c r="AD16" s="15"/>
      <c r="AE16" s="2" t="str">
        <f t="shared" si="2"/>
        <v/>
      </c>
      <c r="AF16" s="15"/>
      <c r="AG16" s="15"/>
      <c r="AH16" s="133" t="str">
        <f t="shared" si="3"/>
        <v/>
      </c>
      <c r="AI16" s="15"/>
      <c r="AJ16" s="15"/>
      <c r="AK16" s="15"/>
      <c r="AL16" s="166"/>
      <c r="AM16" s="168"/>
      <c r="AN16" s="168"/>
      <c r="AO16" s="168"/>
      <c r="AP16" s="168"/>
      <c r="AQ16" s="168"/>
      <c r="AR16" s="168"/>
      <c r="AS16" s="168"/>
      <c r="AT16" s="168"/>
      <c r="AU16" s="168"/>
      <c r="AV16" s="169"/>
    </row>
    <row r="17" spans="3:48" x14ac:dyDescent="0.3">
      <c r="C17" s="136" t="str">
        <f t="shared" si="4"/>
        <v/>
      </c>
      <c r="D17" s="291"/>
      <c r="E17" s="102"/>
      <c r="F17" s="102"/>
      <c r="G17" s="102"/>
      <c r="H17" s="98" t="s">
        <v>18</v>
      </c>
      <c r="I17" s="99"/>
      <c r="J17" s="117" t="str">
        <f t="shared" si="0"/>
        <v/>
      </c>
      <c r="K17" s="102"/>
      <c r="L17" s="101"/>
      <c r="M17" s="101"/>
      <c r="N17" s="102"/>
      <c r="O17" s="103"/>
      <c r="P17" s="103"/>
      <c r="Q17" s="104" t="str">
        <f t="shared" si="5"/>
        <v/>
      </c>
      <c r="R17" s="103"/>
      <c r="S17" s="103"/>
      <c r="T17" s="105" t="str">
        <f t="shared" si="1"/>
        <v/>
      </c>
      <c r="U17" s="102"/>
      <c r="V17" s="102"/>
      <c r="W17" s="97"/>
      <c r="X17" s="144"/>
      <c r="Y17" s="151"/>
      <c r="Z17" s="15"/>
      <c r="AA17" s="15"/>
      <c r="AB17" s="15"/>
      <c r="AC17" s="15"/>
      <c r="AD17" s="15"/>
      <c r="AE17" s="2" t="str">
        <f t="shared" si="2"/>
        <v/>
      </c>
      <c r="AF17" s="15"/>
      <c r="AG17" s="15"/>
      <c r="AH17" s="133" t="str">
        <f t="shared" si="3"/>
        <v/>
      </c>
      <c r="AI17" s="15"/>
      <c r="AJ17" s="15"/>
      <c r="AK17" s="15"/>
      <c r="AL17" s="166"/>
      <c r="AM17" s="168"/>
      <c r="AN17" s="168"/>
      <c r="AO17" s="168"/>
      <c r="AP17" s="168"/>
      <c r="AQ17" s="168"/>
      <c r="AR17" s="168"/>
      <c r="AS17" s="168"/>
      <c r="AT17" s="168"/>
      <c r="AU17" s="168"/>
      <c r="AV17" s="169"/>
    </row>
    <row r="18" spans="3:48" x14ac:dyDescent="0.3">
      <c r="C18" s="136" t="str">
        <f t="shared" si="4"/>
        <v/>
      </c>
      <c r="D18" s="292"/>
      <c r="E18" s="15"/>
      <c r="F18" s="15"/>
      <c r="G18" s="15"/>
      <c r="H18" s="2" t="s">
        <v>19</v>
      </c>
      <c r="I18" s="19"/>
      <c r="J18" s="12" t="str">
        <f t="shared" si="0"/>
        <v/>
      </c>
      <c r="K18" s="15"/>
      <c r="L18" s="72"/>
      <c r="M18" s="72"/>
      <c r="N18" s="15"/>
      <c r="O18" s="92"/>
      <c r="P18" s="92"/>
      <c r="Q18" s="93" t="str">
        <f t="shared" si="5"/>
        <v/>
      </c>
      <c r="R18" s="92"/>
      <c r="S18" s="92"/>
      <c r="T18" s="106" t="str">
        <f t="shared" si="1"/>
        <v/>
      </c>
      <c r="U18" s="15"/>
      <c r="V18" s="15"/>
      <c r="W18" s="84"/>
      <c r="X18" s="141"/>
      <c r="Y18" s="120"/>
      <c r="Z18" s="15"/>
      <c r="AA18" s="15"/>
      <c r="AB18" s="15"/>
      <c r="AC18" s="15"/>
      <c r="AD18" s="15"/>
      <c r="AE18" s="2" t="str">
        <f t="shared" si="2"/>
        <v/>
      </c>
      <c r="AF18" s="15"/>
      <c r="AG18" s="15"/>
      <c r="AH18" s="133" t="str">
        <f t="shared" si="3"/>
        <v/>
      </c>
      <c r="AI18" s="15"/>
      <c r="AJ18" s="15"/>
      <c r="AK18" s="15"/>
      <c r="AL18" s="166"/>
      <c r="AM18" s="168"/>
      <c r="AN18" s="168"/>
      <c r="AO18" s="168"/>
      <c r="AP18" s="168"/>
      <c r="AQ18" s="168"/>
      <c r="AR18" s="168"/>
      <c r="AS18" s="168"/>
      <c r="AT18" s="168"/>
      <c r="AU18" s="168"/>
      <c r="AV18" s="169"/>
    </row>
    <row r="19" spans="3:48" x14ac:dyDescent="0.3">
      <c r="C19" s="136" t="str">
        <f t="shared" si="4"/>
        <v/>
      </c>
      <c r="D19" s="292"/>
      <c r="E19" s="15"/>
      <c r="F19" s="15"/>
      <c r="G19" s="15"/>
      <c r="H19" s="2" t="s">
        <v>20</v>
      </c>
      <c r="I19" s="19"/>
      <c r="J19" s="12" t="str">
        <f t="shared" si="0"/>
        <v/>
      </c>
      <c r="K19" s="15"/>
      <c r="L19" s="72"/>
      <c r="M19" s="72"/>
      <c r="N19" s="15"/>
      <c r="O19" s="92"/>
      <c r="P19" s="92"/>
      <c r="Q19" s="93" t="str">
        <f t="shared" si="5"/>
        <v/>
      </c>
      <c r="R19" s="92"/>
      <c r="S19" s="92"/>
      <c r="T19" s="106" t="str">
        <f t="shared" si="1"/>
        <v/>
      </c>
      <c r="U19" s="15"/>
      <c r="V19" s="15"/>
      <c r="W19" s="84"/>
      <c r="X19" s="141"/>
      <c r="Y19" s="120"/>
      <c r="Z19" s="15"/>
      <c r="AA19" s="15"/>
      <c r="AB19" s="15"/>
      <c r="AC19" s="15"/>
      <c r="AD19" s="15"/>
      <c r="AE19" s="2" t="str">
        <f t="shared" si="2"/>
        <v/>
      </c>
      <c r="AF19" s="15"/>
      <c r="AG19" s="15"/>
      <c r="AH19" s="133" t="str">
        <f t="shared" si="3"/>
        <v/>
      </c>
      <c r="AI19" s="15"/>
      <c r="AJ19" s="15"/>
      <c r="AK19" s="15"/>
      <c r="AL19" s="166"/>
      <c r="AM19" s="168"/>
      <c r="AN19" s="168"/>
      <c r="AO19" s="168"/>
      <c r="AP19" s="168"/>
      <c r="AQ19" s="168"/>
      <c r="AR19" s="168"/>
      <c r="AS19" s="168"/>
      <c r="AT19" s="168"/>
      <c r="AU19" s="168"/>
      <c r="AV19" s="169"/>
    </row>
    <row r="20" spans="3:48" ht="15" thickBot="1" x14ac:dyDescent="0.35">
      <c r="C20" s="136" t="str">
        <f t="shared" si="4"/>
        <v/>
      </c>
      <c r="D20" s="293"/>
      <c r="E20" s="112"/>
      <c r="F20" s="112"/>
      <c r="G20" s="112"/>
      <c r="H20" s="108" t="s">
        <v>21</v>
      </c>
      <c r="I20" s="109"/>
      <c r="J20" s="116" t="str">
        <f t="shared" si="0"/>
        <v/>
      </c>
      <c r="K20" s="112"/>
      <c r="L20" s="111"/>
      <c r="M20" s="111"/>
      <c r="N20" s="112"/>
      <c r="O20" s="113"/>
      <c r="P20" s="113"/>
      <c r="Q20" s="114" t="str">
        <f t="shared" si="5"/>
        <v/>
      </c>
      <c r="R20" s="113"/>
      <c r="S20" s="113"/>
      <c r="T20" s="115" t="str">
        <f t="shared" si="1"/>
        <v/>
      </c>
      <c r="U20" s="112"/>
      <c r="V20" s="130"/>
      <c r="W20" s="107"/>
      <c r="X20" s="142"/>
      <c r="Y20" s="152"/>
      <c r="Z20" s="15"/>
      <c r="AA20" s="15"/>
      <c r="AB20" s="15"/>
      <c r="AC20" s="15"/>
      <c r="AD20" s="15"/>
      <c r="AE20" s="2" t="str">
        <f t="shared" si="2"/>
        <v/>
      </c>
      <c r="AF20" s="15"/>
      <c r="AG20" s="15"/>
      <c r="AH20" s="133" t="str">
        <f t="shared" si="3"/>
        <v/>
      </c>
      <c r="AI20" s="15"/>
      <c r="AJ20" s="15"/>
      <c r="AK20" s="15"/>
      <c r="AL20" s="166"/>
      <c r="AM20" s="168"/>
      <c r="AN20" s="168"/>
      <c r="AO20" s="168"/>
      <c r="AP20" s="168"/>
      <c r="AQ20" s="168"/>
      <c r="AR20" s="168"/>
      <c r="AS20" s="168"/>
      <c r="AT20" s="168"/>
      <c r="AU20" s="168"/>
      <c r="AV20" s="169"/>
    </row>
    <row r="21" spans="3:48" x14ac:dyDescent="0.3">
      <c r="C21" s="136" t="str">
        <f t="shared" si="4"/>
        <v/>
      </c>
      <c r="D21" s="291"/>
      <c r="E21" s="102"/>
      <c r="F21" s="102"/>
      <c r="G21" s="102"/>
      <c r="H21" s="98" t="s">
        <v>22</v>
      </c>
      <c r="I21" s="99"/>
      <c r="J21" s="117" t="str">
        <f t="shared" si="0"/>
        <v/>
      </c>
      <c r="K21" s="102"/>
      <c r="L21" s="101"/>
      <c r="M21" s="101"/>
      <c r="N21" s="102"/>
      <c r="O21" s="103"/>
      <c r="P21" s="103"/>
      <c r="Q21" s="104" t="str">
        <f t="shared" si="5"/>
        <v/>
      </c>
      <c r="R21" s="103"/>
      <c r="S21" s="103"/>
      <c r="T21" s="105" t="str">
        <f t="shared" si="1"/>
        <v/>
      </c>
      <c r="U21" s="102"/>
      <c r="V21" s="102"/>
      <c r="W21" s="97"/>
      <c r="X21" s="144"/>
      <c r="Y21" s="151"/>
      <c r="Z21" s="15"/>
      <c r="AA21" s="15"/>
      <c r="AB21" s="15"/>
      <c r="AC21" s="15"/>
      <c r="AD21" s="15"/>
      <c r="AE21" s="2" t="str">
        <f t="shared" si="2"/>
        <v/>
      </c>
      <c r="AF21" s="15"/>
      <c r="AG21" s="15"/>
      <c r="AH21" s="133" t="str">
        <f t="shared" si="3"/>
        <v/>
      </c>
      <c r="AI21" s="15"/>
      <c r="AJ21" s="15"/>
      <c r="AK21" s="15"/>
      <c r="AL21" s="166"/>
      <c r="AM21" s="168"/>
      <c r="AN21" s="168"/>
      <c r="AO21" s="168"/>
      <c r="AP21" s="168"/>
      <c r="AQ21" s="168"/>
      <c r="AR21" s="168"/>
      <c r="AS21" s="168"/>
      <c r="AT21" s="168"/>
      <c r="AU21" s="168"/>
      <c r="AV21" s="169"/>
    </row>
    <row r="22" spans="3:48" x14ac:dyDescent="0.3">
      <c r="C22" s="136" t="str">
        <f t="shared" si="4"/>
        <v/>
      </c>
      <c r="D22" s="292"/>
      <c r="E22" s="15"/>
      <c r="F22" s="15"/>
      <c r="G22" s="15"/>
      <c r="H22" s="2" t="s">
        <v>23</v>
      </c>
      <c r="I22" s="19"/>
      <c r="J22" s="12" t="str">
        <f t="shared" si="0"/>
        <v/>
      </c>
      <c r="K22" s="15"/>
      <c r="L22" s="72"/>
      <c r="M22" s="72"/>
      <c r="N22" s="15"/>
      <c r="O22" s="92"/>
      <c r="P22" s="92"/>
      <c r="Q22" s="93" t="str">
        <f t="shared" si="5"/>
        <v/>
      </c>
      <c r="R22" s="92"/>
      <c r="S22" s="92"/>
      <c r="T22" s="106" t="str">
        <f t="shared" si="1"/>
        <v/>
      </c>
      <c r="U22" s="15"/>
      <c r="V22" s="15"/>
      <c r="W22" s="84"/>
      <c r="X22" s="141"/>
      <c r="Y22" s="120"/>
      <c r="Z22" s="15"/>
      <c r="AA22" s="15"/>
      <c r="AB22" s="15"/>
      <c r="AC22" s="15"/>
      <c r="AD22" s="15"/>
      <c r="AE22" s="2" t="str">
        <f t="shared" si="2"/>
        <v/>
      </c>
      <c r="AF22" s="15"/>
      <c r="AG22" s="15"/>
      <c r="AH22" s="133" t="str">
        <f t="shared" si="3"/>
        <v/>
      </c>
      <c r="AI22" s="15"/>
      <c r="AJ22" s="15"/>
      <c r="AK22" s="15"/>
      <c r="AL22" s="166"/>
    </row>
    <row r="23" spans="3:48" x14ac:dyDescent="0.3">
      <c r="C23" s="136" t="str">
        <f t="shared" si="4"/>
        <v/>
      </c>
      <c r="D23" s="292"/>
      <c r="E23" s="15"/>
      <c r="F23" s="15"/>
      <c r="G23" s="15"/>
      <c r="H23" s="2" t="s">
        <v>24</v>
      </c>
      <c r="I23" s="19"/>
      <c r="J23" s="12" t="str">
        <f t="shared" si="0"/>
        <v/>
      </c>
      <c r="K23" s="15"/>
      <c r="L23" s="72"/>
      <c r="M23" s="72"/>
      <c r="N23" s="15"/>
      <c r="O23" s="92"/>
      <c r="P23" s="92"/>
      <c r="Q23" s="93" t="str">
        <f t="shared" si="5"/>
        <v/>
      </c>
      <c r="R23" s="92"/>
      <c r="S23" s="92"/>
      <c r="T23" s="106" t="str">
        <f t="shared" si="1"/>
        <v/>
      </c>
      <c r="U23" s="15"/>
      <c r="V23" s="15"/>
      <c r="W23" s="84"/>
      <c r="X23" s="141"/>
      <c r="Y23" s="120"/>
      <c r="Z23" s="15"/>
      <c r="AA23" s="15"/>
      <c r="AB23" s="15"/>
      <c r="AC23" s="15"/>
      <c r="AD23" s="15"/>
      <c r="AE23" s="2" t="str">
        <f t="shared" si="2"/>
        <v/>
      </c>
      <c r="AF23" s="15"/>
      <c r="AG23" s="15"/>
      <c r="AH23" s="133" t="str">
        <f t="shared" si="3"/>
        <v/>
      </c>
      <c r="AI23" s="15"/>
      <c r="AJ23" s="15"/>
      <c r="AK23" s="15"/>
      <c r="AL23" s="166"/>
    </row>
    <row r="24" spans="3:48" ht="15" thickBot="1" x14ac:dyDescent="0.35">
      <c r="C24" s="136" t="str">
        <f t="shared" si="4"/>
        <v/>
      </c>
      <c r="D24" s="293"/>
      <c r="E24" s="112"/>
      <c r="F24" s="112"/>
      <c r="G24" s="112"/>
      <c r="H24" s="108" t="s">
        <v>25</v>
      </c>
      <c r="I24" s="109"/>
      <c r="J24" s="116" t="str">
        <f t="shared" si="0"/>
        <v/>
      </c>
      <c r="K24" s="112"/>
      <c r="L24" s="111"/>
      <c r="M24" s="111"/>
      <c r="N24" s="112"/>
      <c r="O24" s="113"/>
      <c r="P24" s="113"/>
      <c r="Q24" s="114" t="str">
        <f t="shared" si="5"/>
        <v/>
      </c>
      <c r="R24" s="113"/>
      <c r="S24" s="113"/>
      <c r="T24" s="115" t="str">
        <f t="shared" si="1"/>
        <v/>
      </c>
      <c r="U24" s="112"/>
      <c r="V24" s="112"/>
      <c r="W24" s="107"/>
      <c r="X24" s="142"/>
      <c r="Y24" s="152"/>
      <c r="Z24" s="15"/>
      <c r="AA24" s="15"/>
      <c r="AB24" s="15"/>
      <c r="AC24" s="15"/>
      <c r="AD24" s="15"/>
      <c r="AE24" s="2" t="str">
        <f t="shared" si="2"/>
        <v/>
      </c>
      <c r="AF24" s="15"/>
      <c r="AG24" s="15"/>
      <c r="AH24" s="133" t="str">
        <f t="shared" si="3"/>
        <v/>
      </c>
      <c r="AI24" s="15"/>
      <c r="AJ24" s="15"/>
      <c r="AK24" s="15"/>
      <c r="AL24" s="166"/>
    </row>
    <row r="25" spans="3:48" ht="14.4" customHeight="1" x14ac:dyDescent="0.3">
      <c r="C25" s="136" t="str">
        <f t="shared" si="4"/>
        <v/>
      </c>
      <c r="D25" s="291"/>
      <c r="E25" s="102"/>
      <c r="F25" s="102"/>
      <c r="G25" s="102"/>
      <c r="H25" s="98" t="s">
        <v>26</v>
      </c>
      <c r="I25" s="99"/>
      <c r="J25" s="117" t="str">
        <f t="shared" si="0"/>
        <v/>
      </c>
      <c r="K25" s="102"/>
      <c r="L25" s="101"/>
      <c r="M25" s="101"/>
      <c r="N25" s="102"/>
      <c r="O25" s="103"/>
      <c r="P25" s="103"/>
      <c r="Q25" s="104" t="str">
        <f t="shared" si="5"/>
        <v/>
      </c>
      <c r="R25" s="103"/>
      <c r="S25" s="103"/>
      <c r="T25" s="105" t="str">
        <f t="shared" si="1"/>
        <v/>
      </c>
      <c r="U25" s="102"/>
      <c r="V25" s="102"/>
      <c r="W25" s="97"/>
      <c r="X25" s="144"/>
      <c r="Y25" s="151"/>
      <c r="Z25" s="15"/>
      <c r="AA25" s="15"/>
      <c r="AB25" s="15"/>
      <c r="AC25" s="15"/>
      <c r="AD25" s="15"/>
      <c r="AE25" s="2" t="str">
        <f t="shared" si="2"/>
        <v/>
      </c>
      <c r="AF25" s="15"/>
      <c r="AG25" s="15"/>
      <c r="AH25" s="133" t="str">
        <f t="shared" si="3"/>
        <v/>
      </c>
      <c r="AI25" s="15"/>
      <c r="AJ25" s="15"/>
      <c r="AK25" s="15"/>
      <c r="AL25" s="166"/>
    </row>
    <row r="26" spans="3:48" x14ac:dyDescent="0.3">
      <c r="C26" s="136" t="str">
        <f t="shared" si="4"/>
        <v/>
      </c>
      <c r="D26" s="292"/>
      <c r="E26" s="15"/>
      <c r="F26" s="15"/>
      <c r="G26" s="15"/>
      <c r="H26" s="2" t="s">
        <v>27</v>
      </c>
      <c r="I26" s="19"/>
      <c r="J26" s="12" t="str">
        <f t="shared" si="0"/>
        <v/>
      </c>
      <c r="K26" s="15"/>
      <c r="L26" s="72"/>
      <c r="M26" s="72"/>
      <c r="N26" s="15"/>
      <c r="O26" s="92"/>
      <c r="P26" s="92"/>
      <c r="Q26" s="93" t="str">
        <f t="shared" si="5"/>
        <v/>
      </c>
      <c r="R26" s="92"/>
      <c r="S26" s="92"/>
      <c r="T26" s="106" t="str">
        <f t="shared" si="1"/>
        <v/>
      </c>
      <c r="U26" s="15"/>
      <c r="V26" s="15"/>
      <c r="W26" s="84"/>
      <c r="X26" s="141"/>
      <c r="Y26" s="120"/>
      <c r="Z26" s="15"/>
      <c r="AA26" s="15"/>
      <c r="AB26" s="15"/>
      <c r="AC26" s="15"/>
      <c r="AD26" s="15"/>
      <c r="AE26" s="2" t="str">
        <f t="shared" si="2"/>
        <v/>
      </c>
      <c r="AF26" s="15"/>
      <c r="AG26" s="15"/>
      <c r="AH26" s="133" t="str">
        <f t="shared" si="3"/>
        <v/>
      </c>
      <c r="AI26" s="15"/>
      <c r="AJ26" s="15"/>
      <c r="AK26" s="15"/>
      <c r="AL26" s="166"/>
    </row>
    <row r="27" spans="3:48" x14ac:dyDescent="0.3">
      <c r="C27" s="136" t="str">
        <f t="shared" si="4"/>
        <v/>
      </c>
      <c r="D27" s="292"/>
      <c r="E27" s="15"/>
      <c r="F27" s="15"/>
      <c r="G27" s="15"/>
      <c r="H27" s="2" t="s">
        <v>28</v>
      </c>
      <c r="I27" s="19"/>
      <c r="J27" s="12" t="str">
        <f t="shared" si="0"/>
        <v/>
      </c>
      <c r="K27" s="15"/>
      <c r="L27" s="72"/>
      <c r="M27" s="72"/>
      <c r="N27" s="15"/>
      <c r="O27" s="92"/>
      <c r="P27" s="92"/>
      <c r="Q27" s="93" t="str">
        <f t="shared" si="5"/>
        <v/>
      </c>
      <c r="R27" s="92"/>
      <c r="S27" s="92"/>
      <c r="T27" s="106" t="str">
        <f t="shared" si="1"/>
        <v/>
      </c>
      <c r="U27" s="15"/>
      <c r="V27" s="15"/>
      <c r="W27" s="84"/>
      <c r="X27" s="141"/>
      <c r="Y27" s="120"/>
      <c r="Z27" s="15"/>
      <c r="AA27" s="15"/>
      <c r="AB27" s="15"/>
      <c r="AC27" s="15"/>
      <c r="AD27" s="15"/>
      <c r="AE27" s="2" t="str">
        <f t="shared" si="2"/>
        <v/>
      </c>
      <c r="AF27" s="15"/>
      <c r="AG27" s="15"/>
      <c r="AH27" s="133" t="str">
        <f t="shared" si="3"/>
        <v/>
      </c>
      <c r="AI27" s="15"/>
      <c r="AJ27" s="15"/>
      <c r="AK27" s="15"/>
      <c r="AL27" s="166"/>
    </row>
    <row r="28" spans="3:48" ht="15" thickBot="1" x14ac:dyDescent="0.35">
      <c r="C28" s="136" t="str">
        <f t="shared" si="4"/>
        <v/>
      </c>
      <c r="D28" s="293"/>
      <c r="E28" s="112"/>
      <c r="F28" s="112"/>
      <c r="G28" s="112"/>
      <c r="H28" s="108" t="s">
        <v>29</v>
      </c>
      <c r="I28" s="109"/>
      <c r="J28" s="116" t="str">
        <f t="shared" si="0"/>
        <v/>
      </c>
      <c r="K28" s="112"/>
      <c r="L28" s="111"/>
      <c r="M28" s="111"/>
      <c r="N28" s="112"/>
      <c r="O28" s="113"/>
      <c r="P28" s="113"/>
      <c r="Q28" s="114" t="str">
        <f t="shared" si="5"/>
        <v/>
      </c>
      <c r="R28" s="113"/>
      <c r="S28" s="113"/>
      <c r="T28" s="115" t="str">
        <f t="shared" si="1"/>
        <v/>
      </c>
      <c r="U28" s="112"/>
      <c r="V28" s="112"/>
      <c r="W28" s="107"/>
      <c r="X28" s="142"/>
      <c r="Y28" s="152"/>
      <c r="Z28" s="15"/>
      <c r="AA28" s="15"/>
      <c r="AB28" s="15"/>
      <c r="AC28" s="15"/>
      <c r="AD28" s="15"/>
      <c r="AE28" s="2" t="str">
        <f t="shared" si="2"/>
        <v/>
      </c>
      <c r="AF28" s="15"/>
      <c r="AG28" s="15"/>
      <c r="AH28" s="133" t="str">
        <f t="shared" si="3"/>
        <v/>
      </c>
      <c r="AI28" s="15"/>
      <c r="AJ28" s="15"/>
      <c r="AK28" s="15"/>
      <c r="AL28" s="166"/>
    </row>
    <row r="29" spans="3:48" x14ac:dyDescent="0.3">
      <c r="C29" s="136" t="str">
        <f t="shared" si="4"/>
        <v/>
      </c>
      <c r="D29" s="291"/>
      <c r="E29" s="102"/>
      <c r="F29" s="102"/>
      <c r="G29" s="102"/>
      <c r="H29" s="98" t="s">
        <v>30</v>
      </c>
      <c r="I29" s="99"/>
      <c r="J29" s="117" t="str">
        <f t="shared" si="0"/>
        <v/>
      </c>
      <c r="K29" s="102"/>
      <c r="L29" s="101"/>
      <c r="M29" s="101"/>
      <c r="N29" s="102"/>
      <c r="O29" s="103"/>
      <c r="P29" s="103"/>
      <c r="Q29" s="104" t="str">
        <f t="shared" si="5"/>
        <v/>
      </c>
      <c r="R29" s="103"/>
      <c r="S29" s="103"/>
      <c r="T29" s="105" t="str">
        <f t="shared" si="1"/>
        <v/>
      </c>
      <c r="U29" s="102"/>
      <c r="V29" s="102"/>
      <c r="W29" s="97"/>
      <c r="X29" s="144"/>
      <c r="Y29" s="151"/>
      <c r="Z29" s="15"/>
      <c r="AA29" s="15"/>
      <c r="AB29" s="15"/>
      <c r="AC29" s="15"/>
      <c r="AD29" s="15"/>
      <c r="AE29" s="2" t="str">
        <f t="shared" si="2"/>
        <v/>
      </c>
      <c r="AF29" s="15"/>
      <c r="AG29" s="15"/>
      <c r="AH29" s="133" t="str">
        <f t="shared" si="3"/>
        <v/>
      </c>
      <c r="AI29" s="15"/>
      <c r="AJ29" s="15"/>
      <c r="AK29" s="15"/>
      <c r="AL29" s="166"/>
    </row>
    <row r="30" spans="3:48" x14ac:dyDescent="0.3">
      <c r="C30" s="136" t="str">
        <f t="shared" si="4"/>
        <v/>
      </c>
      <c r="D30" s="292"/>
      <c r="E30" s="15"/>
      <c r="F30" s="15"/>
      <c r="G30" s="15"/>
      <c r="H30" s="2" t="s">
        <v>31</v>
      </c>
      <c r="I30" s="19"/>
      <c r="J30" s="12" t="str">
        <f t="shared" si="0"/>
        <v/>
      </c>
      <c r="K30" s="15"/>
      <c r="L30" s="72"/>
      <c r="M30" s="72"/>
      <c r="N30" s="15"/>
      <c r="O30" s="92"/>
      <c r="P30" s="92"/>
      <c r="Q30" s="93" t="str">
        <f t="shared" si="5"/>
        <v/>
      </c>
      <c r="R30" s="92"/>
      <c r="S30" s="92"/>
      <c r="T30" s="106" t="str">
        <f t="shared" si="1"/>
        <v/>
      </c>
      <c r="U30" s="15"/>
      <c r="V30" s="15"/>
      <c r="W30" s="84"/>
      <c r="X30" s="141"/>
      <c r="Y30" s="120"/>
      <c r="Z30" s="15"/>
      <c r="AA30" s="15"/>
      <c r="AB30" s="15"/>
      <c r="AC30" s="15"/>
      <c r="AD30" s="15"/>
      <c r="AE30" s="2" t="str">
        <f t="shared" si="2"/>
        <v/>
      </c>
      <c r="AF30" s="15"/>
      <c r="AG30" s="15"/>
      <c r="AH30" s="133" t="str">
        <f t="shared" si="3"/>
        <v/>
      </c>
      <c r="AI30" s="15"/>
      <c r="AJ30" s="15"/>
      <c r="AK30" s="15"/>
      <c r="AL30" s="166"/>
    </row>
    <row r="31" spans="3:48" x14ac:dyDescent="0.3">
      <c r="C31" s="136" t="str">
        <f t="shared" si="4"/>
        <v/>
      </c>
      <c r="D31" s="292"/>
      <c r="E31" s="15"/>
      <c r="F31" s="15"/>
      <c r="G31" s="15"/>
      <c r="H31" s="2" t="s">
        <v>32</v>
      </c>
      <c r="I31" s="19"/>
      <c r="J31" s="12" t="str">
        <f t="shared" si="0"/>
        <v/>
      </c>
      <c r="K31" s="15"/>
      <c r="L31" s="72"/>
      <c r="M31" s="72"/>
      <c r="N31" s="15"/>
      <c r="O31" s="92"/>
      <c r="P31" s="92"/>
      <c r="Q31" s="93" t="str">
        <f t="shared" si="5"/>
        <v/>
      </c>
      <c r="R31" s="92"/>
      <c r="S31" s="92"/>
      <c r="T31" s="106" t="str">
        <f t="shared" si="1"/>
        <v/>
      </c>
      <c r="U31" s="15"/>
      <c r="V31" s="15"/>
      <c r="W31" s="84"/>
      <c r="X31" s="141"/>
      <c r="Y31" s="120"/>
    </row>
    <row r="32" spans="3:48" ht="15" thickBot="1" x14ac:dyDescent="0.35">
      <c r="C32" s="136" t="str">
        <f t="shared" si="4"/>
        <v/>
      </c>
      <c r="D32" s="293"/>
      <c r="E32" s="112"/>
      <c r="F32" s="112"/>
      <c r="G32" s="112"/>
      <c r="H32" s="108" t="s">
        <v>33</v>
      </c>
      <c r="I32" s="109"/>
      <c r="J32" s="116" t="str">
        <f t="shared" si="0"/>
        <v/>
      </c>
      <c r="K32" s="112"/>
      <c r="L32" s="111"/>
      <c r="M32" s="111"/>
      <c r="N32" s="112"/>
      <c r="O32" s="113"/>
      <c r="P32" s="113"/>
      <c r="Q32" s="114" t="str">
        <f t="shared" si="5"/>
        <v/>
      </c>
      <c r="R32" s="113"/>
      <c r="S32" s="113"/>
      <c r="T32" s="115" t="str">
        <f t="shared" si="1"/>
        <v/>
      </c>
      <c r="U32" s="112"/>
      <c r="V32" s="112"/>
      <c r="W32" s="107"/>
      <c r="X32" s="142"/>
      <c r="Y32" s="152"/>
    </row>
    <row r="33" spans="3:25" x14ac:dyDescent="0.3">
      <c r="C33" s="136" t="str">
        <f t="shared" si="4"/>
        <v/>
      </c>
      <c r="D33" s="291"/>
      <c r="E33" s="102"/>
      <c r="F33" s="102"/>
      <c r="G33" s="102"/>
      <c r="H33" s="98" t="s">
        <v>34</v>
      </c>
      <c r="I33" s="99"/>
      <c r="J33" s="117" t="str">
        <f t="shared" si="0"/>
        <v/>
      </c>
      <c r="K33" s="102"/>
      <c r="L33" s="101"/>
      <c r="M33" s="101"/>
      <c r="N33" s="102"/>
      <c r="O33" s="103"/>
      <c r="P33" s="103"/>
      <c r="Q33" s="104" t="str">
        <f t="shared" si="5"/>
        <v/>
      </c>
      <c r="R33" s="103"/>
      <c r="S33" s="103"/>
      <c r="T33" s="105" t="str">
        <f t="shared" si="1"/>
        <v/>
      </c>
      <c r="U33" s="102"/>
      <c r="V33" s="102"/>
      <c r="W33" s="97"/>
      <c r="X33" s="144"/>
      <c r="Y33" s="151"/>
    </row>
    <row r="34" spans="3:25" x14ac:dyDescent="0.3">
      <c r="C34" s="136" t="str">
        <f t="shared" si="4"/>
        <v/>
      </c>
      <c r="D34" s="292"/>
      <c r="E34" s="15"/>
      <c r="F34" s="15"/>
      <c r="G34" s="15"/>
      <c r="H34" s="2" t="s">
        <v>35</v>
      </c>
      <c r="I34" s="19"/>
      <c r="J34" s="12" t="str">
        <f t="shared" si="0"/>
        <v/>
      </c>
      <c r="K34" s="15"/>
      <c r="L34" s="72"/>
      <c r="M34" s="72"/>
      <c r="N34" s="15"/>
      <c r="O34" s="92"/>
      <c r="P34" s="92"/>
      <c r="Q34" s="93" t="str">
        <f t="shared" si="5"/>
        <v/>
      </c>
      <c r="R34" s="92"/>
      <c r="S34" s="92"/>
      <c r="T34" s="106" t="str">
        <f t="shared" si="1"/>
        <v/>
      </c>
      <c r="U34" s="15"/>
      <c r="V34" s="15"/>
      <c r="W34" s="84"/>
      <c r="X34" s="141"/>
      <c r="Y34" s="120"/>
    </row>
    <row r="35" spans="3:25" x14ac:dyDescent="0.3">
      <c r="C35" s="136" t="str">
        <f t="shared" si="4"/>
        <v/>
      </c>
      <c r="D35" s="292"/>
      <c r="E35" s="15"/>
      <c r="F35" s="15"/>
      <c r="G35" s="15"/>
      <c r="H35" s="2" t="s">
        <v>36</v>
      </c>
      <c r="I35" s="19"/>
      <c r="J35" s="12" t="str">
        <f t="shared" si="0"/>
        <v/>
      </c>
      <c r="K35" s="15"/>
      <c r="L35" s="72"/>
      <c r="M35" s="72"/>
      <c r="N35" s="15"/>
      <c r="O35" s="92"/>
      <c r="P35" s="92"/>
      <c r="Q35" s="93" t="str">
        <f t="shared" si="5"/>
        <v/>
      </c>
      <c r="R35" s="92"/>
      <c r="S35" s="92"/>
      <c r="T35" s="106" t="str">
        <f t="shared" si="1"/>
        <v/>
      </c>
      <c r="U35" s="15"/>
      <c r="V35" s="15"/>
      <c r="W35" s="84"/>
      <c r="X35" s="141"/>
      <c r="Y35" s="120"/>
    </row>
    <row r="36" spans="3:25" ht="15" thickBot="1" x14ac:dyDescent="0.35">
      <c r="C36" s="136" t="str">
        <f t="shared" si="4"/>
        <v/>
      </c>
      <c r="D36" s="293"/>
      <c r="E36" s="112"/>
      <c r="F36" s="112"/>
      <c r="G36" s="112"/>
      <c r="H36" s="108" t="s">
        <v>37</v>
      </c>
      <c r="I36" s="109"/>
      <c r="J36" s="116" t="str">
        <f t="shared" si="0"/>
        <v/>
      </c>
      <c r="K36" s="112"/>
      <c r="L36" s="111"/>
      <c r="M36" s="111"/>
      <c r="N36" s="112"/>
      <c r="O36" s="113"/>
      <c r="P36" s="113"/>
      <c r="Q36" s="114" t="str">
        <f t="shared" si="5"/>
        <v/>
      </c>
      <c r="R36" s="113"/>
      <c r="S36" s="113"/>
      <c r="T36" s="115" t="str">
        <f t="shared" si="1"/>
        <v/>
      </c>
      <c r="U36" s="112"/>
      <c r="V36" s="112"/>
      <c r="W36" s="107"/>
      <c r="X36" s="142"/>
      <c r="Y36" s="152"/>
    </row>
    <row r="37" spans="3:25" x14ac:dyDescent="0.3">
      <c r="C37" s="136" t="str">
        <f t="shared" si="4"/>
        <v/>
      </c>
      <c r="D37" s="291"/>
      <c r="E37" s="102"/>
      <c r="F37" s="102"/>
      <c r="G37" s="102"/>
      <c r="H37" s="98" t="s">
        <v>38</v>
      </c>
      <c r="I37" s="99"/>
      <c r="J37" s="117" t="str">
        <f t="shared" si="0"/>
        <v/>
      </c>
      <c r="K37" s="102"/>
      <c r="L37" s="101"/>
      <c r="M37" s="101"/>
      <c r="N37" s="102"/>
      <c r="O37" s="103"/>
      <c r="P37" s="103"/>
      <c r="Q37" s="104" t="str">
        <f t="shared" si="5"/>
        <v/>
      </c>
      <c r="R37" s="103"/>
      <c r="S37" s="103"/>
      <c r="T37" s="105" t="str">
        <f t="shared" si="1"/>
        <v/>
      </c>
      <c r="U37" s="102"/>
      <c r="V37" s="102"/>
      <c r="W37" s="97"/>
      <c r="X37" s="144"/>
      <c r="Y37" s="151"/>
    </row>
    <row r="38" spans="3:25" x14ac:dyDescent="0.3">
      <c r="C38" s="136" t="str">
        <f t="shared" si="4"/>
        <v/>
      </c>
      <c r="D38" s="292"/>
      <c r="E38" s="15"/>
      <c r="F38" s="15"/>
      <c r="G38" s="15"/>
      <c r="H38" s="2" t="s">
        <v>39</v>
      </c>
      <c r="I38" s="19"/>
      <c r="J38" s="12" t="str">
        <f t="shared" si="0"/>
        <v/>
      </c>
      <c r="K38" s="15"/>
      <c r="L38" s="72"/>
      <c r="M38" s="72"/>
      <c r="N38" s="15"/>
      <c r="O38" s="92"/>
      <c r="P38" s="92"/>
      <c r="Q38" s="93" t="str">
        <f t="shared" si="5"/>
        <v/>
      </c>
      <c r="R38" s="92"/>
      <c r="S38" s="92"/>
      <c r="T38" s="106" t="str">
        <f t="shared" si="1"/>
        <v/>
      </c>
      <c r="U38" s="15"/>
      <c r="V38" s="15"/>
      <c r="W38" s="84"/>
      <c r="X38" s="141"/>
      <c r="Y38" s="120"/>
    </row>
    <row r="39" spans="3:25" x14ac:dyDescent="0.3">
      <c r="C39" s="136" t="str">
        <f t="shared" si="4"/>
        <v/>
      </c>
      <c r="D39" s="292"/>
      <c r="E39" s="15"/>
      <c r="F39" s="15"/>
      <c r="G39" s="15"/>
      <c r="H39" s="2" t="s">
        <v>40</v>
      </c>
      <c r="I39" s="19"/>
      <c r="J39" s="12" t="str">
        <f t="shared" si="0"/>
        <v/>
      </c>
      <c r="K39" s="15"/>
      <c r="L39" s="72"/>
      <c r="M39" s="72"/>
      <c r="N39" s="15"/>
      <c r="O39" s="92"/>
      <c r="P39" s="92"/>
      <c r="Q39" s="93" t="str">
        <f t="shared" si="5"/>
        <v/>
      </c>
      <c r="R39" s="92"/>
      <c r="S39" s="92"/>
      <c r="T39" s="106" t="str">
        <f t="shared" si="1"/>
        <v/>
      </c>
      <c r="U39" s="15"/>
      <c r="V39" s="15"/>
      <c r="W39" s="84"/>
      <c r="X39" s="141"/>
      <c r="Y39" s="120"/>
    </row>
    <row r="40" spans="3:25" ht="15" thickBot="1" x14ac:dyDescent="0.35">
      <c r="C40" s="136" t="str">
        <f t="shared" si="4"/>
        <v/>
      </c>
      <c r="D40" s="293"/>
      <c r="E40" s="112"/>
      <c r="F40" s="112"/>
      <c r="G40" s="112"/>
      <c r="H40" s="108" t="s">
        <v>41</v>
      </c>
      <c r="I40" s="109"/>
      <c r="J40" s="116" t="str">
        <f t="shared" si="0"/>
        <v/>
      </c>
      <c r="K40" s="112"/>
      <c r="L40" s="111"/>
      <c r="M40" s="111"/>
      <c r="N40" s="112"/>
      <c r="O40" s="113"/>
      <c r="P40" s="113"/>
      <c r="Q40" s="114" t="str">
        <f t="shared" si="5"/>
        <v/>
      </c>
      <c r="R40" s="113"/>
      <c r="S40" s="113"/>
      <c r="T40" s="115" t="str">
        <f t="shared" si="1"/>
        <v/>
      </c>
      <c r="U40" s="112"/>
      <c r="V40" s="112"/>
      <c r="W40" s="107"/>
      <c r="X40" s="142"/>
      <c r="Y40" s="152"/>
    </row>
    <row r="41" spans="3:25" x14ac:dyDescent="0.3">
      <c r="C41" s="136" t="str">
        <f t="shared" si="4"/>
        <v/>
      </c>
      <c r="D41" s="291"/>
      <c r="E41" s="102"/>
      <c r="F41" s="102"/>
      <c r="G41" s="102"/>
      <c r="H41" s="98" t="s">
        <v>42</v>
      </c>
      <c r="I41" s="99"/>
      <c r="J41" s="117" t="str">
        <f t="shared" si="0"/>
        <v/>
      </c>
      <c r="K41" s="102"/>
      <c r="L41" s="101"/>
      <c r="M41" s="101"/>
      <c r="N41" s="102"/>
      <c r="O41" s="103"/>
      <c r="P41" s="103"/>
      <c r="Q41" s="104" t="str">
        <f t="shared" si="5"/>
        <v/>
      </c>
      <c r="R41" s="103"/>
      <c r="S41" s="103"/>
      <c r="T41" s="105" t="str">
        <f t="shared" si="1"/>
        <v/>
      </c>
      <c r="U41" s="102"/>
      <c r="V41" s="102"/>
      <c r="W41" s="97"/>
      <c r="X41" s="144"/>
      <c r="Y41" s="151"/>
    </row>
    <row r="42" spans="3:25" x14ac:dyDescent="0.3">
      <c r="C42" s="136" t="str">
        <f t="shared" si="4"/>
        <v/>
      </c>
      <c r="D42" s="292"/>
      <c r="E42" s="15"/>
      <c r="F42" s="15"/>
      <c r="G42" s="15"/>
      <c r="H42" s="2" t="s">
        <v>43</v>
      </c>
      <c r="I42" s="19"/>
      <c r="J42" s="12" t="str">
        <f t="shared" si="0"/>
        <v/>
      </c>
      <c r="K42" s="15"/>
      <c r="L42" s="72"/>
      <c r="M42" s="72"/>
      <c r="N42" s="15"/>
      <c r="O42" s="92"/>
      <c r="P42" s="92"/>
      <c r="Q42" s="93" t="str">
        <f t="shared" si="5"/>
        <v/>
      </c>
      <c r="R42" s="92"/>
      <c r="S42" s="92"/>
      <c r="T42" s="106" t="str">
        <f t="shared" si="1"/>
        <v/>
      </c>
      <c r="U42" s="15"/>
      <c r="V42" s="15"/>
      <c r="W42" s="84"/>
      <c r="X42" s="141"/>
      <c r="Y42" s="120"/>
    </row>
    <row r="43" spans="3:25" x14ac:dyDescent="0.3">
      <c r="C43" s="136" t="str">
        <f t="shared" si="4"/>
        <v/>
      </c>
      <c r="D43" s="292"/>
      <c r="E43" s="15"/>
      <c r="F43" s="15"/>
      <c r="G43" s="15"/>
      <c r="H43" s="2" t="s">
        <v>44</v>
      </c>
      <c r="I43" s="19"/>
      <c r="J43" s="12" t="str">
        <f t="shared" si="0"/>
        <v/>
      </c>
      <c r="K43" s="15"/>
      <c r="L43" s="72"/>
      <c r="M43" s="72"/>
      <c r="N43" s="15"/>
      <c r="O43" s="92"/>
      <c r="P43" s="92"/>
      <c r="Q43" s="93" t="str">
        <f t="shared" si="5"/>
        <v/>
      </c>
      <c r="R43" s="92"/>
      <c r="S43" s="92"/>
      <c r="T43" s="106" t="str">
        <f t="shared" si="1"/>
        <v/>
      </c>
      <c r="U43" s="15"/>
      <c r="V43" s="15"/>
      <c r="W43" s="84"/>
      <c r="X43" s="141"/>
      <c r="Y43" s="120"/>
    </row>
    <row r="44" spans="3:25" ht="15" thickBot="1" x14ac:dyDescent="0.35">
      <c r="C44" s="136" t="str">
        <f t="shared" si="4"/>
        <v/>
      </c>
      <c r="D44" s="293"/>
      <c r="E44" s="112"/>
      <c r="F44" s="112"/>
      <c r="G44" s="112"/>
      <c r="H44" s="108" t="s">
        <v>45</v>
      </c>
      <c r="I44" s="109"/>
      <c r="J44" s="116" t="str">
        <f t="shared" si="0"/>
        <v/>
      </c>
      <c r="K44" s="112"/>
      <c r="L44" s="111"/>
      <c r="M44" s="111"/>
      <c r="N44" s="112"/>
      <c r="O44" s="113"/>
      <c r="P44" s="113"/>
      <c r="Q44" s="114" t="str">
        <f t="shared" si="5"/>
        <v/>
      </c>
      <c r="R44" s="113"/>
      <c r="S44" s="113"/>
      <c r="T44" s="115" t="str">
        <f t="shared" si="1"/>
        <v/>
      </c>
      <c r="U44" s="112"/>
      <c r="V44" s="112"/>
      <c r="W44" s="107"/>
      <c r="X44" s="142"/>
      <c r="Y44" s="152"/>
    </row>
    <row r="45" spans="3:25" x14ac:dyDescent="0.3">
      <c r="C45" s="136" t="str">
        <f t="shared" si="4"/>
        <v/>
      </c>
      <c r="D45" s="291"/>
      <c r="E45" s="102"/>
      <c r="F45" s="102"/>
      <c r="G45" s="102"/>
      <c r="H45" s="98" t="s">
        <v>46</v>
      </c>
      <c r="I45" s="99"/>
      <c r="J45" s="117" t="str">
        <f t="shared" si="0"/>
        <v/>
      </c>
      <c r="K45" s="102"/>
      <c r="L45" s="101"/>
      <c r="M45" s="101"/>
      <c r="N45" s="102"/>
      <c r="O45" s="103"/>
      <c r="P45" s="103"/>
      <c r="Q45" s="104" t="str">
        <f t="shared" si="5"/>
        <v/>
      </c>
      <c r="R45" s="103"/>
      <c r="S45" s="103"/>
      <c r="T45" s="105" t="str">
        <f t="shared" si="1"/>
        <v/>
      </c>
      <c r="U45" s="102"/>
      <c r="V45" s="102"/>
      <c r="W45" s="97"/>
      <c r="X45" s="144"/>
      <c r="Y45" s="151"/>
    </row>
    <row r="46" spans="3:25" x14ac:dyDescent="0.3">
      <c r="C46" s="136" t="str">
        <f t="shared" si="4"/>
        <v/>
      </c>
      <c r="D46" s="292"/>
      <c r="E46" s="15"/>
      <c r="F46" s="15"/>
      <c r="G46" s="15"/>
      <c r="H46" s="2" t="s">
        <v>47</v>
      </c>
      <c r="I46" s="19"/>
      <c r="J46" s="12" t="str">
        <f t="shared" si="0"/>
        <v/>
      </c>
      <c r="K46" s="15"/>
      <c r="L46" s="72"/>
      <c r="M46" s="72"/>
      <c r="N46" s="15"/>
      <c r="O46" s="92"/>
      <c r="P46" s="92"/>
      <c r="Q46" s="93" t="str">
        <f t="shared" si="5"/>
        <v/>
      </c>
      <c r="R46" s="92"/>
      <c r="S46" s="92"/>
      <c r="T46" s="106" t="str">
        <f t="shared" si="1"/>
        <v/>
      </c>
      <c r="U46" s="15"/>
      <c r="V46" s="15"/>
      <c r="W46" s="84"/>
      <c r="X46" s="141"/>
      <c r="Y46" s="120"/>
    </row>
    <row r="47" spans="3:25" x14ac:dyDescent="0.3">
      <c r="C47" s="136" t="str">
        <f t="shared" si="4"/>
        <v/>
      </c>
      <c r="D47" s="292"/>
      <c r="E47" s="15"/>
      <c r="F47" s="15"/>
      <c r="G47" s="15"/>
      <c r="H47" s="2" t="s">
        <v>48</v>
      </c>
      <c r="I47" s="19"/>
      <c r="J47" s="12" t="str">
        <f t="shared" si="0"/>
        <v/>
      </c>
      <c r="K47" s="15"/>
      <c r="L47" s="72"/>
      <c r="M47" s="72"/>
      <c r="N47" s="15"/>
      <c r="O47" s="92"/>
      <c r="P47" s="92"/>
      <c r="Q47" s="93" t="str">
        <f t="shared" si="5"/>
        <v/>
      </c>
      <c r="R47" s="92"/>
      <c r="S47" s="92"/>
      <c r="T47" s="106" t="str">
        <f t="shared" si="1"/>
        <v/>
      </c>
      <c r="U47" s="15"/>
      <c r="V47" s="15"/>
      <c r="W47" s="84"/>
      <c r="X47" s="141"/>
      <c r="Y47" s="120"/>
    </row>
    <row r="48" spans="3:25" ht="15" thickBot="1" x14ac:dyDescent="0.35">
      <c r="C48" s="136" t="str">
        <f t="shared" si="4"/>
        <v/>
      </c>
      <c r="D48" s="293"/>
      <c r="E48" s="112"/>
      <c r="F48" s="112"/>
      <c r="G48" s="112"/>
      <c r="H48" s="108" t="s">
        <v>49</v>
      </c>
      <c r="I48" s="109"/>
      <c r="J48" s="116" t="str">
        <f t="shared" si="0"/>
        <v/>
      </c>
      <c r="K48" s="112"/>
      <c r="L48" s="111"/>
      <c r="M48" s="111"/>
      <c r="N48" s="112"/>
      <c r="O48" s="113"/>
      <c r="P48" s="113"/>
      <c r="Q48" s="114" t="str">
        <f t="shared" si="5"/>
        <v/>
      </c>
      <c r="R48" s="113"/>
      <c r="S48" s="113"/>
      <c r="T48" s="115" t="str">
        <f t="shared" si="1"/>
        <v/>
      </c>
      <c r="U48" s="112"/>
      <c r="V48" s="112"/>
      <c r="W48" s="107"/>
      <c r="X48" s="142"/>
      <c r="Y48" s="152"/>
    </row>
    <row r="49" spans="3:25" x14ac:dyDescent="0.3">
      <c r="C49" s="136" t="str">
        <f t="shared" si="4"/>
        <v/>
      </c>
      <c r="D49" s="291"/>
      <c r="E49" s="102"/>
      <c r="F49" s="102"/>
      <c r="G49" s="102"/>
      <c r="H49" s="98" t="s">
        <v>50</v>
      </c>
      <c r="I49" s="99"/>
      <c r="J49" s="117" t="str">
        <f t="shared" si="0"/>
        <v/>
      </c>
      <c r="K49" s="102"/>
      <c r="L49" s="101"/>
      <c r="M49" s="101"/>
      <c r="N49" s="102"/>
      <c r="O49" s="103"/>
      <c r="P49" s="103"/>
      <c r="Q49" s="104" t="str">
        <f t="shared" si="5"/>
        <v/>
      </c>
      <c r="R49" s="103"/>
      <c r="S49" s="103"/>
      <c r="T49" s="105" t="str">
        <f t="shared" si="1"/>
        <v/>
      </c>
      <c r="U49" s="102"/>
      <c r="V49" s="102"/>
      <c r="W49" s="97"/>
      <c r="X49" s="144"/>
      <c r="Y49" s="151"/>
    </row>
    <row r="50" spans="3:25" x14ac:dyDescent="0.3">
      <c r="C50" s="136" t="str">
        <f t="shared" si="4"/>
        <v/>
      </c>
      <c r="D50" s="292"/>
      <c r="E50" s="15"/>
      <c r="F50" s="15"/>
      <c r="G50" s="15"/>
      <c r="H50" s="2" t="s">
        <v>51</v>
      </c>
      <c r="I50" s="19"/>
      <c r="J50" s="12" t="str">
        <f t="shared" si="0"/>
        <v/>
      </c>
      <c r="K50" s="15"/>
      <c r="L50" s="72"/>
      <c r="M50" s="72"/>
      <c r="N50" s="15"/>
      <c r="O50" s="92"/>
      <c r="P50" s="92"/>
      <c r="Q50" s="93" t="str">
        <f t="shared" si="5"/>
        <v/>
      </c>
      <c r="R50" s="92"/>
      <c r="S50" s="92"/>
      <c r="T50" s="106" t="str">
        <f t="shared" si="1"/>
        <v/>
      </c>
      <c r="U50" s="15"/>
      <c r="V50" s="15"/>
      <c r="W50" s="84"/>
      <c r="X50" s="141"/>
      <c r="Y50" s="120"/>
    </row>
    <row r="51" spans="3:25" x14ac:dyDescent="0.3">
      <c r="C51" s="136" t="str">
        <f t="shared" si="4"/>
        <v/>
      </c>
      <c r="D51" s="292"/>
      <c r="E51" s="15"/>
      <c r="F51" s="15"/>
      <c r="G51" s="15"/>
      <c r="H51" s="2" t="s">
        <v>52</v>
      </c>
      <c r="I51" s="19"/>
      <c r="J51" s="12" t="str">
        <f t="shared" si="0"/>
        <v/>
      </c>
      <c r="K51" s="15"/>
      <c r="L51" s="72"/>
      <c r="M51" s="72"/>
      <c r="N51" s="15"/>
      <c r="O51" s="92"/>
      <c r="P51" s="92"/>
      <c r="Q51" s="93" t="str">
        <f t="shared" si="5"/>
        <v/>
      </c>
      <c r="R51" s="92"/>
      <c r="S51" s="92"/>
      <c r="T51" s="106" t="str">
        <f t="shared" si="1"/>
        <v/>
      </c>
      <c r="U51" s="15"/>
      <c r="V51" s="15"/>
      <c r="W51" s="84"/>
      <c r="X51" s="141"/>
      <c r="Y51" s="120"/>
    </row>
    <row r="52" spans="3:25" ht="15" thickBot="1" x14ac:dyDescent="0.35">
      <c r="C52" s="136" t="str">
        <f t="shared" si="4"/>
        <v/>
      </c>
      <c r="D52" s="293"/>
      <c r="E52" s="112"/>
      <c r="F52" s="112"/>
      <c r="G52" s="112"/>
      <c r="H52" s="108" t="s">
        <v>53</v>
      </c>
      <c r="I52" s="109"/>
      <c r="J52" s="116" t="str">
        <f t="shared" si="0"/>
        <v/>
      </c>
      <c r="K52" s="112"/>
      <c r="L52" s="111"/>
      <c r="M52" s="111"/>
      <c r="N52" s="112"/>
      <c r="O52" s="113"/>
      <c r="P52" s="113"/>
      <c r="Q52" s="114" t="str">
        <f t="shared" si="5"/>
        <v/>
      </c>
      <c r="R52" s="113"/>
      <c r="S52" s="113"/>
      <c r="T52" s="115" t="str">
        <f t="shared" si="1"/>
        <v/>
      </c>
      <c r="U52" s="112"/>
      <c r="V52" s="112"/>
      <c r="W52" s="107"/>
      <c r="X52" s="142"/>
      <c r="Y52" s="152"/>
    </row>
  </sheetData>
  <mergeCells count="18">
    <mergeCell ref="D33:D36"/>
    <mergeCell ref="D37:D40"/>
    <mergeCell ref="D41:D44"/>
    <mergeCell ref="D45:D48"/>
    <mergeCell ref="D49:D52"/>
    <mergeCell ref="D21:D24"/>
    <mergeCell ref="D25:D28"/>
    <mergeCell ref="D29:D32"/>
    <mergeCell ref="T1:T2"/>
    <mergeCell ref="D5:D8"/>
    <mergeCell ref="D9:D12"/>
    <mergeCell ref="D13:D16"/>
    <mergeCell ref="D17:D20"/>
    <mergeCell ref="C3:H3"/>
    <mergeCell ref="L2:L3"/>
    <mergeCell ref="M2:M3"/>
    <mergeCell ref="N1:N2"/>
    <mergeCell ref="Q1:Q2"/>
  </mergeCells>
  <conditionalFormatting sqref="M2 R2:S2 O2:P2">
    <cfRule type="cellIs" dxfId="5" priority="11" operator="greaterThan">
      <formula>$L$2+0.05</formula>
    </cfRule>
  </conditionalFormatting>
  <conditionalFormatting sqref="N5:N52">
    <cfRule type="cellIs" dxfId="4" priority="10" operator="greaterThan">
      <formula>15</formula>
    </cfRule>
  </conditionalFormatting>
  <conditionalFormatting sqref="Q3">
    <cfRule type="cellIs" dxfId="3" priority="9" operator="lessThan">
      <formula>86</formula>
    </cfRule>
  </conditionalFormatting>
  <conditionalFormatting sqref="T5">
    <cfRule type="cellIs" dxfId="2" priority="8" operator="greaterThan">
      <formula>5</formula>
    </cfRule>
  </conditionalFormatting>
  <conditionalFormatting sqref="T6:T52">
    <cfRule type="cellIs" dxfId="1" priority="7" operator="greaterThan">
      <formula>5</formula>
    </cfRule>
  </conditionalFormatting>
  <conditionalFormatting sqref="Q5:Q52">
    <cfRule type="cellIs" dxfId="0" priority="6" operator="lessThan">
      <formula>84</formula>
    </cfRule>
  </conditionalFormatting>
  <conditionalFormatting sqref="I5:I52">
    <cfRule type="iconSet" priority="2">
      <iconSet iconSet="3TrafficLights2" reverse="1">
        <cfvo type="percent" val="0"/>
        <cfvo type="num" val="$L$2" gte="0"/>
        <cfvo type="num" val="$L$2+0.5" gte="0"/>
      </iconSet>
    </cfRule>
  </conditionalFormatting>
  <conditionalFormatting sqref="I5:I52">
    <cfRule type="iconSet" priority="1">
      <iconSet iconSet="3TrafficLights2" reverse="1">
        <cfvo type="percent" val="0"/>
        <cfvo type="num" val="$L$2" gte="0"/>
        <cfvo type="num" val="$M$1" gte="0"/>
      </iconSet>
    </cfRule>
  </conditionalFormatting>
  <dataValidations count="1">
    <dataValidation type="list" allowBlank="1" showInputMessage="1" showErrorMessage="1" sqref="B2">
      <formula1>",VITRY,PRINGY,"</formula1>
    </dataValidation>
  </dataValidations>
  <pageMargins left="0.7" right="0.7" top="0.75" bottom="0.75" header="0.3" footer="0.3"/>
  <pageSetup paperSize="9" orientation="portrait" r:id="rId1"/>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'Mode emploi'!$D$66:$D$68</xm:f>
          </x14:formula1>
          <xm:sqref>L5:L52</xm:sqref>
        </x14:dataValidation>
        <x14:dataValidation type="list" allowBlank="1" showInputMessage="1" showErrorMessage="1">
          <x14:formula1>
            <xm:f>'Mode emploi'!$B$66:$B$78</xm:f>
          </x14:formula1>
          <xm:sqref>M5:M52</xm:sqref>
        </x14:dataValidation>
      </x14:dataValidations>
    </ext>
  </extLst>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0"/>
  <dimension ref="A1:N19"/>
  <sheetViews>
    <sheetView workbookViewId="0">
      <selection sqref="A1:E67"/>
    </sheetView>
  </sheetViews>
  <sheetFormatPr baseColWidth="10" defaultRowHeight="14.4" x14ac:dyDescent="0.3"/>
  <sheetData>
    <row r="1" spans="1:14" x14ac:dyDescent="0.3">
      <c r="A1" s="164" t="s">
        <v>356</v>
      </c>
      <c r="B1" s="164" t="s">
        <v>94</v>
      </c>
      <c r="C1" s="164" t="s">
        <v>572</v>
      </c>
      <c r="D1" s="164" t="s">
        <v>170</v>
      </c>
      <c r="E1" s="164">
        <v>4500042503</v>
      </c>
      <c r="G1" s="73" t="s">
        <v>58</v>
      </c>
    </row>
    <row r="2" spans="1:14" x14ac:dyDescent="0.3">
      <c r="A2" s="164" t="s">
        <v>471</v>
      </c>
      <c r="B2" s="164" t="s">
        <v>98</v>
      </c>
      <c r="C2" s="164" t="s">
        <v>573</v>
      </c>
      <c r="D2" s="164" t="s">
        <v>170</v>
      </c>
      <c r="E2" s="164">
        <v>4500042501</v>
      </c>
      <c r="G2" s="73" t="s">
        <v>59</v>
      </c>
    </row>
    <row r="3" spans="1:14" x14ac:dyDescent="0.3">
      <c r="A3" s="164" t="s">
        <v>479</v>
      </c>
      <c r="B3" s="164" t="s">
        <v>94</v>
      </c>
      <c r="C3" s="164" t="s">
        <v>574</v>
      </c>
      <c r="D3" s="164" t="s">
        <v>171</v>
      </c>
      <c r="E3" s="164">
        <v>4500042534</v>
      </c>
      <c r="G3" s="73" t="s">
        <v>60</v>
      </c>
    </row>
    <row r="4" spans="1:14" x14ac:dyDescent="0.3">
      <c r="A4" s="164" t="s">
        <v>516</v>
      </c>
      <c r="B4" s="164" t="s">
        <v>523</v>
      </c>
      <c r="C4" s="164" t="s">
        <v>575</v>
      </c>
      <c r="D4" s="164" t="s">
        <v>170</v>
      </c>
      <c r="E4" s="164">
        <v>4500042371</v>
      </c>
      <c r="G4" s="73" t="s">
        <v>61</v>
      </c>
      <c r="H4" s="11"/>
    </row>
    <row r="5" spans="1:14" x14ac:dyDescent="0.3">
      <c r="A5" s="164" t="s">
        <v>521</v>
      </c>
      <c r="B5" s="164" t="s">
        <v>97</v>
      </c>
      <c r="C5" s="164" t="s">
        <v>576</v>
      </c>
      <c r="D5" s="164" t="s">
        <v>170</v>
      </c>
      <c r="E5" s="164">
        <v>4500042428</v>
      </c>
      <c r="G5" s="73" t="s">
        <v>62</v>
      </c>
    </row>
    <row r="6" spans="1:14" x14ac:dyDescent="0.3">
      <c r="A6" s="164" t="s">
        <v>532</v>
      </c>
      <c r="B6" s="164" t="s">
        <v>98</v>
      </c>
      <c r="C6" s="164" t="s">
        <v>577</v>
      </c>
      <c r="D6" s="164" t="s">
        <v>170</v>
      </c>
      <c r="E6" s="164">
        <v>4500042502</v>
      </c>
      <c r="G6" s="73" t="s">
        <v>63</v>
      </c>
    </row>
    <row r="7" spans="1:14" x14ac:dyDescent="0.3">
      <c r="A7" s="164" t="s">
        <v>533</v>
      </c>
      <c r="B7" s="164" t="s">
        <v>99</v>
      </c>
      <c r="C7" s="164" t="s">
        <v>578</v>
      </c>
      <c r="D7" s="164" t="s">
        <v>213</v>
      </c>
      <c r="E7" s="164">
        <v>4500042288</v>
      </c>
      <c r="G7" s="73" t="s">
        <v>64</v>
      </c>
    </row>
    <row r="8" spans="1:14" x14ac:dyDescent="0.3">
      <c r="A8" s="164" t="s">
        <v>547</v>
      </c>
      <c r="B8" s="164" t="s">
        <v>93</v>
      </c>
      <c r="C8" s="164" t="s">
        <v>579</v>
      </c>
      <c r="D8" s="164" t="s">
        <v>175</v>
      </c>
      <c r="E8" s="164">
        <v>4500042319</v>
      </c>
      <c r="G8" s="73" t="s">
        <v>65</v>
      </c>
    </row>
    <row r="9" spans="1:14" x14ac:dyDescent="0.3">
      <c r="A9" s="164" t="s">
        <v>551</v>
      </c>
      <c r="B9" s="164" t="s">
        <v>96</v>
      </c>
      <c r="C9" s="164" t="s">
        <v>580</v>
      </c>
      <c r="D9" s="164" t="s">
        <v>172</v>
      </c>
      <c r="E9" s="164">
        <v>4500042500</v>
      </c>
      <c r="G9" s="73" t="s">
        <v>66</v>
      </c>
      <c r="N9" s="164"/>
    </row>
    <row r="10" spans="1:14" x14ac:dyDescent="0.3">
      <c r="A10" s="164" t="s">
        <v>555</v>
      </c>
      <c r="B10" s="164" t="s">
        <v>94</v>
      </c>
      <c r="C10" s="164" t="s">
        <v>581</v>
      </c>
      <c r="D10" s="164" t="s">
        <v>174</v>
      </c>
      <c r="E10" s="164">
        <v>4500042537</v>
      </c>
      <c r="G10" s="73" t="s">
        <v>67</v>
      </c>
      <c r="N10" s="164"/>
    </row>
    <row r="11" spans="1:14" x14ac:dyDescent="0.3">
      <c r="A11" s="164" t="s">
        <v>557</v>
      </c>
      <c r="B11" s="164" t="s">
        <v>94</v>
      </c>
      <c r="C11" s="164" t="s">
        <v>582</v>
      </c>
      <c r="D11" s="164" t="s">
        <v>526</v>
      </c>
      <c r="E11" s="164">
        <v>4500042610</v>
      </c>
      <c r="G11" s="73" t="s">
        <v>68</v>
      </c>
    </row>
    <row r="12" spans="1:14" x14ac:dyDescent="0.3">
      <c r="A12" s="164" t="s">
        <v>558</v>
      </c>
      <c r="B12" s="164" t="s">
        <v>94</v>
      </c>
      <c r="C12" s="164" t="s">
        <v>583</v>
      </c>
      <c r="D12" s="164" t="s">
        <v>170</v>
      </c>
      <c r="E12" s="164">
        <v>4500042536</v>
      </c>
      <c r="G12" s="73" t="s">
        <v>69</v>
      </c>
    </row>
    <row r="13" spans="1:14" x14ac:dyDescent="0.3">
      <c r="A13" s="164" t="s">
        <v>563</v>
      </c>
      <c r="B13" s="164" t="s">
        <v>94</v>
      </c>
      <c r="C13" s="164" t="s">
        <v>584</v>
      </c>
      <c r="D13" s="164" t="s">
        <v>173</v>
      </c>
      <c r="E13" s="164">
        <v>4500042504</v>
      </c>
      <c r="G13" s="73" t="s">
        <v>70</v>
      </c>
    </row>
    <row r="14" spans="1:14" x14ac:dyDescent="0.3">
      <c r="A14" s="164" t="s">
        <v>564</v>
      </c>
      <c r="B14" s="164" t="s">
        <v>94</v>
      </c>
      <c r="C14" s="164" t="s">
        <v>574</v>
      </c>
      <c r="D14" s="164" t="s">
        <v>171</v>
      </c>
      <c r="E14" s="164">
        <v>4500042535</v>
      </c>
      <c r="G14" s="73" t="s">
        <v>71</v>
      </c>
    </row>
    <row r="15" spans="1:14" x14ac:dyDescent="0.3">
      <c r="A15" s="164" t="s">
        <v>565</v>
      </c>
      <c r="B15" s="164" t="s">
        <v>94</v>
      </c>
      <c r="C15" s="164" t="s">
        <v>585</v>
      </c>
      <c r="D15" s="164" t="s">
        <v>174</v>
      </c>
      <c r="E15" s="164">
        <v>4500042330</v>
      </c>
      <c r="G15" s="73" t="s">
        <v>72</v>
      </c>
    </row>
    <row r="16" spans="1:14" x14ac:dyDescent="0.3">
      <c r="A16" s="164" t="s">
        <v>566</v>
      </c>
      <c r="B16" s="164" t="s">
        <v>522</v>
      </c>
      <c r="C16" s="164" t="s">
        <v>586</v>
      </c>
      <c r="D16" s="164" t="s">
        <v>170</v>
      </c>
      <c r="E16" s="164">
        <v>4500042300</v>
      </c>
      <c r="G16" s="73" t="s">
        <v>73</v>
      </c>
    </row>
    <row r="17" spans="1:7" x14ac:dyDescent="0.3">
      <c r="A17" s="164"/>
      <c r="B17" s="164"/>
      <c r="C17" s="164"/>
      <c r="D17" s="164"/>
      <c r="E17" s="164"/>
      <c r="G17" s="73" t="s">
        <v>74</v>
      </c>
    </row>
    <row r="18" spans="1:7" x14ac:dyDescent="0.3">
      <c r="G18" s="73" t="s">
        <v>76</v>
      </c>
    </row>
    <row r="19" spans="1:7" x14ac:dyDescent="0.3">
      <c r="G19" s="73" t="s">
        <v>77</v>
      </c>
    </row>
  </sheetData>
  <pageMargins left="0.7" right="0.7" top="0.75" bottom="0.75" header="0.3" footer="0.3"/>
  <pageSetup paperSize="9" orientation="portrait"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2"/>
  <dimension ref="A1:V21"/>
  <sheetViews>
    <sheetView topLeftCell="D1" workbookViewId="0">
      <selection activeCell="H7" sqref="H7"/>
    </sheetView>
  </sheetViews>
  <sheetFormatPr baseColWidth="10" defaultRowHeight="14.4" x14ac:dyDescent="0.3"/>
  <cols>
    <col min="3" max="3" width="13.6640625" customWidth="1"/>
    <col min="7" max="7" width="6.44140625" customWidth="1"/>
    <col min="8" max="8" width="22.6640625" customWidth="1"/>
    <col min="9" max="19" width="6.6640625" customWidth="1"/>
    <col min="20" max="20" width="7.88671875" customWidth="1"/>
    <col min="21" max="21" width="8.44140625" customWidth="1"/>
    <col min="22" max="22" width="9.6640625" customWidth="1"/>
  </cols>
  <sheetData>
    <row r="1" spans="1:22" ht="17.399999999999999" x14ac:dyDescent="0.3">
      <c r="A1" s="5" t="s">
        <v>75</v>
      </c>
      <c r="B1" s="5" t="s">
        <v>78</v>
      </c>
      <c r="C1" s="5" t="s">
        <v>2</v>
      </c>
      <c r="D1" s="5" t="s">
        <v>3</v>
      </c>
      <c r="E1" s="5" t="s">
        <v>4</v>
      </c>
      <c r="F1" s="5" t="s">
        <v>0</v>
      </c>
      <c r="G1" s="5" t="s">
        <v>212</v>
      </c>
      <c r="H1" s="5" t="s">
        <v>57</v>
      </c>
      <c r="I1" s="137" t="s">
        <v>206</v>
      </c>
      <c r="J1" s="137" t="s">
        <v>1</v>
      </c>
      <c r="K1" s="138" t="s">
        <v>185</v>
      </c>
      <c r="L1" s="138" t="s">
        <v>186</v>
      </c>
      <c r="M1" s="138" t="s">
        <v>191</v>
      </c>
      <c r="N1" s="138" t="s">
        <v>188</v>
      </c>
      <c r="O1" s="138" t="s">
        <v>187</v>
      </c>
      <c r="P1" s="139" t="s">
        <v>192</v>
      </c>
      <c r="Q1" s="138" t="s">
        <v>198</v>
      </c>
      <c r="R1" s="138" t="s">
        <v>199</v>
      </c>
      <c r="S1" s="138" t="s">
        <v>200</v>
      </c>
      <c r="T1" s="146" t="s">
        <v>208</v>
      </c>
      <c r="U1" s="146" t="s">
        <v>209</v>
      </c>
      <c r="V1" s="146" t="s">
        <v>210</v>
      </c>
    </row>
    <row r="2" spans="1:22" x14ac:dyDescent="0.3">
      <c r="A2" s="10">
        <f>'4500042503'!A2</f>
        <v>2</v>
      </c>
      <c r="B2" s="10" t="str">
        <f>'4500042503'!B2</f>
        <v>VITRY</v>
      </c>
      <c r="C2" s="10">
        <f>'4500042503'!C2</f>
        <v>4500042503</v>
      </c>
      <c r="D2" s="10" t="str">
        <f>'4500042503'!D2</f>
        <v>VIVESCIA</v>
      </c>
      <c r="E2" s="10" t="str">
        <f>'4500042503'!E2</f>
        <v>51VIDE</v>
      </c>
      <c r="F2" s="10" t="str">
        <f>'4500042503'!H2</f>
        <v>P000014842</v>
      </c>
      <c r="G2" s="10">
        <f>'4500042503'!I2</f>
        <v>10.7</v>
      </c>
      <c r="H2" s="10" t="str">
        <f>'4500042503'!K2</f>
        <v>6RH ETINCEL PT G+</v>
      </c>
      <c r="I2" s="140" t="str">
        <f>'4500042503'!N3</f>
        <v/>
      </c>
      <c r="J2" s="140" t="str">
        <f>'4500042503'!I3</f>
        <v/>
      </c>
      <c r="K2" s="140" t="str">
        <f>'4500042503'!O3</f>
        <v/>
      </c>
      <c r="L2" s="140" t="str">
        <f>'4500042503'!P3</f>
        <v/>
      </c>
      <c r="M2" s="140" t="str">
        <f>'4500042503'!Q3</f>
        <v/>
      </c>
      <c r="N2" s="140" t="str">
        <f>'4500042503'!R3</f>
        <v/>
      </c>
      <c r="O2" s="140" t="str">
        <f>'4500042503'!S3</f>
        <v/>
      </c>
      <c r="P2" s="140" t="str">
        <f>'4500042503'!T3</f>
        <v/>
      </c>
      <c r="Q2" s="140" t="str">
        <f>'4500042503'!U3</f>
        <v/>
      </c>
      <c r="R2" s="140" t="str">
        <f>'4500042503'!V3</f>
        <v/>
      </c>
      <c r="S2" s="140" t="str">
        <f>'4500042503'!W3</f>
        <v/>
      </c>
      <c r="T2" s="10"/>
      <c r="U2" s="10"/>
      <c r="V2" s="155" t="str">
        <f>IF(ISBLANK(T2),"",J2-T2)</f>
        <v/>
      </c>
    </row>
    <row r="3" spans="1:22" x14ac:dyDescent="0.3">
      <c r="A3" s="10">
        <f>'4500042501'!A2</f>
        <v>2</v>
      </c>
      <c r="B3" s="10" t="str">
        <f>'4500042501'!B2</f>
        <v>VITRY</v>
      </c>
      <c r="C3" s="10">
        <f>'4500042501'!C2</f>
        <v>4500042501</v>
      </c>
      <c r="D3" s="10" t="str">
        <f>'4500042501'!D2</f>
        <v>SEPAC</v>
      </c>
      <c r="E3" s="10" t="str">
        <f>'4500042501'!E2</f>
        <v>52BOCA</v>
      </c>
      <c r="F3" s="10" t="str">
        <f>'4500042501'!H2</f>
        <v>P000015289</v>
      </c>
      <c r="G3" s="10">
        <f>'4500042501'!I2</f>
        <v>11.3</v>
      </c>
      <c r="H3" s="10" t="str">
        <f>'4500042501'!K2</f>
        <v>6RH ETINCEL PT G+</v>
      </c>
      <c r="I3" s="140" t="str">
        <f>'4500042501'!N3</f>
        <v/>
      </c>
      <c r="J3" s="140" t="str">
        <f>'4500042501'!I3</f>
        <v/>
      </c>
      <c r="K3" s="140" t="str">
        <f>'4500042501'!O3</f>
        <v/>
      </c>
      <c r="L3" s="140" t="str">
        <f>'4500042501'!P3</f>
        <v/>
      </c>
      <c r="M3" s="140" t="str">
        <f>'4500042501'!Q3</f>
        <v/>
      </c>
      <c r="N3" s="140" t="str">
        <f>'4500042501'!R3</f>
        <v/>
      </c>
      <c r="O3" s="140" t="str">
        <f>'4500042501'!S3</f>
        <v/>
      </c>
      <c r="P3" s="140" t="str">
        <f>'4500042501'!T3</f>
        <v/>
      </c>
      <c r="Q3" s="140" t="str">
        <f>'4500042501'!U3</f>
        <v/>
      </c>
      <c r="R3" s="140" t="str">
        <f>'4500042501'!V3</f>
        <v/>
      </c>
      <c r="S3" s="140" t="str">
        <f>'4500042501'!W3</f>
        <v/>
      </c>
      <c r="T3" s="10"/>
      <c r="U3" s="10"/>
      <c r="V3" s="155" t="str">
        <f t="shared" ref="V3:V20" si="0">IF(ISBLANK(T3),"",J3-T3)</f>
        <v/>
      </c>
    </row>
    <row r="4" spans="1:22" x14ac:dyDescent="0.3">
      <c r="A4" s="10">
        <f>'4500042534'!A2</f>
        <v>2</v>
      </c>
      <c r="B4" s="10" t="str">
        <f>'4500042534'!B2</f>
        <v>VITRY</v>
      </c>
      <c r="C4" s="10">
        <f>'4500042534'!C2</f>
        <v>4500042534</v>
      </c>
      <c r="D4" s="10" t="str">
        <f>'4500042534'!D2</f>
        <v>VIVESCIA</v>
      </c>
      <c r="E4" s="10" t="str">
        <f>'4500042534'!E2</f>
        <v>51SUIP</v>
      </c>
      <c r="F4" s="10" t="str">
        <f>'4500042534'!H2</f>
        <v>P000015325</v>
      </c>
      <c r="G4" s="10">
        <f>'4500042534'!I2</f>
        <v>10.9</v>
      </c>
      <c r="H4" s="10" t="str">
        <f>'4500042534'!K2</f>
        <v>2RP KWS IRINA PT G+</v>
      </c>
      <c r="I4" s="140" t="str">
        <f>'4500042534'!N3</f>
        <v/>
      </c>
      <c r="J4" s="140" t="str">
        <f>'4500042534'!I3</f>
        <v/>
      </c>
      <c r="K4" s="140" t="str">
        <f>'4500042534'!O3</f>
        <v/>
      </c>
      <c r="L4" s="140" t="str">
        <f>'4500042534'!P3</f>
        <v/>
      </c>
      <c r="M4" s="140" t="str">
        <f>'4500042534'!Q3</f>
        <v/>
      </c>
      <c r="N4" s="140" t="str">
        <f>'4500042534'!R3</f>
        <v/>
      </c>
      <c r="O4" s="140" t="str">
        <f>'4500042534'!S3</f>
        <v/>
      </c>
      <c r="P4" s="140" t="str">
        <f>'4500042534'!T3</f>
        <v/>
      </c>
      <c r="Q4" s="140" t="str">
        <f>'4500042534'!U3</f>
        <v/>
      </c>
      <c r="R4" s="140" t="str">
        <f>'4500042534'!V3</f>
        <v/>
      </c>
      <c r="S4" s="140" t="str">
        <f>'4500042534'!W3</f>
        <v/>
      </c>
      <c r="T4" s="10"/>
      <c r="U4" s="10"/>
      <c r="V4" s="155" t="str">
        <f t="shared" si="0"/>
        <v/>
      </c>
    </row>
    <row r="5" spans="1:22" x14ac:dyDescent="0.3">
      <c r="A5" s="10">
        <f>'4500042371'!A2</f>
        <v>2</v>
      </c>
      <c r="B5" s="10" t="str">
        <f>'4500042371'!B2</f>
        <v>VITRY</v>
      </c>
      <c r="C5" s="10">
        <f>'4500042371'!C2</f>
        <v>4500042371</v>
      </c>
      <c r="D5" s="10" t="str">
        <f>'4500042371'!D2</f>
        <v>GrainCom GmbH</v>
      </c>
      <c r="E5" s="10" t="str">
        <f>'4500042371'!E2</f>
        <v>51PRIN</v>
      </c>
      <c r="F5" s="10" t="str">
        <f>'4500042371'!H2</f>
        <v>P000015459</v>
      </c>
      <c r="G5" s="10">
        <f>'4500042371'!I2</f>
        <v>11</v>
      </c>
      <c r="H5" s="10" t="str">
        <f>'4500042371'!K2</f>
        <v>6RH ETINCEL PT G+</v>
      </c>
      <c r="I5" s="140" t="str">
        <f>'4500042371'!N3</f>
        <v/>
      </c>
      <c r="J5" s="140" t="str">
        <f>'4500042371'!I3</f>
        <v/>
      </c>
      <c r="K5" s="140" t="str">
        <f>'4500042371'!O3</f>
        <v/>
      </c>
      <c r="L5" s="140" t="str">
        <f>'4500042371'!P3</f>
        <v/>
      </c>
      <c r="M5" s="140" t="str">
        <f>'4500042371'!Q3</f>
        <v/>
      </c>
      <c r="N5" s="140" t="str">
        <f>'4500042371'!R3</f>
        <v/>
      </c>
      <c r="O5" s="140" t="str">
        <f>'4500042371'!S3</f>
        <v/>
      </c>
      <c r="P5" s="140" t="str">
        <f>'4500042371'!T3</f>
        <v/>
      </c>
      <c r="Q5" s="140" t="str">
        <f>'4500042371'!U3</f>
        <v/>
      </c>
      <c r="R5" s="140" t="str">
        <f>'4500042371'!V3</f>
        <v/>
      </c>
      <c r="S5" s="140" t="str">
        <f>'4500042371'!W3</f>
        <v/>
      </c>
      <c r="T5" s="10"/>
      <c r="U5" s="10"/>
      <c r="V5" s="155" t="str">
        <f t="shared" si="0"/>
        <v/>
      </c>
    </row>
    <row r="6" spans="1:22" x14ac:dyDescent="0.3">
      <c r="A6" s="10">
        <f>'4500042428'!A2</f>
        <v>2</v>
      </c>
      <c r="B6" s="10" t="str">
        <f>'4500042428'!B2</f>
        <v>VITRY</v>
      </c>
      <c r="C6" s="10">
        <f>'4500042428'!C2</f>
        <v>4500042428</v>
      </c>
      <c r="D6" s="10" t="str">
        <f>'4500042428'!D2</f>
        <v>NOVAGRAIN</v>
      </c>
      <c r="E6" s="10" t="str">
        <f>'4500042428'!E2</f>
        <v>51COLI</v>
      </c>
      <c r="F6" s="10" t="str">
        <f>'4500042428'!H2</f>
        <v>P000015484</v>
      </c>
      <c r="G6" s="10">
        <f>'4500042428'!I2</f>
        <v>11</v>
      </c>
      <c r="H6" s="10" t="str">
        <f>'4500042428'!K2</f>
        <v>6RH ETINCEL PT G+</v>
      </c>
      <c r="I6" s="140" t="str">
        <f>'4500042428'!N3</f>
        <v/>
      </c>
      <c r="J6" s="140" t="str">
        <f>'4500042428'!I3</f>
        <v/>
      </c>
      <c r="K6" s="140" t="str">
        <f>'4500042428'!O3</f>
        <v/>
      </c>
      <c r="L6" s="140" t="str">
        <f>'4500042428'!P3</f>
        <v/>
      </c>
      <c r="M6" s="140" t="str">
        <f>'4500042428'!Q3</f>
        <v/>
      </c>
      <c r="N6" s="140" t="str">
        <f>'4500042428'!R3</f>
        <v/>
      </c>
      <c r="O6" s="140" t="str">
        <f>'4500042428'!S3</f>
        <v/>
      </c>
      <c r="P6" s="140" t="str">
        <f>'4500042428'!T3</f>
        <v/>
      </c>
      <c r="Q6" s="140" t="str">
        <f>'4500042428'!U3</f>
        <v/>
      </c>
      <c r="R6" s="140" t="str">
        <f>'4500042428'!V3</f>
        <v/>
      </c>
      <c r="S6" s="140" t="str">
        <f>'4500042428'!W3</f>
        <v/>
      </c>
      <c r="T6" s="10"/>
      <c r="U6" s="10"/>
      <c r="V6" s="155" t="str">
        <f t="shared" si="0"/>
        <v/>
      </c>
    </row>
    <row r="7" spans="1:22" x14ac:dyDescent="0.3">
      <c r="A7" s="10">
        <f>'4500042502'!A2</f>
        <v>2</v>
      </c>
      <c r="B7" s="10" t="str">
        <f>'4500042502'!B2</f>
        <v>VITRY</v>
      </c>
      <c r="C7" s="10">
        <f>'4500042502'!C2</f>
        <v>4500042502</v>
      </c>
      <c r="D7" s="10" t="str">
        <f>'4500042502'!D2</f>
        <v>SEPAC</v>
      </c>
      <c r="E7" s="10" t="str">
        <f>'4500042502'!E2</f>
        <v>52RIMA</v>
      </c>
      <c r="F7" s="10" t="str">
        <f>'4500042502'!H2</f>
        <v>P000015506</v>
      </c>
      <c r="G7" s="10">
        <f>'4500042502'!I2</f>
        <v>11.1</v>
      </c>
      <c r="H7" s="10" t="str">
        <f>'4500042502'!K2</f>
        <v>6RH ETINCEL PT G+</v>
      </c>
      <c r="I7" s="140" t="str">
        <f>'4500042502'!N3</f>
        <v/>
      </c>
      <c r="J7" s="140" t="str">
        <f>'4500042502'!I3</f>
        <v/>
      </c>
      <c r="K7" s="140" t="str">
        <f>'4500042502'!O3</f>
        <v/>
      </c>
      <c r="L7" s="140" t="str">
        <f>'4500042502'!P3</f>
        <v/>
      </c>
      <c r="M7" s="140" t="str">
        <f>'4500042502'!Q3</f>
        <v/>
      </c>
      <c r="N7" s="140" t="str">
        <f>'4500042502'!R3</f>
        <v/>
      </c>
      <c r="O7" s="140" t="str">
        <f>'4500042502'!S3</f>
        <v/>
      </c>
      <c r="P7" s="140" t="str">
        <f>'4500042502'!T3</f>
        <v/>
      </c>
      <c r="Q7" s="140" t="str">
        <f>'4500042502'!U3</f>
        <v/>
      </c>
      <c r="R7" s="140" t="str">
        <f>'4500042502'!V3</f>
        <v/>
      </c>
      <c r="S7" s="140" t="str">
        <f>'4500042502'!W3</f>
        <v/>
      </c>
      <c r="T7" s="10"/>
      <c r="U7" s="10"/>
      <c r="V7" s="155" t="str">
        <f t="shared" si="0"/>
        <v/>
      </c>
    </row>
    <row r="8" spans="1:22" x14ac:dyDescent="0.3">
      <c r="A8" s="10">
        <f>'4500042288'!A2</f>
        <v>2</v>
      </c>
      <c r="B8" s="10" t="str">
        <f>'4500042288'!B2</f>
        <v>VITRY</v>
      </c>
      <c r="C8" s="10">
        <f>'4500042288'!C2</f>
        <v>4500042288</v>
      </c>
      <c r="D8" s="10" t="str">
        <f>'4500042288'!D2</f>
        <v>SOUFFLET NEGOCE</v>
      </c>
      <c r="E8" s="10" t="str">
        <f>'4500042288'!E2</f>
        <v>02ESSO</v>
      </c>
      <c r="F8" s="10" t="str">
        <f>'4500042288'!H2</f>
        <v>P000015509</v>
      </c>
      <c r="G8" s="10">
        <f>'4500042288'!I2</f>
        <v>11.2</v>
      </c>
      <c r="H8" s="10" t="str">
        <f>'4500042288'!K2</f>
        <v>6RH ISOCEL PT G+</v>
      </c>
      <c r="I8" s="140" t="str">
        <f>'4500042288'!N3</f>
        <v/>
      </c>
      <c r="J8" s="140" t="str">
        <f>'4500042288'!I3</f>
        <v/>
      </c>
      <c r="K8" s="140" t="str">
        <f>'4500042288'!O3</f>
        <v/>
      </c>
      <c r="L8" s="140" t="str">
        <f>'4500042288'!P3</f>
        <v/>
      </c>
      <c r="M8" s="140" t="str">
        <f>'4500042288'!Q3</f>
        <v/>
      </c>
      <c r="N8" s="140" t="str">
        <f>'4500042288'!R3</f>
        <v/>
      </c>
      <c r="O8" s="140" t="str">
        <f>'4500042288'!S3</f>
        <v/>
      </c>
      <c r="P8" s="140" t="str">
        <f>'4500042288'!T3</f>
        <v/>
      </c>
      <c r="Q8" s="140" t="str">
        <f>'4500042288'!U3</f>
        <v/>
      </c>
      <c r="R8" s="140" t="str">
        <f>'4500042288'!V3</f>
        <v/>
      </c>
      <c r="S8" s="140" t="str">
        <f>'4500042288'!W3</f>
        <v/>
      </c>
      <c r="T8" s="10"/>
      <c r="U8" s="10"/>
      <c r="V8" s="155" t="str">
        <f t="shared" si="0"/>
        <v/>
      </c>
    </row>
    <row r="9" spans="1:22" x14ac:dyDescent="0.3">
      <c r="A9" s="10">
        <f>'4500042319'!A2</f>
        <v>2</v>
      </c>
      <c r="B9" s="10" t="str">
        <f>'4500042319'!B2</f>
        <v>VITRY</v>
      </c>
      <c r="C9" s="10">
        <f>'4500042319'!C2</f>
        <v>4500042319</v>
      </c>
      <c r="D9" s="10" t="str">
        <f>'4500042319'!D2</f>
        <v>CEREVIA</v>
      </c>
      <c r="E9" s="10" t="str">
        <f>'4500042319'!E2</f>
        <v>21VENA</v>
      </c>
      <c r="F9" s="10" t="str">
        <f>'4500042319'!H2</f>
        <v>P000015557</v>
      </c>
      <c r="G9" s="10">
        <f>'4500042319'!I2</f>
        <v>11</v>
      </c>
      <c r="H9" s="10" t="str">
        <f>'4500042319'!K2</f>
        <v>2RH SALAMANDRE PT G+</v>
      </c>
      <c r="I9" s="140" t="str">
        <f>'4500042319'!N3</f>
        <v/>
      </c>
      <c r="J9" s="140" t="str">
        <f>'4500042319'!I3</f>
        <v/>
      </c>
      <c r="K9" s="140" t="str">
        <f>'4500042319'!O3</f>
        <v/>
      </c>
      <c r="L9" s="140" t="str">
        <f>'4500042319'!P3</f>
        <v/>
      </c>
      <c r="M9" s="140" t="str">
        <f>'4500042319'!Q3</f>
        <v/>
      </c>
      <c r="N9" s="140" t="str">
        <f>'4500042319'!R3</f>
        <v/>
      </c>
      <c r="O9" s="140" t="str">
        <f>'4500042319'!S3</f>
        <v/>
      </c>
      <c r="P9" s="140" t="str">
        <f>'4500042319'!T3</f>
        <v/>
      </c>
      <c r="Q9" s="140" t="str">
        <f>'4500042319'!U3</f>
        <v/>
      </c>
      <c r="R9" s="140" t="str">
        <f>'4500042319'!V3</f>
        <v/>
      </c>
      <c r="S9" s="140" t="str">
        <f>'4500042319'!W3</f>
        <v/>
      </c>
      <c r="T9" s="10"/>
      <c r="U9" s="10"/>
      <c r="V9" s="155" t="str">
        <f t="shared" si="0"/>
        <v/>
      </c>
    </row>
    <row r="10" spans="1:22" x14ac:dyDescent="0.3">
      <c r="A10" s="10">
        <f>'4500042500'!A2</f>
        <v>2</v>
      </c>
      <c r="B10" s="10" t="str">
        <f>'4500042500'!B2</f>
        <v>VITRY</v>
      </c>
      <c r="C10" s="10">
        <f>'4500042500'!C2</f>
        <v>4500042500</v>
      </c>
      <c r="D10" s="10" t="str">
        <f>'4500042500'!D2</f>
        <v>SCARA</v>
      </c>
      <c r="E10" s="10" t="str">
        <f>'4500042500'!E2</f>
        <v>10MAIL</v>
      </c>
      <c r="F10" s="10" t="str">
        <f>'4500042500'!H2</f>
        <v>P000015567</v>
      </c>
      <c r="G10" s="10">
        <f>'4500042500'!I2</f>
        <v>10.5</v>
      </c>
      <c r="H10" s="10" t="str">
        <f>'4500042500'!K2</f>
        <v>2RP SEBASTIAN PT G+</v>
      </c>
      <c r="I10" s="140" t="str">
        <f>'4500042500'!N3</f>
        <v/>
      </c>
      <c r="J10" s="140" t="str">
        <f>'4500042500'!I3</f>
        <v/>
      </c>
      <c r="K10" s="140" t="str">
        <f>'4500042500'!O3</f>
        <v/>
      </c>
      <c r="L10" s="140" t="str">
        <f>'4500042500'!P3</f>
        <v/>
      </c>
      <c r="M10" s="140" t="str">
        <f>'4500042500'!Q3</f>
        <v/>
      </c>
      <c r="N10" s="140" t="str">
        <f>'4500042500'!R3</f>
        <v/>
      </c>
      <c r="O10" s="140" t="str">
        <f>'4500042500'!S3</f>
        <v/>
      </c>
      <c r="P10" s="140" t="str">
        <f>'4500042500'!T3</f>
        <v/>
      </c>
      <c r="Q10" s="140" t="str">
        <f>'4500042500'!U3</f>
        <v/>
      </c>
      <c r="R10" s="140" t="str">
        <f>'4500042500'!V3</f>
        <v/>
      </c>
      <c r="S10" s="140" t="str">
        <f>'4500042500'!W3</f>
        <v/>
      </c>
      <c r="T10" s="10"/>
      <c r="U10" s="10"/>
      <c r="V10" s="155" t="str">
        <f t="shared" si="0"/>
        <v/>
      </c>
    </row>
    <row r="11" spans="1:22" x14ac:dyDescent="0.3">
      <c r="A11" s="10">
        <f>'4500042537'!A2</f>
        <v>2</v>
      </c>
      <c r="B11" s="10" t="str">
        <f>'4500042537'!B2</f>
        <v>VITRY</v>
      </c>
      <c r="C11" s="10">
        <f>'4500042537'!C2</f>
        <v>4500042537</v>
      </c>
      <c r="D11" s="10" t="str">
        <f>'4500042537'!D2</f>
        <v>VIVESCIA</v>
      </c>
      <c r="E11" s="10" t="str">
        <f>'4500042537'!E2</f>
        <v>55GOND</v>
      </c>
      <c r="F11" s="10" t="str">
        <f>'4500042537'!H2</f>
        <v>P000015571</v>
      </c>
      <c r="G11" s="10">
        <f>'4500042537'!I2</f>
        <v>11.6</v>
      </c>
      <c r="H11" s="10" t="str">
        <f>'4500042537'!K2</f>
        <v>6RH CASINO PT G+</v>
      </c>
      <c r="I11" s="140" t="str">
        <f>'4500042537'!N3</f>
        <v/>
      </c>
      <c r="J11" s="140" t="str">
        <f>'4500042537'!I3</f>
        <v/>
      </c>
      <c r="K11" s="140" t="str">
        <f>'4500042537'!O3</f>
        <v/>
      </c>
      <c r="L11" s="140" t="str">
        <f>'4500042537'!P3</f>
        <v/>
      </c>
      <c r="M11" s="140" t="str">
        <f>'4500042537'!Q3</f>
        <v/>
      </c>
      <c r="N11" s="140" t="str">
        <f>'4500042537'!R3</f>
        <v/>
      </c>
      <c r="O11" s="140" t="str">
        <f>'4500042537'!S3</f>
        <v/>
      </c>
      <c r="P11" s="140" t="str">
        <f>'4500042537'!T3</f>
        <v/>
      </c>
      <c r="Q11" s="140" t="str">
        <f>'4500042537'!U3</f>
        <v/>
      </c>
      <c r="R11" s="140" t="str">
        <f>'4500042537'!V3</f>
        <v/>
      </c>
      <c r="S11" s="140" t="str">
        <f>'4500042537'!W3</f>
        <v/>
      </c>
      <c r="T11" s="10"/>
      <c r="U11" s="10"/>
      <c r="V11" s="155" t="str">
        <f t="shared" si="0"/>
        <v/>
      </c>
    </row>
    <row r="12" spans="1:22" x14ac:dyDescent="0.3">
      <c r="A12" s="10">
        <f>'4500042610'!A2</f>
        <v>2</v>
      </c>
      <c r="B12" s="10" t="str">
        <f>'4500042610'!B2</f>
        <v>VITRY</v>
      </c>
      <c r="C12" s="10">
        <f>'4500042610'!C2</f>
        <v>4500042610</v>
      </c>
      <c r="D12" s="10" t="str">
        <f>'4500042610'!D2</f>
        <v>VIVESCIA</v>
      </c>
      <c r="E12" s="10" t="str">
        <f>'4500042610'!E2</f>
        <v>51MATO</v>
      </c>
      <c r="F12" s="10" t="str">
        <f>'4500042610'!H2</f>
        <v>P000015573</v>
      </c>
      <c r="G12" s="10">
        <f>'4500042610'!I2</f>
        <v>11</v>
      </c>
      <c r="H12" s="10" t="str">
        <f>'4500042610'!K2</f>
        <v>6RH PIXEL PT G+</v>
      </c>
      <c r="I12" s="140" t="str">
        <f>'4500042610'!N3</f>
        <v/>
      </c>
      <c r="J12" s="140" t="str">
        <f>'4500042610'!I3</f>
        <v/>
      </c>
      <c r="K12" s="140" t="str">
        <f>'4500042610'!O3</f>
        <v/>
      </c>
      <c r="L12" s="140" t="str">
        <f>'4500042610'!P3</f>
        <v/>
      </c>
      <c r="M12" s="140" t="str">
        <f>'4500042610'!Q3</f>
        <v/>
      </c>
      <c r="N12" s="140" t="str">
        <f>'4500042610'!R3</f>
        <v/>
      </c>
      <c r="O12" s="140" t="str">
        <f>'4500042610'!S3</f>
        <v/>
      </c>
      <c r="P12" s="140" t="str">
        <f>'4500042610'!T3</f>
        <v/>
      </c>
      <c r="Q12" s="140" t="str">
        <f>'4500042610'!U3</f>
        <v/>
      </c>
      <c r="R12" s="140" t="str">
        <f>'4500042610'!V3</f>
        <v/>
      </c>
      <c r="S12" s="140" t="str">
        <f>'4500042610'!W3</f>
        <v/>
      </c>
      <c r="T12" s="10"/>
      <c r="U12" s="10"/>
      <c r="V12" s="155" t="str">
        <f t="shared" si="0"/>
        <v/>
      </c>
    </row>
    <row r="13" spans="1:22" x14ac:dyDescent="0.3">
      <c r="A13" s="10">
        <f>'4500042536'!A2</f>
        <v>2</v>
      </c>
      <c r="B13" s="10" t="str">
        <f>'4500042536'!B2</f>
        <v>VITRY</v>
      </c>
      <c r="C13" s="10">
        <f>'4500042536'!C2</f>
        <v>4500042536</v>
      </c>
      <c r="D13" s="10" t="str">
        <f>'4500042536'!D2</f>
        <v>VIVESCIA</v>
      </c>
      <c r="E13" s="10" t="str">
        <f>'4500042536'!E2</f>
        <v>10JESS</v>
      </c>
      <c r="F13" s="10" t="str">
        <f>'4500042536'!H2</f>
        <v>P000015574</v>
      </c>
      <c r="G13" s="10">
        <f>'4500042536'!I2</f>
        <v>10.8</v>
      </c>
      <c r="H13" s="10" t="str">
        <f>'4500042536'!K2</f>
        <v>6RH ETINCEL PT G+</v>
      </c>
      <c r="I13" s="140" t="str">
        <f>'4500042536'!N3</f>
        <v/>
      </c>
      <c r="J13" s="140" t="str">
        <f>'4500042536'!I3</f>
        <v/>
      </c>
      <c r="K13" s="140" t="str">
        <f>'4500042536'!O3</f>
        <v/>
      </c>
      <c r="L13" s="140" t="str">
        <f>'4500042536'!P3</f>
        <v/>
      </c>
      <c r="M13" s="140" t="str">
        <f>'4500042536'!Q3</f>
        <v/>
      </c>
      <c r="N13" s="140" t="str">
        <f>'4500042536'!R3</f>
        <v/>
      </c>
      <c r="O13" s="140" t="str">
        <f>'4500042536'!S3</f>
        <v/>
      </c>
      <c r="P13" s="140" t="str">
        <f>'4500042536'!T3</f>
        <v/>
      </c>
      <c r="Q13" s="140" t="str">
        <f>'4500042536'!U3</f>
        <v/>
      </c>
      <c r="R13" s="140" t="str">
        <f>'4500042536'!V3</f>
        <v/>
      </c>
      <c r="S13" s="140" t="str">
        <f>'4500042536'!W3</f>
        <v/>
      </c>
      <c r="T13" s="10"/>
      <c r="U13" s="10"/>
      <c r="V13" s="155" t="str">
        <f t="shared" si="0"/>
        <v/>
      </c>
    </row>
    <row r="14" spans="1:22" x14ac:dyDescent="0.3">
      <c r="A14" s="10">
        <f>'4500042504'!A2</f>
        <v>2</v>
      </c>
      <c r="B14" s="10" t="str">
        <f>'4500042504'!B2</f>
        <v>VITRY</v>
      </c>
      <c r="C14" s="10">
        <f>'4500042504'!C2</f>
        <v>4500042504</v>
      </c>
      <c r="D14" s="10" t="str">
        <f>'4500042504'!D2</f>
        <v>VIVESCIA</v>
      </c>
      <c r="E14" s="10" t="str">
        <f>'4500042504'!E2</f>
        <v>51BERN</v>
      </c>
      <c r="F14" s="10" t="str">
        <f>'4500042504'!H2</f>
        <v>P000015583</v>
      </c>
      <c r="G14" s="10">
        <f>'4500042504'!I2</f>
        <v>10.6</v>
      </c>
      <c r="H14" s="10" t="str">
        <f>'4500042504'!K2</f>
        <v>2RP RGT PLANET PT G+</v>
      </c>
      <c r="I14" s="140" t="str">
        <f>'4500042504'!N3</f>
        <v/>
      </c>
      <c r="J14" s="140" t="str">
        <f>'4500042504'!I3</f>
        <v/>
      </c>
      <c r="K14" s="140" t="str">
        <f>'4500042504'!O3</f>
        <v/>
      </c>
      <c r="L14" s="140" t="str">
        <f>'4500042504'!P3</f>
        <v/>
      </c>
      <c r="M14" s="140" t="str">
        <f>'4500042504'!Q3</f>
        <v/>
      </c>
      <c r="N14" s="140" t="str">
        <f>'4500042504'!R3</f>
        <v/>
      </c>
      <c r="O14" s="140" t="str">
        <f>'4500042504'!S3</f>
        <v/>
      </c>
      <c r="P14" s="140" t="str">
        <f>'4500042504'!T3</f>
        <v/>
      </c>
      <c r="Q14" s="140" t="str">
        <f>'4500042504'!U3</f>
        <v/>
      </c>
      <c r="R14" s="140" t="str">
        <f>'4500042504'!V3</f>
        <v/>
      </c>
      <c r="S14" s="140" t="str">
        <f>'4500042504'!W3</f>
        <v/>
      </c>
      <c r="T14" s="10"/>
      <c r="U14" s="10"/>
      <c r="V14" s="155" t="str">
        <f t="shared" si="0"/>
        <v/>
      </c>
    </row>
    <row r="15" spans="1:22" x14ac:dyDescent="0.3">
      <c r="A15" s="10">
        <f>'4500042535'!A2</f>
        <v>2</v>
      </c>
      <c r="B15" s="10" t="str">
        <f>'4500042535'!B2</f>
        <v>VITRY</v>
      </c>
      <c r="C15" s="10">
        <f>'4500042535'!C2</f>
        <v>4500042535</v>
      </c>
      <c r="D15" s="10" t="str">
        <f>'4500042535'!D2</f>
        <v>VIVESCIA</v>
      </c>
      <c r="E15" s="10" t="str">
        <f>'4500042535'!E2</f>
        <v>51SUIP</v>
      </c>
      <c r="F15" s="10" t="str">
        <f>'4500042535'!H2</f>
        <v>P000015588</v>
      </c>
      <c r="G15" s="10">
        <f>'4500042535'!I2</f>
        <v>10.8</v>
      </c>
      <c r="H15" s="10" t="str">
        <f>'4500042535'!K2</f>
        <v>2RP KWS IRINA PT G+</v>
      </c>
      <c r="I15" s="140" t="str">
        <f>'4500042535'!N3</f>
        <v/>
      </c>
      <c r="J15" s="140" t="str">
        <f>'4500042535'!I3</f>
        <v/>
      </c>
      <c r="K15" s="140" t="str">
        <f>'4500042535'!O3</f>
        <v/>
      </c>
      <c r="L15" s="140" t="str">
        <f>'4500042535'!P3</f>
        <v/>
      </c>
      <c r="M15" s="140" t="str">
        <f>'4500042535'!Q3</f>
        <v/>
      </c>
      <c r="N15" s="140" t="str">
        <f>'4500042535'!R3</f>
        <v/>
      </c>
      <c r="O15" s="140" t="str">
        <f>'4500042535'!S3</f>
        <v/>
      </c>
      <c r="P15" s="140" t="str">
        <f>'4500042535'!T3</f>
        <v/>
      </c>
      <c r="Q15" s="140" t="str">
        <f>'4500042535'!U3</f>
        <v/>
      </c>
      <c r="R15" s="140" t="str">
        <f>'4500042535'!V3</f>
        <v/>
      </c>
      <c r="S15" s="140" t="str">
        <f>'4500042535'!W3</f>
        <v/>
      </c>
      <c r="T15" s="10"/>
      <c r="U15" s="10"/>
      <c r="V15" s="155" t="str">
        <f t="shared" si="0"/>
        <v/>
      </c>
    </row>
    <row r="16" spans="1:22" x14ac:dyDescent="0.3">
      <c r="A16" s="10">
        <f>'4500042330'!A2</f>
        <v>2</v>
      </c>
      <c r="B16" s="10" t="str">
        <f>'4500042330'!B2</f>
        <v>VITRY</v>
      </c>
      <c r="C16" s="10">
        <f>'4500042330'!C2</f>
        <v>4500042330</v>
      </c>
      <c r="D16" s="10" t="str">
        <f>'4500042330'!D2</f>
        <v>VIVESCIA</v>
      </c>
      <c r="E16" s="10" t="str">
        <f>'4500042330'!E2</f>
        <v>10RONC</v>
      </c>
      <c r="F16" s="10" t="str">
        <f>'4500042330'!H2</f>
        <v>P000015589</v>
      </c>
      <c r="G16" s="10">
        <f>'4500042330'!I2</f>
        <v>11.5</v>
      </c>
      <c r="H16" s="10" t="str">
        <f>'4500042330'!K2</f>
        <v>6RH CASINO PT G+</v>
      </c>
      <c r="I16" s="140" t="str">
        <f>'4500042330'!N3</f>
        <v/>
      </c>
      <c r="J16" s="140" t="str">
        <f>'4500042330'!I3</f>
        <v/>
      </c>
      <c r="K16" s="140" t="str">
        <f>'4500042330'!O3</f>
        <v/>
      </c>
      <c r="L16" s="140" t="str">
        <f>'4500042330'!P3</f>
        <v/>
      </c>
      <c r="M16" s="140" t="str">
        <f>'4500042330'!Q3</f>
        <v/>
      </c>
      <c r="N16" s="140" t="str">
        <f>'4500042330'!R3</f>
        <v/>
      </c>
      <c r="O16" s="140" t="str">
        <f>'4500042330'!S3</f>
        <v/>
      </c>
      <c r="P16" s="140" t="str">
        <f>'4500042330'!T3</f>
        <v/>
      </c>
      <c r="Q16" s="140" t="str">
        <f>'4500042330'!U3</f>
        <v/>
      </c>
      <c r="R16" s="140" t="str">
        <f>'4500042330'!V3</f>
        <v/>
      </c>
      <c r="S16" s="140" t="str">
        <f>'4500042330'!W3</f>
        <v/>
      </c>
      <c r="T16" s="10"/>
      <c r="U16" s="10"/>
      <c r="V16" s="155" t="str">
        <f t="shared" si="0"/>
        <v/>
      </c>
    </row>
    <row r="17" spans="1:22" x14ac:dyDescent="0.3">
      <c r="A17" s="10">
        <f>'4500042300'!A2</f>
        <v>2</v>
      </c>
      <c r="B17" s="10" t="str">
        <f>'4500042300'!B2</f>
        <v>VITRY</v>
      </c>
      <c r="C17" s="10">
        <f>'4500042300'!C2</f>
        <v>4500042300</v>
      </c>
      <c r="D17" s="10" t="str">
        <f>'4500042300'!D2</f>
        <v>TERIALIS</v>
      </c>
      <c r="E17" s="10" t="str">
        <f>'4500042300'!E2</f>
        <v>52VLSC</v>
      </c>
      <c r="F17" s="10" t="str">
        <f>'4500042300'!H2</f>
        <v>P000015597</v>
      </c>
      <c r="G17" s="10">
        <f>'4500042300'!I2</f>
        <v>11.3</v>
      </c>
      <c r="H17" s="10" t="str">
        <f>'4500042300'!K2</f>
        <v>6RH ETINCEL PT G+</v>
      </c>
      <c r="I17" s="140" t="str">
        <f>'4500042300'!N3</f>
        <v/>
      </c>
      <c r="J17" s="140" t="str">
        <f>'4500042300'!I3</f>
        <v/>
      </c>
      <c r="K17" s="140" t="str">
        <f>'4500042300'!O3</f>
        <v/>
      </c>
      <c r="L17" s="140" t="str">
        <f>'4500042300'!P3</f>
        <v/>
      </c>
      <c r="M17" s="140" t="str">
        <f>'4500042300'!Q3</f>
        <v/>
      </c>
      <c r="N17" s="140" t="str">
        <f>'4500042300'!R3</f>
        <v/>
      </c>
      <c r="O17" s="140" t="str">
        <f>'4500042300'!S3</f>
        <v/>
      </c>
      <c r="P17" s="140" t="str">
        <f>'4500042300'!T3</f>
        <v/>
      </c>
      <c r="Q17" s="140" t="str">
        <f>'4500042300'!U3</f>
        <v/>
      </c>
      <c r="R17" s="140" t="str">
        <f>'4500042300'!V3</f>
        <v/>
      </c>
      <c r="S17" s="140" t="str">
        <f>'4500042300'!W3</f>
        <v/>
      </c>
      <c r="T17" s="10"/>
      <c r="U17" s="10"/>
      <c r="V17" s="155" t="str">
        <f t="shared" si="0"/>
        <v/>
      </c>
    </row>
    <row r="18" spans="1:22" x14ac:dyDescent="0.3">
      <c r="A18" s="10">
        <f>'17'!A2</f>
        <v>2</v>
      </c>
      <c r="B18" s="10" t="str">
        <f>'17'!B2</f>
        <v>VITRY</v>
      </c>
      <c r="C18" s="10">
        <f>'17'!C2</f>
        <v>0</v>
      </c>
      <c r="D18" s="10">
        <f>'17'!D2</f>
        <v>0</v>
      </c>
      <c r="E18" s="10">
        <f>'17'!E2</f>
        <v>0</v>
      </c>
      <c r="F18" s="10">
        <f>'17'!H2</f>
        <v>0</v>
      </c>
      <c r="G18" s="10" t="e">
        <f>'17'!I2</f>
        <v>#N/A</v>
      </c>
      <c r="H18" s="10">
        <f>'17'!K2</f>
        <v>0</v>
      </c>
      <c r="I18" s="140" t="str">
        <f>'17'!N3</f>
        <v/>
      </c>
      <c r="J18" s="140" t="str">
        <f>'17'!I3</f>
        <v/>
      </c>
      <c r="K18" s="140" t="str">
        <f>'17'!O3</f>
        <v/>
      </c>
      <c r="L18" s="140" t="str">
        <f>'17'!P3</f>
        <v/>
      </c>
      <c r="M18" s="140" t="str">
        <f>'17'!Q3</f>
        <v/>
      </c>
      <c r="N18" s="140" t="str">
        <f>'17'!R3</f>
        <v/>
      </c>
      <c r="O18" s="140" t="str">
        <f>'17'!S3</f>
        <v/>
      </c>
      <c r="P18" s="140" t="str">
        <f>'17'!T3</f>
        <v/>
      </c>
      <c r="Q18" s="140" t="str">
        <f>'17'!U3</f>
        <v/>
      </c>
      <c r="R18" s="140" t="str">
        <f>'17'!V3</f>
        <v/>
      </c>
      <c r="S18" s="140" t="str">
        <f>'17'!W3</f>
        <v/>
      </c>
      <c r="T18" s="10"/>
      <c r="U18" s="10"/>
      <c r="V18" s="155" t="str">
        <f t="shared" si="0"/>
        <v/>
      </c>
    </row>
    <row r="19" spans="1:22" x14ac:dyDescent="0.3">
      <c r="A19" s="10">
        <f>'18'!A2</f>
        <v>2</v>
      </c>
      <c r="B19" s="10" t="str">
        <f>'18'!B2</f>
        <v>VITRY</v>
      </c>
      <c r="C19" s="10">
        <f>'18'!C2</f>
        <v>0</v>
      </c>
      <c r="D19" s="10">
        <f>'18'!D2</f>
        <v>0</v>
      </c>
      <c r="E19" s="10">
        <f>'18'!E2</f>
        <v>0</v>
      </c>
      <c r="F19" s="10">
        <f>'18'!H2</f>
        <v>0</v>
      </c>
      <c r="G19" s="10" t="e">
        <f>'18'!I2</f>
        <v>#N/A</v>
      </c>
      <c r="H19" s="10">
        <f>'18'!K2</f>
        <v>0</v>
      </c>
      <c r="I19" s="140" t="str">
        <f>'18'!N3</f>
        <v/>
      </c>
      <c r="J19" s="140" t="str">
        <f>'18'!I3</f>
        <v/>
      </c>
      <c r="K19" s="140" t="str">
        <f>'18'!O3</f>
        <v/>
      </c>
      <c r="L19" s="140" t="str">
        <f>'18'!P3</f>
        <v/>
      </c>
      <c r="M19" s="140" t="str">
        <f>'18'!Q3</f>
        <v/>
      </c>
      <c r="N19" s="140" t="str">
        <f>'18'!R3</f>
        <v/>
      </c>
      <c r="O19" s="140" t="str">
        <f>'18'!S3</f>
        <v/>
      </c>
      <c r="P19" s="140" t="str">
        <f>'18'!T3</f>
        <v/>
      </c>
      <c r="Q19" s="140" t="str">
        <f>'18'!U3</f>
        <v/>
      </c>
      <c r="R19" s="140" t="str">
        <f>'18'!V3</f>
        <v/>
      </c>
      <c r="S19" s="140" t="str">
        <f>'18'!W3</f>
        <v/>
      </c>
      <c r="T19" s="10"/>
      <c r="U19" s="10"/>
      <c r="V19" s="155" t="str">
        <f t="shared" si="0"/>
        <v/>
      </c>
    </row>
    <row r="20" spans="1:22" x14ac:dyDescent="0.3">
      <c r="A20" s="10">
        <f>'19'!A2</f>
        <v>2</v>
      </c>
      <c r="B20" s="10" t="str">
        <f>'19'!B2</f>
        <v>VITRY</v>
      </c>
      <c r="C20" s="10">
        <f>'19'!C2</f>
        <v>0</v>
      </c>
      <c r="D20" s="10">
        <f>'19'!D2</f>
        <v>0</v>
      </c>
      <c r="E20" s="10">
        <f>'19'!E2</f>
        <v>0</v>
      </c>
      <c r="F20" s="10">
        <f>'19'!H2</f>
        <v>0</v>
      </c>
      <c r="G20" s="10" t="e">
        <f>'19'!I2</f>
        <v>#N/A</v>
      </c>
      <c r="H20" s="10">
        <f>'19'!K2</f>
        <v>0</v>
      </c>
      <c r="I20" s="140" t="str">
        <f>'19'!N3</f>
        <v/>
      </c>
      <c r="J20" s="140" t="str">
        <f>'19'!I3</f>
        <v/>
      </c>
      <c r="K20" s="140" t="str">
        <f>'19'!O3</f>
        <v/>
      </c>
      <c r="L20" s="140" t="str">
        <f>'19'!P3</f>
        <v/>
      </c>
      <c r="M20" s="140" t="str">
        <f>'19'!Q3</f>
        <v/>
      </c>
      <c r="N20" s="140" t="str">
        <f>'19'!R3</f>
        <v/>
      </c>
      <c r="O20" s="140" t="str">
        <f>'19'!S3</f>
        <v/>
      </c>
      <c r="P20" s="140" t="str">
        <f>'19'!T3</f>
        <v/>
      </c>
      <c r="Q20" s="140" t="str">
        <f>'19'!U3</f>
        <v/>
      </c>
      <c r="R20" s="140" t="str">
        <f>'19'!V3</f>
        <v/>
      </c>
      <c r="S20" s="140" t="str">
        <f>'19'!W3</f>
        <v/>
      </c>
      <c r="T20" s="10"/>
      <c r="U20" s="10"/>
      <c r="V20" s="155" t="str">
        <f t="shared" si="0"/>
        <v/>
      </c>
    </row>
    <row r="21" spans="1:22" x14ac:dyDescent="0.3">
      <c r="V21" s="147"/>
    </row>
  </sheetData>
  <pageMargins left="0.7" right="0.7" top="0.75" bottom="0.75" header="0.3" footer="0.3"/>
  <pageSetup paperSize="9" orientation="portrait"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3"/>
  <dimension ref="B3:U82"/>
  <sheetViews>
    <sheetView workbookViewId="0">
      <selection activeCell="F17" sqref="F17"/>
    </sheetView>
  </sheetViews>
  <sheetFormatPr baseColWidth="10" defaultRowHeight="14.4" x14ac:dyDescent="0.3"/>
  <sheetData>
    <row r="3" spans="2:13" x14ac:dyDescent="0.3">
      <c r="B3" t="s">
        <v>310</v>
      </c>
    </row>
    <row r="4" spans="2:13" x14ac:dyDescent="0.3">
      <c r="B4" t="s">
        <v>88</v>
      </c>
    </row>
    <row r="5" spans="2:13" x14ac:dyDescent="0.3">
      <c r="B5" t="s">
        <v>80</v>
      </c>
    </row>
    <row r="6" spans="2:13" x14ac:dyDescent="0.3">
      <c r="B6" t="s">
        <v>81</v>
      </c>
    </row>
    <row r="7" spans="2:13" ht="15" thickBot="1" x14ac:dyDescent="0.35">
      <c r="B7" t="s">
        <v>87</v>
      </c>
    </row>
    <row r="8" spans="2:13" ht="15" thickBot="1" x14ac:dyDescent="0.35">
      <c r="B8" t="s">
        <v>85</v>
      </c>
      <c r="L8" s="297" t="s">
        <v>91</v>
      </c>
      <c r="M8" s="298"/>
    </row>
    <row r="9" spans="2:13" x14ac:dyDescent="0.3">
      <c r="B9" t="s">
        <v>84</v>
      </c>
    </row>
    <row r="10" spans="2:13" x14ac:dyDescent="0.3">
      <c r="B10" t="s">
        <v>86</v>
      </c>
    </row>
    <row r="11" spans="2:13" x14ac:dyDescent="0.3">
      <c r="B11" t="s">
        <v>82</v>
      </c>
    </row>
    <row r="13" spans="2:13" ht="15" thickBot="1" x14ac:dyDescent="0.35"/>
    <row r="14" spans="2:13" ht="15" thickBot="1" x14ac:dyDescent="0.35">
      <c r="L14" s="297" t="s">
        <v>92</v>
      </c>
      <c r="M14" s="298"/>
    </row>
    <row r="17" spans="2:5" x14ac:dyDescent="0.3">
      <c r="B17" s="296" t="s">
        <v>83</v>
      </c>
      <c r="C17" s="296"/>
      <c r="D17" s="296"/>
      <c r="E17" s="296"/>
    </row>
    <row r="18" spans="2:5" x14ac:dyDescent="0.3">
      <c r="B18" s="296"/>
      <c r="C18" s="296"/>
      <c r="D18" s="296"/>
      <c r="E18" s="296"/>
    </row>
    <row r="19" spans="2:5" x14ac:dyDescent="0.3">
      <c r="B19" s="296"/>
      <c r="C19" s="296"/>
      <c r="D19" s="296"/>
      <c r="E19" s="296"/>
    </row>
    <row r="20" spans="2:5" x14ac:dyDescent="0.3">
      <c r="B20" s="296"/>
      <c r="C20" s="296"/>
      <c r="D20" s="296"/>
      <c r="E20" s="296"/>
    </row>
    <row r="21" spans="2:5" ht="15" thickBot="1" x14ac:dyDescent="0.35"/>
    <row r="22" spans="2:5" ht="15" thickBot="1" x14ac:dyDescent="0.35">
      <c r="C22" s="297" t="s">
        <v>92</v>
      </c>
      <c r="D22" s="298"/>
    </row>
    <row r="33" spans="12:21" ht="15" thickBot="1" x14ac:dyDescent="0.35"/>
    <row r="34" spans="12:21" ht="15" thickBot="1" x14ac:dyDescent="0.35">
      <c r="L34" s="297" t="s">
        <v>91</v>
      </c>
      <c r="M34" s="298"/>
      <c r="U34" s="13"/>
    </row>
    <row r="64" spans="2:3" x14ac:dyDescent="0.3">
      <c r="B64" t="s">
        <v>79</v>
      </c>
      <c r="C64" t="s">
        <v>152</v>
      </c>
    </row>
    <row r="65" spans="2:14" x14ac:dyDescent="0.3">
      <c r="B65" s="22" t="s">
        <v>153</v>
      </c>
      <c r="C65" s="22" t="s">
        <v>153</v>
      </c>
      <c r="D65" s="22" t="s">
        <v>163</v>
      </c>
      <c r="E65" s="22"/>
      <c r="F65" s="22"/>
      <c r="G65" s="22"/>
      <c r="H65" s="22"/>
      <c r="I65" s="22"/>
      <c r="J65" s="22"/>
      <c r="K65" s="22"/>
      <c r="L65" s="22"/>
      <c r="M65" s="22"/>
      <c r="N65" s="22"/>
    </row>
    <row r="66" spans="2:14" x14ac:dyDescent="0.3">
      <c r="B66" t="s">
        <v>154</v>
      </c>
      <c r="C66" s="22" t="s">
        <v>162</v>
      </c>
      <c r="D66" t="s">
        <v>164</v>
      </c>
    </row>
    <row r="67" spans="2:14" x14ac:dyDescent="0.3">
      <c r="B67" t="s">
        <v>155</v>
      </c>
      <c r="C67" s="22" t="s">
        <v>166</v>
      </c>
      <c r="D67" t="s">
        <v>165</v>
      </c>
    </row>
    <row r="68" spans="2:14" x14ac:dyDescent="0.3">
      <c r="B68" t="s">
        <v>156</v>
      </c>
      <c r="C68" s="22"/>
    </row>
    <row r="69" spans="2:14" x14ac:dyDescent="0.3">
      <c r="B69" t="s">
        <v>157</v>
      </c>
      <c r="C69" s="22"/>
    </row>
    <row r="70" spans="2:14" x14ac:dyDescent="0.3">
      <c r="B70" t="s">
        <v>158</v>
      </c>
      <c r="C70" s="22"/>
    </row>
    <row r="71" spans="2:14" x14ac:dyDescent="0.3">
      <c r="B71" t="s">
        <v>159</v>
      </c>
      <c r="C71" s="22"/>
    </row>
    <row r="72" spans="2:14" x14ac:dyDescent="0.3">
      <c r="B72" t="s">
        <v>160</v>
      </c>
      <c r="C72" s="22"/>
    </row>
    <row r="73" spans="2:14" x14ac:dyDescent="0.3">
      <c r="B73" t="s">
        <v>161</v>
      </c>
      <c r="C73" s="22"/>
    </row>
    <row r="74" spans="2:14" x14ac:dyDescent="0.3">
      <c r="B74" t="s">
        <v>184</v>
      </c>
      <c r="C74" s="22"/>
    </row>
    <row r="75" spans="2:14" x14ac:dyDescent="0.3">
      <c r="B75" t="s">
        <v>204</v>
      </c>
    </row>
    <row r="82" spans="7:7" x14ac:dyDescent="0.3">
      <c r="G82">
        <v>27</v>
      </c>
    </row>
  </sheetData>
  <mergeCells count="5">
    <mergeCell ref="B17:E20"/>
    <mergeCell ref="L8:M8"/>
    <mergeCell ref="L14:M14"/>
    <mergeCell ref="C22:D22"/>
    <mergeCell ref="L34:M34"/>
  </mergeCells>
  <pageMargins left="0.7" right="0.7" top="0.75" bottom="0.75" header="0.3" footer="0.3"/>
  <pageSetup paperSize="9" orientation="portrait" r:id="rId1"/>
  <drawing r:id="rId2"/>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5"/>
  <dimension ref="A1:B273"/>
  <sheetViews>
    <sheetView workbookViewId="0">
      <selection activeCell="E14" sqref="E14"/>
    </sheetView>
  </sheetViews>
  <sheetFormatPr baseColWidth="10" defaultRowHeight="14.4" x14ac:dyDescent="0.3"/>
  <sheetData>
    <row r="1" spans="1:2" x14ac:dyDescent="0.3">
      <c r="A1" s="21" t="s">
        <v>0</v>
      </c>
      <c r="B1" s="21" t="s">
        <v>1</v>
      </c>
    </row>
    <row r="2" spans="1:2" x14ac:dyDescent="0.3">
      <c r="A2" t="s">
        <v>298</v>
      </c>
      <c r="B2">
        <v>11.7</v>
      </c>
    </row>
    <row r="3" spans="1:2" x14ac:dyDescent="0.3">
      <c r="A3" t="s">
        <v>299</v>
      </c>
      <c r="B3">
        <v>11.9</v>
      </c>
    </row>
    <row r="4" spans="1:2" x14ac:dyDescent="0.3">
      <c r="A4" t="s">
        <v>300</v>
      </c>
      <c r="B4">
        <v>12.7</v>
      </c>
    </row>
    <row r="5" spans="1:2" x14ac:dyDescent="0.3">
      <c r="A5" t="s">
        <v>301</v>
      </c>
      <c r="B5">
        <v>10.1</v>
      </c>
    </row>
    <row r="6" spans="1:2" x14ac:dyDescent="0.3">
      <c r="A6" t="s">
        <v>302</v>
      </c>
      <c r="B6">
        <v>11</v>
      </c>
    </row>
    <row r="7" spans="1:2" x14ac:dyDescent="0.3">
      <c r="A7" t="s">
        <v>303</v>
      </c>
      <c r="B7">
        <v>11.9</v>
      </c>
    </row>
    <row r="8" spans="1:2" x14ac:dyDescent="0.3">
      <c r="A8" t="s">
        <v>304</v>
      </c>
      <c r="B8">
        <v>11.2</v>
      </c>
    </row>
    <row r="9" spans="1:2" x14ac:dyDescent="0.3">
      <c r="A9" t="s">
        <v>305</v>
      </c>
      <c r="B9">
        <v>11.7</v>
      </c>
    </row>
    <row r="10" spans="1:2" x14ac:dyDescent="0.3">
      <c r="A10" t="s">
        <v>306</v>
      </c>
      <c r="B10">
        <v>10.6</v>
      </c>
    </row>
    <row r="11" spans="1:2" x14ac:dyDescent="0.3">
      <c r="A11" t="s">
        <v>307</v>
      </c>
      <c r="B11">
        <v>10.5</v>
      </c>
    </row>
    <row r="12" spans="1:2" x14ac:dyDescent="0.3">
      <c r="A12" t="s">
        <v>308</v>
      </c>
      <c r="B12">
        <v>11.7</v>
      </c>
    </row>
    <row r="13" spans="1:2" x14ac:dyDescent="0.3">
      <c r="A13" t="s">
        <v>309</v>
      </c>
      <c r="B13">
        <v>11.9</v>
      </c>
    </row>
    <row r="14" spans="1:2" x14ac:dyDescent="0.3">
      <c r="A14" t="s">
        <v>311</v>
      </c>
      <c r="B14">
        <v>11.3</v>
      </c>
    </row>
    <row r="15" spans="1:2" x14ac:dyDescent="0.3">
      <c r="A15" t="s">
        <v>312</v>
      </c>
      <c r="B15">
        <v>11.7</v>
      </c>
    </row>
    <row r="16" spans="1:2" x14ac:dyDescent="0.3">
      <c r="A16" t="s">
        <v>313</v>
      </c>
      <c r="B16">
        <v>11.8</v>
      </c>
    </row>
    <row r="17" spans="1:2" x14ac:dyDescent="0.3">
      <c r="A17" t="s">
        <v>314</v>
      </c>
      <c r="B17">
        <v>10.8</v>
      </c>
    </row>
    <row r="18" spans="1:2" x14ac:dyDescent="0.3">
      <c r="A18" t="s">
        <v>315</v>
      </c>
      <c r="B18">
        <v>11.2</v>
      </c>
    </row>
    <row r="19" spans="1:2" x14ac:dyDescent="0.3">
      <c r="A19" t="s">
        <v>316</v>
      </c>
      <c r="B19">
        <v>10.5</v>
      </c>
    </row>
    <row r="20" spans="1:2" x14ac:dyDescent="0.3">
      <c r="A20" t="s">
        <v>317</v>
      </c>
      <c r="B20">
        <v>11.7</v>
      </c>
    </row>
    <row r="21" spans="1:2" x14ac:dyDescent="0.3">
      <c r="A21" t="s">
        <v>318</v>
      </c>
      <c r="B21">
        <v>11.8</v>
      </c>
    </row>
    <row r="22" spans="1:2" x14ac:dyDescent="0.3">
      <c r="A22" t="s">
        <v>319</v>
      </c>
      <c r="B22">
        <v>11.3</v>
      </c>
    </row>
    <row r="23" spans="1:2" x14ac:dyDescent="0.3">
      <c r="A23" t="s">
        <v>320</v>
      </c>
      <c r="B23">
        <v>11.2</v>
      </c>
    </row>
    <row r="24" spans="1:2" x14ac:dyDescent="0.3">
      <c r="A24" t="s">
        <v>321</v>
      </c>
      <c r="B24">
        <v>11.1</v>
      </c>
    </row>
    <row r="25" spans="1:2" x14ac:dyDescent="0.3">
      <c r="A25" t="s">
        <v>322</v>
      </c>
      <c r="B25">
        <v>11.4</v>
      </c>
    </row>
    <row r="26" spans="1:2" x14ac:dyDescent="0.3">
      <c r="A26" t="s">
        <v>323</v>
      </c>
      <c r="B26">
        <v>11.7</v>
      </c>
    </row>
    <row r="27" spans="1:2" x14ac:dyDescent="0.3">
      <c r="A27" t="s">
        <v>324</v>
      </c>
      <c r="B27">
        <v>11.8</v>
      </c>
    </row>
    <row r="28" spans="1:2" x14ac:dyDescent="0.3">
      <c r="A28" t="s">
        <v>325</v>
      </c>
      <c r="B28">
        <v>10.1</v>
      </c>
    </row>
    <row r="29" spans="1:2" x14ac:dyDescent="0.3">
      <c r="A29" t="s">
        <v>326</v>
      </c>
      <c r="B29">
        <v>11.8</v>
      </c>
    </row>
    <row r="30" spans="1:2" x14ac:dyDescent="0.3">
      <c r="A30" t="s">
        <v>327</v>
      </c>
      <c r="B30">
        <v>11.7</v>
      </c>
    </row>
    <row r="31" spans="1:2" x14ac:dyDescent="0.3">
      <c r="A31" t="s">
        <v>328</v>
      </c>
      <c r="B31">
        <v>11</v>
      </c>
    </row>
    <row r="32" spans="1:2" x14ac:dyDescent="0.3">
      <c r="A32" t="s">
        <v>329</v>
      </c>
      <c r="B32">
        <v>11.8</v>
      </c>
    </row>
    <row r="33" spans="1:2" x14ac:dyDescent="0.3">
      <c r="A33" t="s">
        <v>330</v>
      </c>
      <c r="B33">
        <v>11.2</v>
      </c>
    </row>
    <row r="34" spans="1:2" x14ac:dyDescent="0.3">
      <c r="A34" t="s">
        <v>331</v>
      </c>
      <c r="B34">
        <v>9.5</v>
      </c>
    </row>
    <row r="35" spans="1:2" x14ac:dyDescent="0.3">
      <c r="A35" t="s">
        <v>332</v>
      </c>
      <c r="B35">
        <v>10.8</v>
      </c>
    </row>
    <row r="36" spans="1:2" x14ac:dyDescent="0.3">
      <c r="A36" t="s">
        <v>333</v>
      </c>
      <c r="B36">
        <v>11.7</v>
      </c>
    </row>
    <row r="37" spans="1:2" x14ac:dyDescent="0.3">
      <c r="A37" t="s">
        <v>334</v>
      </c>
      <c r="B37">
        <v>11.8</v>
      </c>
    </row>
    <row r="38" spans="1:2" x14ac:dyDescent="0.3">
      <c r="A38" t="s">
        <v>335</v>
      </c>
      <c r="B38">
        <v>11.2</v>
      </c>
    </row>
    <row r="39" spans="1:2" x14ac:dyDescent="0.3">
      <c r="A39" t="s">
        <v>336</v>
      </c>
      <c r="B39">
        <v>11.7</v>
      </c>
    </row>
    <row r="40" spans="1:2" x14ac:dyDescent="0.3">
      <c r="A40" t="s">
        <v>337</v>
      </c>
      <c r="B40">
        <v>11.5</v>
      </c>
    </row>
    <row r="41" spans="1:2" x14ac:dyDescent="0.3">
      <c r="A41" t="s">
        <v>338</v>
      </c>
      <c r="B41">
        <v>11.7</v>
      </c>
    </row>
    <row r="42" spans="1:2" x14ac:dyDescent="0.3">
      <c r="A42" t="s">
        <v>339</v>
      </c>
      <c r="B42">
        <v>11.7</v>
      </c>
    </row>
    <row r="43" spans="1:2" x14ac:dyDescent="0.3">
      <c r="A43" t="s">
        <v>340</v>
      </c>
      <c r="B43">
        <v>11</v>
      </c>
    </row>
    <row r="44" spans="1:2" x14ac:dyDescent="0.3">
      <c r="A44" t="s">
        <v>341</v>
      </c>
      <c r="B44">
        <v>9.5</v>
      </c>
    </row>
    <row r="45" spans="1:2" x14ac:dyDescent="0.3">
      <c r="A45" t="s">
        <v>342</v>
      </c>
      <c r="B45">
        <v>10.4</v>
      </c>
    </row>
    <row r="46" spans="1:2" x14ac:dyDescent="0.3">
      <c r="A46" t="s">
        <v>343</v>
      </c>
      <c r="B46">
        <v>11.4</v>
      </c>
    </row>
    <row r="47" spans="1:2" x14ac:dyDescent="0.3">
      <c r="A47" t="s">
        <v>344</v>
      </c>
      <c r="B47">
        <v>13.1</v>
      </c>
    </row>
    <row r="48" spans="1:2" x14ac:dyDescent="0.3">
      <c r="A48" t="s">
        <v>345</v>
      </c>
      <c r="B48">
        <v>12</v>
      </c>
    </row>
    <row r="49" spans="1:2" x14ac:dyDescent="0.3">
      <c r="A49" t="s">
        <v>346</v>
      </c>
      <c r="B49">
        <v>11.3</v>
      </c>
    </row>
    <row r="50" spans="1:2" x14ac:dyDescent="0.3">
      <c r="A50" t="s">
        <v>347</v>
      </c>
      <c r="B50">
        <v>11.7</v>
      </c>
    </row>
    <row r="51" spans="1:2" x14ac:dyDescent="0.3">
      <c r="A51" t="s">
        <v>348</v>
      </c>
      <c r="B51">
        <v>12</v>
      </c>
    </row>
    <row r="52" spans="1:2" x14ac:dyDescent="0.3">
      <c r="A52" t="s">
        <v>349</v>
      </c>
      <c r="B52">
        <v>10.7</v>
      </c>
    </row>
    <row r="53" spans="1:2" x14ac:dyDescent="0.3">
      <c r="A53" t="s">
        <v>350</v>
      </c>
      <c r="B53">
        <v>10.6</v>
      </c>
    </row>
    <row r="54" spans="1:2" x14ac:dyDescent="0.3">
      <c r="A54" t="s">
        <v>351</v>
      </c>
      <c r="B54">
        <v>10.9</v>
      </c>
    </row>
    <row r="55" spans="1:2" x14ac:dyDescent="0.3">
      <c r="A55" t="s">
        <v>352</v>
      </c>
      <c r="B55">
        <v>10.3</v>
      </c>
    </row>
    <row r="56" spans="1:2" x14ac:dyDescent="0.3">
      <c r="A56" t="s">
        <v>353</v>
      </c>
      <c r="B56">
        <v>10.9</v>
      </c>
    </row>
    <row r="57" spans="1:2" x14ac:dyDescent="0.3">
      <c r="A57" t="s">
        <v>354</v>
      </c>
      <c r="B57">
        <v>9.8000000000000007</v>
      </c>
    </row>
    <row r="58" spans="1:2" x14ac:dyDescent="0.3">
      <c r="A58" t="s">
        <v>355</v>
      </c>
      <c r="B58">
        <v>10.8</v>
      </c>
    </row>
    <row r="59" spans="1:2" x14ac:dyDescent="0.3">
      <c r="A59" t="s">
        <v>356</v>
      </c>
      <c r="B59">
        <v>10.7</v>
      </c>
    </row>
    <row r="60" spans="1:2" x14ac:dyDescent="0.3">
      <c r="A60" t="s">
        <v>357</v>
      </c>
      <c r="B60">
        <v>11.3</v>
      </c>
    </row>
    <row r="61" spans="1:2" x14ac:dyDescent="0.3">
      <c r="A61" t="s">
        <v>358</v>
      </c>
      <c r="B61">
        <v>11.6</v>
      </c>
    </row>
    <row r="62" spans="1:2" x14ac:dyDescent="0.3">
      <c r="A62" t="s">
        <v>359</v>
      </c>
      <c r="B62">
        <v>10.9</v>
      </c>
    </row>
    <row r="63" spans="1:2" x14ac:dyDescent="0.3">
      <c r="A63" t="s">
        <v>360</v>
      </c>
      <c r="B63">
        <v>11.5</v>
      </c>
    </row>
    <row r="64" spans="1:2" x14ac:dyDescent="0.3">
      <c r="A64" t="s">
        <v>361</v>
      </c>
      <c r="B64">
        <v>11.5</v>
      </c>
    </row>
    <row r="65" spans="1:2" x14ac:dyDescent="0.3">
      <c r="A65" t="s">
        <v>362</v>
      </c>
      <c r="B65">
        <v>10.4</v>
      </c>
    </row>
    <row r="66" spans="1:2" x14ac:dyDescent="0.3">
      <c r="A66" t="s">
        <v>363</v>
      </c>
      <c r="B66">
        <v>11.5</v>
      </c>
    </row>
    <row r="67" spans="1:2" x14ac:dyDescent="0.3">
      <c r="A67" t="s">
        <v>364</v>
      </c>
      <c r="B67">
        <v>11.1</v>
      </c>
    </row>
    <row r="68" spans="1:2" x14ac:dyDescent="0.3">
      <c r="A68" t="s">
        <v>365</v>
      </c>
      <c r="B68">
        <v>10.199999999999999</v>
      </c>
    </row>
    <row r="69" spans="1:2" x14ac:dyDescent="0.3">
      <c r="A69" t="s">
        <v>366</v>
      </c>
      <c r="B69">
        <v>10.199999999999999</v>
      </c>
    </row>
    <row r="70" spans="1:2" x14ac:dyDescent="0.3">
      <c r="A70" t="s">
        <v>367</v>
      </c>
      <c r="B70">
        <v>11.1</v>
      </c>
    </row>
    <row r="71" spans="1:2" x14ac:dyDescent="0.3">
      <c r="A71" t="s">
        <v>368</v>
      </c>
      <c r="B71">
        <v>10.199999999999999</v>
      </c>
    </row>
    <row r="72" spans="1:2" x14ac:dyDescent="0.3">
      <c r="A72" t="s">
        <v>369</v>
      </c>
      <c r="B72">
        <v>11.7</v>
      </c>
    </row>
    <row r="73" spans="1:2" x14ac:dyDescent="0.3">
      <c r="A73" t="s">
        <v>370</v>
      </c>
      <c r="B73">
        <v>12</v>
      </c>
    </row>
    <row r="74" spans="1:2" x14ac:dyDescent="0.3">
      <c r="A74" t="s">
        <v>371</v>
      </c>
      <c r="B74">
        <v>11.1</v>
      </c>
    </row>
    <row r="75" spans="1:2" x14ac:dyDescent="0.3">
      <c r="A75" t="s">
        <v>372</v>
      </c>
      <c r="B75">
        <v>10.199999999999999</v>
      </c>
    </row>
    <row r="76" spans="1:2" x14ac:dyDescent="0.3">
      <c r="A76" t="s">
        <v>373</v>
      </c>
      <c r="B76">
        <v>11</v>
      </c>
    </row>
    <row r="77" spans="1:2" x14ac:dyDescent="0.3">
      <c r="A77" t="s">
        <v>374</v>
      </c>
      <c r="B77">
        <v>11.4</v>
      </c>
    </row>
    <row r="78" spans="1:2" x14ac:dyDescent="0.3">
      <c r="A78" t="s">
        <v>375</v>
      </c>
      <c r="B78">
        <v>10.8</v>
      </c>
    </row>
    <row r="79" spans="1:2" x14ac:dyDescent="0.3">
      <c r="A79" t="s">
        <v>376</v>
      </c>
      <c r="B79">
        <v>11.2</v>
      </c>
    </row>
    <row r="80" spans="1:2" x14ac:dyDescent="0.3">
      <c r="A80" t="s">
        <v>377</v>
      </c>
      <c r="B80">
        <v>9.8000000000000007</v>
      </c>
    </row>
    <row r="81" spans="1:2" x14ac:dyDescent="0.3">
      <c r="A81" t="s">
        <v>378</v>
      </c>
      <c r="B81">
        <v>11.5</v>
      </c>
    </row>
    <row r="82" spans="1:2" x14ac:dyDescent="0.3">
      <c r="A82" t="s">
        <v>379</v>
      </c>
      <c r="B82">
        <v>11.6</v>
      </c>
    </row>
    <row r="83" spans="1:2" x14ac:dyDescent="0.3">
      <c r="A83" t="s">
        <v>380</v>
      </c>
      <c r="B83">
        <v>10.8</v>
      </c>
    </row>
    <row r="84" spans="1:2" x14ac:dyDescent="0.3">
      <c r="A84" t="s">
        <v>381</v>
      </c>
      <c r="B84">
        <v>10.1</v>
      </c>
    </row>
    <row r="85" spans="1:2" x14ac:dyDescent="0.3">
      <c r="A85" t="s">
        <v>382</v>
      </c>
      <c r="B85">
        <v>9.9</v>
      </c>
    </row>
    <row r="86" spans="1:2" x14ac:dyDescent="0.3">
      <c r="A86" t="s">
        <v>383</v>
      </c>
      <c r="B86">
        <v>10.5</v>
      </c>
    </row>
    <row r="87" spans="1:2" x14ac:dyDescent="0.3">
      <c r="A87" t="s">
        <v>384</v>
      </c>
      <c r="B87">
        <v>10.7</v>
      </c>
    </row>
    <row r="88" spans="1:2" x14ac:dyDescent="0.3">
      <c r="A88" t="s">
        <v>385</v>
      </c>
      <c r="B88">
        <v>11.1</v>
      </c>
    </row>
    <row r="89" spans="1:2" x14ac:dyDescent="0.3">
      <c r="A89" t="s">
        <v>386</v>
      </c>
      <c r="B89">
        <v>9.5</v>
      </c>
    </row>
    <row r="90" spans="1:2" x14ac:dyDescent="0.3">
      <c r="A90" t="s">
        <v>387</v>
      </c>
      <c r="B90">
        <v>10</v>
      </c>
    </row>
    <row r="91" spans="1:2" x14ac:dyDescent="0.3">
      <c r="A91" t="s">
        <v>388</v>
      </c>
      <c r="B91">
        <v>10</v>
      </c>
    </row>
    <row r="92" spans="1:2" x14ac:dyDescent="0.3">
      <c r="A92" t="s">
        <v>389</v>
      </c>
      <c r="B92">
        <v>10.1</v>
      </c>
    </row>
    <row r="93" spans="1:2" x14ac:dyDescent="0.3">
      <c r="A93" t="s">
        <v>390</v>
      </c>
      <c r="B93">
        <v>9.6999999999999993</v>
      </c>
    </row>
    <row r="94" spans="1:2" x14ac:dyDescent="0.3">
      <c r="A94" t="s">
        <v>391</v>
      </c>
      <c r="B94">
        <v>11.7</v>
      </c>
    </row>
    <row r="95" spans="1:2" x14ac:dyDescent="0.3">
      <c r="A95" t="s">
        <v>392</v>
      </c>
      <c r="B95">
        <v>13</v>
      </c>
    </row>
    <row r="96" spans="1:2" x14ac:dyDescent="0.3">
      <c r="A96" t="s">
        <v>393</v>
      </c>
      <c r="B96">
        <v>10.6</v>
      </c>
    </row>
    <row r="97" spans="1:2" x14ac:dyDescent="0.3">
      <c r="A97" t="s">
        <v>394</v>
      </c>
      <c r="B97">
        <v>11.2</v>
      </c>
    </row>
    <row r="98" spans="1:2" x14ac:dyDescent="0.3">
      <c r="A98" t="s">
        <v>395</v>
      </c>
      <c r="B98">
        <v>10.1</v>
      </c>
    </row>
    <row r="99" spans="1:2" x14ac:dyDescent="0.3">
      <c r="A99" t="s">
        <v>396</v>
      </c>
      <c r="B99">
        <v>9.6</v>
      </c>
    </row>
    <row r="100" spans="1:2" x14ac:dyDescent="0.3">
      <c r="A100" t="s">
        <v>397</v>
      </c>
      <c r="B100">
        <v>10.7</v>
      </c>
    </row>
    <row r="101" spans="1:2" x14ac:dyDescent="0.3">
      <c r="A101" t="s">
        <v>398</v>
      </c>
      <c r="B101">
        <v>9.8000000000000007</v>
      </c>
    </row>
    <row r="102" spans="1:2" x14ac:dyDescent="0.3">
      <c r="A102" t="s">
        <v>399</v>
      </c>
      <c r="B102">
        <v>10.4</v>
      </c>
    </row>
    <row r="103" spans="1:2" x14ac:dyDescent="0.3">
      <c r="A103" t="s">
        <v>400</v>
      </c>
      <c r="B103">
        <v>10.4</v>
      </c>
    </row>
    <row r="104" spans="1:2" x14ac:dyDescent="0.3">
      <c r="A104" t="s">
        <v>401</v>
      </c>
      <c r="B104">
        <v>11.8</v>
      </c>
    </row>
    <row r="105" spans="1:2" x14ac:dyDescent="0.3">
      <c r="A105" t="s">
        <v>402</v>
      </c>
      <c r="B105">
        <v>10.199999999999999</v>
      </c>
    </row>
    <row r="106" spans="1:2" x14ac:dyDescent="0.3">
      <c r="A106" t="s">
        <v>403</v>
      </c>
      <c r="B106">
        <v>10.199999999999999</v>
      </c>
    </row>
    <row r="107" spans="1:2" x14ac:dyDescent="0.3">
      <c r="A107" t="s">
        <v>404</v>
      </c>
      <c r="B107">
        <v>10.8</v>
      </c>
    </row>
    <row r="108" spans="1:2" x14ac:dyDescent="0.3">
      <c r="A108" t="s">
        <v>405</v>
      </c>
      <c r="B108">
        <v>10.199999999999999</v>
      </c>
    </row>
    <row r="109" spans="1:2" x14ac:dyDescent="0.3">
      <c r="A109" t="s">
        <v>406</v>
      </c>
      <c r="B109">
        <v>11.2</v>
      </c>
    </row>
    <row r="110" spans="1:2" x14ac:dyDescent="0.3">
      <c r="A110" t="s">
        <v>407</v>
      </c>
      <c r="B110">
        <v>11</v>
      </c>
    </row>
    <row r="111" spans="1:2" x14ac:dyDescent="0.3">
      <c r="A111" t="s">
        <v>408</v>
      </c>
      <c r="B111">
        <v>10.5</v>
      </c>
    </row>
    <row r="112" spans="1:2" x14ac:dyDescent="0.3">
      <c r="A112" t="s">
        <v>409</v>
      </c>
      <c r="B112">
        <v>9.9</v>
      </c>
    </row>
    <row r="113" spans="1:2" x14ac:dyDescent="0.3">
      <c r="A113" t="s">
        <v>410</v>
      </c>
      <c r="B113">
        <v>12.2</v>
      </c>
    </row>
    <row r="114" spans="1:2" x14ac:dyDescent="0.3">
      <c r="A114" t="s">
        <v>411</v>
      </c>
      <c r="B114">
        <v>11.2</v>
      </c>
    </row>
    <row r="115" spans="1:2" x14ac:dyDescent="0.3">
      <c r="A115" t="s">
        <v>412</v>
      </c>
      <c r="B115">
        <v>9.9</v>
      </c>
    </row>
    <row r="116" spans="1:2" x14ac:dyDescent="0.3">
      <c r="A116" t="s">
        <v>413</v>
      </c>
      <c r="B116">
        <v>11.7</v>
      </c>
    </row>
    <row r="117" spans="1:2" x14ac:dyDescent="0.3">
      <c r="A117" t="s">
        <v>414</v>
      </c>
      <c r="B117">
        <v>10.4</v>
      </c>
    </row>
    <row r="118" spans="1:2" x14ac:dyDescent="0.3">
      <c r="A118" t="s">
        <v>415</v>
      </c>
      <c r="B118">
        <v>11.1</v>
      </c>
    </row>
    <row r="119" spans="1:2" x14ac:dyDescent="0.3">
      <c r="A119" t="s">
        <v>416</v>
      </c>
      <c r="B119">
        <v>11.5</v>
      </c>
    </row>
    <row r="120" spans="1:2" x14ac:dyDescent="0.3">
      <c r="A120" t="s">
        <v>417</v>
      </c>
      <c r="B120">
        <v>10.199999999999999</v>
      </c>
    </row>
    <row r="121" spans="1:2" x14ac:dyDescent="0.3">
      <c r="A121" t="s">
        <v>418</v>
      </c>
      <c r="B121">
        <v>10.7</v>
      </c>
    </row>
    <row r="122" spans="1:2" x14ac:dyDescent="0.3">
      <c r="A122" t="s">
        <v>419</v>
      </c>
      <c r="B122">
        <v>10.1</v>
      </c>
    </row>
    <row r="123" spans="1:2" x14ac:dyDescent="0.3">
      <c r="A123" t="s">
        <v>420</v>
      </c>
      <c r="B123">
        <v>10.9</v>
      </c>
    </row>
    <row r="124" spans="1:2" x14ac:dyDescent="0.3">
      <c r="A124" t="s">
        <v>421</v>
      </c>
      <c r="B124">
        <v>10.4</v>
      </c>
    </row>
    <row r="125" spans="1:2" x14ac:dyDescent="0.3">
      <c r="A125" t="s">
        <v>422</v>
      </c>
      <c r="B125">
        <v>11.3</v>
      </c>
    </row>
    <row r="126" spans="1:2" x14ac:dyDescent="0.3">
      <c r="A126" t="s">
        <v>423</v>
      </c>
      <c r="B126">
        <v>10.8</v>
      </c>
    </row>
    <row r="127" spans="1:2" x14ac:dyDescent="0.3">
      <c r="A127" t="s">
        <v>424</v>
      </c>
      <c r="B127">
        <v>12.1</v>
      </c>
    </row>
    <row r="128" spans="1:2" x14ac:dyDescent="0.3">
      <c r="A128" t="s">
        <v>425</v>
      </c>
      <c r="B128">
        <v>10</v>
      </c>
    </row>
    <row r="129" spans="1:2" x14ac:dyDescent="0.3">
      <c r="A129" t="s">
        <v>426</v>
      </c>
      <c r="B129">
        <v>10</v>
      </c>
    </row>
    <row r="130" spans="1:2" x14ac:dyDescent="0.3">
      <c r="A130" t="s">
        <v>427</v>
      </c>
      <c r="B130">
        <v>11.5</v>
      </c>
    </row>
    <row r="131" spans="1:2" x14ac:dyDescent="0.3">
      <c r="A131" t="s">
        <v>428</v>
      </c>
      <c r="B131">
        <v>10.8</v>
      </c>
    </row>
    <row r="132" spans="1:2" x14ac:dyDescent="0.3">
      <c r="A132" t="s">
        <v>429</v>
      </c>
      <c r="B132">
        <v>11</v>
      </c>
    </row>
    <row r="133" spans="1:2" x14ac:dyDescent="0.3">
      <c r="A133" t="s">
        <v>430</v>
      </c>
      <c r="B133">
        <v>10.3</v>
      </c>
    </row>
    <row r="134" spans="1:2" x14ac:dyDescent="0.3">
      <c r="A134" t="s">
        <v>431</v>
      </c>
      <c r="B134">
        <v>12.5</v>
      </c>
    </row>
    <row r="135" spans="1:2" x14ac:dyDescent="0.3">
      <c r="A135" t="s">
        <v>432</v>
      </c>
      <c r="B135">
        <v>12.6</v>
      </c>
    </row>
    <row r="136" spans="1:2" x14ac:dyDescent="0.3">
      <c r="A136" t="s">
        <v>433</v>
      </c>
      <c r="B136">
        <v>11.1</v>
      </c>
    </row>
    <row r="137" spans="1:2" x14ac:dyDescent="0.3">
      <c r="A137" t="s">
        <v>434</v>
      </c>
      <c r="B137">
        <v>11.2</v>
      </c>
    </row>
    <row r="138" spans="1:2" x14ac:dyDescent="0.3">
      <c r="A138" t="s">
        <v>435</v>
      </c>
      <c r="B138">
        <v>11.6</v>
      </c>
    </row>
    <row r="139" spans="1:2" x14ac:dyDescent="0.3">
      <c r="A139" t="s">
        <v>436</v>
      </c>
      <c r="B139">
        <v>9.9</v>
      </c>
    </row>
    <row r="140" spans="1:2" x14ac:dyDescent="0.3">
      <c r="A140" t="s">
        <v>437</v>
      </c>
      <c r="B140">
        <v>9.9</v>
      </c>
    </row>
    <row r="141" spans="1:2" x14ac:dyDescent="0.3">
      <c r="A141" t="s">
        <v>438</v>
      </c>
      <c r="B141">
        <v>10.199999999999999</v>
      </c>
    </row>
    <row r="142" spans="1:2" x14ac:dyDescent="0.3">
      <c r="A142" t="s">
        <v>439</v>
      </c>
      <c r="B142">
        <v>11.2</v>
      </c>
    </row>
    <row r="143" spans="1:2" x14ac:dyDescent="0.3">
      <c r="A143" t="s">
        <v>440</v>
      </c>
      <c r="B143">
        <v>10</v>
      </c>
    </row>
    <row r="144" spans="1:2" x14ac:dyDescent="0.3">
      <c r="A144" t="s">
        <v>441</v>
      </c>
      <c r="B144">
        <v>10</v>
      </c>
    </row>
    <row r="145" spans="1:2" x14ac:dyDescent="0.3">
      <c r="A145" t="s">
        <v>442</v>
      </c>
      <c r="B145">
        <v>11.5</v>
      </c>
    </row>
    <row r="146" spans="1:2" x14ac:dyDescent="0.3">
      <c r="A146" t="s">
        <v>443</v>
      </c>
      <c r="B146">
        <v>11.4</v>
      </c>
    </row>
    <row r="147" spans="1:2" x14ac:dyDescent="0.3">
      <c r="A147" t="s">
        <v>444</v>
      </c>
      <c r="B147">
        <v>11.1</v>
      </c>
    </row>
    <row r="148" spans="1:2" x14ac:dyDescent="0.3">
      <c r="A148" t="s">
        <v>445</v>
      </c>
      <c r="B148">
        <v>10.4</v>
      </c>
    </row>
    <row r="149" spans="1:2" x14ac:dyDescent="0.3">
      <c r="A149" t="s">
        <v>446</v>
      </c>
      <c r="B149">
        <v>10.199999999999999</v>
      </c>
    </row>
    <row r="150" spans="1:2" x14ac:dyDescent="0.3">
      <c r="A150" t="s">
        <v>447</v>
      </c>
      <c r="B150">
        <v>10</v>
      </c>
    </row>
    <row r="151" spans="1:2" x14ac:dyDescent="0.3">
      <c r="A151" t="s">
        <v>448</v>
      </c>
      <c r="B151">
        <v>11</v>
      </c>
    </row>
    <row r="152" spans="1:2" x14ac:dyDescent="0.3">
      <c r="A152" t="s">
        <v>449</v>
      </c>
      <c r="B152">
        <v>10.199999999999999</v>
      </c>
    </row>
    <row r="153" spans="1:2" x14ac:dyDescent="0.3">
      <c r="A153" t="s">
        <v>450</v>
      </c>
      <c r="B153">
        <v>11.5</v>
      </c>
    </row>
    <row r="154" spans="1:2" x14ac:dyDescent="0.3">
      <c r="A154" t="s">
        <v>451</v>
      </c>
      <c r="B154">
        <v>11.6</v>
      </c>
    </row>
    <row r="155" spans="1:2" x14ac:dyDescent="0.3">
      <c r="A155" t="s">
        <v>452</v>
      </c>
      <c r="B155">
        <v>9.9</v>
      </c>
    </row>
    <row r="156" spans="1:2" x14ac:dyDescent="0.3">
      <c r="A156" t="s">
        <v>453</v>
      </c>
      <c r="B156">
        <v>11.4</v>
      </c>
    </row>
    <row r="157" spans="1:2" x14ac:dyDescent="0.3">
      <c r="A157" t="s">
        <v>454</v>
      </c>
      <c r="B157">
        <v>10.8</v>
      </c>
    </row>
    <row r="158" spans="1:2" x14ac:dyDescent="0.3">
      <c r="A158" t="s">
        <v>455</v>
      </c>
      <c r="B158">
        <v>11.5</v>
      </c>
    </row>
    <row r="159" spans="1:2" x14ac:dyDescent="0.3">
      <c r="A159" t="s">
        <v>456</v>
      </c>
      <c r="B159">
        <v>9.8000000000000007</v>
      </c>
    </row>
    <row r="160" spans="1:2" x14ac:dyDescent="0.3">
      <c r="A160" t="s">
        <v>457</v>
      </c>
      <c r="B160">
        <v>11</v>
      </c>
    </row>
    <row r="161" spans="1:2" x14ac:dyDescent="0.3">
      <c r="A161" t="s">
        <v>458</v>
      </c>
      <c r="B161">
        <v>10.199999999999999</v>
      </c>
    </row>
    <row r="162" spans="1:2" x14ac:dyDescent="0.3">
      <c r="A162" t="s">
        <v>459</v>
      </c>
      <c r="B162">
        <v>11.4</v>
      </c>
    </row>
    <row r="163" spans="1:2" x14ac:dyDescent="0.3">
      <c r="A163" t="s">
        <v>460</v>
      </c>
      <c r="B163">
        <v>11.7</v>
      </c>
    </row>
    <row r="164" spans="1:2" x14ac:dyDescent="0.3">
      <c r="A164" t="s">
        <v>461</v>
      </c>
      <c r="B164">
        <v>9.6999999999999993</v>
      </c>
    </row>
    <row r="165" spans="1:2" x14ac:dyDescent="0.3">
      <c r="A165" t="s">
        <v>462</v>
      </c>
      <c r="B165">
        <v>10</v>
      </c>
    </row>
    <row r="166" spans="1:2" x14ac:dyDescent="0.3">
      <c r="A166" t="s">
        <v>463</v>
      </c>
      <c r="B166">
        <v>11</v>
      </c>
    </row>
    <row r="167" spans="1:2" x14ac:dyDescent="0.3">
      <c r="A167" t="s">
        <v>464</v>
      </c>
      <c r="B167">
        <v>10.199999999999999</v>
      </c>
    </row>
    <row r="168" spans="1:2" x14ac:dyDescent="0.3">
      <c r="A168" t="s">
        <v>465</v>
      </c>
      <c r="B168">
        <v>10</v>
      </c>
    </row>
    <row r="169" spans="1:2" x14ac:dyDescent="0.3">
      <c r="A169" t="s">
        <v>468</v>
      </c>
      <c r="B169">
        <v>11</v>
      </c>
    </row>
    <row r="170" spans="1:2" x14ac:dyDescent="0.3">
      <c r="A170" t="s">
        <v>469</v>
      </c>
      <c r="B170">
        <v>10.9</v>
      </c>
    </row>
    <row r="171" spans="1:2" x14ac:dyDescent="0.3">
      <c r="A171" t="s">
        <v>470</v>
      </c>
      <c r="B171">
        <v>10.7</v>
      </c>
    </row>
    <row r="172" spans="1:2" x14ac:dyDescent="0.3">
      <c r="A172" t="s">
        <v>471</v>
      </c>
      <c r="B172">
        <v>11.3</v>
      </c>
    </row>
    <row r="173" spans="1:2" x14ac:dyDescent="0.3">
      <c r="A173" t="s">
        <v>472</v>
      </c>
      <c r="B173">
        <v>10.4</v>
      </c>
    </row>
    <row r="174" spans="1:2" x14ac:dyDescent="0.3">
      <c r="A174" t="s">
        <v>473</v>
      </c>
      <c r="B174">
        <v>11.5</v>
      </c>
    </row>
    <row r="175" spans="1:2" x14ac:dyDescent="0.3">
      <c r="A175" t="s">
        <v>474</v>
      </c>
      <c r="B175">
        <v>9.9</v>
      </c>
    </row>
    <row r="176" spans="1:2" x14ac:dyDescent="0.3">
      <c r="A176" t="s">
        <v>475</v>
      </c>
      <c r="B176">
        <v>10.7</v>
      </c>
    </row>
    <row r="177" spans="1:2" x14ac:dyDescent="0.3">
      <c r="A177" t="s">
        <v>476</v>
      </c>
      <c r="B177">
        <v>10.9</v>
      </c>
    </row>
    <row r="178" spans="1:2" x14ac:dyDescent="0.3">
      <c r="A178" t="s">
        <v>477</v>
      </c>
      <c r="B178">
        <v>10.8</v>
      </c>
    </row>
    <row r="179" spans="1:2" x14ac:dyDescent="0.3">
      <c r="A179" t="s">
        <v>478</v>
      </c>
      <c r="B179">
        <v>11.4</v>
      </c>
    </row>
    <row r="180" spans="1:2" x14ac:dyDescent="0.3">
      <c r="A180" t="s">
        <v>479</v>
      </c>
      <c r="B180">
        <v>10.9</v>
      </c>
    </row>
    <row r="181" spans="1:2" x14ac:dyDescent="0.3">
      <c r="A181" t="s">
        <v>480</v>
      </c>
      <c r="B181">
        <v>11.4</v>
      </c>
    </row>
    <row r="182" spans="1:2" x14ac:dyDescent="0.3">
      <c r="A182" t="s">
        <v>481</v>
      </c>
      <c r="B182">
        <v>11.4</v>
      </c>
    </row>
    <row r="183" spans="1:2" x14ac:dyDescent="0.3">
      <c r="A183" t="s">
        <v>482</v>
      </c>
      <c r="B183">
        <v>10.199999999999999</v>
      </c>
    </row>
    <row r="184" spans="1:2" x14ac:dyDescent="0.3">
      <c r="A184" t="s">
        <v>483</v>
      </c>
      <c r="B184">
        <v>11.2</v>
      </c>
    </row>
    <row r="185" spans="1:2" x14ac:dyDescent="0.3">
      <c r="A185" t="s">
        <v>484</v>
      </c>
      <c r="B185">
        <v>10.5</v>
      </c>
    </row>
    <row r="186" spans="1:2" x14ac:dyDescent="0.3">
      <c r="A186" t="s">
        <v>485</v>
      </c>
      <c r="B186">
        <v>11.8</v>
      </c>
    </row>
    <row r="187" spans="1:2" x14ac:dyDescent="0.3">
      <c r="A187" t="s">
        <v>486</v>
      </c>
      <c r="B187">
        <v>11.5</v>
      </c>
    </row>
    <row r="188" spans="1:2" x14ac:dyDescent="0.3">
      <c r="A188" t="s">
        <v>487</v>
      </c>
      <c r="B188">
        <v>10.3</v>
      </c>
    </row>
    <row r="189" spans="1:2" x14ac:dyDescent="0.3">
      <c r="A189" t="s">
        <v>488</v>
      </c>
      <c r="B189">
        <v>10.1</v>
      </c>
    </row>
    <row r="190" spans="1:2" x14ac:dyDescent="0.3">
      <c r="A190" t="s">
        <v>489</v>
      </c>
      <c r="B190">
        <v>10</v>
      </c>
    </row>
    <row r="191" spans="1:2" x14ac:dyDescent="0.3">
      <c r="A191" t="s">
        <v>490</v>
      </c>
      <c r="B191">
        <v>10.3</v>
      </c>
    </row>
    <row r="192" spans="1:2" x14ac:dyDescent="0.3">
      <c r="A192" t="s">
        <v>491</v>
      </c>
      <c r="B192">
        <v>11.1</v>
      </c>
    </row>
    <row r="193" spans="1:2" x14ac:dyDescent="0.3">
      <c r="A193" t="s">
        <v>492</v>
      </c>
      <c r="B193">
        <v>11</v>
      </c>
    </row>
    <row r="194" spans="1:2" x14ac:dyDescent="0.3">
      <c r="A194" t="s">
        <v>493</v>
      </c>
      <c r="B194">
        <v>9.9</v>
      </c>
    </row>
    <row r="195" spans="1:2" x14ac:dyDescent="0.3">
      <c r="A195" t="s">
        <v>494</v>
      </c>
      <c r="B195">
        <v>10.4</v>
      </c>
    </row>
    <row r="196" spans="1:2" x14ac:dyDescent="0.3">
      <c r="A196" t="s">
        <v>495</v>
      </c>
      <c r="B196">
        <v>11.6</v>
      </c>
    </row>
    <row r="197" spans="1:2" x14ac:dyDescent="0.3">
      <c r="A197" t="s">
        <v>496</v>
      </c>
      <c r="B197">
        <v>10.7</v>
      </c>
    </row>
    <row r="198" spans="1:2" x14ac:dyDescent="0.3">
      <c r="A198" t="s">
        <v>497</v>
      </c>
      <c r="B198">
        <v>10.5</v>
      </c>
    </row>
    <row r="199" spans="1:2" x14ac:dyDescent="0.3">
      <c r="A199" t="s">
        <v>498</v>
      </c>
      <c r="B199">
        <v>10.8</v>
      </c>
    </row>
    <row r="200" spans="1:2" x14ac:dyDescent="0.3">
      <c r="A200" t="s">
        <v>499</v>
      </c>
      <c r="B200">
        <v>9.8000000000000007</v>
      </c>
    </row>
    <row r="201" spans="1:2" x14ac:dyDescent="0.3">
      <c r="A201" t="s">
        <v>500</v>
      </c>
      <c r="B201">
        <v>10.199999999999999</v>
      </c>
    </row>
    <row r="202" spans="1:2" x14ac:dyDescent="0.3">
      <c r="A202" t="s">
        <v>501</v>
      </c>
      <c r="B202">
        <v>9.8000000000000007</v>
      </c>
    </row>
    <row r="203" spans="1:2" x14ac:dyDescent="0.3">
      <c r="A203" t="s">
        <v>502</v>
      </c>
      <c r="B203">
        <v>11.1</v>
      </c>
    </row>
    <row r="204" spans="1:2" x14ac:dyDescent="0.3">
      <c r="A204" t="s">
        <v>503</v>
      </c>
      <c r="B204">
        <v>10.9</v>
      </c>
    </row>
    <row r="205" spans="1:2" x14ac:dyDescent="0.3">
      <c r="A205" t="s">
        <v>504</v>
      </c>
      <c r="B205">
        <v>10</v>
      </c>
    </row>
    <row r="206" spans="1:2" x14ac:dyDescent="0.3">
      <c r="A206" t="s">
        <v>505</v>
      </c>
      <c r="B206">
        <v>10.5</v>
      </c>
    </row>
    <row r="207" spans="1:2" x14ac:dyDescent="0.3">
      <c r="A207" t="s">
        <v>506</v>
      </c>
      <c r="B207">
        <v>10.9</v>
      </c>
    </row>
    <row r="208" spans="1:2" x14ac:dyDescent="0.3">
      <c r="A208" t="s">
        <v>507</v>
      </c>
      <c r="B208">
        <v>11</v>
      </c>
    </row>
    <row r="209" spans="1:2" x14ac:dyDescent="0.3">
      <c r="A209" t="s">
        <v>508</v>
      </c>
      <c r="B209">
        <v>11.6</v>
      </c>
    </row>
    <row r="210" spans="1:2" x14ac:dyDescent="0.3">
      <c r="A210" t="s">
        <v>509</v>
      </c>
      <c r="B210">
        <v>9.9</v>
      </c>
    </row>
    <row r="211" spans="1:2" x14ac:dyDescent="0.3">
      <c r="A211" t="s">
        <v>510</v>
      </c>
      <c r="B211">
        <v>11.1</v>
      </c>
    </row>
    <row r="212" spans="1:2" x14ac:dyDescent="0.3">
      <c r="A212" t="s">
        <v>511</v>
      </c>
      <c r="B212">
        <v>11.4</v>
      </c>
    </row>
    <row r="213" spans="1:2" x14ac:dyDescent="0.3">
      <c r="A213" t="s">
        <v>512</v>
      </c>
      <c r="B213">
        <v>9.9</v>
      </c>
    </row>
    <row r="214" spans="1:2" x14ac:dyDescent="0.3">
      <c r="A214" t="s">
        <v>513</v>
      </c>
      <c r="B214">
        <v>10.7</v>
      </c>
    </row>
    <row r="215" spans="1:2" x14ac:dyDescent="0.3">
      <c r="A215" t="s">
        <v>514</v>
      </c>
      <c r="B215">
        <v>10.199999999999999</v>
      </c>
    </row>
    <row r="216" spans="1:2" x14ac:dyDescent="0.3">
      <c r="A216" t="s">
        <v>515</v>
      </c>
      <c r="B216">
        <v>11.3</v>
      </c>
    </row>
    <row r="217" spans="1:2" x14ac:dyDescent="0.3">
      <c r="A217" t="s">
        <v>516</v>
      </c>
      <c r="B217">
        <v>11</v>
      </c>
    </row>
    <row r="218" spans="1:2" x14ac:dyDescent="0.3">
      <c r="A218" t="s">
        <v>517</v>
      </c>
      <c r="B218">
        <v>10.6</v>
      </c>
    </row>
    <row r="219" spans="1:2" x14ac:dyDescent="0.3">
      <c r="A219" t="s">
        <v>518</v>
      </c>
      <c r="B219">
        <v>9.9</v>
      </c>
    </row>
    <row r="220" spans="1:2" x14ac:dyDescent="0.3">
      <c r="A220" t="s">
        <v>519</v>
      </c>
      <c r="B220">
        <v>11.4</v>
      </c>
    </row>
    <row r="221" spans="1:2" x14ac:dyDescent="0.3">
      <c r="A221" t="s">
        <v>520</v>
      </c>
      <c r="B221">
        <v>11.4</v>
      </c>
    </row>
    <row r="222" spans="1:2" x14ac:dyDescent="0.3">
      <c r="A222" t="s">
        <v>521</v>
      </c>
      <c r="B222">
        <v>11</v>
      </c>
    </row>
    <row r="223" spans="1:2" x14ac:dyDescent="0.3">
      <c r="A223" t="s">
        <v>527</v>
      </c>
      <c r="B223">
        <v>11.2</v>
      </c>
    </row>
    <row r="224" spans="1:2" x14ac:dyDescent="0.3">
      <c r="A224" t="s">
        <v>528</v>
      </c>
      <c r="B224">
        <v>11.2</v>
      </c>
    </row>
    <row r="225" spans="1:2" x14ac:dyDescent="0.3">
      <c r="A225" t="s">
        <v>529</v>
      </c>
      <c r="B225">
        <v>10.9</v>
      </c>
    </row>
    <row r="226" spans="1:2" x14ac:dyDescent="0.3">
      <c r="A226" t="s">
        <v>530</v>
      </c>
      <c r="B226">
        <v>10.199999999999999</v>
      </c>
    </row>
    <row r="227" spans="1:2" x14ac:dyDescent="0.3">
      <c r="A227" t="s">
        <v>531</v>
      </c>
      <c r="B227">
        <v>10.7</v>
      </c>
    </row>
    <row r="228" spans="1:2" x14ac:dyDescent="0.3">
      <c r="A228" t="s">
        <v>532</v>
      </c>
      <c r="B228">
        <v>11.1</v>
      </c>
    </row>
    <row r="229" spans="1:2" x14ac:dyDescent="0.3">
      <c r="A229" t="s">
        <v>533</v>
      </c>
      <c r="B229">
        <v>11.2</v>
      </c>
    </row>
    <row r="230" spans="1:2" x14ac:dyDescent="0.3">
      <c r="A230" t="s">
        <v>534</v>
      </c>
      <c r="B230">
        <v>10.3</v>
      </c>
    </row>
    <row r="231" spans="1:2" x14ac:dyDescent="0.3">
      <c r="A231" t="s">
        <v>535</v>
      </c>
      <c r="B231">
        <v>10.7</v>
      </c>
    </row>
    <row r="232" spans="1:2" x14ac:dyDescent="0.3">
      <c r="A232" t="s">
        <v>536</v>
      </c>
      <c r="B232">
        <v>11.5</v>
      </c>
    </row>
    <row r="233" spans="1:2" x14ac:dyDescent="0.3">
      <c r="A233" t="s">
        <v>537</v>
      </c>
      <c r="B233">
        <v>11.4</v>
      </c>
    </row>
    <row r="234" spans="1:2" x14ac:dyDescent="0.3">
      <c r="A234" t="s">
        <v>538</v>
      </c>
      <c r="B234">
        <v>9.8000000000000007</v>
      </c>
    </row>
    <row r="235" spans="1:2" x14ac:dyDescent="0.3">
      <c r="A235" t="s">
        <v>539</v>
      </c>
      <c r="B235">
        <v>11.4</v>
      </c>
    </row>
    <row r="236" spans="1:2" x14ac:dyDescent="0.3">
      <c r="A236" s="164" t="s">
        <v>540</v>
      </c>
      <c r="B236">
        <v>9.8000000000000007</v>
      </c>
    </row>
    <row r="237" spans="1:2" x14ac:dyDescent="0.3">
      <c r="A237" t="s">
        <v>541</v>
      </c>
      <c r="B237">
        <v>10.4</v>
      </c>
    </row>
    <row r="238" spans="1:2" x14ac:dyDescent="0.3">
      <c r="A238" t="s">
        <v>542</v>
      </c>
      <c r="B238">
        <v>11.3</v>
      </c>
    </row>
    <row r="239" spans="1:2" x14ac:dyDescent="0.3">
      <c r="A239" t="s">
        <v>543</v>
      </c>
      <c r="B239">
        <v>11.5</v>
      </c>
    </row>
    <row r="240" spans="1:2" x14ac:dyDescent="0.3">
      <c r="A240" t="s">
        <v>544</v>
      </c>
      <c r="B240">
        <v>11.8</v>
      </c>
    </row>
    <row r="241" spans="1:2" x14ac:dyDescent="0.3">
      <c r="A241" t="s">
        <v>545</v>
      </c>
      <c r="B241">
        <v>10.199999999999999</v>
      </c>
    </row>
    <row r="242" spans="1:2" x14ac:dyDescent="0.3">
      <c r="A242" t="s">
        <v>546</v>
      </c>
      <c r="B242">
        <v>10.8</v>
      </c>
    </row>
    <row r="243" spans="1:2" x14ac:dyDescent="0.3">
      <c r="A243" t="s">
        <v>547</v>
      </c>
      <c r="B243">
        <v>11</v>
      </c>
    </row>
    <row r="244" spans="1:2" x14ac:dyDescent="0.3">
      <c r="A244" t="s">
        <v>548</v>
      </c>
      <c r="B244">
        <v>11</v>
      </c>
    </row>
    <row r="245" spans="1:2" x14ac:dyDescent="0.3">
      <c r="A245" t="s">
        <v>549</v>
      </c>
      <c r="B245">
        <v>10.3</v>
      </c>
    </row>
    <row r="246" spans="1:2" x14ac:dyDescent="0.3">
      <c r="A246" t="s">
        <v>550</v>
      </c>
      <c r="B246">
        <v>10</v>
      </c>
    </row>
    <row r="247" spans="1:2" x14ac:dyDescent="0.3">
      <c r="A247" t="s">
        <v>551</v>
      </c>
      <c r="B247">
        <v>10.5</v>
      </c>
    </row>
    <row r="248" spans="1:2" x14ac:dyDescent="0.3">
      <c r="A248" t="s">
        <v>552</v>
      </c>
      <c r="B248">
        <v>9.9</v>
      </c>
    </row>
    <row r="249" spans="1:2" x14ac:dyDescent="0.3">
      <c r="A249" t="s">
        <v>553</v>
      </c>
      <c r="B249">
        <v>10</v>
      </c>
    </row>
    <row r="250" spans="1:2" x14ac:dyDescent="0.3">
      <c r="A250" t="s">
        <v>554</v>
      </c>
      <c r="B250">
        <v>10.7</v>
      </c>
    </row>
    <row r="251" spans="1:2" x14ac:dyDescent="0.3">
      <c r="A251" t="s">
        <v>555</v>
      </c>
      <c r="B251">
        <v>11.6</v>
      </c>
    </row>
    <row r="252" spans="1:2" x14ac:dyDescent="0.3">
      <c r="A252" s="164" t="s">
        <v>556</v>
      </c>
      <c r="B252">
        <v>10.9</v>
      </c>
    </row>
    <row r="253" spans="1:2" x14ac:dyDescent="0.3">
      <c r="A253" t="s">
        <v>557</v>
      </c>
      <c r="B253">
        <v>11</v>
      </c>
    </row>
    <row r="254" spans="1:2" x14ac:dyDescent="0.3">
      <c r="A254" t="s">
        <v>558</v>
      </c>
      <c r="B254">
        <v>10.8</v>
      </c>
    </row>
    <row r="255" spans="1:2" x14ac:dyDescent="0.3">
      <c r="A255" t="s">
        <v>559</v>
      </c>
      <c r="B255">
        <v>10.8</v>
      </c>
    </row>
    <row r="256" spans="1:2" x14ac:dyDescent="0.3">
      <c r="A256" t="s">
        <v>563</v>
      </c>
      <c r="B256">
        <v>10.6</v>
      </c>
    </row>
    <row r="257" spans="1:2" x14ac:dyDescent="0.3">
      <c r="A257" t="s">
        <v>564</v>
      </c>
      <c r="B257">
        <v>10.8</v>
      </c>
    </row>
    <row r="258" spans="1:2" x14ac:dyDescent="0.3">
      <c r="A258" t="s">
        <v>565</v>
      </c>
      <c r="B258">
        <v>11.5</v>
      </c>
    </row>
    <row r="259" spans="1:2" x14ac:dyDescent="0.3">
      <c r="A259" t="s">
        <v>566</v>
      </c>
      <c r="B259">
        <v>11.3</v>
      </c>
    </row>
    <row r="260" spans="1:2" x14ac:dyDescent="0.3">
      <c r="A260" t="s">
        <v>567</v>
      </c>
      <c r="B260">
        <v>10.6</v>
      </c>
    </row>
    <row r="261" spans="1:2" x14ac:dyDescent="0.3">
      <c r="A261" t="s">
        <v>568</v>
      </c>
      <c r="B261">
        <v>10.3</v>
      </c>
    </row>
    <row r="264" spans="1:2" x14ac:dyDescent="0.3">
      <c r="A264" s="164"/>
    </row>
    <row r="271" spans="1:2" x14ac:dyDescent="0.3">
      <c r="A271" s="164"/>
    </row>
    <row r="272" spans="1:2" x14ac:dyDescent="0.3">
      <c r="A272" s="164"/>
    </row>
    <row r="273" spans="1:1" x14ac:dyDescent="0.3">
      <c r="A273" s="164"/>
    </row>
  </sheetData>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4"/>
  <dimension ref="A1:AH52"/>
  <sheetViews>
    <sheetView topLeftCell="A4" workbookViewId="0">
      <selection activeCell="L6" sqref="L6"/>
    </sheetView>
  </sheetViews>
  <sheetFormatPr baseColWidth="10" defaultRowHeight="14.4" x14ac:dyDescent="0.3"/>
  <cols>
    <col min="1" max="1" width="38.109375" customWidth="1"/>
    <col min="2" max="2" width="8.6640625" customWidth="1"/>
    <col min="3" max="4" width="8.6640625" style="259" customWidth="1"/>
    <col min="5" max="5" width="8.6640625" style="251" customWidth="1"/>
    <col min="6" max="6" width="8.6640625" style="259" customWidth="1"/>
    <col min="7" max="11" width="8.6640625" customWidth="1"/>
    <col min="12" max="12" width="8.6640625" style="259" customWidth="1"/>
    <col min="13" max="14" width="8.6640625" customWidth="1"/>
  </cols>
  <sheetData>
    <row r="1" spans="1:34" s="164" customFormat="1" x14ac:dyDescent="0.3">
      <c r="C1" s="259"/>
      <c r="D1" s="259"/>
      <c r="E1" s="251"/>
      <c r="F1" s="259"/>
      <c r="L1" s="259"/>
    </row>
    <row r="2" spans="1:34" s="164" customFormat="1" x14ac:dyDescent="0.3">
      <c r="C2" s="259"/>
      <c r="D2" s="259"/>
      <c r="E2" s="251"/>
      <c r="F2" s="259"/>
      <c r="G2" s="164" t="s">
        <v>211</v>
      </c>
      <c r="L2" s="259"/>
    </row>
    <row r="3" spans="1:34" s="73" customFormat="1" ht="21.6" thickBot="1" x14ac:dyDescent="0.35">
      <c r="B3" s="299" t="s">
        <v>181</v>
      </c>
      <c r="C3" s="299"/>
      <c r="D3" s="299"/>
      <c r="E3" s="299"/>
      <c r="F3" s="299"/>
      <c r="G3" s="299"/>
      <c r="H3" s="299"/>
      <c r="I3" s="299"/>
      <c r="J3" s="299"/>
      <c r="K3" s="299"/>
      <c r="L3" s="299"/>
      <c r="M3" s="299"/>
      <c r="N3" s="299"/>
      <c r="O3" s="299"/>
    </row>
    <row r="4" spans="1:34" s="20" customFormat="1" ht="79.95" customHeight="1" thickTop="1" thickBot="1" x14ac:dyDescent="0.4">
      <c r="A4" s="78" t="s">
        <v>167</v>
      </c>
      <c r="B4" s="266" t="s">
        <v>561</v>
      </c>
      <c r="C4" s="266" t="s">
        <v>562</v>
      </c>
      <c r="D4" s="266" t="s">
        <v>173</v>
      </c>
      <c r="E4" s="258" t="s">
        <v>525</v>
      </c>
      <c r="F4" s="266" t="s">
        <v>560</v>
      </c>
      <c r="G4" s="82" t="s">
        <v>171</v>
      </c>
      <c r="H4" s="81" t="s">
        <v>176</v>
      </c>
      <c r="I4" s="80" t="s">
        <v>172</v>
      </c>
      <c r="J4" s="261" t="s">
        <v>526</v>
      </c>
      <c r="K4" s="80" t="s">
        <v>175</v>
      </c>
      <c r="L4" s="266" t="s">
        <v>213</v>
      </c>
      <c r="M4" s="82" t="s">
        <v>170</v>
      </c>
      <c r="N4" s="82" t="s">
        <v>174</v>
      </c>
      <c r="O4" s="74"/>
      <c r="P4" s="74"/>
      <c r="Q4" s="300"/>
      <c r="R4" s="300"/>
      <c r="S4" s="74"/>
      <c r="T4" s="74"/>
      <c r="U4" s="22"/>
      <c r="V4" s="303" t="s">
        <v>103</v>
      </c>
      <c r="W4" s="304"/>
      <c r="X4" s="304"/>
      <c r="Y4" s="304"/>
      <c r="Z4" s="304"/>
      <c r="AA4" s="304"/>
      <c r="AB4" s="304"/>
      <c r="AC4" s="304"/>
      <c r="AD4" s="304"/>
      <c r="AE4" s="304"/>
      <c r="AF4" s="304"/>
      <c r="AG4" s="304"/>
      <c r="AH4" s="305"/>
    </row>
    <row r="5" spans="1:34" ht="18.600000000000001" thickBot="1" x14ac:dyDescent="0.4">
      <c r="A5" s="253" t="s">
        <v>95</v>
      </c>
      <c r="B5" s="86">
        <v>13.8</v>
      </c>
      <c r="C5" s="267"/>
      <c r="D5" s="267">
        <v>11.5</v>
      </c>
      <c r="E5" s="267">
        <v>11.5</v>
      </c>
      <c r="F5" s="267">
        <v>11.5</v>
      </c>
      <c r="G5" s="86">
        <v>11.5</v>
      </c>
      <c r="H5" s="86">
        <v>11.5</v>
      </c>
      <c r="I5" s="86">
        <v>11.5</v>
      </c>
      <c r="J5" s="262">
        <v>11.5</v>
      </c>
      <c r="K5" s="86">
        <v>11.5</v>
      </c>
      <c r="L5" s="267">
        <v>11.5</v>
      </c>
      <c r="M5" s="86">
        <v>11.5</v>
      </c>
      <c r="N5" s="86">
        <v>11.5</v>
      </c>
      <c r="O5" s="24"/>
      <c r="P5" s="24"/>
      <c r="Q5" s="75"/>
      <c r="R5" s="24"/>
      <c r="S5" s="74"/>
      <c r="T5" s="74"/>
      <c r="U5" s="22"/>
      <c r="V5" s="26"/>
      <c r="W5" s="306" t="s">
        <v>104</v>
      </c>
      <c r="X5" s="307"/>
      <c r="Y5" s="308" t="s">
        <v>105</v>
      </c>
      <c r="Z5" s="309"/>
      <c r="AA5" s="310"/>
      <c r="AB5" s="311" t="s">
        <v>106</v>
      </c>
      <c r="AC5" s="309"/>
      <c r="AD5" s="312"/>
      <c r="AE5" s="308" t="s">
        <v>107</v>
      </c>
      <c r="AF5" s="309"/>
      <c r="AG5" s="309"/>
      <c r="AH5" s="27" t="s">
        <v>108</v>
      </c>
    </row>
    <row r="6" spans="1:34" ht="18" customHeight="1" x14ac:dyDescent="0.35">
      <c r="A6" s="253" t="s">
        <v>93</v>
      </c>
      <c r="B6" s="86">
        <v>13.8</v>
      </c>
      <c r="C6" s="267"/>
      <c r="D6" s="267">
        <v>11.5</v>
      </c>
      <c r="E6" s="267">
        <v>11.5</v>
      </c>
      <c r="F6" s="267">
        <v>11.5</v>
      </c>
      <c r="G6" s="86">
        <v>11.5</v>
      </c>
      <c r="H6" s="86">
        <v>11.5</v>
      </c>
      <c r="I6" s="86">
        <v>11.5</v>
      </c>
      <c r="J6" s="262">
        <v>11.5</v>
      </c>
      <c r="K6" s="86">
        <v>11.5</v>
      </c>
      <c r="L6" s="267">
        <v>11.5</v>
      </c>
      <c r="M6" s="86">
        <v>11.5</v>
      </c>
      <c r="N6" s="86">
        <v>11.5</v>
      </c>
      <c r="O6" s="86"/>
      <c r="P6" s="77"/>
      <c r="Q6" s="24"/>
      <c r="R6" s="24"/>
      <c r="S6" s="74"/>
      <c r="T6" s="74"/>
      <c r="U6" s="22"/>
      <c r="V6" s="28" t="s">
        <v>109</v>
      </c>
      <c r="W6" s="29" t="s">
        <v>110</v>
      </c>
      <c r="X6" s="30" t="s">
        <v>111</v>
      </c>
      <c r="Y6" s="31" t="s">
        <v>112</v>
      </c>
      <c r="Z6" s="32" t="s">
        <v>113</v>
      </c>
      <c r="AA6" s="33" t="s">
        <v>114</v>
      </c>
      <c r="AB6" s="34" t="s">
        <v>112</v>
      </c>
      <c r="AC6" s="32" t="s">
        <v>113</v>
      </c>
      <c r="AD6" s="35" t="s">
        <v>114</v>
      </c>
      <c r="AE6" s="32" t="s">
        <v>112</v>
      </c>
      <c r="AF6" s="32" t="s">
        <v>113</v>
      </c>
      <c r="AG6" s="32" t="s">
        <v>114</v>
      </c>
      <c r="AH6" s="36"/>
    </row>
    <row r="7" spans="1:34" ht="18" x14ac:dyDescent="0.35">
      <c r="A7" s="253" t="s">
        <v>102</v>
      </c>
      <c r="B7" s="86">
        <v>13.8</v>
      </c>
      <c r="C7" s="267"/>
      <c r="D7" s="267">
        <v>11.5</v>
      </c>
      <c r="E7" s="267">
        <v>11.5</v>
      </c>
      <c r="F7" s="267">
        <v>11.5</v>
      </c>
      <c r="G7" s="86">
        <v>11.5</v>
      </c>
      <c r="H7" s="86">
        <v>11.5</v>
      </c>
      <c r="I7" s="86">
        <v>11.5</v>
      </c>
      <c r="J7" s="262">
        <v>11.5</v>
      </c>
      <c r="K7" s="86">
        <v>11.5</v>
      </c>
      <c r="L7" s="267">
        <v>11.5</v>
      </c>
      <c r="M7" s="86">
        <v>11.5</v>
      </c>
      <c r="N7" s="86">
        <v>11.5</v>
      </c>
      <c r="O7" s="86"/>
      <c r="P7" s="77"/>
      <c r="Q7" s="24"/>
      <c r="R7" s="24"/>
      <c r="S7" s="74"/>
      <c r="T7" s="74"/>
      <c r="U7" s="22"/>
      <c r="V7" s="37" t="s">
        <v>100</v>
      </c>
      <c r="W7" s="38" t="s">
        <v>115</v>
      </c>
      <c r="X7" s="39" t="s">
        <v>116</v>
      </c>
      <c r="Y7" s="40"/>
      <c r="Z7" s="23"/>
      <c r="AA7" s="41"/>
      <c r="AB7" s="42"/>
      <c r="AC7" s="23"/>
      <c r="AD7" s="43"/>
      <c r="AE7" s="40" t="s">
        <v>117</v>
      </c>
      <c r="AF7" s="23"/>
      <c r="AG7" s="23"/>
      <c r="AH7" s="44"/>
    </row>
    <row r="8" spans="1:34" ht="18" x14ac:dyDescent="0.35">
      <c r="A8" s="257" t="s">
        <v>522</v>
      </c>
      <c r="B8" s="267">
        <v>13.8</v>
      </c>
      <c r="C8" s="267"/>
      <c r="D8" s="267">
        <v>11.5</v>
      </c>
      <c r="E8" s="267">
        <v>11.5</v>
      </c>
      <c r="F8" s="267">
        <v>11.5</v>
      </c>
      <c r="G8" s="86">
        <v>11.5</v>
      </c>
      <c r="H8" s="86">
        <v>11.5</v>
      </c>
      <c r="I8" s="86">
        <v>11.5</v>
      </c>
      <c r="J8" s="262">
        <v>11.5</v>
      </c>
      <c r="K8" s="86">
        <v>11.5</v>
      </c>
      <c r="L8" s="267">
        <v>11.5</v>
      </c>
      <c r="M8" s="86">
        <v>11.5</v>
      </c>
      <c r="N8" s="86">
        <v>11.5</v>
      </c>
      <c r="O8" s="86"/>
      <c r="P8" s="74"/>
      <c r="Q8" s="24"/>
      <c r="R8" s="24"/>
      <c r="S8" s="74"/>
      <c r="T8" s="74"/>
      <c r="U8" s="22"/>
      <c r="V8" s="37" t="s">
        <v>100</v>
      </c>
      <c r="W8" s="38" t="s">
        <v>118</v>
      </c>
      <c r="X8" s="39" t="s">
        <v>119</v>
      </c>
      <c r="Y8" s="40"/>
      <c r="Z8" s="23"/>
      <c r="AA8" s="41"/>
      <c r="AB8" s="42"/>
      <c r="AC8" s="23"/>
      <c r="AD8" s="43"/>
      <c r="AE8" s="40" t="s">
        <v>120</v>
      </c>
      <c r="AF8" s="23"/>
      <c r="AG8" s="23"/>
      <c r="AH8" s="44"/>
    </row>
    <row r="9" spans="1:34" ht="18" x14ac:dyDescent="0.35">
      <c r="A9" s="253" t="s">
        <v>466</v>
      </c>
      <c r="B9" s="267">
        <v>13.8</v>
      </c>
      <c r="C9" s="267"/>
      <c r="D9" s="267">
        <v>11.5</v>
      </c>
      <c r="E9" s="267">
        <v>11.5</v>
      </c>
      <c r="F9" s="267">
        <v>11.5</v>
      </c>
      <c r="G9" s="86">
        <v>11.5</v>
      </c>
      <c r="H9" s="86">
        <v>11.5</v>
      </c>
      <c r="I9" s="86">
        <v>11.5</v>
      </c>
      <c r="J9" s="262">
        <v>11.5</v>
      </c>
      <c r="K9" s="86">
        <v>11.5</v>
      </c>
      <c r="L9" s="267">
        <v>11.5</v>
      </c>
      <c r="M9" s="86">
        <v>11.5</v>
      </c>
      <c r="N9" s="86">
        <v>11.5</v>
      </c>
      <c r="O9" s="86"/>
      <c r="P9" s="24"/>
      <c r="Q9" s="24"/>
      <c r="R9" s="24"/>
      <c r="S9" s="74"/>
      <c r="T9" s="74"/>
      <c r="U9" s="22"/>
      <c r="V9" s="37" t="s">
        <v>100</v>
      </c>
      <c r="W9" s="38" t="s">
        <v>121</v>
      </c>
      <c r="X9" s="39" t="s">
        <v>122</v>
      </c>
      <c r="Y9" s="40"/>
      <c r="Z9" s="23"/>
      <c r="AA9" s="41"/>
      <c r="AB9" s="42"/>
      <c r="AC9" s="23"/>
      <c r="AD9" s="43"/>
      <c r="AE9" s="40" t="s">
        <v>123</v>
      </c>
      <c r="AF9" s="23"/>
      <c r="AG9" s="23"/>
      <c r="AH9" s="44"/>
    </row>
    <row r="10" spans="1:34" ht="18" x14ac:dyDescent="0.35">
      <c r="A10" s="253" t="s">
        <v>178</v>
      </c>
      <c r="B10" s="267">
        <v>13.8</v>
      </c>
      <c r="C10" s="267"/>
      <c r="D10" s="267">
        <v>11.5</v>
      </c>
      <c r="E10" s="267">
        <v>11.5</v>
      </c>
      <c r="F10" s="267">
        <v>11.5</v>
      </c>
      <c r="G10" s="86">
        <v>11.5</v>
      </c>
      <c r="H10" s="86">
        <v>11.5</v>
      </c>
      <c r="I10" s="86">
        <v>11.5</v>
      </c>
      <c r="J10" s="262">
        <v>11.5</v>
      </c>
      <c r="K10" s="86">
        <v>11.5</v>
      </c>
      <c r="L10" s="267">
        <v>11.5</v>
      </c>
      <c r="M10" s="86">
        <v>11.5</v>
      </c>
      <c r="N10" s="86">
        <v>11.5</v>
      </c>
      <c r="O10" s="86"/>
      <c r="P10" s="24"/>
      <c r="Q10" s="24"/>
      <c r="R10" s="24"/>
      <c r="S10" s="74"/>
      <c r="T10" s="74"/>
      <c r="U10" s="22"/>
      <c r="V10" s="37" t="s">
        <v>101</v>
      </c>
      <c r="W10" s="38" t="s">
        <v>124</v>
      </c>
      <c r="X10" s="39" t="s">
        <v>125</v>
      </c>
      <c r="Y10" s="40"/>
      <c r="Z10" s="23"/>
      <c r="AA10" s="41"/>
      <c r="AB10" s="42"/>
      <c r="AC10" s="23"/>
      <c r="AD10" s="43"/>
      <c r="AE10" s="40"/>
      <c r="AF10" s="23" t="s">
        <v>117</v>
      </c>
      <c r="AG10" s="23"/>
      <c r="AH10" s="44"/>
    </row>
    <row r="11" spans="1:34" ht="18" x14ac:dyDescent="0.35">
      <c r="A11" s="253" t="s">
        <v>177</v>
      </c>
      <c r="B11" s="267">
        <v>13.8</v>
      </c>
      <c r="C11" s="267"/>
      <c r="D11" s="267">
        <v>11.5</v>
      </c>
      <c r="E11" s="267">
        <v>11.5</v>
      </c>
      <c r="F11" s="267">
        <v>11.5</v>
      </c>
      <c r="G11" s="86">
        <v>11.5</v>
      </c>
      <c r="H11" s="86">
        <v>11.5</v>
      </c>
      <c r="I11" s="86">
        <v>11.5</v>
      </c>
      <c r="J11" s="262">
        <v>11.5</v>
      </c>
      <c r="K11" s="86">
        <v>11.5</v>
      </c>
      <c r="L11" s="267">
        <v>11.5</v>
      </c>
      <c r="M11" s="86">
        <v>11.5</v>
      </c>
      <c r="N11" s="86">
        <v>11.5</v>
      </c>
      <c r="O11" s="86"/>
      <c r="P11" s="24"/>
      <c r="Q11" s="24"/>
      <c r="R11" s="24"/>
      <c r="S11" s="74"/>
      <c r="T11" s="74"/>
      <c r="U11" s="22"/>
      <c r="V11" s="37" t="s">
        <v>101</v>
      </c>
      <c r="W11" s="38" t="s">
        <v>126</v>
      </c>
      <c r="X11" s="39" t="s">
        <v>127</v>
      </c>
      <c r="Y11" s="40"/>
      <c r="Z11" s="23"/>
      <c r="AA11" s="41"/>
      <c r="AB11" s="42"/>
      <c r="AC11" s="23"/>
      <c r="AD11" s="43"/>
      <c r="AE11" s="40"/>
      <c r="AF11" s="23" t="s">
        <v>123</v>
      </c>
      <c r="AG11" s="23"/>
      <c r="AH11" s="44"/>
    </row>
    <row r="12" spans="1:34" ht="18" x14ac:dyDescent="0.35">
      <c r="A12" s="253" t="s">
        <v>523</v>
      </c>
      <c r="B12" s="267">
        <v>13.8</v>
      </c>
      <c r="C12" s="267"/>
      <c r="D12" s="267">
        <v>11.5</v>
      </c>
      <c r="E12" s="267">
        <v>11.5</v>
      </c>
      <c r="F12" s="267">
        <v>11.5</v>
      </c>
      <c r="G12" s="86">
        <v>11.5</v>
      </c>
      <c r="H12" s="86">
        <v>11.5</v>
      </c>
      <c r="I12" s="86">
        <v>11.5</v>
      </c>
      <c r="J12" s="262">
        <v>11.5</v>
      </c>
      <c r="K12" s="86">
        <v>11.5</v>
      </c>
      <c r="L12" s="267">
        <v>11.5</v>
      </c>
      <c r="M12" s="86">
        <v>11.5</v>
      </c>
      <c r="N12" s="86">
        <v>11.5</v>
      </c>
      <c r="O12" s="86"/>
      <c r="P12" s="24"/>
      <c r="Q12" s="24"/>
      <c r="R12" s="24"/>
      <c r="S12" s="74"/>
      <c r="T12" s="74"/>
      <c r="U12" s="22"/>
      <c r="V12" s="37" t="s">
        <v>128</v>
      </c>
      <c r="W12" s="38" t="s">
        <v>129</v>
      </c>
      <c r="X12" s="39" t="s">
        <v>130</v>
      </c>
      <c r="Y12" s="40"/>
      <c r="Z12" s="23"/>
      <c r="AA12" s="41"/>
      <c r="AB12" s="42"/>
      <c r="AC12" s="23"/>
      <c r="AD12" s="43"/>
      <c r="AE12" s="40"/>
      <c r="AF12" s="23"/>
      <c r="AG12" s="23" t="s">
        <v>117</v>
      </c>
      <c r="AH12" s="44"/>
    </row>
    <row r="13" spans="1:34" ht="18" x14ac:dyDescent="0.35">
      <c r="A13" s="253" t="s">
        <v>168</v>
      </c>
      <c r="B13" s="267">
        <v>13.8</v>
      </c>
      <c r="C13" s="267"/>
      <c r="D13" s="267">
        <v>11.5</v>
      </c>
      <c r="E13" s="267">
        <v>11.5</v>
      </c>
      <c r="F13" s="267">
        <v>11.5</v>
      </c>
      <c r="G13" s="86">
        <v>11.5</v>
      </c>
      <c r="H13" s="86">
        <v>11.5</v>
      </c>
      <c r="I13" s="86">
        <v>11.5</v>
      </c>
      <c r="J13" s="262">
        <v>11.5</v>
      </c>
      <c r="K13" s="86">
        <v>11.5</v>
      </c>
      <c r="L13" s="267">
        <v>11.5</v>
      </c>
      <c r="M13" s="86">
        <v>11.5</v>
      </c>
      <c r="N13" s="86">
        <v>11.5</v>
      </c>
      <c r="O13" s="86"/>
      <c r="P13" s="24"/>
      <c r="Q13" s="24"/>
      <c r="R13" s="24"/>
      <c r="S13" s="74"/>
      <c r="T13" s="74"/>
      <c r="U13" s="22"/>
      <c r="V13" s="37" t="s">
        <v>128</v>
      </c>
      <c r="W13" s="38" t="s">
        <v>131</v>
      </c>
      <c r="X13" s="39" t="s">
        <v>132</v>
      </c>
      <c r="Y13" s="40"/>
      <c r="Z13" s="23"/>
      <c r="AA13" s="41"/>
      <c r="AB13" s="42"/>
      <c r="AC13" s="23"/>
      <c r="AD13" s="43"/>
      <c r="AE13" s="40"/>
      <c r="AF13" s="23"/>
      <c r="AG13" s="23" t="s">
        <v>120</v>
      </c>
      <c r="AH13" s="44"/>
    </row>
    <row r="14" spans="1:34" ht="18" x14ac:dyDescent="0.35">
      <c r="A14" s="253" t="s">
        <v>180</v>
      </c>
      <c r="B14" s="267">
        <v>13.8</v>
      </c>
      <c r="C14" s="267"/>
      <c r="D14" s="267">
        <v>11.5</v>
      </c>
      <c r="E14" s="267">
        <v>11.5</v>
      </c>
      <c r="F14" s="267">
        <v>11.5</v>
      </c>
      <c r="G14" s="86">
        <v>11.5</v>
      </c>
      <c r="H14" s="86">
        <v>11.5</v>
      </c>
      <c r="I14" s="86">
        <v>11.5</v>
      </c>
      <c r="J14" s="262">
        <v>11.5</v>
      </c>
      <c r="K14" s="86">
        <v>11.5</v>
      </c>
      <c r="L14" s="267">
        <v>11.5</v>
      </c>
      <c r="M14" s="86">
        <v>11.5</v>
      </c>
      <c r="N14" s="86">
        <v>11.5</v>
      </c>
      <c r="O14" s="86"/>
      <c r="P14" s="24"/>
      <c r="Q14" s="24"/>
      <c r="R14" s="24"/>
      <c r="S14" s="74"/>
      <c r="T14" s="74"/>
      <c r="U14" s="22"/>
      <c r="V14" s="45" t="s">
        <v>128</v>
      </c>
      <c r="W14" s="46" t="s">
        <v>133</v>
      </c>
      <c r="X14" s="47" t="s">
        <v>134</v>
      </c>
      <c r="Y14" s="48"/>
      <c r="Z14" s="25"/>
      <c r="AA14" s="49"/>
      <c r="AB14" s="50"/>
      <c r="AC14" s="25"/>
      <c r="AD14" s="51"/>
      <c r="AE14" s="48"/>
      <c r="AF14" s="25"/>
      <c r="AG14" s="25" t="s">
        <v>123</v>
      </c>
      <c r="AH14" s="52"/>
    </row>
    <row r="15" spans="1:34" ht="18" x14ac:dyDescent="0.35">
      <c r="A15" s="253" t="s">
        <v>182</v>
      </c>
      <c r="B15" s="267">
        <v>13.8</v>
      </c>
      <c r="C15" s="267"/>
      <c r="D15" s="267">
        <v>11.5</v>
      </c>
      <c r="E15" s="267">
        <v>11.5</v>
      </c>
      <c r="F15" s="267">
        <v>11.5</v>
      </c>
      <c r="G15" s="86">
        <v>11.5</v>
      </c>
      <c r="H15" s="86">
        <v>11.5</v>
      </c>
      <c r="I15" s="86">
        <v>11.5</v>
      </c>
      <c r="J15" s="262">
        <v>11.5</v>
      </c>
      <c r="K15" s="86">
        <v>11.5</v>
      </c>
      <c r="L15" s="267">
        <v>11.5</v>
      </c>
      <c r="M15" s="86">
        <v>11.5</v>
      </c>
      <c r="N15" s="86">
        <v>11.5</v>
      </c>
      <c r="O15" s="86"/>
      <c r="P15" s="74"/>
      <c r="Q15" s="24"/>
      <c r="R15" s="24"/>
      <c r="S15" s="74"/>
      <c r="T15" s="74"/>
      <c r="U15" s="22"/>
      <c r="V15" s="37" t="s">
        <v>100</v>
      </c>
      <c r="W15" s="38" t="s">
        <v>116</v>
      </c>
      <c r="X15" s="39" t="s">
        <v>135</v>
      </c>
      <c r="Y15" s="40"/>
      <c r="Z15" s="53"/>
      <c r="AA15" s="54"/>
      <c r="AB15" s="55" t="s">
        <v>117</v>
      </c>
      <c r="AC15" s="56"/>
      <c r="AD15" s="57"/>
      <c r="AE15" s="58"/>
      <c r="AF15" s="53"/>
      <c r="AG15" s="53"/>
      <c r="AH15" s="59"/>
    </row>
    <row r="16" spans="1:34" ht="18" x14ac:dyDescent="0.35">
      <c r="A16" s="253" t="s">
        <v>179</v>
      </c>
      <c r="B16" s="267">
        <v>13.8</v>
      </c>
      <c r="C16" s="267"/>
      <c r="D16" s="267">
        <v>11.5</v>
      </c>
      <c r="E16" s="267">
        <v>11.5</v>
      </c>
      <c r="F16" s="267">
        <v>11.5</v>
      </c>
      <c r="G16" s="86">
        <v>11.5</v>
      </c>
      <c r="H16" s="86">
        <v>11.5</v>
      </c>
      <c r="I16" s="86">
        <v>11.5</v>
      </c>
      <c r="J16" s="262">
        <v>11.5</v>
      </c>
      <c r="K16" s="86">
        <v>11.5</v>
      </c>
      <c r="L16" s="267">
        <v>11.5</v>
      </c>
      <c r="M16" s="86">
        <v>11.5</v>
      </c>
      <c r="N16" s="86">
        <v>11.5</v>
      </c>
      <c r="O16" s="86"/>
      <c r="P16" s="74"/>
      <c r="Q16" s="24"/>
      <c r="R16" s="24"/>
      <c r="S16" s="74"/>
      <c r="T16" s="74"/>
      <c r="U16" s="22"/>
      <c r="V16" s="37" t="s">
        <v>100</v>
      </c>
      <c r="W16" s="38" t="s">
        <v>119</v>
      </c>
      <c r="X16" s="39" t="s">
        <v>136</v>
      </c>
      <c r="Y16" s="40"/>
      <c r="Z16" s="53"/>
      <c r="AA16" s="54"/>
      <c r="AB16" s="42" t="s">
        <v>120</v>
      </c>
      <c r="AC16" s="53"/>
      <c r="AD16" s="39"/>
      <c r="AE16" s="58"/>
      <c r="AF16" s="53"/>
      <c r="AG16" s="53"/>
      <c r="AH16" s="59"/>
    </row>
    <row r="17" spans="1:34" ht="18" x14ac:dyDescent="0.35">
      <c r="A17" s="253" t="s">
        <v>169</v>
      </c>
      <c r="B17" s="267">
        <v>13.8</v>
      </c>
      <c r="C17" s="267"/>
      <c r="D17" s="267">
        <v>11.5</v>
      </c>
      <c r="E17" s="267">
        <v>11.5</v>
      </c>
      <c r="F17" s="267">
        <v>11.5</v>
      </c>
      <c r="G17" s="86">
        <v>11.5</v>
      </c>
      <c r="H17" s="86">
        <v>11.5</v>
      </c>
      <c r="I17" s="86">
        <v>11.5</v>
      </c>
      <c r="J17" s="262">
        <v>11.5</v>
      </c>
      <c r="K17" s="86">
        <v>11.5</v>
      </c>
      <c r="L17" s="267">
        <v>11.5</v>
      </c>
      <c r="M17" s="86">
        <v>11.5</v>
      </c>
      <c r="N17" s="86">
        <v>11.5</v>
      </c>
      <c r="O17" s="86"/>
      <c r="P17" s="74"/>
      <c r="Q17" s="24"/>
      <c r="R17" s="24"/>
      <c r="S17" s="74"/>
      <c r="T17" s="74"/>
      <c r="U17" s="22"/>
      <c r="V17" s="37" t="s">
        <v>100</v>
      </c>
      <c r="W17" s="38" t="s">
        <v>122</v>
      </c>
      <c r="X17" s="39" t="s">
        <v>137</v>
      </c>
      <c r="Y17" s="40"/>
      <c r="Z17" s="53"/>
      <c r="AA17" s="54"/>
      <c r="AB17" s="42" t="s">
        <v>123</v>
      </c>
      <c r="AC17" s="53"/>
      <c r="AD17" s="39"/>
      <c r="AE17" s="58"/>
      <c r="AF17" s="53"/>
      <c r="AG17" s="53"/>
      <c r="AH17" s="59"/>
    </row>
    <row r="18" spans="1:34" ht="18" x14ac:dyDescent="0.35">
      <c r="A18" s="253" t="s">
        <v>97</v>
      </c>
      <c r="B18" s="267">
        <v>13.8</v>
      </c>
      <c r="C18" s="267"/>
      <c r="D18" s="267">
        <v>11.5</v>
      </c>
      <c r="E18" s="267">
        <v>11.5</v>
      </c>
      <c r="F18" s="267">
        <v>11.5</v>
      </c>
      <c r="G18" s="86">
        <v>11.5</v>
      </c>
      <c r="H18" s="86">
        <v>11.5</v>
      </c>
      <c r="I18" s="86">
        <v>11.5</v>
      </c>
      <c r="J18" s="262">
        <v>11.5</v>
      </c>
      <c r="K18" s="86">
        <v>11.5</v>
      </c>
      <c r="L18" s="267">
        <v>11.5</v>
      </c>
      <c r="M18" s="86">
        <v>11.5</v>
      </c>
      <c r="N18" s="86">
        <v>11.5</v>
      </c>
      <c r="O18" s="86"/>
      <c r="P18" s="74" t="s">
        <v>183</v>
      </c>
      <c r="Q18" s="24"/>
      <c r="R18" s="24"/>
      <c r="S18" s="74"/>
      <c r="T18" s="74"/>
      <c r="U18" s="22"/>
      <c r="V18" s="37" t="s">
        <v>101</v>
      </c>
      <c r="W18" s="38" t="s">
        <v>125</v>
      </c>
      <c r="X18" s="39" t="s">
        <v>138</v>
      </c>
      <c r="Y18" s="40"/>
      <c r="Z18" s="23"/>
      <c r="AA18" s="41"/>
      <c r="AB18" s="42"/>
      <c r="AC18" s="23" t="s">
        <v>117</v>
      </c>
      <c r="AD18" s="43"/>
      <c r="AE18" s="58"/>
      <c r="AF18" s="53"/>
      <c r="AG18" s="53"/>
      <c r="AH18" s="59"/>
    </row>
    <row r="19" spans="1:34" ht="18" x14ac:dyDescent="0.35">
      <c r="A19" s="253" t="s">
        <v>96</v>
      </c>
      <c r="B19" s="267">
        <v>13.8</v>
      </c>
      <c r="C19" s="267"/>
      <c r="D19" s="267">
        <v>11.5</v>
      </c>
      <c r="E19" s="267">
        <v>11.5</v>
      </c>
      <c r="F19" s="267">
        <v>11.5</v>
      </c>
      <c r="G19" s="86">
        <v>11.5</v>
      </c>
      <c r="H19" s="86">
        <v>11.5</v>
      </c>
      <c r="I19" s="86">
        <v>11.5</v>
      </c>
      <c r="J19" s="262">
        <v>11.5</v>
      </c>
      <c r="K19" s="86">
        <v>11.5</v>
      </c>
      <c r="L19" s="267">
        <v>11.5</v>
      </c>
      <c r="M19" s="86">
        <v>11.5</v>
      </c>
      <c r="N19" s="86">
        <v>11.5</v>
      </c>
      <c r="O19" s="86"/>
      <c r="P19" s="74"/>
      <c r="Q19" s="24"/>
      <c r="R19" s="24"/>
      <c r="S19" s="74"/>
      <c r="T19" s="74"/>
      <c r="U19" s="22"/>
      <c r="V19" s="37" t="s">
        <v>101</v>
      </c>
      <c r="W19" s="38" t="s">
        <v>127</v>
      </c>
      <c r="X19" s="39" t="s">
        <v>139</v>
      </c>
      <c r="Y19" s="40"/>
      <c r="Z19" s="23"/>
      <c r="AA19" s="41"/>
      <c r="AB19" s="42"/>
      <c r="AC19" s="23" t="s">
        <v>123</v>
      </c>
      <c r="AD19" s="43"/>
      <c r="AE19" s="58"/>
      <c r="AF19" s="53"/>
      <c r="AG19" s="53"/>
      <c r="AH19" s="59"/>
    </row>
    <row r="20" spans="1:34" ht="18" x14ac:dyDescent="0.35">
      <c r="A20" s="253" t="s">
        <v>98</v>
      </c>
      <c r="B20" s="267">
        <v>13.8</v>
      </c>
      <c r="C20" s="267"/>
      <c r="D20" s="267">
        <v>11.5</v>
      </c>
      <c r="E20" s="267">
        <v>11.5</v>
      </c>
      <c r="F20" s="267">
        <v>11.5</v>
      </c>
      <c r="G20" s="86">
        <v>11.5</v>
      </c>
      <c r="H20" s="86">
        <v>11.5</v>
      </c>
      <c r="I20" s="86">
        <v>11.5</v>
      </c>
      <c r="J20" s="262">
        <v>11.5</v>
      </c>
      <c r="K20" s="86">
        <v>11.5</v>
      </c>
      <c r="L20" s="267">
        <v>11.5</v>
      </c>
      <c r="M20" s="86">
        <v>11.5</v>
      </c>
      <c r="N20" s="86">
        <v>11.5</v>
      </c>
      <c r="O20" s="86"/>
      <c r="P20" s="74"/>
      <c r="Q20" s="24"/>
      <c r="R20" s="24"/>
      <c r="S20" s="74"/>
      <c r="T20" s="74"/>
      <c r="U20" s="22"/>
      <c r="V20" s="37" t="s">
        <v>128</v>
      </c>
      <c r="W20" s="38" t="s">
        <v>130</v>
      </c>
      <c r="X20" s="39" t="s">
        <v>140</v>
      </c>
      <c r="Y20" s="60"/>
      <c r="Z20" s="23"/>
      <c r="AA20" s="41"/>
      <c r="AB20" s="37"/>
      <c r="AC20" s="23"/>
      <c r="AD20" s="43" t="s">
        <v>117</v>
      </c>
      <c r="AE20" s="58"/>
      <c r="AF20" s="53"/>
      <c r="AG20" s="53"/>
      <c r="AH20" s="59"/>
    </row>
    <row r="21" spans="1:34" ht="18" x14ac:dyDescent="0.35">
      <c r="A21" s="253" t="s">
        <v>524</v>
      </c>
      <c r="B21" s="267">
        <v>13.8</v>
      </c>
      <c r="C21" s="267"/>
      <c r="D21" s="267">
        <v>11.5</v>
      </c>
      <c r="E21" s="267">
        <v>11.5</v>
      </c>
      <c r="F21" s="267">
        <v>11.5</v>
      </c>
      <c r="G21" s="86">
        <v>11.5</v>
      </c>
      <c r="H21" s="86">
        <v>11.5</v>
      </c>
      <c r="I21" s="86">
        <v>11.5</v>
      </c>
      <c r="J21" s="262">
        <v>11.5</v>
      </c>
      <c r="K21" s="86">
        <v>11.5</v>
      </c>
      <c r="L21" s="267">
        <v>11.5</v>
      </c>
      <c r="M21" s="86">
        <v>11.5</v>
      </c>
      <c r="N21" s="86">
        <v>11.5</v>
      </c>
      <c r="O21" s="86"/>
      <c r="P21" s="24"/>
      <c r="Q21" s="24"/>
      <c r="R21" s="24"/>
      <c r="S21" s="74"/>
      <c r="T21" s="74"/>
      <c r="U21" s="22"/>
      <c r="V21" s="37" t="s">
        <v>128</v>
      </c>
      <c r="W21" s="38" t="s">
        <v>132</v>
      </c>
      <c r="X21" s="39" t="s">
        <v>141</v>
      </c>
      <c r="Y21" s="60"/>
      <c r="Z21" s="23"/>
      <c r="AA21" s="41"/>
      <c r="AB21" s="37"/>
      <c r="AC21" s="23"/>
      <c r="AD21" s="43" t="s">
        <v>120</v>
      </c>
      <c r="AE21" s="58"/>
      <c r="AF21" s="53"/>
      <c r="AG21" s="53"/>
      <c r="AH21" s="59"/>
    </row>
    <row r="22" spans="1:34" ht="18" x14ac:dyDescent="0.35">
      <c r="A22" s="253" t="s">
        <v>99</v>
      </c>
      <c r="B22" s="267">
        <v>13.8</v>
      </c>
      <c r="C22" s="267"/>
      <c r="D22" s="267">
        <v>11.5</v>
      </c>
      <c r="E22" s="267">
        <v>11.5</v>
      </c>
      <c r="F22" s="267">
        <v>11.5</v>
      </c>
      <c r="G22" s="86">
        <v>11.5</v>
      </c>
      <c r="H22" s="86">
        <v>11.5</v>
      </c>
      <c r="I22" s="86">
        <v>11.5</v>
      </c>
      <c r="J22" s="262">
        <v>11.5</v>
      </c>
      <c r="K22" s="86">
        <v>11.5</v>
      </c>
      <c r="L22" s="267">
        <v>11.5</v>
      </c>
      <c r="M22" s="86">
        <v>11.5</v>
      </c>
      <c r="N22" s="86">
        <v>11.5</v>
      </c>
      <c r="O22" s="86"/>
      <c r="P22" s="74"/>
      <c r="Q22" s="24"/>
      <c r="R22" s="24"/>
      <c r="S22" s="74"/>
      <c r="T22" s="74"/>
      <c r="U22" s="22"/>
      <c r="V22" s="45" t="s">
        <v>128</v>
      </c>
      <c r="W22" s="46" t="s">
        <v>134</v>
      </c>
      <c r="X22" s="47" t="s">
        <v>142</v>
      </c>
      <c r="Y22" s="61"/>
      <c r="Z22" s="25"/>
      <c r="AA22" s="49"/>
      <c r="AB22" s="45"/>
      <c r="AC22" s="25"/>
      <c r="AD22" s="51" t="s">
        <v>123</v>
      </c>
      <c r="AE22" s="62"/>
      <c r="AF22" s="63"/>
      <c r="AG22" s="63"/>
      <c r="AH22" s="64"/>
    </row>
    <row r="23" spans="1:34" ht="18" x14ac:dyDescent="0.35">
      <c r="A23" s="253" t="s">
        <v>467</v>
      </c>
      <c r="B23" s="267">
        <v>13.8</v>
      </c>
      <c r="C23" s="267"/>
      <c r="D23" s="267">
        <v>11.5</v>
      </c>
      <c r="E23" s="267">
        <v>11.5</v>
      </c>
      <c r="F23" s="267">
        <v>11.5</v>
      </c>
      <c r="G23" s="86">
        <v>11.5</v>
      </c>
      <c r="H23" s="86">
        <v>11.5</v>
      </c>
      <c r="I23" s="86">
        <v>11.5</v>
      </c>
      <c r="J23" s="262">
        <v>11.5</v>
      </c>
      <c r="K23" s="86">
        <v>11.5</v>
      </c>
      <c r="L23" s="267">
        <v>11.5</v>
      </c>
      <c r="M23" s="86">
        <v>11.5</v>
      </c>
      <c r="N23" s="86">
        <v>11.5</v>
      </c>
      <c r="O23" s="86"/>
      <c r="P23" s="74"/>
      <c r="Q23" s="24"/>
      <c r="R23" s="24"/>
      <c r="S23" s="74"/>
      <c r="T23" s="74"/>
      <c r="U23" s="22"/>
      <c r="V23" s="37" t="s">
        <v>100</v>
      </c>
      <c r="W23" s="38" t="s">
        <v>116</v>
      </c>
      <c r="X23" s="39" t="s">
        <v>143</v>
      </c>
      <c r="Y23" s="40" t="s">
        <v>117</v>
      </c>
      <c r="Z23" s="53"/>
      <c r="AA23" s="39"/>
      <c r="AB23" s="42"/>
      <c r="AC23" s="53"/>
      <c r="AD23" s="39"/>
      <c r="AE23" s="58"/>
      <c r="AF23" s="53"/>
      <c r="AG23" s="53"/>
      <c r="AH23" s="59"/>
    </row>
    <row r="24" spans="1:34" ht="18" x14ac:dyDescent="0.35">
      <c r="A24" s="253" t="s">
        <v>94</v>
      </c>
      <c r="B24" s="267">
        <v>13.8</v>
      </c>
      <c r="C24" s="267"/>
      <c r="D24" s="267">
        <v>11.5</v>
      </c>
      <c r="E24" s="267">
        <v>11.5</v>
      </c>
      <c r="F24" s="267">
        <v>11.5</v>
      </c>
      <c r="G24" s="86">
        <v>11.5</v>
      </c>
      <c r="H24" s="86">
        <v>11.5</v>
      </c>
      <c r="I24" s="86">
        <v>11.5</v>
      </c>
      <c r="J24" s="262">
        <v>11.5</v>
      </c>
      <c r="K24" s="86">
        <v>11.5</v>
      </c>
      <c r="L24" s="267">
        <v>11.5</v>
      </c>
      <c r="M24" s="86">
        <v>11.5</v>
      </c>
      <c r="N24" s="86">
        <v>11.5</v>
      </c>
      <c r="O24" s="86"/>
      <c r="P24" s="74"/>
      <c r="Q24" s="24"/>
      <c r="R24" s="24"/>
      <c r="S24" s="74"/>
      <c r="T24" s="74"/>
      <c r="U24" s="22"/>
      <c r="V24" s="37" t="s">
        <v>100</v>
      </c>
      <c r="W24" s="38" t="s">
        <v>119</v>
      </c>
      <c r="X24" s="39" t="s">
        <v>144</v>
      </c>
      <c r="Y24" s="40" t="s">
        <v>120</v>
      </c>
      <c r="Z24" s="53"/>
      <c r="AA24" s="39"/>
      <c r="AB24" s="42"/>
      <c r="AC24" s="53"/>
      <c r="AD24" s="39"/>
      <c r="AE24" s="58"/>
      <c r="AF24" s="53"/>
      <c r="AG24" s="53"/>
      <c r="AH24" s="59"/>
    </row>
    <row r="25" spans="1:34" x14ac:dyDescent="0.3">
      <c r="A25" s="76"/>
      <c r="B25" s="74"/>
      <c r="C25" s="260"/>
      <c r="D25" s="260"/>
      <c r="E25" s="252"/>
      <c r="F25" s="260"/>
      <c r="G25" s="74"/>
      <c r="H25" s="74"/>
      <c r="I25" s="74"/>
      <c r="J25" s="74"/>
      <c r="K25" s="74"/>
      <c r="L25" s="260"/>
      <c r="M25" s="74"/>
      <c r="N25" s="74"/>
      <c r="O25" s="74"/>
      <c r="P25" s="74"/>
      <c r="Q25" s="24"/>
      <c r="R25" s="24"/>
      <c r="S25" s="74"/>
      <c r="T25" s="74"/>
      <c r="U25" s="22"/>
      <c r="V25" s="37" t="s">
        <v>100</v>
      </c>
      <c r="W25" s="38" t="s">
        <v>122</v>
      </c>
      <c r="X25" s="39" t="s">
        <v>145</v>
      </c>
      <c r="Y25" s="40" t="s">
        <v>123</v>
      </c>
      <c r="Z25" s="53"/>
      <c r="AA25" s="39"/>
      <c r="AB25" s="42"/>
      <c r="AC25" s="53"/>
      <c r="AD25" s="39"/>
      <c r="AE25" s="58"/>
      <c r="AF25" s="53"/>
      <c r="AG25" s="53"/>
      <c r="AH25" s="59"/>
    </row>
    <row r="26" spans="1:34" x14ac:dyDescent="0.3">
      <c r="A26" s="74"/>
      <c r="B26" s="162"/>
      <c r="C26" s="265"/>
      <c r="D26" s="265"/>
      <c r="E26" s="256"/>
      <c r="F26" s="265"/>
      <c r="G26" s="162"/>
      <c r="H26" s="162"/>
      <c r="I26" s="162"/>
      <c r="J26" s="162"/>
      <c r="K26" s="162"/>
      <c r="L26" s="265"/>
      <c r="M26" s="162"/>
      <c r="N26" s="162"/>
      <c r="O26" s="74"/>
      <c r="P26" s="74"/>
      <c r="Q26" s="24"/>
      <c r="R26" s="24"/>
      <c r="S26" s="74"/>
      <c r="T26" s="74"/>
      <c r="U26" s="22"/>
      <c r="V26" s="37" t="s">
        <v>101</v>
      </c>
      <c r="W26" s="38" t="s">
        <v>125</v>
      </c>
      <c r="X26" s="39" t="s">
        <v>146</v>
      </c>
      <c r="Y26" s="40"/>
      <c r="Z26" s="23" t="s">
        <v>117</v>
      </c>
      <c r="AA26" s="43"/>
      <c r="AB26" s="42"/>
      <c r="AC26" s="23"/>
      <c r="AD26" s="43"/>
      <c r="AE26" s="58"/>
      <c r="AF26" s="53"/>
      <c r="AG26" s="53"/>
      <c r="AH26" s="59"/>
    </row>
    <row r="27" spans="1:34" ht="21" x14ac:dyDescent="0.35">
      <c r="A27" s="158"/>
      <c r="B27" s="159"/>
      <c r="C27" s="255"/>
      <c r="D27" s="255"/>
      <c r="E27" s="255"/>
      <c r="F27" s="255"/>
      <c r="G27" s="159"/>
      <c r="H27" s="160"/>
      <c r="I27" s="159"/>
      <c r="J27" s="160"/>
      <c r="K27" s="160"/>
      <c r="L27" s="264"/>
      <c r="M27" s="159"/>
      <c r="N27" s="159"/>
      <c r="O27" s="74"/>
      <c r="P27" s="74"/>
      <c r="Q27" s="24"/>
      <c r="R27" s="24"/>
      <c r="S27" s="74"/>
      <c r="T27" s="74"/>
      <c r="U27" s="22"/>
      <c r="V27" s="37" t="s">
        <v>101</v>
      </c>
      <c r="W27" s="38" t="s">
        <v>127</v>
      </c>
      <c r="X27" s="39" t="s">
        <v>147</v>
      </c>
      <c r="Y27" s="40"/>
      <c r="Z27" s="23" t="s">
        <v>123</v>
      </c>
      <c r="AA27" s="43"/>
      <c r="AB27" s="42"/>
      <c r="AC27" s="23"/>
      <c r="AD27" s="43"/>
      <c r="AE27" s="58"/>
      <c r="AF27" s="53"/>
      <c r="AG27" s="53"/>
      <c r="AH27" s="59"/>
    </row>
    <row r="28" spans="1:34" ht="18" x14ac:dyDescent="0.35">
      <c r="A28" s="161"/>
      <c r="B28" s="157"/>
      <c r="C28" s="263"/>
      <c r="D28" s="263"/>
      <c r="E28" s="254"/>
      <c r="F28" s="263"/>
      <c r="G28" s="157"/>
      <c r="H28" s="157"/>
      <c r="I28" s="157"/>
      <c r="J28" s="157"/>
      <c r="K28" s="157"/>
      <c r="L28" s="263"/>
      <c r="M28" s="157"/>
      <c r="N28" s="157"/>
      <c r="O28" s="74"/>
      <c r="P28" s="74"/>
      <c r="Q28" s="24"/>
      <c r="R28" s="24"/>
      <c r="S28" s="74"/>
      <c r="T28" s="74"/>
      <c r="U28" s="22"/>
      <c r="V28" s="37" t="s">
        <v>128</v>
      </c>
      <c r="W28" s="38" t="s">
        <v>130</v>
      </c>
      <c r="X28" s="39" t="s">
        <v>148</v>
      </c>
      <c r="Y28" s="60"/>
      <c r="Z28" s="23"/>
      <c r="AA28" s="43" t="s">
        <v>117</v>
      </c>
      <c r="AB28" s="37"/>
      <c r="AC28" s="23"/>
      <c r="AD28" s="43"/>
      <c r="AE28" s="58"/>
      <c r="AF28" s="53"/>
      <c r="AG28" s="53"/>
      <c r="AH28" s="59"/>
    </row>
    <row r="29" spans="1:34" ht="18" x14ac:dyDescent="0.35">
      <c r="A29" s="161"/>
      <c r="B29" s="157"/>
      <c r="C29" s="263"/>
      <c r="D29" s="263"/>
      <c r="E29" s="254"/>
      <c r="F29" s="263"/>
      <c r="G29" s="157"/>
      <c r="H29" s="157"/>
      <c r="I29" s="157"/>
      <c r="J29" s="157"/>
      <c r="K29" s="157"/>
      <c r="L29" s="263"/>
      <c r="M29" s="157"/>
      <c r="N29" s="157"/>
      <c r="O29" s="156"/>
      <c r="P29" s="156"/>
      <c r="Q29" s="24"/>
      <c r="R29" s="24"/>
      <c r="S29" s="74"/>
      <c r="T29" s="74"/>
      <c r="U29" s="22"/>
      <c r="V29" s="37" t="s">
        <v>128</v>
      </c>
      <c r="W29" s="38" t="s">
        <v>132</v>
      </c>
      <c r="X29" s="39" t="s">
        <v>149</v>
      </c>
      <c r="Y29" s="60"/>
      <c r="Z29" s="23"/>
      <c r="AA29" s="43" t="s">
        <v>120</v>
      </c>
      <c r="AB29" s="37"/>
      <c r="AC29" s="23"/>
      <c r="AD29" s="43"/>
      <c r="AE29" s="58"/>
      <c r="AF29" s="53"/>
      <c r="AG29" s="53"/>
      <c r="AH29" s="59"/>
    </row>
    <row r="30" spans="1:34" ht="18" x14ac:dyDescent="0.35">
      <c r="A30" s="161"/>
      <c r="B30" s="157"/>
      <c r="C30" s="263"/>
      <c r="D30" s="263"/>
      <c r="E30" s="254"/>
      <c r="F30" s="263"/>
      <c r="G30" s="157"/>
      <c r="H30" s="157"/>
      <c r="I30" s="157"/>
      <c r="J30" s="157"/>
      <c r="K30" s="157"/>
      <c r="L30" s="263"/>
      <c r="M30" s="157"/>
      <c r="N30" s="157"/>
      <c r="O30" s="24"/>
      <c r="P30" s="24"/>
      <c r="Q30" s="24"/>
      <c r="R30" s="24"/>
      <c r="S30" s="74"/>
      <c r="T30" s="74"/>
      <c r="U30" s="22"/>
      <c r="V30" s="45" t="s">
        <v>128</v>
      </c>
      <c r="W30" s="38" t="s">
        <v>134</v>
      </c>
      <c r="X30" s="47" t="s">
        <v>150</v>
      </c>
      <c r="Y30" s="61"/>
      <c r="Z30" s="25"/>
      <c r="AA30" s="51" t="s">
        <v>123</v>
      </c>
      <c r="AB30" s="45"/>
      <c r="AC30" s="25"/>
      <c r="AD30" s="51"/>
      <c r="AE30" s="62"/>
      <c r="AF30" s="63"/>
      <c r="AG30" s="63"/>
      <c r="AH30" s="64"/>
    </row>
    <row r="31" spans="1:34" ht="18.600000000000001" thickBot="1" x14ac:dyDescent="0.4">
      <c r="A31" s="161"/>
      <c r="B31" s="157"/>
      <c r="C31" s="263"/>
      <c r="D31" s="263"/>
      <c r="E31" s="254"/>
      <c r="F31" s="263"/>
      <c r="G31" s="157"/>
      <c r="H31" s="157"/>
      <c r="I31" s="157"/>
      <c r="J31" s="157"/>
      <c r="K31" s="157"/>
      <c r="L31" s="263"/>
      <c r="M31" s="157"/>
      <c r="N31" s="157"/>
      <c r="O31" s="74"/>
      <c r="P31" s="74"/>
      <c r="Q31" s="24"/>
      <c r="R31" s="24"/>
      <c r="S31" s="74"/>
      <c r="T31" s="74"/>
      <c r="U31" s="22"/>
      <c r="V31" s="65" t="s">
        <v>92</v>
      </c>
      <c r="W31" s="301" t="s">
        <v>151</v>
      </c>
      <c r="X31" s="302"/>
      <c r="Y31" s="66"/>
      <c r="Z31" s="67"/>
      <c r="AA31" s="68"/>
      <c r="AB31" s="69"/>
      <c r="AC31" s="67"/>
      <c r="AD31" s="70"/>
      <c r="AE31" s="66"/>
      <c r="AF31" s="67"/>
      <c r="AG31" s="67"/>
      <c r="AH31" s="71" t="s">
        <v>152</v>
      </c>
    </row>
    <row r="32" spans="1:34" ht="18.600000000000001" thickTop="1" x14ac:dyDescent="0.35">
      <c r="A32" s="161"/>
      <c r="B32" s="157"/>
      <c r="C32" s="263"/>
      <c r="D32" s="263"/>
      <c r="E32" s="254"/>
      <c r="F32" s="263"/>
      <c r="G32" s="157"/>
      <c r="H32" s="157"/>
      <c r="I32" s="157"/>
      <c r="J32" s="157"/>
      <c r="K32" s="157"/>
      <c r="L32" s="263"/>
      <c r="M32" s="157"/>
      <c r="N32" s="157"/>
      <c r="O32" s="74"/>
      <c r="P32" s="74"/>
      <c r="Q32" s="24"/>
      <c r="R32" s="24"/>
      <c r="S32" s="74"/>
      <c r="T32" s="74"/>
      <c r="U32" s="22"/>
    </row>
    <row r="33" spans="1:21" ht="18" x14ac:dyDescent="0.35">
      <c r="A33" s="161"/>
      <c r="B33" s="157"/>
      <c r="C33" s="263"/>
      <c r="D33" s="263"/>
      <c r="E33" s="254"/>
      <c r="F33" s="263"/>
      <c r="G33" s="157"/>
      <c r="H33" s="157"/>
      <c r="I33" s="157"/>
      <c r="J33" s="157"/>
      <c r="K33" s="157"/>
      <c r="L33" s="263"/>
      <c r="M33" s="157"/>
      <c r="N33" s="157"/>
      <c r="O33" s="74"/>
      <c r="P33" s="74"/>
      <c r="Q33" s="24"/>
      <c r="R33" s="24"/>
      <c r="S33" s="74"/>
      <c r="T33" s="74"/>
      <c r="U33" s="22"/>
    </row>
    <row r="34" spans="1:21" ht="18" x14ac:dyDescent="0.35">
      <c r="A34" s="161"/>
      <c r="B34" s="157"/>
      <c r="C34" s="263"/>
      <c r="D34" s="263"/>
      <c r="E34" s="254"/>
      <c r="F34" s="263"/>
      <c r="G34" s="157"/>
      <c r="H34" s="157"/>
      <c r="I34" s="157"/>
      <c r="J34" s="157"/>
      <c r="K34" s="157"/>
      <c r="L34" s="263"/>
      <c r="M34" s="157"/>
      <c r="N34" s="157"/>
      <c r="O34" s="74"/>
      <c r="P34" s="74"/>
      <c r="Q34" s="24"/>
      <c r="R34" s="24"/>
      <c r="S34" s="74"/>
      <c r="T34" s="74"/>
      <c r="U34" s="22"/>
    </row>
    <row r="35" spans="1:21" ht="18" x14ac:dyDescent="0.35">
      <c r="A35" s="161"/>
      <c r="B35" s="157"/>
      <c r="C35" s="263"/>
      <c r="D35" s="263"/>
      <c r="E35" s="254"/>
      <c r="F35" s="263"/>
      <c r="G35" s="157"/>
      <c r="H35" s="157"/>
      <c r="I35" s="157"/>
      <c r="J35" s="157"/>
      <c r="K35" s="157"/>
      <c r="L35" s="263"/>
      <c r="M35" s="157"/>
      <c r="N35" s="157"/>
      <c r="O35" s="74"/>
      <c r="P35" s="74"/>
      <c r="Q35" s="24"/>
      <c r="R35" s="24"/>
      <c r="S35" s="74"/>
      <c r="T35" s="74"/>
      <c r="U35" s="22"/>
    </row>
    <row r="36" spans="1:21" ht="18" x14ac:dyDescent="0.35">
      <c r="A36" s="161"/>
      <c r="B36" s="157"/>
      <c r="C36" s="263"/>
      <c r="D36" s="263"/>
      <c r="E36" s="254"/>
      <c r="F36" s="263"/>
      <c r="G36" s="157"/>
      <c r="H36" s="157"/>
      <c r="I36" s="157"/>
      <c r="J36" s="157"/>
      <c r="K36" s="157"/>
      <c r="L36" s="263"/>
      <c r="M36" s="157"/>
      <c r="N36" s="157"/>
      <c r="O36" s="74"/>
      <c r="P36" s="74"/>
      <c r="Q36" s="24"/>
      <c r="R36" s="24"/>
      <c r="S36" s="74"/>
      <c r="T36" s="74"/>
      <c r="U36" s="22"/>
    </row>
    <row r="37" spans="1:21" ht="18" x14ac:dyDescent="0.35">
      <c r="A37" s="161"/>
      <c r="B37" s="157"/>
      <c r="C37" s="263"/>
      <c r="D37" s="263"/>
      <c r="E37" s="254"/>
      <c r="F37" s="263"/>
      <c r="G37" s="157"/>
      <c r="H37" s="157"/>
      <c r="I37" s="157"/>
      <c r="J37" s="157"/>
      <c r="K37" s="157"/>
      <c r="L37" s="263"/>
      <c r="M37" s="157"/>
      <c r="N37" s="157"/>
      <c r="O37" s="74"/>
      <c r="P37" s="74"/>
      <c r="Q37" s="24"/>
      <c r="R37" s="24"/>
      <c r="S37" s="74"/>
      <c r="T37" s="74"/>
      <c r="U37" s="22"/>
    </row>
    <row r="38" spans="1:21" ht="18" x14ac:dyDescent="0.35">
      <c r="A38" s="161"/>
      <c r="B38" s="157"/>
      <c r="C38" s="263"/>
      <c r="D38" s="263"/>
      <c r="E38" s="254"/>
      <c r="F38" s="263"/>
      <c r="G38" s="157"/>
      <c r="H38" s="157"/>
      <c r="I38" s="157"/>
      <c r="J38" s="157"/>
      <c r="K38" s="157"/>
      <c r="L38" s="263"/>
      <c r="M38" s="157"/>
      <c r="N38" s="157"/>
      <c r="O38" s="74"/>
      <c r="P38" s="74"/>
      <c r="Q38" s="24"/>
      <c r="R38" s="24"/>
      <c r="S38" s="74"/>
      <c r="T38" s="74"/>
      <c r="U38" s="22"/>
    </row>
    <row r="39" spans="1:21" ht="18" x14ac:dyDescent="0.35">
      <c r="A39" s="161"/>
      <c r="B39" s="157"/>
      <c r="C39" s="263"/>
      <c r="D39" s="263"/>
      <c r="E39" s="254"/>
      <c r="F39" s="263"/>
      <c r="G39" s="157"/>
      <c r="H39" s="157"/>
      <c r="I39" s="157"/>
      <c r="J39" s="157"/>
      <c r="K39" s="157"/>
      <c r="L39" s="263"/>
      <c r="M39" s="157"/>
      <c r="N39" s="157"/>
      <c r="O39" s="74"/>
      <c r="P39" s="74"/>
      <c r="Q39" s="24"/>
      <c r="R39" s="24"/>
      <c r="S39" s="74"/>
      <c r="T39" s="74"/>
      <c r="U39" s="22"/>
    </row>
    <row r="40" spans="1:21" ht="18" x14ac:dyDescent="0.35">
      <c r="A40" s="161"/>
      <c r="B40" s="157"/>
      <c r="C40" s="263"/>
      <c r="D40" s="263"/>
      <c r="E40" s="254"/>
      <c r="F40" s="263"/>
      <c r="G40" s="157"/>
      <c r="H40" s="157"/>
      <c r="I40" s="157"/>
      <c r="J40" s="157"/>
      <c r="K40" s="157"/>
      <c r="L40" s="263"/>
      <c r="M40" s="157"/>
      <c r="N40" s="157"/>
      <c r="O40" s="74"/>
      <c r="P40" s="74"/>
      <c r="Q40" s="24"/>
      <c r="R40" s="24"/>
      <c r="S40" s="74"/>
      <c r="T40" s="74"/>
      <c r="U40" s="22"/>
    </row>
    <row r="41" spans="1:21" ht="18" x14ac:dyDescent="0.35">
      <c r="A41" s="161"/>
      <c r="B41" s="157"/>
      <c r="C41" s="263"/>
      <c r="D41" s="263"/>
      <c r="E41" s="254"/>
      <c r="F41" s="263"/>
      <c r="G41" s="157"/>
      <c r="H41" s="157"/>
      <c r="I41" s="157"/>
      <c r="J41" s="157"/>
      <c r="K41" s="157"/>
      <c r="L41" s="263"/>
      <c r="M41" s="157"/>
      <c r="N41" s="157"/>
      <c r="O41" s="74"/>
      <c r="P41" s="74"/>
      <c r="Q41" s="24"/>
      <c r="R41" s="24"/>
      <c r="S41" s="74"/>
      <c r="T41" s="74"/>
      <c r="U41" s="22"/>
    </row>
    <row r="42" spans="1:21" ht="18" x14ac:dyDescent="0.35">
      <c r="A42" s="161"/>
      <c r="B42" s="157"/>
      <c r="C42" s="263"/>
      <c r="D42" s="263"/>
      <c r="E42" s="254"/>
      <c r="F42" s="263"/>
      <c r="G42" s="157"/>
      <c r="H42" s="157"/>
      <c r="I42" s="157"/>
      <c r="J42" s="157"/>
      <c r="K42" s="157"/>
      <c r="L42" s="263"/>
      <c r="M42" s="157"/>
      <c r="N42" s="157"/>
      <c r="O42" s="74"/>
      <c r="P42" s="74"/>
      <c r="Q42" s="24"/>
      <c r="R42" s="24"/>
      <c r="S42" s="74"/>
      <c r="T42" s="74"/>
      <c r="U42" s="22"/>
    </row>
    <row r="43" spans="1:21" ht="18" x14ac:dyDescent="0.35">
      <c r="A43" s="161"/>
      <c r="B43" s="157"/>
      <c r="C43" s="263"/>
      <c r="D43" s="263"/>
      <c r="E43" s="254"/>
      <c r="F43" s="263"/>
      <c r="G43" s="157"/>
      <c r="H43" s="157"/>
      <c r="I43" s="157"/>
      <c r="J43" s="157"/>
      <c r="K43" s="157"/>
      <c r="L43" s="263"/>
      <c r="M43" s="157"/>
      <c r="N43" s="157"/>
      <c r="O43" s="74"/>
      <c r="P43" s="74"/>
      <c r="Q43" s="24"/>
      <c r="R43" s="24"/>
      <c r="S43" s="74"/>
      <c r="T43" s="74"/>
      <c r="U43" s="22"/>
    </row>
    <row r="44" spans="1:21" ht="18" x14ac:dyDescent="0.35">
      <c r="A44" s="161"/>
      <c r="B44" s="157"/>
      <c r="C44" s="263"/>
      <c r="D44" s="263"/>
      <c r="E44" s="254"/>
      <c r="F44" s="263"/>
      <c r="G44" s="157"/>
      <c r="H44" s="157"/>
      <c r="I44" s="157"/>
      <c r="J44" s="157"/>
      <c r="K44" s="157"/>
      <c r="L44" s="263"/>
      <c r="M44" s="157"/>
      <c r="N44" s="157"/>
      <c r="O44" s="74"/>
      <c r="P44" s="74"/>
      <c r="Q44" s="24"/>
      <c r="R44" s="24"/>
      <c r="S44" s="74"/>
      <c r="T44" s="74"/>
      <c r="U44" s="22"/>
    </row>
    <row r="45" spans="1:21" ht="18" x14ac:dyDescent="0.35">
      <c r="A45" s="161"/>
      <c r="B45" s="157"/>
      <c r="C45" s="263"/>
      <c r="D45" s="263"/>
      <c r="E45" s="254"/>
      <c r="F45" s="263"/>
      <c r="G45" s="157"/>
      <c r="H45" s="157"/>
      <c r="I45" s="157"/>
      <c r="J45" s="157"/>
      <c r="K45" s="157"/>
      <c r="L45" s="263"/>
      <c r="M45" s="157"/>
      <c r="N45" s="157"/>
      <c r="O45" s="74"/>
      <c r="P45" s="74"/>
      <c r="Q45" s="24"/>
      <c r="R45" s="24"/>
      <c r="S45" s="74"/>
      <c r="T45" s="74"/>
      <c r="U45" s="22"/>
    </row>
    <row r="46" spans="1:21" ht="18" x14ac:dyDescent="0.35">
      <c r="A46" s="161"/>
      <c r="B46" s="157"/>
      <c r="C46" s="263"/>
      <c r="D46" s="263"/>
      <c r="E46" s="254"/>
      <c r="F46" s="263"/>
      <c r="G46" s="157"/>
      <c r="H46" s="157"/>
      <c r="I46" s="157"/>
      <c r="J46" s="157"/>
      <c r="K46" s="157"/>
      <c r="L46" s="263"/>
      <c r="M46" s="157"/>
      <c r="N46" s="157"/>
      <c r="O46" s="74"/>
      <c r="P46" s="74"/>
      <c r="Q46" s="24"/>
      <c r="R46" s="24"/>
      <c r="S46" s="74"/>
      <c r="T46" s="74"/>
      <c r="U46" s="22"/>
    </row>
    <row r="47" spans="1:21" ht="18" x14ac:dyDescent="0.35">
      <c r="A47" s="161"/>
      <c r="B47" s="157"/>
      <c r="C47" s="263"/>
      <c r="D47" s="263"/>
      <c r="E47" s="254"/>
      <c r="F47" s="263"/>
      <c r="G47" s="157"/>
      <c r="H47" s="157"/>
      <c r="I47" s="157"/>
      <c r="J47" s="157"/>
      <c r="K47" s="157"/>
      <c r="L47" s="263"/>
      <c r="M47" s="157"/>
      <c r="N47" s="157"/>
      <c r="O47" s="74"/>
      <c r="P47" s="74"/>
      <c r="Q47" s="24"/>
      <c r="R47" s="24"/>
      <c r="S47" s="74"/>
      <c r="T47" s="74"/>
      <c r="U47" s="22"/>
    </row>
    <row r="48" spans="1:21" x14ac:dyDescent="0.3">
      <c r="A48" s="74"/>
      <c r="B48" s="74"/>
      <c r="C48" s="260"/>
      <c r="D48" s="260"/>
      <c r="E48" s="252"/>
      <c r="F48" s="260"/>
      <c r="G48" s="74"/>
      <c r="H48" s="74"/>
      <c r="I48" s="74"/>
      <c r="J48" s="74"/>
      <c r="K48" s="74"/>
      <c r="L48" s="260"/>
      <c r="M48" s="74"/>
      <c r="N48" s="74"/>
      <c r="O48" s="74"/>
      <c r="P48" s="74"/>
      <c r="Q48" s="24"/>
      <c r="R48" s="24"/>
      <c r="S48" s="74"/>
      <c r="T48" s="74"/>
      <c r="U48" s="22"/>
    </row>
    <row r="49" spans="1:21" x14ac:dyDescent="0.3">
      <c r="A49" s="74"/>
      <c r="B49" s="74"/>
      <c r="C49" s="260"/>
      <c r="D49" s="260"/>
      <c r="E49" s="252"/>
      <c r="F49" s="260"/>
      <c r="G49" s="74"/>
      <c r="H49" s="74"/>
      <c r="I49" s="74"/>
      <c r="J49" s="74"/>
      <c r="K49" s="74"/>
      <c r="L49" s="260"/>
      <c r="M49" s="74"/>
      <c r="N49" s="74"/>
      <c r="O49" s="74"/>
      <c r="P49" s="74"/>
      <c r="Q49" s="24"/>
      <c r="R49" s="24"/>
      <c r="S49" s="74"/>
      <c r="T49" s="74"/>
      <c r="U49" s="22"/>
    </row>
    <row r="50" spans="1:21" x14ac:dyDescent="0.3">
      <c r="A50" s="74"/>
      <c r="B50" s="74"/>
      <c r="C50" s="260"/>
      <c r="D50" s="260"/>
      <c r="E50" s="252"/>
      <c r="F50" s="260"/>
      <c r="G50" s="74"/>
      <c r="H50" s="74"/>
      <c r="I50" s="74"/>
      <c r="J50" s="74"/>
      <c r="K50" s="74"/>
      <c r="L50" s="260"/>
      <c r="M50" s="74"/>
      <c r="N50" s="74"/>
      <c r="O50" s="74"/>
      <c r="P50" s="74"/>
      <c r="Q50" s="24"/>
      <c r="R50" s="24"/>
      <c r="S50" s="74"/>
      <c r="T50" s="74"/>
      <c r="U50" s="22"/>
    </row>
    <row r="51" spans="1:21" x14ac:dyDescent="0.3">
      <c r="A51" s="74"/>
      <c r="B51" s="74"/>
      <c r="C51" s="260"/>
      <c r="D51" s="260"/>
      <c r="E51" s="252"/>
      <c r="F51" s="260"/>
      <c r="G51" s="74"/>
      <c r="H51" s="74"/>
      <c r="I51" s="74"/>
      <c r="J51" s="74"/>
      <c r="K51" s="74"/>
      <c r="L51" s="260"/>
      <c r="M51" s="74"/>
      <c r="N51" s="74"/>
      <c r="O51" s="74"/>
      <c r="P51" s="74"/>
      <c r="Q51" s="24"/>
      <c r="R51" s="24"/>
      <c r="S51" s="74"/>
      <c r="T51" s="74"/>
      <c r="U51" s="22"/>
    </row>
    <row r="52" spans="1:21" x14ac:dyDescent="0.3">
      <c r="A52" s="74"/>
      <c r="B52" s="74"/>
      <c r="C52" s="260"/>
      <c r="D52" s="260"/>
      <c r="E52" s="252"/>
      <c r="F52" s="260"/>
      <c r="G52" s="74"/>
      <c r="H52" s="74"/>
      <c r="I52" s="74"/>
      <c r="J52" s="74"/>
      <c r="K52" s="74"/>
      <c r="L52" s="260"/>
      <c r="M52" s="74"/>
      <c r="N52" s="74"/>
      <c r="O52" s="74"/>
      <c r="P52" s="74"/>
      <c r="Q52" s="74"/>
      <c r="R52" s="74"/>
      <c r="S52" s="74"/>
      <c r="T52" s="74"/>
    </row>
  </sheetData>
  <mergeCells count="8">
    <mergeCell ref="B3:O3"/>
    <mergeCell ref="Q4:R4"/>
    <mergeCell ref="W31:X31"/>
    <mergeCell ref="V4:AH4"/>
    <mergeCell ref="W5:X5"/>
    <mergeCell ref="Y5:AA5"/>
    <mergeCell ref="AB5:AD5"/>
    <mergeCell ref="AE5:AG5"/>
  </mergeCells>
  <pageMargins left="0.7" right="0.7" top="0.75" bottom="0.75" header="0.3" footer="0.3"/>
  <pageSetup paperSize="9" orientation="portrait" verticalDpi="0"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6"/>
  <dimension ref="B3:B37"/>
  <sheetViews>
    <sheetView topLeftCell="A7" workbookViewId="0">
      <selection activeCell="M1" sqref="M1:M1048576"/>
    </sheetView>
  </sheetViews>
  <sheetFormatPr baseColWidth="10" defaultRowHeight="14.4" x14ac:dyDescent="0.3"/>
  <sheetData>
    <row r="3" spans="2:2" x14ac:dyDescent="0.3">
      <c r="B3" s="171" t="s">
        <v>214</v>
      </c>
    </row>
    <row r="4" spans="2:2" x14ac:dyDescent="0.3">
      <c r="B4" s="172" t="s">
        <v>215</v>
      </c>
    </row>
    <row r="5" spans="2:2" x14ac:dyDescent="0.3">
      <c r="B5" s="172" t="s">
        <v>216</v>
      </c>
    </row>
    <row r="6" spans="2:2" x14ac:dyDescent="0.3">
      <c r="B6" s="172" t="s">
        <v>217</v>
      </c>
    </row>
    <row r="7" spans="2:2" x14ac:dyDescent="0.3">
      <c r="B7" s="172" t="s">
        <v>218</v>
      </c>
    </row>
    <row r="8" spans="2:2" x14ac:dyDescent="0.3">
      <c r="B8" s="172" t="s">
        <v>219</v>
      </c>
    </row>
    <row r="9" spans="2:2" x14ac:dyDescent="0.3">
      <c r="B9" s="172" t="s">
        <v>220</v>
      </c>
    </row>
    <row r="10" spans="2:2" x14ac:dyDescent="0.3">
      <c r="B10" s="172" t="s">
        <v>221</v>
      </c>
    </row>
    <row r="11" spans="2:2" x14ac:dyDescent="0.3">
      <c r="B11" s="172"/>
    </row>
    <row r="12" spans="2:2" x14ac:dyDescent="0.3">
      <c r="B12" s="171" t="s">
        <v>222</v>
      </c>
    </row>
    <row r="13" spans="2:2" x14ac:dyDescent="0.3">
      <c r="B13" s="172" t="s">
        <v>223</v>
      </c>
    </row>
    <row r="14" spans="2:2" x14ac:dyDescent="0.3">
      <c r="B14" s="172" t="s">
        <v>224</v>
      </c>
    </row>
    <row r="15" spans="2:2" x14ac:dyDescent="0.3">
      <c r="B15" s="173" t="s">
        <v>225</v>
      </c>
    </row>
    <row r="16" spans="2:2" x14ac:dyDescent="0.3">
      <c r="B16" s="173" t="s">
        <v>226</v>
      </c>
    </row>
    <row r="17" spans="2:2" x14ac:dyDescent="0.3">
      <c r="B17" s="173" t="s">
        <v>227</v>
      </c>
    </row>
    <row r="18" spans="2:2" x14ac:dyDescent="0.3">
      <c r="B18" s="173" t="s">
        <v>228</v>
      </c>
    </row>
    <row r="19" spans="2:2" x14ac:dyDescent="0.3">
      <c r="B19" s="173" t="s">
        <v>229</v>
      </c>
    </row>
    <row r="20" spans="2:2" x14ac:dyDescent="0.3">
      <c r="B20" s="171"/>
    </row>
    <row r="21" spans="2:2" x14ac:dyDescent="0.3">
      <c r="B21" s="171" t="s">
        <v>230</v>
      </c>
    </row>
    <row r="22" spans="2:2" x14ac:dyDescent="0.3">
      <c r="B22" s="172" t="s">
        <v>231</v>
      </c>
    </row>
    <row r="23" spans="2:2" x14ac:dyDescent="0.3">
      <c r="B23" s="173" t="s">
        <v>232</v>
      </c>
    </row>
    <row r="24" spans="2:2" x14ac:dyDescent="0.3">
      <c r="B24" s="173" t="s">
        <v>233</v>
      </c>
    </row>
    <row r="25" spans="2:2" x14ac:dyDescent="0.3">
      <c r="B25" s="173" t="s">
        <v>234</v>
      </c>
    </row>
    <row r="26" spans="2:2" x14ac:dyDescent="0.3">
      <c r="B26" s="173" t="s">
        <v>235</v>
      </c>
    </row>
    <row r="27" spans="2:2" x14ac:dyDescent="0.3">
      <c r="B27" s="172"/>
    </row>
    <row r="28" spans="2:2" x14ac:dyDescent="0.3">
      <c r="B28" s="171" t="s">
        <v>236</v>
      </c>
    </row>
    <row r="29" spans="2:2" x14ac:dyDescent="0.3">
      <c r="B29" s="172" t="s">
        <v>237</v>
      </c>
    </row>
    <row r="30" spans="2:2" x14ac:dyDescent="0.3">
      <c r="B30" s="173" t="s">
        <v>225</v>
      </c>
    </row>
    <row r="31" spans="2:2" x14ac:dyDescent="0.3">
      <c r="B31" s="173" t="s">
        <v>226</v>
      </c>
    </row>
    <row r="32" spans="2:2" x14ac:dyDescent="0.3">
      <c r="B32" s="173" t="s">
        <v>227</v>
      </c>
    </row>
    <row r="33" spans="2:2" x14ac:dyDescent="0.3">
      <c r="B33" s="173" t="s">
        <v>228</v>
      </c>
    </row>
    <row r="34" spans="2:2" x14ac:dyDescent="0.3">
      <c r="B34" s="174" t="s">
        <v>238</v>
      </c>
    </row>
    <row r="35" spans="2:2" x14ac:dyDescent="0.3">
      <c r="B35" s="172"/>
    </row>
    <row r="36" spans="2:2" x14ac:dyDescent="0.3">
      <c r="B36" s="171" t="s">
        <v>239</v>
      </c>
    </row>
    <row r="37" spans="2:2" x14ac:dyDescent="0.3">
      <c r="B37" s="172" t="s">
        <v>240</v>
      </c>
    </row>
  </sheetData>
  <pageMargins left="0.7" right="0.7" top="0.75" bottom="0.75" header="0.3" footer="0.3"/>
  <pageSetup paperSize="9" orientation="portrait"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21"/>
  <dimension ref="A1:Q47"/>
  <sheetViews>
    <sheetView workbookViewId="0">
      <selection activeCell="C16" sqref="C16"/>
    </sheetView>
  </sheetViews>
  <sheetFormatPr baseColWidth="10" defaultColWidth="11.5546875" defaultRowHeight="14.4" x14ac:dyDescent="0.3"/>
  <cols>
    <col min="1" max="1" width="11.5546875" style="164"/>
    <col min="2" max="2" width="11.6640625" style="164" customWidth="1"/>
    <col min="3" max="3" width="44.44140625" style="164" customWidth="1"/>
    <col min="4" max="4" width="9.88671875" style="164" customWidth="1"/>
    <col min="5" max="5" width="11.5546875" style="164" customWidth="1"/>
    <col min="6" max="6" width="12.5546875" style="164" customWidth="1"/>
    <col min="7" max="8" width="13.88671875" style="164" customWidth="1"/>
    <col min="9" max="9" width="14.44140625" style="164" customWidth="1"/>
    <col min="10" max="10" width="15" style="164" customWidth="1"/>
    <col min="11" max="11" width="43.6640625" style="164" customWidth="1"/>
    <col min="12" max="12" width="11.109375" style="164" bestFit="1" customWidth="1"/>
    <col min="13" max="13" width="11.5546875" style="164"/>
    <col min="14" max="14" width="10.5546875" style="164" customWidth="1"/>
    <col min="15" max="15" width="9.44140625" style="164" customWidth="1"/>
    <col min="16" max="16" width="13.88671875" style="164" customWidth="1"/>
    <col min="17" max="17" width="35.5546875" style="164" customWidth="1"/>
    <col min="18" max="16384" width="11.5546875" style="164"/>
  </cols>
  <sheetData>
    <row r="1" spans="1:17" ht="15" thickBot="1" x14ac:dyDescent="0.35"/>
    <row r="2" spans="1:17" ht="21.6" thickBot="1" x14ac:dyDescent="0.45">
      <c r="A2" s="26"/>
      <c r="B2" s="363" t="s">
        <v>100</v>
      </c>
      <c r="C2" s="363"/>
      <c r="D2" s="363"/>
      <c r="E2" s="363"/>
      <c r="F2" s="363"/>
      <c r="G2" s="363"/>
      <c r="H2" s="363"/>
      <c r="I2" s="363"/>
      <c r="J2" s="175"/>
      <c r="K2" s="364" t="s">
        <v>241</v>
      </c>
      <c r="L2" s="364"/>
      <c r="M2" s="364"/>
      <c r="N2" s="364"/>
      <c r="O2" s="364"/>
      <c r="P2" s="365"/>
      <c r="Q2" s="366"/>
    </row>
    <row r="3" spans="1:17" s="181" customFormat="1" ht="55.2" customHeight="1" thickBot="1" x14ac:dyDescent="0.35">
      <c r="A3" s="176"/>
      <c r="B3" s="177" t="s">
        <v>242</v>
      </c>
      <c r="C3" s="177" t="s">
        <v>243</v>
      </c>
      <c r="D3" s="177" t="s">
        <v>244</v>
      </c>
      <c r="E3" s="177" t="s">
        <v>245</v>
      </c>
      <c r="F3" s="177" t="s">
        <v>246</v>
      </c>
      <c r="G3" s="177" t="s">
        <v>247</v>
      </c>
      <c r="H3" s="178" t="s">
        <v>248</v>
      </c>
      <c r="I3" s="179" t="s">
        <v>249</v>
      </c>
      <c r="J3" s="180" t="s">
        <v>250</v>
      </c>
      <c r="K3" s="177" t="s">
        <v>251</v>
      </c>
      <c r="L3" s="177" t="s">
        <v>244</v>
      </c>
      <c r="M3" s="177" t="s">
        <v>245</v>
      </c>
      <c r="N3" s="177" t="s">
        <v>246</v>
      </c>
      <c r="O3" s="177" t="s">
        <v>247</v>
      </c>
      <c r="P3" s="178" t="s">
        <v>248</v>
      </c>
      <c r="Q3" s="179" t="s">
        <v>252</v>
      </c>
    </row>
    <row r="4" spans="1:17" s="172" customFormat="1" ht="62.4" customHeight="1" x14ac:dyDescent="0.3">
      <c r="A4" s="367" t="s">
        <v>96</v>
      </c>
      <c r="B4" s="182" t="s">
        <v>253</v>
      </c>
      <c r="C4" s="369" t="s">
        <v>254</v>
      </c>
      <c r="D4" s="183" t="s">
        <v>143</v>
      </c>
      <c r="E4" s="184">
        <v>4000</v>
      </c>
      <c r="F4" s="185"/>
      <c r="G4" s="185">
        <v>11.5</v>
      </c>
      <c r="H4" s="186">
        <v>11.6</v>
      </c>
      <c r="I4" s="371" t="s">
        <v>255</v>
      </c>
      <c r="J4" s="374" t="s">
        <v>256</v>
      </c>
      <c r="K4" s="376" t="s">
        <v>257</v>
      </c>
      <c r="L4" s="343" t="s">
        <v>138</v>
      </c>
      <c r="M4" s="379">
        <v>5000</v>
      </c>
      <c r="N4" s="343" t="s">
        <v>258</v>
      </c>
      <c r="O4" s="343">
        <v>11.8</v>
      </c>
      <c r="P4" s="346">
        <v>11.8</v>
      </c>
      <c r="Q4" s="347" t="s">
        <v>259</v>
      </c>
    </row>
    <row r="5" spans="1:17" ht="23.4" customHeight="1" x14ac:dyDescent="0.3">
      <c r="A5" s="367"/>
      <c r="B5" s="187" t="s">
        <v>260</v>
      </c>
      <c r="C5" s="370"/>
      <c r="D5" s="188" t="s">
        <v>143</v>
      </c>
      <c r="E5" s="189">
        <v>2000</v>
      </c>
      <c r="F5" s="135"/>
      <c r="G5" s="135">
        <v>11.5</v>
      </c>
      <c r="H5" s="135">
        <v>11.6</v>
      </c>
      <c r="I5" s="372"/>
      <c r="J5" s="375"/>
      <c r="K5" s="377"/>
      <c r="L5" s="344"/>
      <c r="M5" s="380"/>
      <c r="N5" s="344"/>
      <c r="O5" s="344"/>
      <c r="P5" s="341"/>
      <c r="Q5" s="348"/>
    </row>
    <row r="6" spans="1:17" ht="23.4" customHeight="1" x14ac:dyDescent="0.3">
      <c r="A6" s="367"/>
      <c r="B6" s="187" t="s">
        <v>261</v>
      </c>
      <c r="C6" s="370"/>
      <c r="D6" s="188" t="s">
        <v>143</v>
      </c>
      <c r="E6" s="189">
        <v>4500</v>
      </c>
      <c r="F6" s="135"/>
      <c r="G6" s="135">
        <v>11.5</v>
      </c>
      <c r="H6" s="135">
        <v>11.6</v>
      </c>
      <c r="I6" s="372"/>
      <c r="J6" s="375"/>
      <c r="K6" s="377"/>
      <c r="L6" s="344"/>
      <c r="M6" s="380"/>
      <c r="N6" s="344"/>
      <c r="O6" s="344"/>
      <c r="P6" s="341"/>
      <c r="Q6" s="348"/>
    </row>
    <row r="7" spans="1:17" ht="63.6" customHeight="1" thickBot="1" x14ac:dyDescent="0.35">
      <c r="A7" s="368"/>
      <c r="B7" s="190" t="s">
        <v>262</v>
      </c>
      <c r="C7" s="191" t="s">
        <v>263</v>
      </c>
      <c r="D7" s="192" t="s">
        <v>143</v>
      </c>
      <c r="E7" s="193">
        <v>9500</v>
      </c>
      <c r="F7" s="194"/>
      <c r="G7" s="194">
        <v>11.5</v>
      </c>
      <c r="H7" s="195">
        <v>11.6</v>
      </c>
      <c r="I7" s="373"/>
      <c r="J7" s="327"/>
      <c r="K7" s="378"/>
      <c r="L7" s="345"/>
      <c r="M7" s="381"/>
      <c r="N7" s="345"/>
      <c r="O7" s="345"/>
      <c r="P7" s="342"/>
      <c r="Q7" s="349"/>
    </row>
    <row r="8" spans="1:17" s="172" customFormat="1" ht="29.4" thickTop="1" x14ac:dyDescent="0.3">
      <c r="A8" s="326" t="s">
        <v>264</v>
      </c>
      <c r="B8" s="328" t="s">
        <v>262</v>
      </c>
      <c r="C8" s="330" t="s">
        <v>265</v>
      </c>
      <c r="D8" s="332" t="s">
        <v>135</v>
      </c>
      <c r="E8" s="334">
        <v>2000</v>
      </c>
      <c r="F8" s="336">
        <v>11.5</v>
      </c>
      <c r="G8" s="338">
        <v>11.8</v>
      </c>
      <c r="H8" s="316">
        <v>11.8</v>
      </c>
      <c r="I8" s="318" t="s">
        <v>259</v>
      </c>
      <c r="J8" s="196" t="s">
        <v>256</v>
      </c>
      <c r="K8" s="197" t="s">
        <v>265</v>
      </c>
      <c r="L8" s="198" t="s">
        <v>138</v>
      </c>
      <c r="M8" s="199">
        <v>5700</v>
      </c>
      <c r="N8" s="200">
        <v>11.5</v>
      </c>
      <c r="O8" s="200">
        <v>11.8</v>
      </c>
      <c r="P8" s="201">
        <v>11.8</v>
      </c>
      <c r="Q8" s="200" t="s">
        <v>259</v>
      </c>
    </row>
    <row r="9" spans="1:17" s="172" customFormat="1" ht="30" customHeight="1" thickBot="1" x14ac:dyDescent="0.35">
      <c r="A9" s="327"/>
      <c r="B9" s="329"/>
      <c r="C9" s="331"/>
      <c r="D9" s="333"/>
      <c r="E9" s="335"/>
      <c r="F9" s="337"/>
      <c r="G9" s="339"/>
      <c r="H9" s="317"/>
      <c r="I9" s="319"/>
      <c r="J9" s="202" t="s">
        <v>266</v>
      </c>
      <c r="K9" s="203" t="s">
        <v>267</v>
      </c>
      <c r="L9" s="203" t="s">
        <v>146</v>
      </c>
      <c r="M9" s="204">
        <v>1000</v>
      </c>
      <c r="N9" s="203"/>
      <c r="O9" s="205">
        <v>11.5</v>
      </c>
      <c r="P9" s="206">
        <v>11.5</v>
      </c>
      <c r="Q9" s="207" t="s">
        <v>268</v>
      </c>
    </row>
    <row r="10" spans="1:17" s="172" customFormat="1" ht="67.95" customHeight="1" thickTop="1" x14ac:dyDescent="0.3">
      <c r="A10" s="320" t="s">
        <v>95</v>
      </c>
      <c r="B10" s="208" t="s">
        <v>262</v>
      </c>
      <c r="C10" s="209" t="s">
        <v>269</v>
      </c>
      <c r="D10" s="210"/>
      <c r="E10" s="211">
        <v>5000</v>
      </c>
      <c r="F10" s="212" t="s">
        <v>270</v>
      </c>
      <c r="G10" s="210" t="s">
        <v>271</v>
      </c>
      <c r="H10" s="210" t="s">
        <v>272</v>
      </c>
      <c r="I10" s="213" t="s">
        <v>273</v>
      </c>
      <c r="J10" s="323" t="s">
        <v>256</v>
      </c>
      <c r="K10" s="340" t="s">
        <v>274</v>
      </c>
      <c r="L10" s="340" t="s">
        <v>275</v>
      </c>
      <c r="M10" s="350">
        <f>24200+300</f>
        <v>24500</v>
      </c>
      <c r="N10" s="336"/>
      <c r="O10" s="354" t="s">
        <v>276</v>
      </c>
      <c r="P10" s="357" t="s">
        <v>277</v>
      </c>
      <c r="Q10" s="360" t="s">
        <v>278</v>
      </c>
    </row>
    <row r="11" spans="1:17" s="172" customFormat="1" ht="30" customHeight="1" x14ac:dyDescent="0.3">
      <c r="A11" s="321"/>
      <c r="B11" s="214" t="s">
        <v>260</v>
      </c>
      <c r="C11" s="215" t="s">
        <v>279</v>
      </c>
      <c r="D11" s="216" t="s">
        <v>147</v>
      </c>
      <c r="E11" s="217">
        <v>2000</v>
      </c>
      <c r="F11" s="135" t="s">
        <v>270</v>
      </c>
      <c r="G11" s="136">
        <v>11.5</v>
      </c>
      <c r="H11" s="136">
        <v>11.5</v>
      </c>
      <c r="I11" s="135" t="s">
        <v>280</v>
      </c>
      <c r="J11" s="324"/>
      <c r="K11" s="341"/>
      <c r="L11" s="341"/>
      <c r="M11" s="351"/>
      <c r="N11" s="353"/>
      <c r="O11" s="355"/>
      <c r="P11" s="358"/>
      <c r="Q11" s="361"/>
    </row>
    <row r="12" spans="1:17" s="172" customFormat="1" ht="48" customHeight="1" thickBot="1" x14ac:dyDescent="0.35">
      <c r="A12" s="322"/>
      <c r="B12" s="218" t="s">
        <v>253</v>
      </c>
      <c r="C12" s="191" t="s">
        <v>281</v>
      </c>
      <c r="D12" s="219" t="s">
        <v>137</v>
      </c>
      <c r="E12" s="220">
        <v>3000</v>
      </c>
      <c r="F12" s="194">
        <v>11.5</v>
      </c>
      <c r="G12" s="221">
        <v>11.8</v>
      </c>
      <c r="H12" s="221">
        <v>11.8</v>
      </c>
      <c r="I12" s="194" t="s">
        <v>259</v>
      </c>
      <c r="J12" s="325"/>
      <c r="K12" s="342"/>
      <c r="L12" s="342"/>
      <c r="M12" s="352"/>
      <c r="N12" s="337"/>
      <c r="O12" s="356"/>
      <c r="P12" s="359"/>
      <c r="Q12" s="362"/>
    </row>
    <row r="13" spans="1:17" s="171" customFormat="1" ht="87" thickTop="1" x14ac:dyDescent="0.3">
      <c r="A13" s="313" t="s">
        <v>282</v>
      </c>
      <c r="B13" s="222" t="s">
        <v>260</v>
      </c>
      <c r="C13" s="223" t="s">
        <v>283</v>
      </c>
      <c r="D13" s="223" t="s">
        <v>284</v>
      </c>
      <c r="E13" s="199">
        <v>38400</v>
      </c>
      <c r="F13" s="200">
        <v>11.7</v>
      </c>
      <c r="G13" s="224">
        <v>12</v>
      </c>
      <c r="H13" s="225" t="s">
        <v>285</v>
      </c>
      <c r="I13" s="200" t="s">
        <v>286</v>
      </c>
      <c r="J13" s="198" t="s">
        <v>256</v>
      </c>
      <c r="K13" s="223" t="s">
        <v>287</v>
      </c>
      <c r="L13" s="223" t="s">
        <v>275</v>
      </c>
      <c r="M13" s="199">
        <v>93500</v>
      </c>
      <c r="N13" s="200">
        <v>11.7</v>
      </c>
      <c r="O13" s="224">
        <v>12</v>
      </c>
      <c r="P13" s="224">
        <v>12</v>
      </c>
      <c r="Q13" s="226" t="s">
        <v>286</v>
      </c>
    </row>
    <row r="14" spans="1:17" s="171" customFormat="1" ht="64.2" customHeight="1" x14ac:dyDescent="0.3">
      <c r="A14" s="314"/>
      <c r="B14" s="227" t="s">
        <v>253</v>
      </c>
      <c r="C14" s="228" t="s">
        <v>288</v>
      </c>
      <c r="D14" s="228" t="s">
        <v>284</v>
      </c>
      <c r="E14" s="189">
        <v>19000</v>
      </c>
      <c r="F14" s="135">
        <v>11.7</v>
      </c>
      <c r="G14" s="229">
        <v>12</v>
      </c>
      <c r="H14" s="230" t="s">
        <v>289</v>
      </c>
      <c r="I14" s="135" t="s">
        <v>286</v>
      </c>
      <c r="J14" s="187" t="s">
        <v>266</v>
      </c>
      <c r="K14" s="187" t="s">
        <v>290</v>
      </c>
      <c r="L14" s="187" t="s">
        <v>146</v>
      </c>
      <c r="M14" s="189">
        <v>9500</v>
      </c>
      <c r="N14" s="135">
        <v>11.5</v>
      </c>
      <c r="O14" s="229">
        <v>11.7</v>
      </c>
      <c r="P14" s="229">
        <v>11.7</v>
      </c>
      <c r="Q14" s="231" t="s">
        <v>291</v>
      </c>
    </row>
    <row r="15" spans="1:17" s="171" customFormat="1" ht="46.95" customHeight="1" thickBot="1" x14ac:dyDescent="0.35">
      <c r="A15" s="315"/>
      <c r="B15" s="190" t="s">
        <v>262</v>
      </c>
      <c r="C15" s="232" t="s">
        <v>292</v>
      </c>
      <c r="D15" s="232" t="s">
        <v>293</v>
      </c>
      <c r="E15" s="193">
        <v>43600</v>
      </c>
      <c r="F15" s="194">
        <v>11.5</v>
      </c>
      <c r="G15" s="233">
        <v>11.7</v>
      </c>
      <c r="H15" s="233">
        <v>11.7</v>
      </c>
      <c r="I15" s="194" t="s">
        <v>291</v>
      </c>
      <c r="J15" s="234" t="s">
        <v>294</v>
      </c>
      <c r="K15" s="234" t="s">
        <v>295</v>
      </c>
      <c r="L15" s="234" t="s">
        <v>146</v>
      </c>
      <c r="M15" s="235">
        <v>7000</v>
      </c>
      <c r="N15" s="234"/>
      <c r="O15" s="236">
        <v>11.5</v>
      </c>
      <c r="P15" s="236">
        <v>11.7</v>
      </c>
      <c r="Q15" s="237" t="s">
        <v>291</v>
      </c>
    </row>
    <row r="16" spans="1:17" s="170" customFormat="1" ht="87" thickTop="1" x14ac:dyDescent="0.3">
      <c r="A16" s="171" t="s">
        <v>97</v>
      </c>
      <c r="C16" s="250" t="s">
        <v>297</v>
      </c>
      <c r="E16" s="238"/>
      <c r="F16" s="21"/>
      <c r="G16" s="239"/>
      <c r="H16" s="239"/>
      <c r="I16" s="21"/>
      <c r="J16" s="240"/>
      <c r="K16" s="241"/>
      <c r="L16" s="241"/>
      <c r="M16" s="242"/>
      <c r="N16" s="241"/>
      <c r="O16" s="243"/>
      <c r="P16" s="239"/>
      <c r="Q16" s="244"/>
    </row>
    <row r="17" spans="4:17" s="170" customFormat="1" x14ac:dyDescent="0.3">
      <c r="E17" s="238"/>
      <c r="F17" s="21"/>
      <c r="G17" s="245" t="s">
        <v>296</v>
      </c>
      <c r="H17" s="245"/>
      <c r="I17" s="21"/>
      <c r="J17" s="240"/>
      <c r="K17" s="241"/>
      <c r="L17" s="241"/>
      <c r="M17" s="242"/>
      <c r="N17" s="241"/>
      <c r="O17" s="243"/>
      <c r="P17" s="245"/>
      <c r="Q17" s="244"/>
    </row>
    <row r="18" spans="4:17" s="170" customFormat="1" x14ac:dyDescent="0.3">
      <c r="E18" s="238"/>
      <c r="F18" s="21"/>
      <c r="G18" s="239"/>
      <c r="H18" s="239"/>
      <c r="I18" s="21"/>
      <c r="J18" s="240"/>
      <c r="K18" s="241"/>
      <c r="L18" s="241"/>
      <c r="M18" s="242"/>
      <c r="N18" s="241"/>
      <c r="O18" s="243"/>
      <c r="P18" s="239"/>
      <c r="Q18" s="244"/>
    </row>
    <row r="19" spans="4:17" x14ac:dyDescent="0.3">
      <c r="D19" s="170"/>
      <c r="E19" s="238"/>
      <c r="F19" s="21"/>
      <c r="G19" s="239"/>
      <c r="H19" s="239"/>
      <c r="I19" s="21"/>
      <c r="J19" s="240"/>
      <c r="K19" s="23"/>
      <c r="L19" s="23"/>
      <c r="M19" s="246"/>
      <c r="N19" s="23"/>
      <c r="O19" s="247"/>
      <c r="P19" s="239"/>
      <c r="Q19" s="248"/>
    </row>
    <row r="20" spans="4:17" x14ac:dyDescent="0.3">
      <c r="D20" s="170"/>
      <c r="E20" s="238"/>
      <c r="F20" s="21"/>
      <c r="G20" s="239"/>
      <c r="H20" s="239"/>
      <c r="I20" s="21"/>
      <c r="J20" s="240"/>
      <c r="K20" s="23"/>
      <c r="L20" s="23"/>
      <c r="M20" s="246"/>
      <c r="N20" s="23"/>
      <c r="O20" s="247"/>
      <c r="P20" s="239"/>
      <c r="Q20" s="23"/>
    </row>
    <row r="21" spans="4:17" x14ac:dyDescent="0.3">
      <c r="D21" s="170"/>
      <c r="E21" s="238"/>
      <c r="F21" s="21"/>
      <c r="G21" s="239"/>
      <c r="H21" s="239"/>
      <c r="I21" s="21"/>
      <c r="J21" s="240"/>
      <c r="K21" s="23"/>
      <c r="L21" s="23"/>
      <c r="M21" s="246"/>
      <c r="N21" s="23"/>
      <c r="O21" s="247"/>
      <c r="P21" s="239"/>
      <c r="Q21" s="23"/>
    </row>
    <row r="22" spans="4:17" x14ac:dyDescent="0.3">
      <c r="D22" s="170"/>
      <c r="E22" s="238"/>
      <c r="F22" s="21"/>
      <c r="G22" s="239"/>
      <c r="H22" s="239"/>
      <c r="I22" s="21"/>
      <c r="J22" s="240"/>
      <c r="K22" s="23"/>
      <c r="L22" s="23"/>
      <c r="M22" s="246"/>
      <c r="N22" s="23"/>
      <c r="O22" s="23"/>
      <c r="P22" s="239"/>
      <c r="Q22" s="23"/>
    </row>
    <row r="23" spans="4:17" x14ac:dyDescent="0.3">
      <c r="D23" s="170"/>
      <c r="E23" s="238"/>
      <c r="F23" s="21"/>
      <c r="G23" s="21"/>
      <c r="H23" s="21"/>
      <c r="I23" s="21"/>
      <c r="J23" s="240"/>
      <c r="K23" s="23"/>
      <c r="L23" s="23"/>
      <c r="M23" s="246"/>
      <c r="N23" s="23"/>
      <c r="O23" s="23"/>
      <c r="P23" s="21"/>
      <c r="Q23" s="23"/>
    </row>
    <row r="24" spans="4:17" x14ac:dyDescent="0.3">
      <c r="D24" s="170"/>
      <c r="E24" s="238"/>
      <c r="F24" s="21"/>
      <c r="G24" s="21"/>
      <c r="H24" s="21"/>
      <c r="I24" s="21"/>
      <c r="J24" s="240"/>
      <c r="K24" s="23"/>
      <c r="L24" s="23"/>
      <c r="M24" s="246"/>
      <c r="N24" s="23"/>
      <c r="O24" s="23"/>
      <c r="P24" s="21"/>
      <c r="Q24" s="23"/>
    </row>
    <row r="25" spans="4:17" x14ac:dyDescent="0.3">
      <c r="D25" s="170"/>
      <c r="E25" s="238"/>
      <c r="F25" s="170"/>
      <c r="G25" s="21"/>
      <c r="H25" s="21"/>
      <c r="I25" s="21"/>
      <c r="J25" s="240"/>
      <c r="K25" s="23"/>
      <c r="L25" s="23"/>
      <c r="M25" s="246"/>
      <c r="N25" s="23"/>
      <c r="O25" s="23"/>
      <c r="P25" s="21"/>
      <c r="Q25" s="23"/>
    </row>
    <row r="26" spans="4:17" x14ac:dyDescent="0.3">
      <c r="D26" s="170"/>
      <c r="E26" s="238"/>
      <c r="F26" s="170"/>
      <c r="G26" s="170"/>
      <c r="H26" s="170"/>
      <c r="I26" s="21"/>
      <c r="J26" s="240"/>
      <c r="K26" s="23"/>
      <c r="L26" s="23"/>
      <c r="M26" s="246"/>
      <c r="N26" s="23"/>
      <c r="O26" s="23"/>
      <c r="P26" s="170"/>
      <c r="Q26" s="23"/>
    </row>
    <row r="27" spans="4:17" x14ac:dyDescent="0.3">
      <c r="D27" s="170"/>
      <c r="E27" s="238"/>
      <c r="F27" s="170"/>
      <c r="G27" s="170"/>
      <c r="H27" s="170"/>
      <c r="I27" s="21"/>
      <c r="J27" s="240"/>
      <c r="K27" s="23"/>
      <c r="L27" s="23"/>
      <c r="M27" s="246"/>
      <c r="N27" s="23"/>
      <c r="O27" s="23"/>
      <c r="P27" s="170"/>
      <c r="Q27" s="23"/>
    </row>
    <row r="28" spans="4:17" x14ac:dyDescent="0.3">
      <c r="D28" s="170"/>
      <c r="E28" s="238"/>
      <c r="F28" s="170"/>
      <c r="G28" s="170"/>
      <c r="H28" s="170"/>
      <c r="I28" s="21"/>
      <c r="J28" s="240"/>
      <c r="K28" s="23"/>
      <c r="L28" s="23"/>
      <c r="M28" s="246"/>
      <c r="N28" s="23"/>
      <c r="O28" s="23"/>
      <c r="P28" s="170"/>
      <c r="Q28" s="23"/>
    </row>
    <row r="29" spans="4:17" x14ac:dyDescent="0.3">
      <c r="D29" s="170"/>
      <c r="E29" s="170"/>
      <c r="F29" s="170"/>
      <c r="G29" s="170"/>
      <c r="H29" s="170"/>
      <c r="I29" s="21"/>
      <c r="J29" s="240"/>
      <c r="K29" s="23"/>
      <c r="L29" s="23"/>
      <c r="M29" s="246"/>
      <c r="N29" s="23"/>
      <c r="O29" s="23"/>
      <c r="P29" s="170"/>
      <c r="Q29" s="23"/>
    </row>
    <row r="30" spans="4:17" x14ac:dyDescent="0.3">
      <c r="D30" s="170"/>
      <c r="E30" s="170"/>
      <c r="F30" s="170"/>
      <c r="G30" s="170"/>
      <c r="H30" s="170"/>
      <c r="I30" s="21"/>
      <c r="J30" s="240"/>
      <c r="K30" s="23"/>
      <c r="L30" s="23"/>
      <c r="M30" s="246"/>
      <c r="N30" s="23"/>
      <c r="O30" s="23"/>
      <c r="P30" s="170"/>
      <c r="Q30" s="23"/>
    </row>
    <row r="31" spans="4:17" x14ac:dyDescent="0.3">
      <c r="D31" s="170"/>
      <c r="E31" s="170"/>
      <c r="F31" s="170"/>
      <c r="G31" s="170"/>
      <c r="H31" s="170"/>
      <c r="I31" s="170"/>
      <c r="J31" s="240"/>
      <c r="K31" s="23"/>
      <c r="L31" s="23"/>
      <c r="M31" s="246"/>
      <c r="N31" s="23"/>
      <c r="O31" s="23"/>
      <c r="P31" s="170"/>
      <c r="Q31" s="23"/>
    </row>
    <row r="32" spans="4:17" x14ac:dyDescent="0.3">
      <c r="D32" s="170"/>
      <c r="E32" s="170"/>
      <c r="F32" s="170"/>
      <c r="G32" s="170"/>
      <c r="H32" s="170"/>
      <c r="I32" s="170"/>
      <c r="J32" s="240"/>
      <c r="K32" s="23"/>
      <c r="L32" s="23"/>
      <c r="M32" s="246"/>
      <c r="N32" s="23"/>
      <c r="O32" s="23"/>
      <c r="P32" s="170"/>
      <c r="Q32" s="23"/>
    </row>
    <row r="33" spans="4:17" x14ac:dyDescent="0.3">
      <c r="D33" s="170"/>
      <c r="E33" s="170"/>
      <c r="F33" s="170"/>
      <c r="G33" s="170"/>
      <c r="H33" s="170"/>
      <c r="I33" s="170"/>
      <c r="J33" s="240"/>
      <c r="K33" s="23"/>
      <c r="L33" s="23"/>
      <c r="M33" s="23"/>
      <c r="N33" s="23"/>
      <c r="O33" s="23"/>
      <c r="P33" s="170"/>
      <c r="Q33" s="23"/>
    </row>
    <row r="34" spans="4:17" x14ac:dyDescent="0.3">
      <c r="D34" s="170"/>
      <c r="E34" s="170"/>
      <c r="F34" s="170"/>
      <c r="G34" s="170"/>
      <c r="H34" s="170"/>
      <c r="I34" s="170"/>
      <c r="J34" s="240"/>
      <c r="K34" s="23"/>
      <c r="L34" s="23"/>
      <c r="M34" s="23"/>
      <c r="N34" s="23"/>
      <c r="O34" s="23"/>
      <c r="P34" s="170"/>
      <c r="Q34" s="23"/>
    </row>
    <row r="35" spans="4:17" x14ac:dyDescent="0.3">
      <c r="D35" s="170"/>
      <c r="E35" s="170"/>
      <c r="F35" s="170"/>
      <c r="G35" s="170"/>
      <c r="H35" s="170"/>
      <c r="I35" s="170"/>
      <c r="J35" s="240"/>
      <c r="K35" s="23"/>
      <c r="L35" s="23"/>
      <c r="M35" s="23"/>
      <c r="N35" s="23"/>
      <c r="O35" s="23"/>
      <c r="P35" s="170"/>
      <c r="Q35" s="23"/>
    </row>
    <row r="36" spans="4:17" x14ac:dyDescent="0.3">
      <c r="D36" s="170"/>
      <c r="E36" s="170"/>
      <c r="F36" s="170"/>
      <c r="G36" s="170"/>
      <c r="H36" s="170"/>
      <c r="I36" s="170"/>
      <c r="J36" s="240"/>
      <c r="K36" s="23"/>
      <c r="L36" s="23"/>
      <c r="M36" s="23"/>
      <c r="N36" s="23"/>
      <c r="O36" s="23"/>
      <c r="P36" s="170"/>
      <c r="Q36" s="23"/>
    </row>
    <row r="37" spans="4:17" x14ac:dyDescent="0.3">
      <c r="D37" s="170"/>
      <c r="E37" s="170"/>
      <c r="F37" s="170"/>
      <c r="G37" s="170"/>
      <c r="H37" s="170"/>
      <c r="I37" s="170"/>
      <c r="J37" s="240"/>
      <c r="K37" s="23"/>
      <c r="L37" s="23"/>
      <c r="M37" s="23"/>
      <c r="N37" s="23"/>
      <c r="O37" s="23"/>
      <c r="P37" s="170"/>
      <c r="Q37" s="23"/>
    </row>
    <row r="38" spans="4:17" x14ac:dyDescent="0.3">
      <c r="D38" s="170"/>
      <c r="E38" s="170"/>
      <c r="F38" s="170"/>
      <c r="G38" s="170"/>
      <c r="H38" s="170"/>
      <c r="I38" s="170"/>
      <c r="J38" s="240"/>
      <c r="K38" s="23"/>
      <c r="L38" s="23"/>
      <c r="M38" s="23"/>
      <c r="N38" s="23"/>
      <c r="O38" s="23"/>
      <c r="P38" s="170"/>
      <c r="Q38" s="23"/>
    </row>
    <row r="39" spans="4:17" x14ac:dyDescent="0.3">
      <c r="D39" s="170"/>
      <c r="E39" s="170"/>
      <c r="F39" s="170"/>
      <c r="G39" s="170"/>
      <c r="H39" s="170"/>
      <c r="I39" s="170"/>
      <c r="J39" s="240"/>
      <c r="K39" s="23"/>
      <c r="L39" s="23"/>
      <c r="M39" s="23"/>
      <c r="N39" s="23"/>
      <c r="O39" s="23"/>
      <c r="P39" s="170"/>
      <c r="Q39" s="23"/>
    </row>
    <row r="40" spans="4:17" x14ac:dyDescent="0.3">
      <c r="J40" s="249"/>
      <c r="K40" s="23"/>
      <c r="L40" s="23"/>
      <c r="M40" s="23"/>
      <c r="N40" s="23"/>
      <c r="O40" s="23"/>
      <c r="Q40" s="23"/>
    </row>
    <row r="41" spans="4:17" x14ac:dyDescent="0.3">
      <c r="J41" s="249"/>
      <c r="K41" s="23"/>
      <c r="L41" s="23"/>
      <c r="M41" s="23"/>
      <c r="N41" s="23"/>
      <c r="O41" s="23"/>
      <c r="Q41" s="23"/>
    </row>
    <row r="42" spans="4:17" x14ac:dyDescent="0.3">
      <c r="J42" s="249"/>
      <c r="K42" s="23"/>
      <c r="L42" s="23"/>
      <c r="M42" s="23"/>
      <c r="N42" s="23"/>
      <c r="O42" s="23"/>
      <c r="Q42" s="23"/>
    </row>
    <row r="43" spans="4:17" x14ac:dyDescent="0.3">
      <c r="J43" s="249"/>
      <c r="K43" s="23"/>
      <c r="L43" s="23"/>
      <c r="M43" s="23"/>
      <c r="N43" s="23"/>
      <c r="O43" s="23"/>
      <c r="Q43" s="23"/>
    </row>
    <row r="44" spans="4:17" x14ac:dyDescent="0.3">
      <c r="J44" s="249"/>
      <c r="K44" s="23"/>
      <c r="L44" s="23"/>
      <c r="M44" s="23"/>
      <c r="N44" s="23"/>
      <c r="O44" s="23"/>
      <c r="Q44" s="23"/>
    </row>
    <row r="45" spans="4:17" x14ac:dyDescent="0.3">
      <c r="J45" s="249"/>
      <c r="K45" s="23"/>
      <c r="L45" s="23"/>
      <c r="M45" s="23"/>
      <c r="N45" s="23"/>
      <c r="O45" s="23"/>
      <c r="Q45" s="23"/>
    </row>
    <row r="46" spans="4:17" x14ac:dyDescent="0.3">
      <c r="J46" s="249"/>
      <c r="K46" s="23"/>
      <c r="L46" s="25"/>
      <c r="M46" s="25"/>
      <c r="N46" s="25"/>
      <c r="O46" s="25"/>
      <c r="Q46" s="25"/>
    </row>
    <row r="47" spans="4:17" x14ac:dyDescent="0.3">
      <c r="J47" s="249"/>
      <c r="K47" s="25"/>
      <c r="L47" s="60"/>
      <c r="M47" s="60"/>
      <c r="N47" s="60"/>
      <c r="O47" s="60"/>
      <c r="Q47" s="60"/>
    </row>
  </sheetData>
  <mergeCells count="32">
    <mergeCell ref="B2:I2"/>
    <mergeCell ref="K2:Q2"/>
    <mergeCell ref="A4:A7"/>
    <mergeCell ref="C4:C6"/>
    <mergeCell ref="I4:I7"/>
    <mergeCell ref="J4:J7"/>
    <mergeCell ref="K4:K7"/>
    <mergeCell ref="L4:L7"/>
    <mergeCell ref="M4:M7"/>
    <mergeCell ref="N4:N7"/>
    <mergeCell ref="K10:K12"/>
    <mergeCell ref="L10:L12"/>
    <mergeCell ref="O4:O7"/>
    <mergeCell ref="P4:P7"/>
    <mergeCell ref="Q4:Q7"/>
    <mergeCell ref="M10:M12"/>
    <mergeCell ref="N10:N12"/>
    <mergeCell ref="O10:O12"/>
    <mergeCell ref="P10:P12"/>
    <mergeCell ref="Q10:Q12"/>
    <mergeCell ref="A13:A15"/>
    <mergeCell ref="H8:H9"/>
    <mergeCell ref="I8:I9"/>
    <mergeCell ref="A10:A12"/>
    <mergeCell ref="J10:J12"/>
    <mergeCell ref="A8:A9"/>
    <mergeCell ref="B8:B9"/>
    <mergeCell ref="C8:C9"/>
    <mergeCell ref="D8:D9"/>
    <mergeCell ref="E8:E9"/>
    <mergeCell ref="F8:F9"/>
    <mergeCell ref="G8:G9"/>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26</vt:i4>
      </vt:variant>
    </vt:vector>
  </HeadingPairs>
  <TitlesOfParts>
    <vt:vector size="26" baseType="lpstr">
      <vt:lpstr>4500042503</vt:lpstr>
      <vt:lpstr>4500042501</vt:lpstr>
      <vt:lpstr>4500042534</vt:lpstr>
      <vt:lpstr>4500042371</vt:lpstr>
      <vt:lpstr>4500042428</vt:lpstr>
      <vt:lpstr>4500042502</vt:lpstr>
      <vt:lpstr>4500042288</vt:lpstr>
      <vt:lpstr>4500042319</vt:lpstr>
      <vt:lpstr>4500042500</vt:lpstr>
      <vt:lpstr>4500042537</vt:lpstr>
      <vt:lpstr>4500042610</vt:lpstr>
      <vt:lpstr>4500042536</vt:lpstr>
      <vt:lpstr>4500042504</vt:lpstr>
      <vt:lpstr>4500042535</vt:lpstr>
      <vt:lpstr>4500042330</vt:lpstr>
      <vt:lpstr>4500042300</vt:lpstr>
      <vt:lpstr>17</vt:lpstr>
      <vt:lpstr>18</vt:lpstr>
      <vt:lpstr>19</vt:lpstr>
      <vt:lpstr>Copie ZACH27</vt:lpstr>
      <vt:lpstr>Recap Fin de Semaine</vt:lpstr>
      <vt:lpstr>Mode emploi</vt:lpstr>
      <vt:lpstr>ZACH28</vt:lpstr>
      <vt:lpstr>PT MAX COOP</vt:lpstr>
      <vt:lpstr>Vivescia</vt:lpstr>
      <vt:lpstr>Autres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2006-09-12T15:06:44Z</dcterms:created>
  <dcterms:modified xsi:type="dcterms:W3CDTF">2019-01-02T09:13:32Z</dcterms:modified>
</cp:coreProperties>
</file>