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/>
  </bookViews>
  <sheets>
    <sheet name="clients" sheetId="1" r:id="rId1"/>
    <sheet name="gamme" sheetId="2" r:id="rId2"/>
    <sheet name="comparatif" sheetId="5" r:id="rId3"/>
  </sheets>
  <definedNames>
    <definedName name="cl">clients!$D$5</definedName>
    <definedName name="comp">comparatif!$B:$H</definedName>
    <definedName name="fr">clients!$E$5</definedName>
    <definedName name="gam">gamme!$B:$F</definedName>
    <definedName name="vol">clients!$D$11</definedName>
  </definedNames>
  <calcPr calcId="125725"/>
</workbook>
</file>

<file path=xl/calcChain.xml><?xml version="1.0" encoding="utf-8"?>
<calcChain xmlns="http://schemas.openxmlformats.org/spreadsheetml/2006/main">
  <c r="D6" i="1"/>
  <c r="D9"/>
  <c r="D8"/>
  <c r="D7"/>
  <c r="E6"/>
  <c r="E9"/>
  <c r="E8"/>
  <c r="E7"/>
  <c r="E10" s="1"/>
  <c r="E12" s="1"/>
  <c r="D10" l="1"/>
  <c r="E13"/>
  <c r="E14" s="1"/>
  <c r="E15" s="1"/>
  <c r="E16" s="1"/>
  <c r="E17" s="1"/>
  <c r="D12" l="1"/>
  <c r="D13" s="1"/>
  <c r="D14" s="1"/>
  <c r="D15" s="1"/>
  <c r="D16" s="1"/>
  <c r="D17" s="1"/>
</calcChain>
</file>

<file path=xl/sharedStrings.xml><?xml version="1.0" encoding="utf-8"?>
<sst xmlns="http://schemas.openxmlformats.org/spreadsheetml/2006/main" count="37" uniqueCount="34">
  <si>
    <t>Votre imprimante</t>
  </si>
  <si>
    <t>Imprimante Minolta</t>
  </si>
  <si>
    <t>Prix HT</t>
  </si>
  <si>
    <t>Conso Noir</t>
  </si>
  <si>
    <t>Conso Couleur</t>
  </si>
  <si>
    <t>Capacité d'impression</t>
  </si>
  <si>
    <t>Coût à la page</t>
  </si>
  <si>
    <t>Volume annuel</t>
  </si>
  <si>
    <t>Coût brut d'impression</t>
  </si>
  <si>
    <t>Coût total sur 1 an</t>
  </si>
  <si>
    <t>Coût total sur 2 ans</t>
  </si>
  <si>
    <t>Coût total sur 3 ans</t>
  </si>
  <si>
    <t>Coût total sur 4 ans</t>
  </si>
  <si>
    <t>Coût total sur 5 ans</t>
  </si>
  <si>
    <t>Modèle</t>
  </si>
  <si>
    <t>Prix de vente</t>
  </si>
  <si>
    <t>Prix TN</t>
  </si>
  <si>
    <t>Prix TC</t>
  </si>
  <si>
    <t>2300 DL</t>
  </si>
  <si>
    <t>2300 EN</t>
  </si>
  <si>
    <t>Nom société</t>
  </si>
  <si>
    <t>Prix achat</t>
  </si>
  <si>
    <t>Imprimante</t>
  </si>
  <si>
    <t>Prix conso noir</t>
  </si>
  <si>
    <t>Prix conso couleur</t>
  </si>
  <si>
    <t>Capacité impression</t>
  </si>
  <si>
    <t>Volume impression</t>
  </si>
  <si>
    <t>TITI</t>
  </si>
  <si>
    <t>TUTU</t>
  </si>
  <si>
    <t>TOTO</t>
  </si>
  <si>
    <t>HP Deskjet</t>
  </si>
  <si>
    <t>Canon BJC</t>
  </si>
  <si>
    <t>Epson Stylus</t>
  </si>
  <si>
    <t>Demonstration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</si>
</sst>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6" xfId="0" applyFont="1" applyBorder="1"/>
    <xf numFmtId="0" fontId="0" fillId="0" borderId="7" xfId="0" applyBorder="1"/>
    <xf numFmtId="0" fontId="1" fillId="0" borderId="9" xfId="0" applyFont="1" applyBorder="1"/>
    <xf numFmtId="0" fontId="0" fillId="0" borderId="10" xfId="0" applyBorder="1"/>
    <xf numFmtId="0" fontId="1" fillId="2" borderId="12" xfId="0" applyFont="1" applyFill="1" applyBorder="1"/>
    <xf numFmtId="0" fontId="1" fillId="2" borderId="13" xfId="0" applyFont="1" applyFill="1" applyBorder="1"/>
    <xf numFmtId="0" fontId="1" fillId="5" borderId="13" xfId="0" applyFont="1" applyFill="1" applyBorder="1"/>
    <xf numFmtId="0" fontId="1" fillId="2" borderId="14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164" fontId="0" fillId="0" borderId="7" xfId="0" applyNumberFormat="1" applyBorder="1"/>
    <xf numFmtId="164" fontId="0" fillId="0" borderId="8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4" borderId="3" xfId="0" applyFont="1" applyFill="1" applyBorder="1"/>
    <xf numFmtId="0" fontId="2" fillId="4" borderId="4" xfId="0" applyFont="1" applyFill="1" applyBorder="1"/>
    <xf numFmtId="0" fontId="2" fillId="4" borderId="5" xfId="0" applyFont="1" applyFill="1" applyBorder="1"/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0" fontId="3" fillId="2" borderId="22" xfId="0" applyFont="1" applyFill="1" applyBorder="1" applyAlignment="1">
      <alignment horizontal="center"/>
    </xf>
    <xf numFmtId="0" fontId="0" fillId="0" borderId="23" xfId="0" applyBorder="1"/>
    <xf numFmtId="164" fontId="0" fillId="0" borderId="23" xfId="0" applyNumberFormat="1" applyFill="1" applyBorder="1"/>
    <xf numFmtId="0" fontId="0" fillId="0" borderId="23" xfId="0" applyFill="1" applyBorder="1" applyAlignment="1">
      <alignment horizontal="center"/>
    </xf>
    <xf numFmtId="0" fontId="0" fillId="0" borderId="0" xfId="0" applyBorder="1"/>
    <xf numFmtId="3" fontId="1" fillId="5" borderId="13" xfId="0" applyNumberFormat="1" applyFont="1" applyFill="1" applyBorder="1" applyAlignment="1">
      <alignment horizontal="center"/>
    </xf>
    <xf numFmtId="3" fontId="1" fillId="5" borderId="15" xfId="0" applyNumberFormat="1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3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3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18"/>
  <sheetViews>
    <sheetView tabSelected="1" workbookViewId="0"/>
  </sheetViews>
  <sheetFormatPr baseColWidth="10" defaultRowHeight="15"/>
  <cols>
    <col min="1" max="1" width="5.85546875" customWidth="1"/>
    <col min="3" max="3" width="21.42578125" bestFit="1" customWidth="1"/>
    <col min="4" max="4" width="17" bestFit="1" customWidth="1"/>
    <col min="5" max="5" width="19" bestFit="1" customWidth="1"/>
  </cols>
  <sheetData>
    <row r="1" spans="2:6" ht="15.75" thickBot="1"/>
    <row r="2" spans="2:6" ht="16.5" thickTop="1" thickBot="1">
      <c r="B2" s="35" t="s">
        <v>33</v>
      </c>
      <c r="C2" s="36"/>
      <c r="D2" s="36"/>
      <c r="E2" s="36"/>
      <c r="F2" s="37"/>
    </row>
    <row r="3" spans="2:6" ht="16.5" thickTop="1" thickBot="1"/>
    <row r="4" spans="2:6" ht="16.5" thickTop="1" thickBot="1">
      <c r="D4" s="9" t="s">
        <v>0</v>
      </c>
      <c r="E4" s="10" t="s">
        <v>1</v>
      </c>
    </row>
    <row r="5" spans="2:6" ht="16.5" thickTop="1" thickBot="1">
      <c r="D5" s="27" t="s">
        <v>30</v>
      </c>
      <c r="E5" s="28" t="s">
        <v>18</v>
      </c>
    </row>
    <row r="6" spans="2:6" ht="16.5" thickTop="1" thickBot="1">
      <c r="C6" s="5" t="s">
        <v>2</v>
      </c>
      <c r="D6" s="38" t="str">
        <f>IF(cl="","",IF(ISNA(VLOOKUP(cl,comp,3,FALSE)),"Verif Nom",VLOOKUP(cl,comp,3,FALSE)))</f>
        <v>Verif Nom</v>
      </c>
      <c r="E6" s="38">
        <f>IF(fr="","",IF(ISNA(VLOOKUP(fr,gam,2,FALSE)),"Verif Nom",VLOOKUP(fr,gam,2,FALSE)))</f>
        <v>299</v>
      </c>
    </row>
    <row r="7" spans="2:6" ht="15.75" thickBot="1">
      <c r="C7" s="6" t="s">
        <v>3</v>
      </c>
      <c r="D7" s="42" t="str">
        <f>IF(cl="","",IF(ISNA(VLOOKUP(cl,comp,4,FALSE)),"",VLOOKUP(cl,comp,4,FALSE)))</f>
        <v/>
      </c>
      <c r="E7" s="39">
        <f>IF(fr="","",IF(ISNA(VLOOKUP(fr,gam,4,FALSE)),"",VLOOKUP(fr,gam,4,FALSE)))</f>
        <v>150</v>
      </c>
    </row>
    <row r="8" spans="2:6" ht="15.75" thickBot="1">
      <c r="C8" s="6" t="s">
        <v>4</v>
      </c>
      <c r="D8" s="42" t="str">
        <f>IF(cl="","",IF(ISNA(VLOOKUP(cl,comp,5,FALSE)),"",VLOOKUP(cl,comp,5,FALSE)))</f>
        <v/>
      </c>
      <c r="E8" s="39">
        <f>IF(fr="","",IF(ISNA(VLOOKUP(fr,gam,5,FALSE)),"",VLOOKUP(fr,gam,5,FALSE)))</f>
        <v>299</v>
      </c>
    </row>
    <row r="9" spans="2:6" ht="15.75" thickBot="1">
      <c r="C9" s="6" t="s">
        <v>5</v>
      </c>
      <c r="D9" s="43" t="str">
        <f>IF(cl="","",IF(ISNA(VLOOKUP(cl,comp,3,FALSE)),"",VLOOKUP(cl,comp,3,FALSE)))</f>
        <v/>
      </c>
      <c r="E9" s="40">
        <f>IF(fr="","",IF(ISNA(VLOOKUP(fr,gam,3,FALSE)),"",VLOOKUP(fr,gam,3,FALSE)))</f>
        <v>4500</v>
      </c>
    </row>
    <row r="10" spans="2:6" ht="15.75" thickBot="1">
      <c r="C10" s="6" t="s">
        <v>6</v>
      </c>
      <c r="D10" s="42" t="str">
        <f>IF(D7="","",IF(ISERROR(D7+D8)/D9,"",(D7+D8)/D9))</f>
        <v/>
      </c>
      <c r="E10" s="39">
        <f>IF(E7="","",IF(ISERROR(E7+E8)/E9,"",(E7+E8)/E9))</f>
        <v>9.9777777777777785E-2</v>
      </c>
    </row>
    <row r="11" spans="2:6" ht="15.75" thickBot="1">
      <c r="C11" s="7" t="s">
        <v>7</v>
      </c>
      <c r="D11" s="33">
        <v>10000</v>
      </c>
      <c r="E11" s="34"/>
    </row>
    <row r="12" spans="2:6" ht="15.75" thickBot="1">
      <c r="C12" s="6" t="s">
        <v>8</v>
      </c>
      <c r="D12" s="39" t="str">
        <f>IF(vol="","",IF(ISERROR(D10*vol)," ",D10*vol))</f>
        <v xml:space="preserve"> </v>
      </c>
      <c r="E12" s="39">
        <f>IF(vol="","",IF(ISERROR(E10*vol)," ",E10*vol))</f>
        <v>997.77777777777783</v>
      </c>
    </row>
    <row r="13" spans="2:6" ht="15.75" thickBot="1">
      <c r="C13" s="6" t="s">
        <v>9</v>
      </c>
      <c r="D13" s="44" t="str">
        <f>IF(vol="","",IF(ISERROR(D6+D12)," ",D6+D12))</f>
        <v xml:space="preserve"> </v>
      </c>
      <c r="E13" s="39">
        <f>IF(vol="","",IF(ISERROR(E6+E12)," ",E6+E12))</f>
        <v>1296.7777777777778</v>
      </c>
    </row>
    <row r="14" spans="2:6" ht="15.75" thickBot="1">
      <c r="C14" s="6" t="s">
        <v>10</v>
      </c>
      <c r="D14" s="44" t="str">
        <f>IF(vol="","",IF(ISERROR(D13+D12),"",(D13+D12)))</f>
        <v/>
      </c>
      <c r="E14" s="39">
        <f>IF(vol="","",IF(ISERROR(E13+E12),"",(E13+E12)))</f>
        <v>2294.5555555555557</v>
      </c>
    </row>
    <row r="15" spans="2:6" ht="15.75" thickBot="1">
      <c r="C15" s="6" t="s">
        <v>11</v>
      </c>
      <c r="D15" s="44" t="str">
        <f>IF(vol="","",IF(ISERROR(D14+D12),"",(D14+D12)))</f>
        <v/>
      </c>
      <c r="E15" s="39">
        <f>IF(vol="","",IF(ISERROR(E14+E12),"",(E14+E12)))</f>
        <v>3292.3333333333335</v>
      </c>
    </row>
    <row r="16" spans="2:6" ht="15.75" thickBot="1">
      <c r="C16" s="6" t="s">
        <v>12</v>
      </c>
      <c r="D16" s="44" t="str">
        <f>IF(vol="","",IF(ISERROR(D15+D12),"",(D15+D12)))</f>
        <v/>
      </c>
      <c r="E16" s="39">
        <f>IF(vol="","",IF(ISERROR(E15+E12),"",(E15+E12)))</f>
        <v>4290.1111111111113</v>
      </c>
    </row>
    <row r="17" spans="3:5" ht="15.75" thickBot="1">
      <c r="C17" s="8" t="s">
        <v>13</v>
      </c>
      <c r="D17" s="45" t="str">
        <f>IF(vol="","",IF(ISERROR(D16+D12),"",(D16+D12)))</f>
        <v/>
      </c>
      <c r="E17" s="41">
        <f>IF(vol="","",IF(ISERROR(E16+E12),"",(E16+E12)))</f>
        <v>5287.8888888888887</v>
      </c>
    </row>
    <row r="18" spans="3:5" ht="15.75" thickTop="1"/>
  </sheetData>
  <mergeCells count="2">
    <mergeCell ref="D11:E11"/>
    <mergeCell ref="B2:F2"/>
  </mergeCells>
  <conditionalFormatting sqref="D6:E6">
    <cfRule type="cellIs" dxfId="1" priority="2" operator="equal">
      <formula>"Verif Nom"</formula>
    </cfRule>
  </conditionalFormatting>
  <conditionalFormatting sqref="D6">
    <cfRule type="cellIs" dxfId="0" priority="1" operator="equal">
      <formula>"Vérif Nom"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F10"/>
  <sheetViews>
    <sheetView workbookViewId="0"/>
  </sheetViews>
  <sheetFormatPr baseColWidth="10" defaultRowHeight="15"/>
  <cols>
    <col min="1" max="1" width="2.7109375" customWidth="1"/>
    <col min="2" max="2" width="8" bestFit="1" customWidth="1"/>
    <col min="3" max="3" width="12.7109375" bestFit="1" customWidth="1"/>
    <col min="4" max="4" width="20.7109375" bestFit="1" customWidth="1"/>
  </cols>
  <sheetData>
    <row r="1" spans="2:6" ht="16.5" thickTop="1" thickBot="1">
      <c r="B1" s="11" t="s">
        <v>14</v>
      </c>
      <c r="C1" s="12" t="s">
        <v>15</v>
      </c>
      <c r="D1" s="12" t="s">
        <v>5</v>
      </c>
      <c r="E1" s="12" t="s">
        <v>16</v>
      </c>
      <c r="F1" s="13" t="s">
        <v>17</v>
      </c>
    </row>
    <row r="2" spans="2:6" ht="15.75" thickBot="1">
      <c r="B2" s="18" t="s">
        <v>18</v>
      </c>
      <c r="C2" s="14">
        <v>299</v>
      </c>
      <c r="D2" s="20">
        <v>4500</v>
      </c>
      <c r="E2" s="14">
        <v>150</v>
      </c>
      <c r="F2" s="15">
        <v>299</v>
      </c>
    </row>
    <row r="3" spans="2:6" ht="15.75" thickBot="1">
      <c r="B3" s="18" t="s">
        <v>19</v>
      </c>
      <c r="C3" s="14">
        <v>399</v>
      </c>
      <c r="D3" s="20">
        <v>4500</v>
      </c>
      <c r="E3" s="14">
        <v>150</v>
      </c>
      <c r="F3" s="15">
        <v>299</v>
      </c>
    </row>
    <row r="4" spans="2:6" ht="15.75" thickBot="1">
      <c r="B4" s="18">
        <v>3100</v>
      </c>
      <c r="C4" s="14">
        <v>799</v>
      </c>
      <c r="D4" s="20">
        <v>6500</v>
      </c>
      <c r="E4" s="14">
        <v>200</v>
      </c>
      <c r="F4" s="15">
        <v>350</v>
      </c>
    </row>
    <row r="5" spans="2:6" ht="15.75" thickBot="1">
      <c r="B5" s="18">
        <v>3300</v>
      </c>
      <c r="C5" s="14">
        <v>1299</v>
      </c>
      <c r="D5" s="20">
        <v>6500</v>
      </c>
      <c r="E5" s="14">
        <v>200</v>
      </c>
      <c r="F5" s="15">
        <v>350</v>
      </c>
    </row>
    <row r="6" spans="2:6" ht="15.75" thickBot="1">
      <c r="B6" s="18">
        <v>5100</v>
      </c>
      <c r="C6" s="14">
        <v>2999</v>
      </c>
      <c r="D6" s="20">
        <v>18000</v>
      </c>
      <c r="E6" s="14">
        <v>700</v>
      </c>
      <c r="F6" s="15">
        <v>800</v>
      </c>
    </row>
    <row r="7" spans="2:6" ht="15.75" thickBot="1">
      <c r="B7" s="19">
        <v>7300</v>
      </c>
      <c r="C7" s="16">
        <v>3500</v>
      </c>
      <c r="D7" s="21">
        <v>32000</v>
      </c>
      <c r="E7" s="16">
        <v>1200</v>
      </c>
      <c r="F7" s="17">
        <v>1300</v>
      </c>
    </row>
    <row r="8" spans="2:6" ht="15.75" thickTop="1">
      <c r="B8" s="29"/>
      <c r="C8" s="30"/>
      <c r="D8" s="31"/>
      <c r="E8" s="30"/>
      <c r="F8" s="30"/>
    </row>
    <row r="9" spans="2:6">
      <c r="B9" s="32"/>
      <c r="C9" s="32"/>
      <c r="D9" s="32"/>
      <c r="E9" s="32"/>
      <c r="F9" s="32"/>
    </row>
    <row r="10" spans="2:6">
      <c r="B10" s="32"/>
      <c r="C10" s="32"/>
      <c r="D10" s="32"/>
      <c r="E10" s="32"/>
      <c r="F10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H5"/>
  <sheetViews>
    <sheetView workbookViewId="0"/>
  </sheetViews>
  <sheetFormatPr baseColWidth="10" defaultRowHeight="15"/>
  <cols>
    <col min="2" max="2" width="12.140625" bestFit="1" customWidth="1"/>
    <col min="3" max="3" width="12" bestFit="1" customWidth="1"/>
    <col min="4" max="4" width="9.5703125" bestFit="1" customWidth="1"/>
    <col min="5" max="5" width="14" bestFit="1" customWidth="1"/>
    <col min="6" max="6" width="17.28515625" bestFit="1" customWidth="1"/>
    <col min="7" max="7" width="19" bestFit="1" customWidth="1"/>
    <col min="8" max="8" width="18.42578125" bestFit="1" customWidth="1"/>
  </cols>
  <sheetData>
    <row r="1" spans="2:8" ht="16.5" thickTop="1" thickBot="1">
      <c r="B1" s="22" t="s">
        <v>20</v>
      </c>
      <c r="C1" s="23" t="s">
        <v>22</v>
      </c>
      <c r="D1" s="23" t="s">
        <v>21</v>
      </c>
      <c r="E1" s="23" t="s">
        <v>23</v>
      </c>
      <c r="F1" s="23" t="s">
        <v>24</v>
      </c>
      <c r="G1" s="23" t="s">
        <v>25</v>
      </c>
      <c r="H1" s="24" t="s">
        <v>26</v>
      </c>
    </row>
    <row r="2" spans="2:8" ht="15.75" thickBot="1">
      <c r="B2" s="1" t="s">
        <v>27</v>
      </c>
      <c r="C2" s="2" t="s">
        <v>30</v>
      </c>
      <c r="D2" s="46">
        <v>150</v>
      </c>
      <c r="E2" s="46">
        <v>25</v>
      </c>
      <c r="F2" s="46">
        <v>35</v>
      </c>
      <c r="G2" s="20">
        <v>250</v>
      </c>
      <c r="H2" s="25">
        <v>10000</v>
      </c>
    </row>
    <row r="3" spans="2:8" ht="15.75" thickBot="1">
      <c r="B3" s="1" t="s">
        <v>28</v>
      </c>
      <c r="C3" s="2" t="s">
        <v>31</v>
      </c>
      <c r="D3" s="46">
        <v>200</v>
      </c>
      <c r="E3" s="46">
        <v>24</v>
      </c>
      <c r="F3" s="46">
        <v>32</v>
      </c>
      <c r="G3" s="20">
        <v>375</v>
      </c>
      <c r="H3" s="25">
        <v>12000</v>
      </c>
    </row>
    <row r="4" spans="2:8" ht="15.75" thickBot="1">
      <c r="B4" s="3" t="s">
        <v>29</v>
      </c>
      <c r="C4" s="4" t="s">
        <v>32</v>
      </c>
      <c r="D4" s="47">
        <v>190</v>
      </c>
      <c r="E4" s="47">
        <v>31</v>
      </c>
      <c r="F4" s="47">
        <v>30</v>
      </c>
      <c r="G4" s="21">
        <v>500</v>
      </c>
      <c r="H4" s="26">
        <v>13000</v>
      </c>
    </row>
    <row r="5" spans="2:8" ht="15.7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clients</vt:lpstr>
      <vt:lpstr>gamme</vt:lpstr>
      <vt:lpstr>comparatif</vt:lpstr>
      <vt:lpstr>cl</vt:lpstr>
      <vt:lpstr>comp</vt:lpstr>
      <vt:lpstr>fr</vt:lpstr>
      <vt:lpstr>gam</vt:lpstr>
      <vt:lpstr>vol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2010-11-17T17:20:02Z</dcterms:created>
  <dcterms:modified xsi:type="dcterms:W3CDTF">2010-11-18T11:44:25Z</dcterms:modified>
</cp:coreProperties>
</file>