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cbulu\Desktop\"/>
    </mc:Choice>
  </mc:AlternateContent>
  <bookViews>
    <workbookView xWindow="840" yWindow="300" windowWidth="14550" windowHeight="5745" tabRatio="742" firstSheet="1" activeTab="1"/>
  </bookViews>
  <sheets>
    <sheet name="Personnel Cost Distribution" sheetId="20" state="hidden" r:id="rId1"/>
    <sheet name="MAES SAP V4" sheetId="6" r:id="rId2"/>
    <sheet name="DATA" sheetId="23" r:id="rId3"/>
  </sheets>
  <externalReferences>
    <externalReference r:id="rId4"/>
    <externalReference r:id="rId5"/>
  </externalReferences>
  <definedNames>
    <definedName name="_Fill" localSheetId="1" hidden="1">#REF!</definedName>
    <definedName name="_Fill" hidden="1">#REF!</definedName>
    <definedName name="_xlnm._FilterDatabase" localSheetId="1" hidden="1">'MAES SAP V4'!$F$14:$W$56</definedName>
    <definedName name="out" localSheetId="1">#REF!</definedName>
    <definedName name="out">#REF!</definedName>
    <definedName name="outillages" localSheetId="1">#REF!</definedName>
    <definedName name="outillages">#REF!</definedName>
    <definedName name="_xlnm.Print_Area" localSheetId="1">'MAES SAP V4'!$D$3:$W$494</definedName>
    <definedName name="_xlnm.Print_Titles" localSheetId="1">'MAES SAP V4'!$13:$14</definedName>
  </definedNames>
  <calcPr calcId="162913" concurrentManualCount="8"/>
</workbook>
</file>

<file path=xl/calcChain.xml><?xml version="1.0" encoding="utf-8"?>
<calcChain xmlns="http://schemas.openxmlformats.org/spreadsheetml/2006/main">
  <c r="U18" i="6" l="1"/>
  <c r="U36" i="23" l="1"/>
  <c r="U37" i="6"/>
  <c r="U36" i="6"/>
  <c r="U35" i="6"/>
  <c r="U34" i="6"/>
  <c r="U32" i="6" l="1"/>
  <c r="U33" i="6"/>
  <c r="U22" i="6"/>
  <c r="U23" i="6"/>
  <c r="U21" i="6"/>
  <c r="U20" i="6"/>
  <c r="U19" i="6"/>
  <c r="O10" i="6"/>
  <c r="V17" i="6" l="1"/>
  <c r="Y17" i="6" s="1"/>
  <c r="V31" i="6" l="1"/>
  <c r="U27" i="6"/>
  <c r="V28" i="6" s="1"/>
  <c r="W27" i="6"/>
  <c r="W37" i="6"/>
  <c r="W36" i="6"/>
  <c r="W35" i="6"/>
  <c r="W34" i="6"/>
  <c r="W33" i="6"/>
  <c r="W32" i="6"/>
  <c r="K48" i="6"/>
  <c r="K47" i="6"/>
  <c r="K46" i="6"/>
  <c r="K45" i="6"/>
  <c r="K44" i="6"/>
  <c r="K43" i="6"/>
  <c r="K42" i="6"/>
  <c r="K36" i="6"/>
  <c r="K34" i="6"/>
  <c r="K35" i="6"/>
  <c r="K32" i="6"/>
  <c r="G15" i="6" l="1"/>
  <c r="R15" i="6"/>
  <c r="G16" i="6"/>
  <c r="R16" i="6"/>
  <c r="W28" i="6" l="1"/>
  <c r="G23" i="6" l="1"/>
  <c r="U11" i="6" l="1"/>
  <c r="W18" i="6"/>
  <c r="K22" i="6"/>
  <c r="K21" i="6"/>
  <c r="K20" i="6"/>
  <c r="K19" i="6"/>
  <c r="K18" i="6"/>
  <c r="K17" i="6"/>
  <c r="G17" i="6"/>
  <c r="G18" i="6"/>
  <c r="G19" i="6"/>
  <c r="G20" i="6"/>
  <c r="G21" i="6"/>
  <c r="G22" i="6"/>
  <c r="W19" i="6" l="1"/>
  <c r="B22" i="6"/>
  <c r="B23" i="6"/>
  <c r="B24" i="6"/>
  <c r="B25" i="6"/>
  <c r="B26" i="6"/>
  <c r="Y24" i="6"/>
  <c r="W20" i="6" l="1"/>
  <c r="S27" i="20"/>
  <c r="W21" i="6" l="1"/>
  <c r="E25" i="20"/>
  <c r="E24" i="20"/>
  <c r="E23" i="20"/>
  <c r="E22" i="20"/>
  <c r="E21" i="20"/>
  <c r="E20" i="20"/>
  <c r="E19" i="20"/>
  <c r="E18" i="20"/>
  <c r="B17" i="20"/>
  <c r="S11" i="20"/>
  <c r="L11" i="20"/>
  <c r="L25" i="20" s="1"/>
  <c r="E11" i="20"/>
  <c r="S10" i="20"/>
  <c r="L10" i="20"/>
  <c r="L24" i="20" s="1"/>
  <c r="E10" i="20"/>
  <c r="S9" i="20"/>
  <c r="L9" i="20"/>
  <c r="E9" i="20"/>
  <c r="S8" i="20"/>
  <c r="L8" i="20"/>
  <c r="L22" i="20" s="1"/>
  <c r="E8" i="20"/>
  <c r="S7" i="20"/>
  <c r="L7" i="20"/>
  <c r="L21" i="20" s="1"/>
  <c r="E7" i="20"/>
  <c r="S6" i="20"/>
  <c r="L6" i="20"/>
  <c r="L20" i="20" s="1"/>
  <c r="E6" i="20"/>
  <c r="S5" i="20"/>
  <c r="L5" i="20"/>
  <c r="L19" i="20" s="1"/>
  <c r="E5" i="20"/>
  <c r="S4" i="20"/>
  <c r="L4" i="20"/>
  <c r="L18" i="20" s="1"/>
  <c r="E4" i="20"/>
  <c r="P3" i="20"/>
  <c r="I3" i="20"/>
  <c r="B3" i="20"/>
  <c r="W22" i="6" l="1"/>
  <c r="L23" i="20"/>
  <c r="L17" i="20"/>
  <c r="W23" i="6" l="1"/>
  <c r="K27" i="6" l="1"/>
  <c r="K28" i="6"/>
  <c r="K29" i="6"/>
  <c r="K30" i="6"/>
  <c r="K31" i="6"/>
  <c r="K33" i="6"/>
  <c r="K38" i="6"/>
  <c r="K41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8" i="6"/>
  <c r="K179" i="6"/>
  <c r="K180" i="6"/>
  <c r="K181" i="6"/>
  <c r="K182" i="6"/>
  <c r="K183" i="6"/>
  <c r="K184" i="6"/>
  <c r="K185" i="6"/>
  <c r="K186" i="6"/>
  <c r="K187" i="6"/>
  <c r="K188" i="6"/>
  <c r="K189" i="6"/>
  <c r="K190" i="6"/>
  <c r="K191" i="6"/>
  <c r="K192" i="6"/>
  <c r="K193" i="6"/>
  <c r="K194" i="6"/>
  <c r="K195" i="6"/>
  <c r="K196" i="6"/>
  <c r="K197" i="6"/>
  <c r="K198" i="6"/>
  <c r="K199" i="6"/>
  <c r="K200" i="6"/>
  <c r="K201" i="6"/>
  <c r="K202" i="6"/>
  <c r="K203" i="6"/>
  <c r="K204" i="6"/>
  <c r="K205" i="6"/>
  <c r="K206" i="6"/>
  <c r="K207" i="6"/>
  <c r="K208" i="6"/>
  <c r="K209" i="6"/>
  <c r="K210" i="6"/>
  <c r="K211" i="6"/>
  <c r="K212" i="6"/>
  <c r="K213" i="6"/>
  <c r="K214" i="6"/>
  <c r="K215" i="6"/>
  <c r="K216" i="6"/>
  <c r="K217" i="6"/>
  <c r="K218" i="6"/>
  <c r="K219" i="6"/>
  <c r="K220" i="6"/>
  <c r="K221" i="6"/>
  <c r="K222" i="6"/>
  <c r="K223" i="6"/>
  <c r="K224" i="6"/>
  <c r="K225" i="6"/>
  <c r="K226" i="6"/>
  <c r="K227" i="6"/>
  <c r="K228" i="6"/>
  <c r="K229" i="6"/>
  <c r="K230" i="6"/>
  <c r="K231" i="6"/>
  <c r="K232" i="6"/>
  <c r="K233" i="6"/>
  <c r="K234" i="6"/>
  <c r="K235" i="6"/>
  <c r="K236" i="6"/>
  <c r="K237" i="6"/>
  <c r="K238" i="6"/>
  <c r="K239" i="6"/>
  <c r="K240" i="6"/>
  <c r="K241" i="6"/>
  <c r="K242" i="6"/>
  <c r="K243" i="6"/>
  <c r="K244" i="6"/>
  <c r="K245" i="6"/>
  <c r="K246" i="6"/>
  <c r="K247" i="6"/>
  <c r="K248" i="6"/>
  <c r="K249" i="6"/>
  <c r="K250" i="6"/>
  <c r="K251" i="6"/>
  <c r="K252" i="6"/>
  <c r="K253" i="6"/>
  <c r="K254" i="6"/>
  <c r="K255" i="6"/>
  <c r="K256" i="6"/>
  <c r="K257" i="6"/>
  <c r="K258" i="6"/>
  <c r="K259" i="6"/>
  <c r="K260" i="6"/>
  <c r="K261" i="6"/>
  <c r="K262" i="6"/>
  <c r="K263" i="6"/>
  <c r="K264" i="6"/>
  <c r="K265" i="6"/>
  <c r="K266" i="6"/>
  <c r="K267" i="6"/>
  <c r="K268" i="6"/>
  <c r="K269" i="6"/>
  <c r="K270" i="6"/>
  <c r="K271" i="6"/>
  <c r="K272" i="6"/>
  <c r="K273" i="6"/>
  <c r="K274" i="6"/>
  <c r="K275" i="6"/>
  <c r="K276" i="6"/>
  <c r="K277" i="6"/>
  <c r="K278" i="6"/>
  <c r="K279" i="6"/>
  <c r="K280" i="6"/>
  <c r="K281" i="6"/>
  <c r="K282" i="6"/>
  <c r="K283" i="6"/>
  <c r="K284" i="6"/>
  <c r="K285" i="6"/>
  <c r="K286" i="6"/>
  <c r="K287" i="6"/>
  <c r="K288" i="6"/>
  <c r="K289" i="6"/>
  <c r="K290" i="6"/>
  <c r="K291" i="6"/>
  <c r="K292" i="6"/>
  <c r="K293" i="6"/>
  <c r="K294" i="6"/>
  <c r="K295" i="6"/>
  <c r="K296" i="6"/>
  <c r="K297" i="6"/>
  <c r="K298" i="6"/>
  <c r="K299" i="6"/>
  <c r="K300" i="6"/>
  <c r="K301" i="6"/>
  <c r="K302" i="6"/>
  <c r="K303" i="6"/>
  <c r="K304" i="6"/>
  <c r="K305" i="6"/>
  <c r="K306" i="6"/>
  <c r="K307" i="6"/>
  <c r="K308" i="6"/>
  <c r="K309" i="6"/>
  <c r="K310" i="6"/>
  <c r="K311" i="6"/>
  <c r="K312" i="6"/>
  <c r="K313" i="6"/>
  <c r="K314" i="6"/>
  <c r="K315" i="6"/>
  <c r="K316" i="6"/>
  <c r="K317" i="6"/>
  <c r="K318" i="6"/>
  <c r="K319" i="6"/>
  <c r="K320" i="6"/>
  <c r="K321" i="6"/>
  <c r="K322" i="6"/>
  <c r="K323" i="6"/>
  <c r="K324" i="6"/>
  <c r="K325" i="6"/>
  <c r="K326" i="6"/>
  <c r="K327" i="6"/>
  <c r="K328" i="6"/>
  <c r="K329" i="6"/>
  <c r="K330" i="6"/>
  <c r="K331" i="6"/>
  <c r="K332" i="6"/>
  <c r="K333" i="6"/>
  <c r="K334" i="6"/>
  <c r="K335" i="6"/>
  <c r="K336" i="6"/>
  <c r="K337" i="6"/>
  <c r="K338" i="6"/>
  <c r="K339" i="6"/>
  <c r="K340" i="6"/>
  <c r="K341" i="6"/>
  <c r="K342" i="6"/>
  <c r="K343" i="6"/>
  <c r="K344" i="6"/>
  <c r="K345" i="6"/>
  <c r="K346" i="6"/>
  <c r="K347" i="6"/>
  <c r="K348" i="6"/>
  <c r="K349" i="6"/>
  <c r="K350" i="6"/>
  <c r="K351" i="6"/>
  <c r="K352" i="6"/>
  <c r="K353" i="6"/>
  <c r="K354" i="6"/>
  <c r="K355" i="6"/>
  <c r="K356" i="6"/>
  <c r="K357" i="6"/>
  <c r="K358" i="6"/>
  <c r="K359" i="6"/>
  <c r="K360" i="6"/>
  <c r="K361" i="6"/>
  <c r="K362" i="6"/>
  <c r="K363" i="6"/>
  <c r="K364" i="6"/>
  <c r="K365" i="6"/>
  <c r="K366" i="6"/>
  <c r="K367" i="6"/>
  <c r="K368" i="6"/>
  <c r="K369" i="6"/>
  <c r="K370" i="6"/>
  <c r="K371" i="6"/>
  <c r="K372" i="6"/>
  <c r="K373" i="6"/>
  <c r="K374" i="6"/>
  <c r="K375" i="6"/>
  <c r="K376" i="6"/>
  <c r="K377" i="6"/>
  <c r="K378" i="6"/>
  <c r="K379" i="6"/>
  <c r="K380" i="6"/>
  <c r="K381" i="6"/>
  <c r="K382" i="6"/>
  <c r="K383" i="6"/>
  <c r="K384" i="6"/>
  <c r="K385" i="6"/>
  <c r="K386" i="6"/>
  <c r="K387" i="6"/>
  <c r="K388" i="6"/>
  <c r="K389" i="6"/>
  <c r="K390" i="6"/>
  <c r="K391" i="6"/>
  <c r="K392" i="6"/>
  <c r="K393" i="6"/>
  <c r="K394" i="6"/>
  <c r="K395" i="6"/>
  <c r="K396" i="6"/>
  <c r="K397" i="6"/>
  <c r="K398" i="6"/>
  <c r="K399" i="6"/>
  <c r="K400" i="6"/>
  <c r="K401" i="6"/>
  <c r="K402" i="6"/>
  <c r="K403" i="6"/>
  <c r="K404" i="6"/>
  <c r="K405" i="6"/>
  <c r="K406" i="6"/>
  <c r="K407" i="6"/>
  <c r="K408" i="6"/>
  <c r="K409" i="6"/>
  <c r="K410" i="6"/>
  <c r="K411" i="6"/>
  <c r="K412" i="6"/>
  <c r="K413" i="6"/>
  <c r="K414" i="6"/>
  <c r="K415" i="6"/>
  <c r="K416" i="6"/>
  <c r="K417" i="6"/>
  <c r="K418" i="6"/>
  <c r="K419" i="6"/>
  <c r="K420" i="6"/>
  <c r="K421" i="6"/>
  <c r="K422" i="6"/>
  <c r="K423" i="6"/>
  <c r="K424" i="6"/>
  <c r="K425" i="6"/>
  <c r="K426" i="6"/>
  <c r="K427" i="6"/>
  <c r="K428" i="6"/>
  <c r="K429" i="6"/>
  <c r="K430" i="6"/>
  <c r="K431" i="6"/>
  <c r="K432" i="6"/>
  <c r="K433" i="6"/>
  <c r="K434" i="6"/>
  <c r="K435" i="6"/>
  <c r="K436" i="6"/>
  <c r="K437" i="6"/>
  <c r="K438" i="6"/>
  <c r="K439" i="6"/>
  <c r="K440" i="6"/>
  <c r="K441" i="6"/>
  <c r="K442" i="6"/>
  <c r="K443" i="6"/>
  <c r="K444" i="6"/>
  <c r="K445" i="6"/>
  <c r="K446" i="6"/>
  <c r="K447" i="6"/>
  <c r="K448" i="6"/>
  <c r="K449" i="6"/>
  <c r="K450" i="6"/>
  <c r="K451" i="6"/>
  <c r="K452" i="6"/>
  <c r="K453" i="6"/>
  <c r="K454" i="6"/>
  <c r="K455" i="6"/>
  <c r="K456" i="6"/>
  <c r="K457" i="6"/>
  <c r="K458" i="6"/>
  <c r="K459" i="6"/>
  <c r="K460" i="6"/>
  <c r="K461" i="6"/>
  <c r="K462" i="6"/>
  <c r="K463" i="6"/>
  <c r="K464" i="6"/>
  <c r="K465" i="6"/>
  <c r="K466" i="6"/>
  <c r="K467" i="6"/>
  <c r="K468" i="6"/>
  <c r="K469" i="6"/>
  <c r="K470" i="6"/>
  <c r="K471" i="6"/>
  <c r="K472" i="6"/>
  <c r="K473" i="6"/>
  <c r="K474" i="6"/>
  <c r="K475" i="6"/>
  <c r="K476" i="6"/>
  <c r="K477" i="6"/>
  <c r="K478" i="6"/>
  <c r="K479" i="6"/>
  <c r="K480" i="6"/>
  <c r="K481" i="6"/>
  <c r="K482" i="6"/>
  <c r="K483" i="6"/>
  <c r="K484" i="6"/>
  <c r="K485" i="6"/>
  <c r="K486" i="6"/>
  <c r="K487" i="6"/>
  <c r="K488" i="6"/>
  <c r="K489" i="6"/>
  <c r="K490" i="6"/>
  <c r="K491" i="6"/>
  <c r="K492" i="6"/>
  <c r="K493" i="6"/>
  <c r="K494" i="6"/>
  <c r="K495" i="6"/>
  <c r="K496" i="6"/>
  <c r="K497" i="6"/>
  <c r="K498" i="6"/>
  <c r="K499" i="6"/>
  <c r="K500" i="6"/>
  <c r="K501" i="6"/>
  <c r="K502" i="6"/>
  <c r="K503" i="6"/>
  <c r="K504" i="6"/>
  <c r="K505" i="6"/>
  <c r="K506" i="6"/>
  <c r="K507" i="6"/>
  <c r="K508" i="6"/>
  <c r="K509" i="6"/>
  <c r="K510" i="6"/>
  <c r="K511" i="6"/>
  <c r="K512" i="6"/>
  <c r="K513" i="6"/>
  <c r="K514" i="6"/>
  <c r="K515" i="6"/>
  <c r="K516" i="6"/>
  <c r="K517" i="6"/>
  <c r="K518" i="6"/>
  <c r="K519" i="6"/>
  <c r="K520" i="6"/>
  <c r="K521" i="6"/>
  <c r="K522" i="6"/>
  <c r="K523" i="6"/>
  <c r="K524" i="6"/>
  <c r="K525" i="6"/>
  <c r="K526" i="6"/>
  <c r="K527" i="6"/>
  <c r="K528" i="6"/>
  <c r="K529" i="6"/>
  <c r="K530" i="6"/>
  <c r="K531" i="6"/>
  <c r="K532" i="6"/>
  <c r="K533" i="6"/>
  <c r="K534" i="6"/>
  <c r="K535" i="6"/>
  <c r="K536" i="6"/>
  <c r="K537" i="6"/>
  <c r="K538" i="6"/>
  <c r="K539" i="6"/>
  <c r="K540" i="6"/>
  <c r="K541" i="6"/>
  <c r="K542" i="6"/>
  <c r="K543" i="6"/>
  <c r="K544" i="6"/>
  <c r="K545" i="6"/>
  <c r="K546" i="6"/>
  <c r="K547" i="6"/>
  <c r="K548" i="6"/>
  <c r="K549" i="6"/>
  <c r="K550" i="6"/>
  <c r="K551" i="6"/>
  <c r="K552" i="6"/>
  <c r="K553" i="6"/>
  <c r="K554" i="6"/>
  <c r="K555" i="6"/>
  <c r="K556" i="6"/>
  <c r="K557" i="6"/>
  <c r="K558" i="6"/>
  <c r="K559" i="6"/>
  <c r="K560" i="6"/>
  <c r="K561" i="6"/>
  <c r="K562" i="6"/>
  <c r="K563" i="6"/>
  <c r="K564" i="6"/>
  <c r="K565" i="6"/>
  <c r="K566" i="6"/>
  <c r="K567" i="6"/>
  <c r="K568" i="6"/>
  <c r="K569" i="6"/>
  <c r="K570" i="6"/>
  <c r="K571" i="6"/>
  <c r="K572" i="6"/>
  <c r="K573" i="6"/>
  <c r="K574" i="6"/>
  <c r="K575" i="6"/>
  <c r="K576" i="6"/>
  <c r="K577" i="6"/>
  <c r="K578" i="6"/>
  <c r="K579" i="6"/>
  <c r="K580" i="6"/>
  <c r="K581" i="6"/>
  <c r="K582" i="6"/>
  <c r="K583" i="6"/>
  <c r="K584" i="6"/>
  <c r="K585" i="6"/>
  <c r="K586" i="6"/>
  <c r="K587" i="6"/>
  <c r="K588" i="6"/>
  <c r="K589" i="6"/>
  <c r="K590" i="6"/>
  <c r="K591" i="6"/>
  <c r="K592" i="6"/>
  <c r="K593" i="6"/>
  <c r="K594" i="6"/>
  <c r="K595" i="6"/>
  <c r="K596" i="6"/>
  <c r="K597" i="6"/>
  <c r="K598" i="6"/>
  <c r="K599" i="6"/>
  <c r="K600" i="6"/>
  <c r="K601" i="6"/>
  <c r="K602" i="6"/>
  <c r="K603" i="6"/>
  <c r="K604" i="6"/>
  <c r="K605" i="6"/>
  <c r="K606" i="6"/>
  <c r="K607" i="6"/>
  <c r="K608" i="6"/>
  <c r="K609" i="6"/>
  <c r="K610" i="6"/>
  <c r="K611" i="6"/>
  <c r="K612" i="6"/>
  <c r="K613" i="6"/>
  <c r="K614" i="6"/>
  <c r="K615" i="6"/>
  <c r="K616" i="6"/>
  <c r="K617" i="6"/>
  <c r="K618" i="6"/>
  <c r="K619" i="6"/>
  <c r="K620" i="6"/>
  <c r="K621" i="6"/>
  <c r="K622" i="6"/>
  <c r="K623" i="6"/>
  <c r="K624" i="6"/>
  <c r="K625" i="6"/>
  <c r="K626" i="6"/>
  <c r="K627" i="6"/>
  <c r="K628" i="6"/>
  <c r="K629" i="6"/>
  <c r="K630" i="6"/>
  <c r="K631" i="6"/>
  <c r="K632" i="6"/>
  <c r="K633" i="6"/>
  <c r="K634" i="6"/>
  <c r="K635" i="6"/>
  <c r="K636" i="6"/>
  <c r="K637" i="6"/>
  <c r="K638" i="6"/>
  <c r="K639" i="6"/>
  <c r="K640" i="6"/>
  <c r="K641" i="6"/>
  <c r="K642" i="6"/>
  <c r="K643" i="6"/>
  <c r="K644" i="6"/>
  <c r="K645" i="6"/>
  <c r="K646" i="6"/>
  <c r="K647" i="6"/>
  <c r="K648" i="6"/>
  <c r="K649" i="6"/>
  <c r="K650" i="6"/>
  <c r="K651" i="6"/>
  <c r="K652" i="6"/>
  <c r="K653" i="6"/>
  <c r="K654" i="6"/>
  <c r="K655" i="6"/>
  <c r="K656" i="6"/>
  <c r="K657" i="6"/>
  <c r="K658" i="6"/>
  <c r="K659" i="6"/>
  <c r="K660" i="6"/>
  <c r="K661" i="6"/>
  <c r="K662" i="6"/>
  <c r="K663" i="6"/>
  <c r="K664" i="6"/>
  <c r="K665" i="6"/>
  <c r="K666" i="6"/>
  <c r="K667" i="6"/>
  <c r="K668" i="6"/>
  <c r="K669" i="6"/>
  <c r="K670" i="6"/>
  <c r="K671" i="6"/>
  <c r="K672" i="6"/>
  <c r="K673" i="6"/>
  <c r="K674" i="6"/>
  <c r="K675" i="6"/>
  <c r="K676" i="6"/>
  <c r="K677" i="6"/>
  <c r="K678" i="6"/>
  <c r="K679" i="6"/>
  <c r="K680" i="6"/>
  <c r="K681" i="6"/>
  <c r="K682" i="6"/>
  <c r="K683" i="6"/>
  <c r="K684" i="6"/>
  <c r="K685" i="6"/>
  <c r="K686" i="6"/>
  <c r="K687" i="6"/>
  <c r="K688" i="6"/>
  <c r="K689" i="6"/>
  <c r="K690" i="6"/>
  <c r="K691" i="6"/>
  <c r="K692" i="6"/>
  <c r="K693" i="6"/>
  <c r="K694" i="6"/>
  <c r="K695" i="6"/>
  <c r="K696" i="6"/>
  <c r="K697" i="6"/>
  <c r="K698" i="6"/>
  <c r="K699" i="6"/>
  <c r="K700" i="6"/>
  <c r="K701" i="6"/>
  <c r="K702" i="6"/>
  <c r="K703" i="6"/>
  <c r="K704" i="6"/>
  <c r="K705" i="6"/>
  <c r="K706" i="6"/>
  <c r="K707" i="6"/>
  <c r="K708" i="6"/>
  <c r="K709" i="6"/>
  <c r="K710" i="6"/>
  <c r="K711" i="6"/>
  <c r="K712" i="6"/>
  <c r="K713" i="6"/>
  <c r="K714" i="6"/>
  <c r="K715" i="6"/>
  <c r="K716" i="6"/>
  <c r="K717" i="6"/>
  <c r="K718" i="6"/>
  <c r="K719" i="6"/>
  <c r="K720" i="6"/>
  <c r="K721" i="6"/>
  <c r="K722" i="6"/>
  <c r="K723" i="6"/>
  <c r="K724" i="6"/>
  <c r="K725" i="6"/>
  <c r="K726" i="6"/>
  <c r="K727" i="6"/>
  <c r="K728" i="6"/>
  <c r="K729" i="6"/>
  <c r="K730" i="6"/>
  <c r="K731" i="6"/>
  <c r="K732" i="6"/>
  <c r="K733" i="6"/>
  <c r="K734" i="6"/>
  <c r="K735" i="6"/>
  <c r="K736" i="6"/>
  <c r="K737" i="6"/>
  <c r="K738" i="6"/>
  <c r="K739" i="6"/>
  <c r="K740" i="6"/>
  <c r="K741" i="6"/>
  <c r="K742" i="6"/>
  <c r="K743" i="6"/>
  <c r="K744" i="6"/>
  <c r="K745" i="6"/>
  <c r="K746" i="6"/>
  <c r="K747" i="6"/>
  <c r="K748" i="6"/>
  <c r="K749" i="6"/>
  <c r="K750" i="6"/>
  <c r="K751" i="6"/>
  <c r="K752" i="6"/>
  <c r="K753" i="6"/>
  <c r="K754" i="6"/>
  <c r="K755" i="6"/>
  <c r="K756" i="6"/>
  <c r="K757" i="6"/>
  <c r="K758" i="6"/>
  <c r="K759" i="6"/>
  <c r="K760" i="6"/>
  <c r="K761" i="6"/>
  <c r="K762" i="6"/>
  <c r="K763" i="6"/>
  <c r="K764" i="6"/>
  <c r="K765" i="6"/>
  <c r="K766" i="6"/>
  <c r="K767" i="6"/>
  <c r="K768" i="6"/>
  <c r="K769" i="6"/>
  <c r="K770" i="6"/>
  <c r="K771" i="6"/>
  <c r="K772" i="6"/>
  <c r="K773" i="6"/>
  <c r="K774" i="6"/>
  <c r="K775" i="6"/>
  <c r="K776" i="6"/>
  <c r="K777" i="6"/>
  <c r="K778" i="6"/>
  <c r="K779" i="6"/>
  <c r="K780" i="6"/>
  <c r="K781" i="6"/>
  <c r="K782" i="6"/>
  <c r="K783" i="6"/>
  <c r="K784" i="6"/>
  <c r="K785" i="6"/>
  <c r="K786" i="6"/>
  <c r="K787" i="6"/>
  <c r="K788" i="6"/>
  <c r="K789" i="6"/>
  <c r="K790" i="6"/>
  <c r="K791" i="6"/>
  <c r="K792" i="6"/>
  <c r="K793" i="6"/>
  <c r="K794" i="6"/>
  <c r="K795" i="6"/>
  <c r="K796" i="6"/>
  <c r="K797" i="6"/>
  <c r="K798" i="6"/>
  <c r="K799" i="6"/>
  <c r="K800" i="6"/>
  <c r="K801" i="6"/>
  <c r="K802" i="6"/>
  <c r="K803" i="6"/>
  <c r="K804" i="6"/>
  <c r="K805" i="6"/>
  <c r="K806" i="6"/>
  <c r="K807" i="6"/>
  <c r="K808" i="6"/>
  <c r="K809" i="6"/>
  <c r="K810" i="6"/>
  <c r="K811" i="6"/>
  <c r="K812" i="6"/>
  <c r="K813" i="6"/>
  <c r="K814" i="6"/>
  <c r="K815" i="6"/>
  <c r="K816" i="6"/>
  <c r="K817" i="6"/>
  <c r="K818" i="6"/>
  <c r="K819" i="6"/>
  <c r="K820" i="6"/>
  <c r="K821" i="6"/>
  <c r="K822" i="6"/>
  <c r="K823" i="6"/>
  <c r="K824" i="6"/>
  <c r="K825" i="6"/>
  <c r="K826" i="6"/>
  <c r="K827" i="6"/>
  <c r="K828" i="6"/>
  <c r="K829" i="6"/>
  <c r="K830" i="6"/>
  <c r="K831" i="6"/>
  <c r="K832" i="6"/>
  <c r="K833" i="6"/>
  <c r="K834" i="6"/>
  <c r="K835" i="6"/>
  <c r="K836" i="6"/>
  <c r="K837" i="6"/>
  <c r="K838" i="6"/>
  <c r="K839" i="6"/>
  <c r="K840" i="6"/>
  <c r="K841" i="6"/>
  <c r="K842" i="6"/>
  <c r="K843" i="6"/>
  <c r="K844" i="6"/>
  <c r="K845" i="6"/>
  <c r="K846" i="6"/>
  <c r="K847" i="6"/>
  <c r="K848" i="6"/>
  <c r="K849" i="6"/>
  <c r="K850" i="6"/>
  <c r="K851" i="6"/>
  <c r="K852" i="6"/>
  <c r="K853" i="6"/>
  <c r="K854" i="6"/>
  <c r="K855" i="6"/>
  <c r="K856" i="6"/>
  <c r="K857" i="6"/>
  <c r="K858" i="6"/>
  <c r="K859" i="6"/>
  <c r="K860" i="6"/>
  <c r="K861" i="6"/>
  <c r="K862" i="6"/>
  <c r="K863" i="6"/>
  <c r="K864" i="6"/>
  <c r="K865" i="6"/>
  <c r="K866" i="6"/>
  <c r="K867" i="6"/>
  <c r="Y867" i="6"/>
  <c r="Y866" i="6"/>
  <c r="Y865" i="6"/>
  <c r="Y864" i="6"/>
  <c r="Y863" i="6"/>
  <c r="Y862" i="6"/>
  <c r="Y861" i="6"/>
  <c r="Y860" i="6"/>
  <c r="Y859" i="6"/>
  <c r="Y858" i="6"/>
  <c r="Y857" i="6"/>
  <c r="Y856" i="6"/>
  <c r="Y855" i="6"/>
  <c r="Y854" i="6"/>
  <c r="Y853" i="6"/>
  <c r="Y852" i="6"/>
  <c r="Y851" i="6"/>
  <c r="Y850" i="6"/>
  <c r="Y849" i="6"/>
  <c r="Y848" i="6"/>
  <c r="Y847" i="6"/>
  <c r="Y846" i="6"/>
  <c r="Y845" i="6"/>
  <c r="Y844" i="6"/>
  <c r="Y843" i="6"/>
  <c r="Y842" i="6"/>
  <c r="Y841" i="6"/>
  <c r="Y840" i="6"/>
  <c r="Y839" i="6"/>
  <c r="Y838" i="6"/>
  <c r="Y837" i="6"/>
  <c r="Y836" i="6"/>
  <c r="Y835" i="6"/>
  <c r="Y834" i="6"/>
  <c r="Y833" i="6"/>
  <c r="Y832" i="6"/>
  <c r="Y831" i="6"/>
  <c r="Y830" i="6"/>
  <c r="Y829" i="6"/>
  <c r="Y828" i="6"/>
  <c r="Y827" i="6"/>
  <c r="Y826" i="6"/>
  <c r="Y825" i="6"/>
  <c r="Y824" i="6"/>
  <c r="Y823" i="6"/>
  <c r="Y822" i="6"/>
  <c r="Y821" i="6"/>
  <c r="Y820" i="6"/>
  <c r="Y819" i="6"/>
  <c r="Y818" i="6"/>
  <c r="Y817" i="6"/>
  <c r="Y816" i="6"/>
  <c r="Y815" i="6"/>
  <c r="Y814" i="6"/>
  <c r="Y813" i="6"/>
  <c r="Y812" i="6"/>
  <c r="Y811" i="6"/>
  <c r="Y810" i="6"/>
  <c r="Y809" i="6"/>
  <c r="Y808" i="6"/>
  <c r="Y807" i="6"/>
  <c r="Y806" i="6"/>
  <c r="Y805" i="6"/>
  <c r="Y804" i="6"/>
  <c r="Y803" i="6"/>
  <c r="Y802" i="6"/>
  <c r="Y801" i="6"/>
  <c r="Y800" i="6"/>
  <c r="Y799" i="6"/>
  <c r="Y798" i="6"/>
  <c r="Y797" i="6"/>
  <c r="Y796" i="6"/>
  <c r="Y795" i="6"/>
  <c r="Y794" i="6"/>
  <c r="Y793" i="6"/>
  <c r="Y792" i="6"/>
  <c r="Y791" i="6"/>
  <c r="Y790" i="6"/>
  <c r="Y789" i="6"/>
  <c r="Y788" i="6"/>
  <c r="Y787" i="6"/>
  <c r="Y786" i="6"/>
  <c r="Y785" i="6"/>
  <c r="Y784" i="6"/>
  <c r="Y783" i="6"/>
  <c r="Y782" i="6"/>
  <c r="Y781" i="6"/>
  <c r="Y780" i="6"/>
  <c r="Y779" i="6"/>
  <c r="Y778" i="6"/>
  <c r="Y777" i="6"/>
  <c r="Y776" i="6"/>
  <c r="Y775" i="6"/>
  <c r="Y774" i="6"/>
  <c r="Y773" i="6"/>
  <c r="Y772" i="6"/>
  <c r="Y771" i="6"/>
  <c r="Y770" i="6"/>
  <c r="Y769" i="6"/>
  <c r="Y768" i="6"/>
  <c r="Y767" i="6"/>
  <c r="Y766" i="6"/>
  <c r="Y765" i="6"/>
  <c r="Y764" i="6"/>
  <c r="Y763" i="6"/>
  <c r="Y762" i="6"/>
  <c r="Y761" i="6"/>
  <c r="Y760" i="6"/>
  <c r="Y759" i="6"/>
  <c r="Y758" i="6"/>
  <c r="Y757" i="6"/>
  <c r="Y756" i="6"/>
  <c r="Y755" i="6"/>
  <c r="Y754" i="6"/>
  <c r="Y753" i="6"/>
  <c r="Y752" i="6"/>
  <c r="Y751" i="6"/>
  <c r="Y750" i="6"/>
  <c r="Y749" i="6"/>
  <c r="Y748" i="6"/>
  <c r="Y747" i="6"/>
  <c r="Y746" i="6"/>
  <c r="Y745" i="6"/>
  <c r="Y744" i="6"/>
  <c r="Y743" i="6"/>
  <c r="Y742" i="6"/>
  <c r="Y741" i="6"/>
  <c r="Y740" i="6"/>
  <c r="Y739" i="6"/>
  <c r="Y738" i="6"/>
  <c r="Y737" i="6"/>
  <c r="Y736" i="6"/>
  <c r="Y735" i="6"/>
  <c r="Y734" i="6"/>
  <c r="Y733" i="6"/>
  <c r="Y732" i="6"/>
  <c r="Y731" i="6"/>
  <c r="Y730" i="6"/>
  <c r="Y729" i="6"/>
  <c r="Y728" i="6"/>
  <c r="Y727" i="6"/>
  <c r="Y726" i="6"/>
  <c r="Y725" i="6"/>
  <c r="Y724" i="6"/>
  <c r="Y723" i="6"/>
  <c r="Y722" i="6"/>
  <c r="Y721" i="6"/>
  <c r="Y720" i="6"/>
  <c r="Y719" i="6"/>
  <c r="Y718" i="6"/>
  <c r="Y717" i="6"/>
  <c r="Y716" i="6"/>
  <c r="Y715" i="6"/>
  <c r="Y714" i="6"/>
  <c r="Y713" i="6"/>
  <c r="Y712" i="6"/>
  <c r="Y711" i="6"/>
  <c r="Y710" i="6"/>
  <c r="Y709" i="6"/>
  <c r="Y708" i="6"/>
  <c r="Y707" i="6"/>
  <c r="Y706" i="6"/>
  <c r="Y705" i="6"/>
  <c r="Y704" i="6"/>
  <c r="Y703" i="6"/>
  <c r="Y702" i="6"/>
  <c r="Y701" i="6"/>
  <c r="Y700" i="6"/>
  <c r="Y699" i="6"/>
  <c r="Y698" i="6"/>
  <c r="Y697" i="6"/>
  <c r="Y696" i="6"/>
  <c r="Y695" i="6"/>
  <c r="Y694" i="6"/>
  <c r="Y693" i="6"/>
  <c r="Y692" i="6"/>
  <c r="Y691" i="6"/>
  <c r="Y690" i="6"/>
  <c r="Y689" i="6"/>
  <c r="Y688" i="6"/>
  <c r="Y687" i="6"/>
  <c r="Y686" i="6"/>
  <c r="Y685" i="6"/>
  <c r="Y684" i="6"/>
  <c r="Y683" i="6"/>
  <c r="Y682" i="6"/>
  <c r="Y681" i="6"/>
  <c r="Y680" i="6"/>
  <c r="Y679" i="6"/>
  <c r="Y678" i="6"/>
  <c r="Y677" i="6"/>
  <c r="Y676" i="6"/>
  <c r="Y675" i="6"/>
  <c r="Y674" i="6"/>
  <c r="Y673" i="6"/>
  <c r="Y672" i="6"/>
  <c r="Y671" i="6"/>
  <c r="Y670" i="6"/>
  <c r="Y669" i="6"/>
  <c r="Y668" i="6"/>
  <c r="Y667" i="6"/>
  <c r="Y666" i="6"/>
  <c r="Y665" i="6"/>
  <c r="Y664" i="6"/>
  <c r="Y663" i="6"/>
  <c r="Y662" i="6"/>
  <c r="Y661" i="6"/>
  <c r="Y660" i="6"/>
  <c r="Y659" i="6"/>
  <c r="Y658" i="6"/>
  <c r="Y657" i="6"/>
  <c r="Y656" i="6"/>
  <c r="Y655" i="6"/>
  <c r="Y654" i="6"/>
  <c r="Y653" i="6"/>
  <c r="Y652" i="6"/>
  <c r="Y651" i="6"/>
  <c r="Y650" i="6"/>
  <c r="Y649" i="6"/>
  <c r="Y648" i="6"/>
  <c r="Y647" i="6"/>
  <c r="Y646" i="6"/>
  <c r="Y645" i="6"/>
  <c r="Y644" i="6"/>
  <c r="Y643" i="6"/>
  <c r="Y642" i="6"/>
  <c r="Y641" i="6"/>
  <c r="Y640" i="6"/>
  <c r="Y639" i="6"/>
  <c r="Y638" i="6"/>
  <c r="Y637" i="6"/>
  <c r="Y636" i="6"/>
  <c r="Y635" i="6"/>
  <c r="Y634" i="6"/>
  <c r="Y633" i="6"/>
  <c r="Y632" i="6"/>
  <c r="Y631" i="6"/>
  <c r="Y630" i="6"/>
  <c r="Y629" i="6"/>
  <c r="Y628" i="6"/>
  <c r="Y627" i="6"/>
  <c r="Y626" i="6"/>
  <c r="Y625" i="6"/>
  <c r="Y624" i="6"/>
  <c r="Y623" i="6"/>
  <c r="Y622" i="6"/>
  <c r="Y621" i="6"/>
  <c r="Y620" i="6"/>
  <c r="Y619" i="6"/>
  <c r="Y618" i="6"/>
  <c r="Y617" i="6"/>
  <c r="Y616" i="6"/>
  <c r="Y615" i="6"/>
  <c r="Y614" i="6"/>
  <c r="Y613" i="6"/>
  <c r="Y612" i="6"/>
  <c r="Y611" i="6"/>
  <c r="Y610" i="6"/>
  <c r="Y609" i="6"/>
  <c r="Y608" i="6"/>
  <c r="Y607" i="6"/>
  <c r="Y606" i="6"/>
  <c r="Y605" i="6"/>
  <c r="Y604" i="6"/>
  <c r="Y603" i="6"/>
  <c r="Y602" i="6"/>
  <c r="Y601" i="6"/>
  <c r="Y600" i="6"/>
  <c r="Y599" i="6"/>
  <c r="Y598" i="6"/>
  <c r="Y597" i="6"/>
  <c r="Y596" i="6"/>
  <c r="Y595" i="6"/>
  <c r="Y594" i="6"/>
  <c r="Y593" i="6"/>
  <c r="Y592" i="6"/>
  <c r="Y591" i="6"/>
  <c r="Y590" i="6"/>
  <c r="Y589" i="6"/>
  <c r="Y588" i="6"/>
  <c r="Y587" i="6"/>
  <c r="Y586" i="6"/>
  <c r="Y585" i="6"/>
  <c r="Y584" i="6"/>
  <c r="Y583" i="6"/>
  <c r="Y582" i="6"/>
  <c r="Y581" i="6"/>
  <c r="Y580" i="6"/>
  <c r="Y579" i="6"/>
  <c r="Y578" i="6"/>
  <c r="Y577" i="6"/>
  <c r="Y576" i="6"/>
  <c r="Y575" i="6"/>
  <c r="Y574" i="6"/>
  <c r="Y573" i="6"/>
  <c r="Y572" i="6"/>
  <c r="Y571" i="6"/>
  <c r="Y570" i="6"/>
  <c r="Y569" i="6"/>
  <c r="Y568" i="6"/>
  <c r="Y567" i="6"/>
  <c r="Y566" i="6"/>
  <c r="Y565" i="6"/>
  <c r="Y564" i="6"/>
  <c r="Y563" i="6"/>
  <c r="Y562" i="6"/>
  <c r="Y561" i="6"/>
  <c r="Y560" i="6"/>
  <c r="Y559" i="6"/>
  <c r="Y558" i="6"/>
  <c r="Y557" i="6"/>
  <c r="Y556" i="6"/>
  <c r="Y555" i="6"/>
  <c r="Y554" i="6"/>
  <c r="Y553" i="6"/>
  <c r="Y552" i="6"/>
  <c r="Y551" i="6"/>
  <c r="Y550" i="6"/>
  <c r="Y549" i="6"/>
  <c r="Y548" i="6"/>
  <c r="Y547" i="6"/>
  <c r="Y546" i="6"/>
  <c r="Y545" i="6"/>
  <c r="Y544" i="6"/>
  <c r="Y543" i="6"/>
  <c r="Y542" i="6"/>
  <c r="Y541" i="6"/>
  <c r="Y540" i="6"/>
  <c r="Y539" i="6"/>
  <c r="Y538" i="6"/>
  <c r="Y537" i="6"/>
  <c r="Y536" i="6"/>
  <c r="Y535" i="6"/>
  <c r="Y534" i="6"/>
  <c r="Y533" i="6"/>
  <c r="Y532" i="6"/>
  <c r="Y531" i="6"/>
  <c r="Y530" i="6"/>
  <c r="Y529" i="6"/>
  <c r="Y528" i="6"/>
  <c r="Y527" i="6"/>
  <c r="Y526" i="6"/>
  <c r="Y525" i="6"/>
  <c r="Y524" i="6"/>
  <c r="Y523" i="6"/>
  <c r="Y522" i="6"/>
  <c r="Y521" i="6"/>
  <c r="Y520" i="6"/>
  <c r="Y519" i="6"/>
  <c r="Y518" i="6"/>
  <c r="Y517" i="6"/>
  <c r="Y516" i="6"/>
  <c r="Y515" i="6"/>
  <c r="Y514" i="6"/>
  <c r="Y513" i="6"/>
  <c r="Y512" i="6"/>
  <c r="Y511" i="6"/>
  <c r="Y510" i="6"/>
  <c r="Y509" i="6"/>
  <c r="Y508" i="6"/>
  <c r="Y507" i="6"/>
  <c r="Y506" i="6"/>
  <c r="Y505" i="6"/>
  <c r="Y504" i="6"/>
  <c r="Y503" i="6"/>
  <c r="Y502" i="6"/>
  <c r="Y501" i="6"/>
  <c r="Y500" i="6"/>
  <c r="Y499" i="6"/>
  <c r="Y498" i="6"/>
  <c r="Y497" i="6"/>
  <c r="Y496" i="6"/>
  <c r="Y495" i="6"/>
  <c r="Y494" i="6"/>
  <c r="Y493" i="6"/>
  <c r="Y492" i="6"/>
  <c r="Y491" i="6"/>
  <c r="Y490" i="6"/>
  <c r="Y489" i="6"/>
  <c r="Y488" i="6"/>
  <c r="Y487" i="6"/>
  <c r="Y486" i="6"/>
  <c r="Y485" i="6"/>
  <c r="Y484" i="6"/>
  <c r="Y483" i="6"/>
  <c r="Y482" i="6"/>
  <c r="Y481" i="6"/>
  <c r="Y480" i="6"/>
  <c r="Y479" i="6"/>
  <c r="Y478" i="6"/>
  <c r="Y477" i="6"/>
  <c r="Y476" i="6"/>
  <c r="Y475" i="6"/>
  <c r="Y474" i="6"/>
  <c r="Y473" i="6"/>
  <c r="Y472" i="6"/>
  <c r="Y471" i="6"/>
  <c r="Y470" i="6"/>
  <c r="Y469" i="6"/>
  <c r="Y468" i="6"/>
  <c r="Y467" i="6"/>
  <c r="Y466" i="6"/>
  <c r="Y465" i="6"/>
  <c r="Y464" i="6"/>
  <c r="Y463" i="6"/>
  <c r="Y462" i="6"/>
  <c r="Y461" i="6"/>
  <c r="Y460" i="6"/>
  <c r="Y459" i="6"/>
  <c r="Y458" i="6"/>
  <c r="Y457" i="6"/>
  <c r="Y456" i="6"/>
  <c r="Y455" i="6"/>
  <c r="Y454" i="6"/>
  <c r="Y453" i="6"/>
  <c r="Y452" i="6"/>
  <c r="Y451" i="6"/>
  <c r="Y450" i="6"/>
  <c r="Y449" i="6"/>
  <c r="Y448" i="6"/>
  <c r="Y447" i="6"/>
  <c r="Y446" i="6"/>
  <c r="Y445" i="6"/>
  <c r="Y444" i="6"/>
  <c r="Y443" i="6"/>
  <c r="Y442" i="6"/>
  <c r="Y441" i="6"/>
  <c r="Y440" i="6"/>
  <c r="Y439" i="6"/>
  <c r="Y438" i="6"/>
  <c r="Y437" i="6"/>
  <c r="Y436" i="6"/>
  <c r="Y435" i="6"/>
  <c r="Y434" i="6"/>
  <c r="Y433" i="6"/>
  <c r="Y432" i="6"/>
  <c r="Y431" i="6"/>
  <c r="Y430" i="6"/>
  <c r="Y429" i="6"/>
  <c r="Y428" i="6"/>
  <c r="Y427" i="6"/>
  <c r="Y426" i="6"/>
  <c r="Y425" i="6"/>
  <c r="Y424" i="6"/>
  <c r="Y423" i="6"/>
  <c r="Y422" i="6"/>
  <c r="Y421" i="6"/>
  <c r="Y420" i="6"/>
  <c r="Y419" i="6"/>
  <c r="Y418" i="6"/>
  <c r="Y417" i="6"/>
  <c r="Y416" i="6"/>
  <c r="Y415" i="6"/>
  <c r="Y414" i="6"/>
  <c r="Y413" i="6"/>
  <c r="Y412" i="6"/>
  <c r="Y411" i="6"/>
  <c r="Y410" i="6"/>
  <c r="Y409" i="6"/>
  <c r="Y408" i="6"/>
  <c r="Y407" i="6"/>
  <c r="Y406" i="6"/>
  <c r="Y405" i="6"/>
  <c r="Y404" i="6"/>
  <c r="Y403" i="6"/>
  <c r="Y402" i="6"/>
  <c r="Y401" i="6"/>
  <c r="Y400" i="6"/>
  <c r="Y399" i="6"/>
  <c r="Y398" i="6"/>
  <c r="Y397" i="6"/>
  <c r="Y396" i="6"/>
  <c r="Y395" i="6"/>
  <c r="Y394" i="6"/>
  <c r="Y393" i="6"/>
  <c r="Y392" i="6"/>
  <c r="Y391" i="6"/>
  <c r="Y390" i="6"/>
  <c r="Y389" i="6"/>
  <c r="Y388" i="6"/>
  <c r="Y387" i="6"/>
  <c r="Y386" i="6"/>
  <c r="Y385" i="6"/>
  <c r="Y384" i="6"/>
  <c r="Y383" i="6"/>
  <c r="Y382" i="6"/>
  <c r="Y381" i="6"/>
  <c r="Y380" i="6"/>
  <c r="Y379" i="6"/>
  <c r="Y378" i="6"/>
  <c r="Y377" i="6"/>
  <c r="Y376" i="6"/>
  <c r="Y375" i="6"/>
  <c r="Y374" i="6"/>
  <c r="Y373" i="6"/>
  <c r="Y372" i="6"/>
  <c r="Y371" i="6"/>
  <c r="Y370" i="6"/>
  <c r="Y369" i="6"/>
  <c r="Y368" i="6"/>
  <c r="Y367" i="6"/>
  <c r="Y366" i="6"/>
  <c r="Y365" i="6"/>
  <c r="Y364" i="6"/>
  <c r="Y363" i="6"/>
  <c r="Y362" i="6"/>
  <c r="Y361" i="6"/>
  <c r="Y360" i="6"/>
  <c r="Y359" i="6"/>
  <c r="Y358" i="6"/>
  <c r="Y357" i="6"/>
  <c r="Y356" i="6"/>
  <c r="Y355" i="6"/>
  <c r="Y354" i="6"/>
  <c r="Y353" i="6"/>
  <c r="Y352" i="6"/>
  <c r="Y351" i="6"/>
  <c r="Y350" i="6"/>
  <c r="Y349" i="6"/>
  <c r="Y348" i="6"/>
  <c r="Y347" i="6"/>
  <c r="Y346" i="6"/>
  <c r="Y345" i="6"/>
  <c r="Y344" i="6"/>
  <c r="Y343" i="6"/>
  <c r="Y342" i="6"/>
  <c r="Y341" i="6"/>
  <c r="Y340" i="6"/>
  <c r="Y339" i="6"/>
  <c r="Y338" i="6"/>
  <c r="Y337" i="6"/>
  <c r="Y336" i="6"/>
  <c r="Y335" i="6"/>
  <c r="Y334" i="6"/>
  <c r="Y333" i="6"/>
  <c r="Y332" i="6"/>
  <c r="Y331" i="6"/>
  <c r="Y330" i="6"/>
  <c r="Y329" i="6"/>
  <c r="Y328" i="6"/>
  <c r="Y327" i="6"/>
  <c r="Y326" i="6"/>
  <c r="Y325" i="6"/>
  <c r="Y324" i="6"/>
  <c r="Y323" i="6"/>
  <c r="Y322" i="6"/>
  <c r="Y321" i="6"/>
  <c r="Y320" i="6"/>
  <c r="Y319" i="6"/>
  <c r="Y318" i="6"/>
  <c r="Y317" i="6"/>
  <c r="Y316" i="6"/>
  <c r="Y315" i="6"/>
  <c r="Y314" i="6"/>
  <c r="Y313" i="6"/>
  <c r="Y312" i="6"/>
  <c r="Y311" i="6"/>
  <c r="Y310" i="6"/>
  <c r="Y309" i="6"/>
  <c r="Y308" i="6"/>
  <c r="Y307" i="6"/>
  <c r="Y306" i="6"/>
  <c r="Y305" i="6"/>
  <c r="Y304" i="6"/>
  <c r="Y303" i="6"/>
  <c r="Y302" i="6"/>
  <c r="Y301" i="6"/>
  <c r="Y300" i="6"/>
  <c r="Y299" i="6"/>
  <c r="Y298" i="6"/>
  <c r="Y297" i="6"/>
  <c r="Y296" i="6"/>
  <c r="Y295" i="6"/>
  <c r="Y294" i="6"/>
  <c r="Y293" i="6"/>
  <c r="Y292" i="6"/>
  <c r="Y291" i="6"/>
  <c r="Y290" i="6"/>
  <c r="Y289" i="6"/>
  <c r="Y288" i="6"/>
  <c r="Y287" i="6"/>
  <c r="Y286" i="6"/>
  <c r="Y285" i="6"/>
  <c r="Y284" i="6"/>
  <c r="Y283" i="6"/>
  <c r="Y282" i="6"/>
  <c r="Y281" i="6"/>
  <c r="Y280" i="6"/>
  <c r="Y279" i="6"/>
  <c r="Y278" i="6"/>
  <c r="Y277" i="6"/>
  <c r="Y276" i="6"/>
  <c r="Y275" i="6"/>
  <c r="Y274" i="6"/>
  <c r="Y273" i="6"/>
  <c r="Y272" i="6"/>
  <c r="Y271" i="6"/>
  <c r="Y270" i="6"/>
  <c r="Y269" i="6"/>
  <c r="Y268" i="6"/>
  <c r="Y267" i="6"/>
  <c r="Y266" i="6"/>
  <c r="Y265" i="6"/>
  <c r="Y264" i="6"/>
  <c r="Y263" i="6"/>
  <c r="Y262" i="6"/>
  <c r="Y261" i="6"/>
  <c r="Y260" i="6"/>
  <c r="Y259" i="6"/>
  <c r="Y258" i="6"/>
  <c r="Y257" i="6"/>
  <c r="Y256" i="6"/>
  <c r="Y255" i="6"/>
  <c r="Y254" i="6"/>
  <c r="Y253" i="6"/>
  <c r="Y252" i="6"/>
  <c r="Y251" i="6"/>
  <c r="Y250" i="6"/>
  <c r="Y249" i="6"/>
  <c r="Y248" i="6"/>
  <c r="Y247" i="6"/>
  <c r="Y246" i="6"/>
  <c r="Y245" i="6"/>
  <c r="Y244" i="6"/>
  <c r="Y243" i="6"/>
  <c r="Y242" i="6"/>
  <c r="Y241" i="6"/>
  <c r="Y240" i="6"/>
  <c r="Y239" i="6"/>
  <c r="Y238" i="6"/>
  <c r="Y237" i="6"/>
  <c r="Y236" i="6"/>
  <c r="Y235" i="6"/>
  <c r="Y234" i="6"/>
  <c r="Y233" i="6"/>
  <c r="Y232" i="6"/>
  <c r="Y231" i="6"/>
  <c r="Y230" i="6"/>
  <c r="Y229" i="6"/>
  <c r="Y228" i="6"/>
  <c r="Y227" i="6"/>
  <c r="Y226" i="6"/>
  <c r="Y225" i="6"/>
  <c r="Y224" i="6"/>
  <c r="Y223" i="6"/>
  <c r="Y222" i="6"/>
  <c r="Y221" i="6"/>
  <c r="Y220" i="6"/>
  <c r="Y219" i="6"/>
  <c r="Y218" i="6"/>
  <c r="Y217" i="6"/>
  <c r="Y216" i="6"/>
  <c r="Y215" i="6"/>
  <c r="Y214" i="6"/>
  <c r="Y213" i="6"/>
  <c r="Y212" i="6"/>
  <c r="Y211" i="6"/>
  <c r="Y210" i="6"/>
  <c r="Y209" i="6"/>
  <c r="Y208" i="6"/>
  <c r="Y207" i="6"/>
  <c r="Y206" i="6"/>
  <c r="Y205" i="6"/>
  <c r="Y204" i="6"/>
  <c r="Y203" i="6"/>
  <c r="Y202" i="6"/>
  <c r="Y201" i="6"/>
  <c r="Y200" i="6"/>
  <c r="Y199" i="6"/>
  <c r="Y198" i="6"/>
  <c r="Y197" i="6"/>
  <c r="Y196" i="6"/>
  <c r="Y195" i="6"/>
  <c r="Y194" i="6"/>
  <c r="Y193" i="6"/>
  <c r="Y192" i="6"/>
  <c r="Y191" i="6"/>
  <c r="Y190" i="6"/>
  <c r="Y189" i="6"/>
  <c r="Y188" i="6"/>
  <c r="Y187" i="6"/>
  <c r="Y186" i="6"/>
  <c r="Y185" i="6"/>
  <c r="Y184" i="6"/>
  <c r="Y183" i="6"/>
  <c r="Y182" i="6"/>
  <c r="Y181" i="6"/>
  <c r="Y180" i="6"/>
  <c r="Y179" i="6"/>
  <c r="Y178" i="6"/>
  <c r="Y177" i="6"/>
  <c r="Y176" i="6"/>
  <c r="Y175" i="6"/>
  <c r="Y174" i="6"/>
  <c r="Y173" i="6"/>
  <c r="Y172" i="6"/>
  <c r="Y171" i="6"/>
  <c r="Y170" i="6"/>
  <c r="Y169" i="6"/>
  <c r="Y168" i="6"/>
  <c r="Y167" i="6"/>
  <c r="Y166" i="6"/>
  <c r="Y165" i="6"/>
  <c r="Y164" i="6"/>
  <c r="Y163" i="6"/>
  <c r="Y162" i="6"/>
  <c r="Y161" i="6"/>
  <c r="Y160" i="6"/>
  <c r="Y159" i="6"/>
  <c r="Y158" i="6"/>
  <c r="Y157" i="6"/>
  <c r="Y156" i="6"/>
  <c r="Y155" i="6"/>
  <c r="Y154" i="6"/>
  <c r="Y153" i="6"/>
  <c r="Y152" i="6"/>
  <c r="Y151" i="6"/>
  <c r="Y150" i="6"/>
  <c r="Y149" i="6"/>
  <c r="Y148" i="6"/>
  <c r="Y147" i="6"/>
  <c r="Y146" i="6"/>
  <c r="Y145" i="6"/>
  <c r="Y144" i="6"/>
  <c r="Y143" i="6"/>
  <c r="Y142" i="6"/>
  <c r="Y141" i="6"/>
  <c r="Y140" i="6"/>
  <c r="Y139" i="6"/>
  <c r="Y138" i="6"/>
  <c r="Y137" i="6"/>
  <c r="Y136" i="6"/>
  <c r="Y135" i="6"/>
  <c r="Y134" i="6"/>
  <c r="Y133" i="6"/>
  <c r="Y132" i="6"/>
  <c r="Y131" i="6"/>
  <c r="Y130" i="6"/>
  <c r="Y129" i="6"/>
  <c r="Y128" i="6"/>
  <c r="Y127" i="6"/>
  <c r="Y126" i="6"/>
  <c r="Y125" i="6"/>
  <c r="Y124" i="6"/>
  <c r="Y123" i="6"/>
  <c r="Y122" i="6"/>
  <c r="Y121" i="6"/>
  <c r="Y120" i="6"/>
  <c r="Y119" i="6"/>
  <c r="Y118" i="6"/>
  <c r="Y117" i="6"/>
  <c r="Y116" i="6"/>
  <c r="Y115" i="6"/>
  <c r="Y114" i="6"/>
  <c r="Y113" i="6"/>
  <c r="Y112" i="6"/>
  <c r="Y111" i="6"/>
  <c r="Y110" i="6"/>
  <c r="Y109" i="6"/>
  <c r="Y108" i="6"/>
  <c r="Y107" i="6"/>
  <c r="Y106" i="6"/>
  <c r="Y105" i="6"/>
  <c r="Y104" i="6"/>
  <c r="Y103" i="6"/>
  <c r="Y102" i="6"/>
  <c r="Y101" i="6"/>
  <c r="Y100" i="6"/>
  <c r="Y99" i="6"/>
  <c r="Y98" i="6"/>
  <c r="Y97" i="6"/>
  <c r="Y96" i="6"/>
  <c r="Y95" i="6"/>
  <c r="Y94" i="6"/>
  <c r="Y93" i="6"/>
  <c r="Y92" i="6"/>
  <c r="Y91" i="6"/>
  <c r="Y90" i="6"/>
  <c r="Y89" i="6"/>
  <c r="Y88" i="6"/>
  <c r="Y87" i="6"/>
  <c r="Y86" i="6"/>
  <c r="Y85" i="6"/>
  <c r="Y84" i="6"/>
  <c r="Y83" i="6"/>
  <c r="Y82" i="6"/>
  <c r="Y81" i="6"/>
  <c r="Y80" i="6"/>
  <c r="Y79" i="6"/>
  <c r="Y78" i="6"/>
  <c r="Y77" i="6"/>
  <c r="Y76" i="6"/>
  <c r="Y75" i="6"/>
  <c r="Y74" i="6"/>
  <c r="Y73" i="6"/>
  <c r="Y72" i="6"/>
  <c r="Y71" i="6"/>
  <c r="Y70" i="6"/>
  <c r="Y69" i="6"/>
  <c r="Y68" i="6"/>
  <c r="Y67" i="6"/>
  <c r="Y66" i="6"/>
  <c r="Y65" i="6"/>
  <c r="Y64" i="6"/>
  <c r="Y63" i="6"/>
  <c r="Y62" i="6"/>
  <c r="Y61" i="6"/>
  <c r="Y60" i="6"/>
  <c r="Y59" i="6"/>
  <c r="Y58" i="6"/>
  <c r="Y57" i="6"/>
  <c r="Y56" i="6"/>
  <c r="Y55" i="6"/>
  <c r="Y54" i="6"/>
  <c r="Y53" i="6"/>
  <c r="Y52" i="6"/>
  <c r="Y51" i="6"/>
  <c r="Y50" i="6"/>
  <c r="Y49" i="6"/>
  <c r="Y48" i="6"/>
  <c r="Y47" i="6"/>
  <c r="Y46" i="6"/>
  <c r="Y45" i="6"/>
  <c r="Y44" i="6"/>
  <c r="Y43" i="6"/>
  <c r="Y42" i="6"/>
  <c r="Y41" i="6"/>
  <c r="Y40" i="6"/>
  <c r="Y39" i="6"/>
  <c r="Y38" i="6"/>
  <c r="Y37" i="6"/>
  <c r="Y36" i="6"/>
  <c r="Y35" i="6"/>
  <c r="Y34" i="6"/>
  <c r="Y33" i="6"/>
  <c r="Y32" i="6"/>
  <c r="Y31" i="6"/>
  <c r="Y30" i="6"/>
  <c r="Y29" i="6"/>
  <c r="Y28" i="6"/>
  <c r="Y27" i="6"/>
  <c r="Y23" i="6"/>
  <c r="Y20" i="6"/>
  <c r="Y19" i="6"/>
  <c r="Y18" i="6"/>
  <c r="Y16" i="6"/>
  <c r="D16" i="6" s="1"/>
  <c r="Y15" i="6" l="1"/>
  <c r="D15" i="6" s="1"/>
  <c r="Y22" i="6"/>
  <c r="Y21" i="6"/>
  <c r="B867" i="6" l="1"/>
  <c r="L867" i="6" s="1"/>
  <c r="B866" i="6"/>
  <c r="L866" i="6" s="1"/>
  <c r="B865" i="6"/>
  <c r="L865" i="6" s="1"/>
  <c r="B864" i="6"/>
  <c r="L864" i="6" s="1"/>
  <c r="B863" i="6"/>
  <c r="L863" i="6" s="1"/>
  <c r="B862" i="6"/>
  <c r="L862" i="6" s="1"/>
  <c r="B861" i="6"/>
  <c r="L861" i="6" s="1"/>
  <c r="B860" i="6"/>
  <c r="L860" i="6" s="1"/>
  <c r="B859" i="6"/>
  <c r="L859" i="6" s="1"/>
  <c r="B858" i="6"/>
  <c r="L858" i="6" s="1"/>
  <c r="B857" i="6"/>
  <c r="L857" i="6" s="1"/>
  <c r="B856" i="6"/>
  <c r="L856" i="6" s="1"/>
  <c r="B855" i="6"/>
  <c r="L855" i="6" s="1"/>
  <c r="B854" i="6"/>
  <c r="L854" i="6" s="1"/>
  <c r="B853" i="6"/>
  <c r="L853" i="6" s="1"/>
  <c r="B852" i="6"/>
  <c r="L852" i="6" s="1"/>
  <c r="B851" i="6"/>
  <c r="L851" i="6" s="1"/>
  <c r="B850" i="6"/>
  <c r="L850" i="6" s="1"/>
  <c r="B849" i="6"/>
  <c r="L849" i="6" s="1"/>
  <c r="B848" i="6"/>
  <c r="L848" i="6" s="1"/>
  <c r="B847" i="6"/>
  <c r="L847" i="6" s="1"/>
  <c r="B846" i="6"/>
  <c r="L846" i="6" s="1"/>
  <c r="B845" i="6"/>
  <c r="L845" i="6" s="1"/>
  <c r="B844" i="6"/>
  <c r="L844" i="6" s="1"/>
  <c r="B843" i="6"/>
  <c r="L843" i="6" s="1"/>
  <c r="B842" i="6"/>
  <c r="L842" i="6" s="1"/>
  <c r="B841" i="6"/>
  <c r="L841" i="6" s="1"/>
  <c r="B840" i="6"/>
  <c r="L840" i="6" s="1"/>
  <c r="B839" i="6"/>
  <c r="L839" i="6" s="1"/>
  <c r="B838" i="6"/>
  <c r="L838" i="6" s="1"/>
  <c r="B837" i="6"/>
  <c r="L837" i="6" s="1"/>
  <c r="B836" i="6"/>
  <c r="L836" i="6" s="1"/>
  <c r="B835" i="6"/>
  <c r="L835" i="6" s="1"/>
  <c r="B834" i="6"/>
  <c r="L834" i="6" s="1"/>
  <c r="B833" i="6"/>
  <c r="L833" i="6" s="1"/>
  <c r="B832" i="6"/>
  <c r="L832" i="6" s="1"/>
  <c r="B831" i="6"/>
  <c r="L831" i="6" s="1"/>
  <c r="B830" i="6"/>
  <c r="L830" i="6" s="1"/>
  <c r="B829" i="6"/>
  <c r="L829" i="6" s="1"/>
  <c r="B828" i="6"/>
  <c r="L828" i="6" s="1"/>
  <c r="B827" i="6"/>
  <c r="L827" i="6" s="1"/>
  <c r="B826" i="6"/>
  <c r="L826" i="6" s="1"/>
  <c r="B825" i="6"/>
  <c r="L825" i="6" s="1"/>
  <c r="B824" i="6"/>
  <c r="L824" i="6" s="1"/>
  <c r="B823" i="6"/>
  <c r="L823" i="6" s="1"/>
  <c r="B822" i="6"/>
  <c r="L822" i="6" s="1"/>
  <c r="B821" i="6"/>
  <c r="L821" i="6" s="1"/>
  <c r="B820" i="6"/>
  <c r="L820" i="6" s="1"/>
  <c r="B819" i="6"/>
  <c r="L819" i="6" s="1"/>
  <c r="B818" i="6"/>
  <c r="L818" i="6" s="1"/>
  <c r="B817" i="6"/>
  <c r="L817" i="6" s="1"/>
  <c r="B816" i="6"/>
  <c r="L816" i="6" s="1"/>
  <c r="B815" i="6"/>
  <c r="L815" i="6" s="1"/>
  <c r="B814" i="6"/>
  <c r="L814" i="6" s="1"/>
  <c r="B813" i="6"/>
  <c r="L813" i="6" s="1"/>
  <c r="B812" i="6"/>
  <c r="L812" i="6" s="1"/>
  <c r="B811" i="6"/>
  <c r="L811" i="6" s="1"/>
  <c r="B810" i="6"/>
  <c r="L810" i="6" s="1"/>
  <c r="B809" i="6"/>
  <c r="L809" i="6" s="1"/>
  <c r="B808" i="6"/>
  <c r="L808" i="6" s="1"/>
  <c r="B807" i="6"/>
  <c r="L807" i="6" s="1"/>
  <c r="B806" i="6"/>
  <c r="L806" i="6" s="1"/>
  <c r="B805" i="6"/>
  <c r="L805" i="6" s="1"/>
  <c r="B804" i="6"/>
  <c r="L804" i="6" s="1"/>
  <c r="B803" i="6"/>
  <c r="L803" i="6" s="1"/>
  <c r="B802" i="6"/>
  <c r="L802" i="6" s="1"/>
  <c r="B801" i="6"/>
  <c r="L801" i="6" s="1"/>
  <c r="B800" i="6"/>
  <c r="L800" i="6" s="1"/>
  <c r="B799" i="6"/>
  <c r="L799" i="6" s="1"/>
  <c r="B798" i="6"/>
  <c r="L798" i="6" s="1"/>
  <c r="B797" i="6"/>
  <c r="L797" i="6" s="1"/>
  <c r="B796" i="6"/>
  <c r="L796" i="6" s="1"/>
  <c r="B795" i="6"/>
  <c r="L795" i="6" s="1"/>
  <c r="B794" i="6"/>
  <c r="L794" i="6" s="1"/>
  <c r="B793" i="6"/>
  <c r="L793" i="6" s="1"/>
  <c r="B792" i="6"/>
  <c r="L792" i="6" s="1"/>
  <c r="B791" i="6"/>
  <c r="L791" i="6" s="1"/>
  <c r="B790" i="6"/>
  <c r="L790" i="6" s="1"/>
  <c r="B789" i="6"/>
  <c r="L789" i="6" s="1"/>
  <c r="B788" i="6"/>
  <c r="L788" i="6" s="1"/>
  <c r="B787" i="6"/>
  <c r="L787" i="6" s="1"/>
  <c r="B786" i="6"/>
  <c r="L786" i="6" s="1"/>
  <c r="B785" i="6"/>
  <c r="L785" i="6" s="1"/>
  <c r="B784" i="6"/>
  <c r="L784" i="6" s="1"/>
  <c r="B783" i="6"/>
  <c r="L783" i="6" s="1"/>
  <c r="B782" i="6"/>
  <c r="L782" i="6" s="1"/>
  <c r="B781" i="6"/>
  <c r="L781" i="6" s="1"/>
  <c r="B780" i="6"/>
  <c r="L780" i="6" s="1"/>
  <c r="B779" i="6"/>
  <c r="L779" i="6" s="1"/>
  <c r="B778" i="6"/>
  <c r="L778" i="6" s="1"/>
  <c r="B777" i="6"/>
  <c r="L777" i="6" s="1"/>
  <c r="B776" i="6"/>
  <c r="L776" i="6" s="1"/>
  <c r="B775" i="6"/>
  <c r="L775" i="6" s="1"/>
  <c r="B774" i="6"/>
  <c r="L774" i="6" s="1"/>
  <c r="B773" i="6"/>
  <c r="L773" i="6" s="1"/>
  <c r="B772" i="6"/>
  <c r="L772" i="6" s="1"/>
  <c r="B771" i="6"/>
  <c r="L771" i="6" s="1"/>
  <c r="B770" i="6"/>
  <c r="L770" i="6" s="1"/>
  <c r="B769" i="6"/>
  <c r="L769" i="6" s="1"/>
  <c r="B768" i="6"/>
  <c r="L768" i="6" s="1"/>
  <c r="B767" i="6"/>
  <c r="L767" i="6" s="1"/>
  <c r="B766" i="6"/>
  <c r="L766" i="6" s="1"/>
  <c r="B765" i="6"/>
  <c r="L765" i="6" s="1"/>
  <c r="B764" i="6"/>
  <c r="L764" i="6" s="1"/>
  <c r="B763" i="6"/>
  <c r="L763" i="6" s="1"/>
  <c r="B762" i="6"/>
  <c r="L762" i="6" s="1"/>
  <c r="B761" i="6"/>
  <c r="L761" i="6" s="1"/>
  <c r="B760" i="6"/>
  <c r="L760" i="6" s="1"/>
  <c r="B759" i="6"/>
  <c r="L759" i="6" s="1"/>
  <c r="B758" i="6"/>
  <c r="L758" i="6" s="1"/>
  <c r="B757" i="6"/>
  <c r="L757" i="6" s="1"/>
  <c r="B756" i="6"/>
  <c r="L756" i="6" s="1"/>
  <c r="B755" i="6"/>
  <c r="L755" i="6" s="1"/>
  <c r="B754" i="6"/>
  <c r="L754" i="6" s="1"/>
  <c r="B753" i="6"/>
  <c r="L753" i="6" s="1"/>
  <c r="B752" i="6"/>
  <c r="L752" i="6" s="1"/>
  <c r="B751" i="6"/>
  <c r="L751" i="6" s="1"/>
  <c r="B750" i="6"/>
  <c r="L750" i="6" s="1"/>
  <c r="B749" i="6"/>
  <c r="L749" i="6" s="1"/>
  <c r="B748" i="6"/>
  <c r="L748" i="6" s="1"/>
  <c r="B747" i="6"/>
  <c r="L747" i="6" s="1"/>
  <c r="B746" i="6"/>
  <c r="L746" i="6" s="1"/>
  <c r="B745" i="6"/>
  <c r="L745" i="6" s="1"/>
  <c r="B744" i="6"/>
  <c r="L744" i="6" s="1"/>
  <c r="B743" i="6"/>
  <c r="L743" i="6" s="1"/>
  <c r="B742" i="6"/>
  <c r="L742" i="6" s="1"/>
  <c r="B741" i="6"/>
  <c r="L741" i="6" s="1"/>
  <c r="B740" i="6"/>
  <c r="L740" i="6" s="1"/>
  <c r="B739" i="6"/>
  <c r="L739" i="6" s="1"/>
  <c r="B738" i="6"/>
  <c r="L738" i="6" s="1"/>
  <c r="B737" i="6"/>
  <c r="L737" i="6" s="1"/>
  <c r="B736" i="6"/>
  <c r="L736" i="6" s="1"/>
  <c r="B735" i="6"/>
  <c r="L735" i="6" s="1"/>
  <c r="B734" i="6"/>
  <c r="L734" i="6" s="1"/>
  <c r="B733" i="6"/>
  <c r="L733" i="6" s="1"/>
  <c r="B732" i="6"/>
  <c r="L732" i="6" s="1"/>
  <c r="B731" i="6"/>
  <c r="L731" i="6" s="1"/>
  <c r="B730" i="6"/>
  <c r="L730" i="6" s="1"/>
  <c r="B729" i="6"/>
  <c r="L729" i="6" s="1"/>
  <c r="B728" i="6"/>
  <c r="L728" i="6" s="1"/>
  <c r="B727" i="6"/>
  <c r="L727" i="6" s="1"/>
  <c r="B726" i="6"/>
  <c r="L726" i="6" s="1"/>
  <c r="B725" i="6"/>
  <c r="L725" i="6" s="1"/>
  <c r="B724" i="6"/>
  <c r="L724" i="6" s="1"/>
  <c r="B723" i="6"/>
  <c r="L723" i="6" s="1"/>
  <c r="B722" i="6"/>
  <c r="L722" i="6" s="1"/>
  <c r="B721" i="6"/>
  <c r="L721" i="6" s="1"/>
  <c r="B720" i="6"/>
  <c r="L720" i="6" s="1"/>
  <c r="B719" i="6"/>
  <c r="L719" i="6" s="1"/>
  <c r="B718" i="6"/>
  <c r="L718" i="6" s="1"/>
  <c r="B717" i="6"/>
  <c r="L717" i="6" s="1"/>
  <c r="B716" i="6"/>
  <c r="L716" i="6" s="1"/>
  <c r="B715" i="6"/>
  <c r="L715" i="6" s="1"/>
  <c r="B714" i="6"/>
  <c r="L714" i="6" s="1"/>
  <c r="B713" i="6"/>
  <c r="L713" i="6" s="1"/>
  <c r="B712" i="6"/>
  <c r="L712" i="6" s="1"/>
  <c r="B711" i="6"/>
  <c r="L711" i="6" s="1"/>
  <c r="B710" i="6"/>
  <c r="L710" i="6" s="1"/>
  <c r="B709" i="6"/>
  <c r="L709" i="6" s="1"/>
  <c r="B708" i="6"/>
  <c r="L708" i="6" s="1"/>
  <c r="B707" i="6"/>
  <c r="L707" i="6" s="1"/>
  <c r="B706" i="6"/>
  <c r="L706" i="6" s="1"/>
  <c r="B705" i="6"/>
  <c r="L705" i="6" s="1"/>
  <c r="B704" i="6"/>
  <c r="L704" i="6" s="1"/>
  <c r="B703" i="6"/>
  <c r="L703" i="6" s="1"/>
  <c r="B702" i="6"/>
  <c r="L702" i="6" s="1"/>
  <c r="B701" i="6"/>
  <c r="L701" i="6" s="1"/>
  <c r="B700" i="6"/>
  <c r="L700" i="6" s="1"/>
  <c r="B699" i="6"/>
  <c r="L699" i="6" s="1"/>
  <c r="B698" i="6"/>
  <c r="L698" i="6" s="1"/>
  <c r="B697" i="6"/>
  <c r="L697" i="6" s="1"/>
  <c r="B696" i="6"/>
  <c r="L696" i="6" s="1"/>
  <c r="B695" i="6"/>
  <c r="L695" i="6" s="1"/>
  <c r="B694" i="6"/>
  <c r="L694" i="6" s="1"/>
  <c r="B693" i="6"/>
  <c r="L693" i="6" s="1"/>
  <c r="B692" i="6"/>
  <c r="L692" i="6" s="1"/>
  <c r="B691" i="6"/>
  <c r="L691" i="6" s="1"/>
  <c r="B690" i="6"/>
  <c r="L690" i="6" s="1"/>
  <c r="B689" i="6"/>
  <c r="L689" i="6" s="1"/>
  <c r="B688" i="6"/>
  <c r="L688" i="6" s="1"/>
  <c r="B687" i="6"/>
  <c r="L687" i="6" s="1"/>
  <c r="B686" i="6"/>
  <c r="L686" i="6" s="1"/>
  <c r="B685" i="6"/>
  <c r="L685" i="6" s="1"/>
  <c r="B684" i="6"/>
  <c r="L684" i="6" s="1"/>
  <c r="B683" i="6"/>
  <c r="L683" i="6" s="1"/>
  <c r="B682" i="6"/>
  <c r="L682" i="6" s="1"/>
  <c r="B681" i="6"/>
  <c r="L681" i="6" s="1"/>
  <c r="B680" i="6"/>
  <c r="L680" i="6" s="1"/>
  <c r="B679" i="6"/>
  <c r="L679" i="6" s="1"/>
  <c r="B678" i="6"/>
  <c r="L678" i="6" s="1"/>
  <c r="B677" i="6"/>
  <c r="L677" i="6" s="1"/>
  <c r="B676" i="6"/>
  <c r="L676" i="6" s="1"/>
  <c r="B675" i="6"/>
  <c r="L675" i="6" s="1"/>
  <c r="B674" i="6"/>
  <c r="L674" i="6" s="1"/>
  <c r="B673" i="6"/>
  <c r="L673" i="6" s="1"/>
  <c r="B672" i="6"/>
  <c r="L672" i="6" s="1"/>
  <c r="B671" i="6"/>
  <c r="L671" i="6" s="1"/>
  <c r="B670" i="6"/>
  <c r="L670" i="6" s="1"/>
  <c r="B669" i="6"/>
  <c r="L669" i="6" s="1"/>
  <c r="B668" i="6"/>
  <c r="L668" i="6" s="1"/>
  <c r="B667" i="6"/>
  <c r="L667" i="6" s="1"/>
  <c r="B666" i="6"/>
  <c r="L666" i="6" s="1"/>
  <c r="B665" i="6"/>
  <c r="L665" i="6" s="1"/>
  <c r="B664" i="6"/>
  <c r="L664" i="6" s="1"/>
  <c r="B663" i="6"/>
  <c r="L663" i="6" s="1"/>
  <c r="B662" i="6"/>
  <c r="L662" i="6" s="1"/>
  <c r="B661" i="6"/>
  <c r="L661" i="6" s="1"/>
  <c r="B660" i="6"/>
  <c r="L660" i="6" s="1"/>
  <c r="B659" i="6"/>
  <c r="L659" i="6" s="1"/>
  <c r="B658" i="6"/>
  <c r="L658" i="6" s="1"/>
  <c r="B657" i="6"/>
  <c r="L657" i="6" s="1"/>
  <c r="B656" i="6"/>
  <c r="L656" i="6" s="1"/>
  <c r="B655" i="6"/>
  <c r="L655" i="6" s="1"/>
  <c r="B654" i="6"/>
  <c r="L654" i="6" s="1"/>
  <c r="B653" i="6"/>
  <c r="L653" i="6" s="1"/>
  <c r="B652" i="6"/>
  <c r="L652" i="6" s="1"/>
  <c r="B651" i="6"/>
  <c r="L651" i="6" s="1"/>
  <c r="B650" i="6"/>
  <c r="L650" i="6" s="1"/>
  <c r="B649" i="6"/>
  <c r="L649" i="6" s="1"/>
  <c r="B648" i="6"/>
  <c r="L648" i="6" s="1"/>
  <c r="B647" i="6"/>
  <c r="L647" i="6" s="1"/>
  <c r="B646" i="6"/>
  <c r="L646" i="6" s="1"/>
  <c r="B645" i="6"/>
  <c r="L645" i="6" s="1"/>
  <c r="B644" i="6"/>
  <c r="L644" i="6" s="1"/>
  <c r="B643" i="6"/>
  <c r="L643" i="6" s="1"/>
  <c r="B642" i="6"/>
  <c r="L642" i="6" s="1"/>
  <c r="B641" i="6"/>
  <c r="L641" i="6" s="1"/>
  <c r="B640" i="6"/>
  <c r="L640" i="6" s="1"/>
  <c r="B639" i="6"/>
  <c r="L639" i="6" s="1"/>
  <c r="B638" i="6"/>
  <c r="L638" i="6" s="1"/>
  <c r="B637" i="6"/>
  <c r="L637" i="6" s="1"/>
  <c r="B636" i="6"/>
  <c r="L636" i="6" s="1"/>
  <c r="B635" i="6"/>
  <c r="L635" i="6" s="1"/>
  <c r="B634" i="6"/>
  <c r="L634" i="6" s="1"/>
  <c r="B633" i="6"/>
  <c r="L633" i="6" s="1"/>
  <c r="B632" i="6"/>
  <c r="L632" i="6" s="1"/>
  <c r="B631" i="6"/>
  <c r="L631" i="6" s="1"/>
  <c r="B630" i="6"/>
  <c r="L630" i="6" s="1"/>
  <c r="B629" i="6"/>
  <c r="L629" i="6" s="1"/>
  <c r="B628" i="6"/>
  <c r="L628" i="6" s="1"/>
  <c r="B627" i="6"/>
  <c r="L627" i="6" s="1"/>
  <c r="B626" i="6"/>
  <c r="L626" i="6" s="1"/>
  <c r="B625" i="6"/>
  <c r="L625" i="6" s="1"/>
  <c r="B624" i="6"/>
  <c r="L624" i="6" s="1"/>
  <c r="B623" i="6"/>
  <c r="L623" i="6" s="1"/>
  <c r="B622" i="6"/>
  <c r="L622" i="6" s="1"/>
  <c r="B621" i="6"/>
  <c r="L621" i="6" s="1"/>
  <c r="B620" i="6"/>
  <c r="L620" i="6" s="1"/>
  <c r="B619" i="6"/>
  <c r="L619" i="6" s="1"/>
  <c r="B618" i="6"/>
  <c r="L618" i="6" s="1"/>
  <c r="B617" i="6"/>
  <c r="L617" i="6" s="1"/>
  <c r="B616" i="6"/>
  <c r="L616" i="6" s="1"/>
  <c r="B615" i="6"/>
  <c r="L615" i="6" s="1"/>
  <c r="B614" i="6"/>
  <c r="L614" i="6" s="1"/>
  <c r="B613" i="6"/>
  <c r="L613" i="6" s="1"/>
  <c r="B612" i="6"/>
  <c r="L612" i="6" s="1"/>
  <c r="B611" i="6"/>
  <c r="L611" i="6" s="1"/>
  <c r="B610" i="6"/>
  <c r="L610" i="6" s="1"/>
  <c r="B609" i="6"/>
  <c r="L609" i="6" s="1"/>
  <c r="B608" i="6"/>
  <c r="L608" i="6" s="1"/>
  <c r="B607" i="6"/>
  <c r="L607" i="6" s="1"/>
  <c r="B606" i="6"/>
  <c r="L606" i="6" s="1"/>
  <c r="B605" i="6"/>
  <c r="L605" i="6" s="1"/>
  <c r="B604" i="6"/>
  <c r="L604" i="6" s="1"/>
  <c r="B603" i="6"/>
  <c r="L603" i="6" s="1"/>
  <c r="B602" i="6"/>
  <c r="L602" i="6" s="1"/>
  <c r="B601" i="6"/>
  <c r="L601" i="6" s="1"/>
  <c r="B600" i="6"/>
  <c r="L600" i="6" s="1"/>
  <c r="B599" i="6"/>
  <c r="L599" i="6" s="1"/>
  <c r="B598" i="6"/>
  <c r="L598" i="6" s="1"/>
  <c r="B597" i="6"/>
  <c r="L597" i="6" s="1"/>
  <c r="B596" i="6"/>
  <c r="L596" i="6" s="1"/>
  <c r="B595" i="6"/>
  <c r="L595" i="6" s="1"/>
  <c r="B594" i="6"/>
  <c r="L594" i="6" s="1"/>
  <c r="B593" i="6"/>
  <c r="L593" i="6" s="1"/>
  <c r="B592" i="6"/>
  <c r="L592" i="6" s="1"/>
  <c r="B591" i="6"/>
  <c r="L591" i="6" s="1"/>
  <c r="B590" i="6"/>
  <c r="L590" i="6" s="1"/>
  <c r="B589" i="6"/>
  <c r="L589" i="6" s="1"/>
  <c r="B588" i="6"/>
  <c r="L588" i="6" s="1"/>
  <c r="B587" i="6"/>
  <c r="L587" i="6" s="1"/>
  <c r="B586" i="6"/>
  <c r="L586" i="6" s="1"/>
  <c r="B585" i="6"/>
  <c r="L585" i="6" s="1"/>
  <c r="B584" i="6"/>
  <c r="L584" i="6" s="1"/>
  <c r="B583" i="6"/>
  <c r="L583" i="6" s="1"/>
  <c r="B582" i="6"/>
  <c r="L582" i="6" s="1"/>
  <c r="B581" i="6"/>
  <c r="L581" i="6" s="1"/>
  <c r="B580" i="6"/>
  <c r="L580" i="6" s="1"/>
  <c r="B579" i="6"/>
  <c r="L579" i="6" s="1"/>
  <c r="B578" i="6"/>
  <c r="L578" i="6" s="1"/>
  <c r="B577" i="6"/>
  <c r="L577" i="6" s="1"/>
  <c r="B576" i="6"/>
  <c r="L576" i="6" s="1"/>
  <c r="B575" i="6"/>
  <c r="L575" i="6" s="1"/>
  <c r="B574" i="6"/>
  <c r="L574" i="6" s="1"/>
  <c r="B573" i="6"/>
  <c r="L573" i="6" s="1"/>
  <c r="B572" i="6"/>
  <c r="L572" i="6" s="1"/>
  <c r="B571" i="6"/>
  <c r="L571" i="6" s="1"/>
  <c r="B570" i="6"/>
  <c r="L570" i="6" s="1"/>
  <c r="B569" i="6"/>
  <c r="L569" i="6" s="1"/>
  <c r="B568" i="6"/>
  <c r="L568" i="6" s="1"/>
  <c r="B567" i="6"/>
  <c r="L567" i="6" s="1"/>
  <c r="B566" i="6"/>
  <c r="L566" i="6" s="1"/>
  <c r="B565" i="6"/>
  <c r="L565" i="6" s="1"/>
  <c r="B564" i="6"/>
  <c r="L564" i="6" s="1"/>
  <c r="B563" i="6"/>
  <c r="L563" i="6" s="1"/>
  <c r="B562" i="6"/>
  <c r="L562" i="6" s="1"/>
  <c r="B561" i="6"/>
  <c r="L561" i="6" s="1"/>
  <c r="B560" i="6"/>
  <c r="L560" i="6" s="1"/>
  <c r="B559" i="6"/>
  <c r="L559" i="6" s="1"/>
  <c r="B558" i="6"/>
  <c r="L558" i="6" s="1"/>
  <c r="B557" i="6"/>
  <c r="L557" i="6" s="1"/>
  <c r="B556" i="6"/>
  <c r="L556" i="6" s="1"/>
  <c r="B555" i="6"/>
  <c r="L555" i="6" s="1"/>
  <c r="B554" i="6"/>
  <c r="L554" i="6" s="1"/>
  <c r="B553" i="6"/>
  <c r="L553" i="6" s="1"/>
  <c r="B552" i="6"/>
  <c r="L552" i="6" s="1"/>
  <c r="B551" i="6"/>
  <c r="L551" i="6" s="1"/>
  <c r="B550" i="6"/>
  <c r="L550" i="6" s="1"/>
  <c r="B549" i="6"/>
  <c r="L549" i="6" s="1"/>
  <c r="B548" i="6"/>
  <c r="L548" i="6" s="1"/>
  <c r="B547" i="6"/>
  <c r="L547" i="6" s="1"/>
  <c r="B546" i="6"/>
  <c r="L546" i="6" s="1"/>
  <c r="B545" i="6"/>
  <c r="L545" i="6" s="1"/>
  <c r="B544" i="6"/>
  <c r="L544" i="6" s="1"/>
  <c r="B543" i="6"/>
  <c r="L543" i="6" s="1"/>
  <c r="B542" i="6"/>
  <c r="L542" i="6" s="1"/>
  <c r="B541" i="6"/>
  <c r="L541" i="6" s="1"/>
  <c r="B540" i="6"/>
  <c r="L540" i="6" s="1"/>
  <c r="B539" i="6"/>
  <c r="L539" i="6" s="1"/>
  <c r="B538" i="6"/>
  <c r="L538" i="6" s="1"/>
  <c r="B537" i="6"/>
  <c r="L537" i="6" s="1"/>
  <c r="B536" i="6"/>
  <c r="L536" i="6" s="1"/>
  <c r="B535" i="6"/>
  <c r="L535" i="6" s="1"/>
  <c r="B534" i="6"/>
  <c r="L534" i="6" s="1"/>
  <c r="B533" i="6"/>
  <c r="L533" i="6" s="1"/>
  <c r="B532" i="6"/>
  <c r="L532" i="6" s="1"/>
  <c r="B531" i="6"/>
  <c r="L531" i="6" s="1"/>
  <c r="B530" i="6"/>
  <c r="L530" i="6" s="1"/>
  <c r="B529" i="6"/>
  <c r="L529" i="6" s="1"/>
  <c r="B528" i="6"/>
  <c r="L528" i="6" s="1"/>
  <c r="B527" i="6"/>
  <c r="L527" i="6" s="1"/>
  <c r="B526" i="6"/>
  <c r="L526" i="6" s="1"/>
  <c r="B525" i="6"/>
  <c r="L525" i="6" s="1"/>
  <c r="B524" i="6"/>
  <c r="L524" i="6" s="1"/>
  <c r="B523" i="6"/>
  <c r="L523" i="6" s="1"/>
  <c r="B522" i="6"/>
  <c r="L522" i="6" s="1"/>
  <c r="B521" i="6"/>
  <c r="L521" i="6" s="1"/>
  <c r="B520" i="6"/>
  <c r="L520" i="6" s="1"/>
  <c r="B519" i="6"/>
  <c r="L519" i="6" s="1"/>
  <c r="B518" i="6"/>
  <c r="L518" i="6" s="1"/>
  <c r="B517" i="6"/>
  <c r="L517" i="6" s="1"/>
  <c r="B516" i="6"/>
  <c r="L516" i="6" s="1"/>
  <c r="B515" i="6"/>
  <c r="L515" i="6" s="1"/>
  <c r="B514" i="6"/>
  <c r="L514" i="6" s="1"/>
  <c r="B513" i="6"/>
  <c r="L513" i="6" s="1"/>
  <c r="B512" i="6"/>
  <c r="L512" i="6" s="1"/>
  <c r="B511" i="6"/>
  <c r="L511" i="6" s="1"/>
  <c r="B510" i="6"/>
  <c r="L510" i="6" s="1"/>
  <c r="B509" i="6"/>
  <c r="L509" i="6" s="1"/>
  <c r="B508" i="6"/>
  <c r="L508" i="6" s="1"/>
  <c r="B507" i="6"/>
  <c r="L507" i="6" s="1"/>
  <c r="B506" i="6"/>
  <c r="L506" i="6" s="1"/>
  <c r="B505" i="6"/>
  <c r="L505" i="6" s="1"/>
  <c r="B504" i="6"/>
  <c r="L504" i="6" s="1"/>
  <c r="B503" i="6"/>
  <c r="L503" i="6" s="1"/>
  <c r="B502" i="6"/>
  <c r="L502" i="6" s="1"/>
  <c r="B501" i="6"/>
  <c r="L501" i="6" s="1"/>
  <c r="B500" i="6"/>
  <c r="L500" i="6" s="1"/>
  <c r="B499" i="6"/>
  <c r="L499" i="6" s="1"/>
  <c r="B498" i="6"/>
  <c r="L498" i="6" s="1"/>
  <c r="B497" i="6"/>
  <c r="L497" i="6" s="1"/>
  <c r="B496" i="6"/>
  <c r="L496" i="6" s="1"/>
  <c r="B495" i="6"/>
  <c r="L495" i="6" s="1"/>
  <c r="B494" i="6"/>
  <c r="L494" i="6" s="1"/>
  <c r="B493" i="6"/>
  <c r="L493" i="6" s="1"/>
  <c r="B492" i="6"/>
  <c r="L492" i="6" s="1"/>
  <c r="B491" i="6"/>
  <c r="L491" i="6" s="1"/>
  <c r="B490" i="6"/>
  <c r="L490" i="6" s="1"/>
  <c r="B489" i="6"/>
  <c r="L489" i="6" s="1"/>
  <c r="B488" i="6"/>
  <c r="L488" i="6" s="1"/>
  <c r="B487" i="6"/>
  <c r="L487" i="6" s="1"/>
  <c r="B486" i="6"/>
  <c r="L486" i="6" s="1"/>
  <c r="B485" i="6"/>
  <c r="L485" i="6" s="1"/>
  <c r="B484" i="6"/>
  <c r="L484" i="6" s="1"/>
  <c r="B483" i="6"/>
  <c r="L483" i="6" s="1"/>
  <c r="B482" i="6"/>
  <c r="L482" i="6" s="1"/>
  <c r="B481" i="6"/>
  <c r="L481" i="6" s="1"/>
  <c r="B480" i="6"/>
  <c r="L480" i="6" s="1"/>
  <c r="B479" i="6"/>
  <c r="L479" i="6" s="1"/>
  <c r="B478" i="6"/>
  <c r="L478" i="6" s="1"/>
  <c r="B477" i="6"/>
  <c r="L477" i="6" s="1"/>
  <c r="B476" i="6"/>
  <c r="L476" i="6" s="1"/>
  <c r="B475" i="6"/>
  <c r="L475" i="6" s="1"/>
  <c r="B474" i="6"/>
  <c r="L474" i="6" s="1"/>
  <c r="B473" i="6"/>
  <c r="L473" i="6" s="1"/>
  <c r="B472" i="6"/>
  <c r="L472" i="6" s="1"/>
  <c r="B471" i="6"/>
  <c r="L471" i="6" s="1"/>
  <c r="B470" i="6"/>
  <c r="L470" i="6" s="1"/>
  <c r="B469" i="6"/>
  <c r="L469" i="6" s="1"/>
  <c r="B468" i="6"/>
  <c r="L468" i="6" s="1"/>
  <c r="B467" i="6"/>
  <c r="L467" i="6" s="1"/>
  <c r="B466" i="6"/>
  <c r="L466" i="6" s="1"/>
  <c r="B465" i="6"/>
  <c r="L465" i="6" s="1"/>
  <c r="B464" i="6"/>
  <c r="L464" i="6" s="1"/>
  <c r="B463" i="6"/>
  <c r="L463" i="6" s="1"/>
  <c r="B462" i="6"/>
  <c r="L462" i="6" s="1"/>
  <c r="B461" i="6"/>
  <c r="L461" i="6" s="1"/>
  <c r="B460" i="6"/>
  <c r="L460" i="6" s="1"/>
  <c r="B459" i="6"/>
  <c r="L459" i="6" s="1"/>
  <c r="B458" i="6"/>
  <c r="L458" i="6" s="1"/>
  <c r="B457" i="6"/>
  <c r="L457" i="6" s="1"/>
  <c r="B456" i="6"/>
  <c r="L456" i="6" s="1"/>
  <c r="B455" i="6"/>
  <c r="L455" i="6" s="1"/>
  <c r="B454" i="6"/>
  <c r="L454" i="6" s="1"/>
  <c r="B453" i="6"/>
  <c r="L453" i="6" s="1"/>
  <c r="B452" i="6"/>
  <c r="L452" i="6" s="1"/>
  <c r="B451" i="6"/>
  <c r="L451" i="6" s="1"/>
  <c r="B450" i="6"/>
  <c r="L450" i="6" s="1"/>
  <c r="B449" i="6"/>
  <c r="L449" i="6" s="1"/>
  <c r="B448" i="6"/>
  <c r="L448" i="6" s="1"/>
  <c r="B447" i="6"/>
  <c r="L447" i="6" s="1"/>
  <c r="B446" i="6"/>
  <c r="L446" i="6" s="1"/>
  <c r="B445" i="6"/>
  <c r="L445" i="6" s="1"/>
  <c r="B444" i="6"/>
  <c r="L444" i="6" s="1"/>
  <c r="B443" i="6"/>
  <c r="L443" i="6" s="1"/>
  <c r="B442" i="6"/>
  <c r="L442" i="6" s="1"/>
  <c r="B441" i="6"/>
  <c r="L441" i="6" s="1"/>
  <c r="B440" i="6"/>
  <c r="L440" i="6" s="1"/>
  <c r="B439" i="6"/>
  <c r="L439" i="6" s="1"/>
  <c r="B438" i="6"/>
  <c r="L438" i="6" s="1"/>
  <c r="B437" i="6"/>
  <c r="L437" i="6" s="1"/>
  <c r="B436" i="6"/>
  <c r="L436" i="6" s="1"/>
  <c r="B435" i="6"/>
  <c r="L435" i="6" s="1"/>
  <c r="B434" i="6"/>
  <c r="L434" i="6" s="1"/>
  <c r="B433" i="6"/>
  <c r="L433" i="6" s="1"/>
  <c r="B432" i="6"/>
  <c r="L432" i="6" s="1"/>
  <c r="B431" i="6"/>
  <c r="L431" i="6" s="1"/>
  <c r="B430" i="6"/>
  <c r="L430" i="6" s="1"/>
  <c r="B429" i="6"/>
  <c r="L429" i="6" s="1"/>
  <c r="B428" i="6"/>
  <c r="L428" i="6" s="1"/>
  <c r="B427" i="6"/>
  <c r="L427" i="6" s="1"/>
  <c r="B426" i="6"/>
  <c r="L426" i="6" s="1"/>
  <c r="B425" i="6"/>
  <c r="L425" i="6" s="1"/>
  <c r="B424" i="6"/>
  <c r="L424" i="6" s="1"/>
  <c r="B423" i="6"/>
  <c r="L423" i="6" s="1"/>
  <c r="B422" i="6"/>
  <c r="L422" i="6" s="1"/>
  <c r="B421" i="6"/>
  <c r="L421" i="6" s="1"/>
  <c r="B420" i="6"/>
  <c r="L420" i="6" s="1"/>
  <c r="B419" i="6"/>
  <c r="L419" i="6" s="1"/>
  <c r="B418" i="6"/>
  <c r="L418" i="6" s="1"/>
  <c r="B417" i="6"/>
  <c r="L417" i="6" s="1"/>
  <c r="B416" i="6"/>
  <c r="L416" i="6" s="1"/>
  <c r="B415" i="6"/>
  <c r="L415" i="6" s="1"/>
  <c r="B414" i="6"/>
  <c r="L414" i="6" s="1"/>
  <c r="B413" i="6"/>
  <c r="L413" i="6" s="1"/>
  <c r="B412" i="6"/>
  <c r="L412" i="6" s="1"/>
  <c r="B411" i="6"/>
  <c r="L411" i="6" s="1"/>
  <c r="B410" i="6"/>
  <c r="L410" i="6" s="1"/>
  <c r="B409" i="6"/>
  <c r="L409" i="6" s="1"/>
  <c r="B408" i="6"/>
  <c r="L408" i="6" s="1"/>
  <c r="B407" i="6"/>
  <c r="L407" i="6" s="1"/>
  <c r="B406" i="6"/>
  <c r="L406" i="6" s="1"/>
  <c r="B405" i="6"/>
  <c r="L405" i="6" s="1"/>
  <c r="B404" i="6"/>
  <c r="L404" i="6" s="1"/>
  <c r="B403" i="6"/>
  <c r="L403" i="6" s="1"/>
  <c r="B402" i="6"/>
  <c r="L402" i="6" s="1"/>
  <c r="B401" i="6"/>
  <c r="L401" i="6" s="1"/>
  <c r="B400" i="6"/>
  <c r="L400" i="6" s="1"/>
  <c r="B399" i="6"/>
  <c r="L399" i="6" s="1"/>
  <c r="B398" i="6"/>
  <c r="L398" i="6" s="1"/>
  <c r="B397" i="6"/>
  <c r="L397" i="6" s="1"/>
  <c r="B396" i="6"/>
  <c r="L396" i="6" s="1"/>
  <c r="B395" i="6"/>
  <c r="L395" i="6" s="1"/>
  <c r="B394" i="6"/>
  <c r="L394" i="6" s="1"/>
  <c r="B393" i="6"/>
  <c r="L393" i="6" s="1"/>
  <c r="B392" i="6"/>
  <c r="L392" i="6" s="1"/>
  <c r="B391" i="6"/>
  <c r="L391" i="6" s="1"/>
  <c r="B390" i="6"/>
  <c r="L390" i="6" s="1"/>
  <c r="B389" i="6"/>
  <c r="L389" i="6" s="1"/>
  <c r="B388" i="6"/>
  <c r="L388" i="6" s="1"/>
  <c r="B387" i="6"/>
  <c r="L387" i="6" s="1"/>
  <c r="B386" i="6"/>
  <c r="L386" i="6" s="1"/>
  <c r="B385" i="6"/>
  <c r="L385" i="6" s="1"/>
  <c r="B384" i="6"/>
  <c r="L384" i="6" s="1"/>
  <c r="B383" i="6"/>
  <c r="L383" i="6" s="1"/>
  <c r="B382" i="6"/>
  <c r="L382" i="6" s="1"/>
  <c r="B381" i="6"/>
  <c r="L381" i="6" s="1"/>
  <c r="B380" i="6"/>
  <c r="L380" i="6" s="1"/>
  <c r="B379" i="6"/>
  <c r="L379" i="6" s="1"/>
  <c r="B378" i="6"/>
  <c r="L378" i="6" s="1"/>
  <c r="B377" i="6"/>
  <c r="L377" i="6" s="1"/>
  <c r="B376" i="6"/>
  <c r="L376" i="6" s="1"/>
  <c r="B375" i="6"/>
  <c r="L375" i="6" s="1"/>
  <c r="B374" i="6"/>
  <c r="L374" i="6" s="1"/>
  <c r="B373" i="6"/>
  <c r="L373" i="6" s="1"/>
  <c r="B372" i="6"/>
  <c r="L372" i="6" s="1"/>
  <c r="B371" i="6"/>
  <c r="L371" i="6" s="1"/>
  <c r="B370" i="6"/>
  <c r="L370" i="6" s="1"/>
  <c r="B369" i="6"/>
  <c r="L369" i="6" s="1"/>
  <c r="B368" i="6"/>
  <c r="L368" i="6" s="1"/>
  <c r="B367" i="6"/>
  <c r="L367" i="6" s="1"/>
  <c r="B366" i="6"/>
  <c r="L366" i="6" s="1"/>
  <c r="B365" i="6"/>
  <c r="L365" i="6" s="1"/>
  <c r="B364" i="6"/>
  <c r="L364" i="6" s="1"/>
  <c r="B363" i="6"/>
  <c r="L363" i="6" s="1"/>
  <c r="B362" i="6"/>
  <c r="L362" i="6" s="1"/>
  <c r="B361" i="6"/>
  <c r="L361" i="6" s="1"/>
  <c r="B360" i="6"/>
  <c r="L360" i="6" s="1"/>
  <c r="B359" i="6"/>
  <c r="L359" i="6" s="1"/>
  <c r="B358" i="6"/>
  <c r="L358" i="6" s="1"/>
  <c r="B357" i="6"/>
  <c r="L357" i="6" s="1"/>
  <c r="B356" i="6"/>
  <c r="L356" i="6" s="1"/>
  <c r="B355" i="6"/>
  <c r="L355" i="6" s="1"/>
  <c r="B354" i="6"/>
  <c r="L354" i="6" s="1"/>
  <c r="B353" i="6"/>
  <c r="L353" i="6" s="1"/>
  <c r="B352" i="6"/>
  <c r="L352" i="6" s="1"/>
  <c r="B351" i="6"/>
  <c r="L351" i="6" s="1"/>
  <c r="B350" i="6"/>
  <c r="L350" i="6" s="1"/>
  <c r="B349" i="6"/>
  <c r="L349" i="6" s="1"/>
  <c r="B348" i="6"/>
  <c r="L348" i="6" s="1"/>
  <c r="B347" i="6"/>
  <c r="L347" i="6" s="1"/>
  <c r="B346" i="6"/>
  <c r="L346" i="6" s="1"/>
  <c r="B345" i="6"/>
  <c r="L345" i="6" s="1"/>
  <c r="B344" i="6"/>
  <c r="L344" i="6" s="1"/>
  <c r="B343" i="6"/>
  <c r="L343" i="6" s="1"/>
  <c r="B342" i="6"/>
  <c r="L342" i="6" s="1"/>
  <c r="B341" i="6"/>
  <c r="L341" i="6" s="1"/>
  <c r="B340" i="6"/>
  <c r="L340" i="6" s="1"/>
  <c r="B339" i="6"/>
  <c r="L339" i="6" s="1"/>
  <c r="B338" i="6"/>
  <c r="L338" i="6" s="1"/>
  <c r="B337" i="6"/>
  <c r="L337" i="6" s="1"/>
  <c r="B336" i="6"/>
  <c r="L336" i="6" s="1"/>
  <c r="B335" i="6"/>
  <c r="L335" i="6" s="1"/>
  <c r="B334" i="6"/>
  <c r="L334" i="6" s="1"/>
  <c r="B333" i="6"/>
  <c r="L333" i="6" s="1"/>
  <c r="B332" i="6"/>
  <c r="L332" i="6" s="1"/>
  <c r="B331" i="6"/>
  <c r="L331" i="6" s="1"/>
  <c r="B330" i="6"/>
  <c r="L330" i="6" s="1"/>
  <c r="B329" i="6"/>
  <c r="L329" i="6" s="1"/>
  <c r="B328" i="6"/>
  <c r="L328" i="6" s="1"/>
  <c r="B327" i="6"/>
  <c r="L327" i="6" s="1"/>
  <c r="B326" i="6"/>
  <c r="L326" i="6" s="1"/>
  <c r="B325" i="6"/>
  <c r="L325" i="6" s="1"/>
  <c r="B324" i="6"/>
  <c r="L324" i="6" s="1"/>
  <c r="B323" i="6"/>
  <c r="L323" i="6" s="1"/>
  <c r="B322" i="6"/>
  <c r="L322" i="6" s="1"/>
  <c r="B321" i="6"/>
  <c r="L321" i="6" s="1"/>
  <c r="B320" i="6"/>
  <c r="L320" i="6" s="1"/>
  <c r="B319" i="6"/>
  <c r="L319" i="6" s="1"/>
  <c r="B318" i="6"/>
  <c r="L318" i="6" s="1"/>
  <c r="B317" i="6"/>
  <c r="L317" i="6" s="1"/>
  <c r="B316" i="6"/>
  <c r="L316" i="6" s="1"/>
  <c r="B315" i="6"/>
  <c r="L315" i="6" s="1"/>
  <c r="B314" i="6"/>
  <c r="L314" i="6" s="1"/>
  <c r="B313" i="6"/>
  <c r="L313" i="6" s="1"/>
  <c r="B312" i="6"/>
  <c r="L312" i="6" s="1"/>
  <c r="B311" i="6"/>
  <c r="L311" i="6" s="1"/>
  <c r="B310" i="6"/>
  <c r="L310" i="6" s="1"/>
  <c r="B309" i="6"/>
  <c r="L309" i="6" s="1"/>
  <c r="B308" i="6"/>
  <c r="L308" i="6" s="1"/>
  <c r="B307" i="6"/>
  <c r="L307" i="6" s="1"/>
  <c r="B306" i="6"/>
  <c r="L306" i="6" s="1"/>
  <c r="B305" i="6"/>
  <c r="L305" i="6" s="1"/>
  <c r="B304" i="6"/>
  <c r="L304" i="6" s="1"/>
  <c r="B303" i="6"/>
  <c r="L303" i="6" s="1"/>
  <c r="B302" i="6"/>
  <c r="L302" i="6" s="1"/>
  <c r="B301" i="6"/>
  <c r="L301" i="6" s="1"/>
  <c r="B300" i="6"/>
  <c r="L300" i="6" s="1"/>
  <c r="B299" i="6"/>
  <c r="L299" i="6" s="1"/>
  <c r="B298" i="6"/>
  <c r="L298" i="6" s="1"/>
  <c r="B297" i="6"/>
  <c r="L297" i="6" s="1"/>
  <c r="B296" i="6"/>
  <c r="L296" i="6" s="1"/>
  <c r="B295" i="6"/>
  <c r="L295" i="6" s="1"/>
  <c r="B294" i="6"/>
  <c r="L294" i="6" s="1"/>
  <c r="B293" i="6"/>
  <c r="L293" i="6" s="1"/>
  <c r="B292" i="6"/>
  <c r="L292" i="6" s="1"/>
  <c r="B291" i="6"/>
  <c r="L291" i="6" s="1"/>
  <c r="B290" i="6"/>
  <c r="L290" i="6" s="1"/>
  <c r="B289" i="6"/>
  <c r="L289" i="6" s="1"/>
  <c r="B288" i="6"/>
  <c r="L288" i="6" s="1"/>
  <c r="B287" i="6"/>
  <c r="L287" i="6" s="1"/>
  <c r="B286" i="6"/>
  <c r="L286" i="6" s="1"/>
  <c r="B285" i="6"/>
  <c r="L285" i="6" s="1"/>
  <c r="B284" i="6"/>
  <c r="L284" i="6" s="1"/>
  <c r="B283" i="6"/>
  <c r="L283" i="6" s="1"/>
  <c r="B282" i="6"/>
  <c r="L282" i="6" s="1"/>
  <c r="B281" i="6"/>
  <c r="L281" i="6" s="1"/>
  <c r="B280" i="6"/>
  <c r="L280" i="6" s="1"/>
  <c r="B279" i="6"/>
  <c r="L279" i="6" s="1"/>
  <c r="B278" i="6"/>
  <c r="L278" i="6" s="1"/>
  <c r="B277" i="6"/>
  <c r="L277" i="6" s="1"/>
  <c r="B276" i="6"/>
  <c r="L276" i="6" s="1"/>
  <c r="B275" i="6"/>
  <c r="L275" i="6" s="1"/>
  <c r="B274" i="6"/>
  <c r="L274" i="6" s="1"/>
  <c r="B273" i="6"/>
  <c r="L273" i="6" s="1"/>
  <c r="B272" i="6"/>
  <c r="L272" i="6" s="1"/>
  <c r="B271" i="6"/>
  <c r="L271" i="6" s="1"/>
  <c r="B270" i="6"/>
  <c r="L270" i="6" s="1"/>
  <c r="B269" i="6"/>
  <c r="L269" i="6" s="1"/>
  <c r="B268" i="6"/>
  <c r="L268" i="6" s="1"/>
  <c r="B267" i="6"/>
  <c r="L267" i="6" s="1"/>
  <c r="B266" i="6"/>
  <c r="L266" i="6" s="1"/>
  <c r="B265" i="6"/>
  <c r="L265" i="6" s="1"/>
  <c r="B264" i="6"/>
  <c r="L264" i="6" s="1"/>
  <c r="B263" i="6"/>
  <c r="L263" i="6" s="1"/>
  <c r="B262" i="6"/>
  <c r="L262" i="6" s="1"/>
  <c r="B261" i="6"/>
  <c r="L261" i="6" s="1"/>
  <c r="B260" i="6"/>
  <c r="L260" i="6" s="1"/>
  <c r="B259" i="6"/>
  <c r="L259" i="6" s="1"/>
  <c r="B258" i="6"/>
  <c r="L258" i="6" s="1"/>
  <c r="B257" i="6"/>
  <c r="L257" i="6" s="1"/>
  <c r="B256" i="6"/>
  <c r="L256" i="6" s="1"/>
  <c r="B255" i="6"/>
  <c r="L255" i="6" s="1"/>
  <c r="B254" i="6"/>
  <c r="L254" i="6" s="1"/>
  <c r="B253" i="6"/>
  <c r="L253" i="6" s="1"/>
  <c r="B252" i="6"/>
  <c r="L252" i="6" s="1"/>
  <c r="B251" i="6"/>
  <c r="L251" i="6" s="1"/>
  <c r="B250" i="6"/>
  <c r="L250" i="6" s="1"/>
  <c r="B249" i="6"/>
  <c r="L249" i="6" s="1"/>
  <c r="B248" i="6"/>
  <c r="L248" i="6" s="1"/>
  <c r="B247" i="6"/>
  <c r="L247" i="6" s="1"/>
  <c r="B246" i="6"/>
  <c r="L246" i="6" s="1"/>
  <c r="B245" i="6"/>
  <c r="L245" i="6" s="1"/>
  <c r="B244" i="6"/>
  <c r="L244" i="6" s="1"/>
  <c r="B243" i="6"/>
  <c r="L243" i="6" s="1"/>
  <c r="B242" i="6"/>
  <c r="L242" i="6" s="1"/>
  <c r="B241" i="6"/>
  <c r="L241" i="6" s="1"/>
  <c r="B240" i="6"/>
  <c r="L240" i="6" s="1"/>
  <c r="B239" i="6"/>
  <c r="L239" i="6" s="1"/>
  <c r="B238" i="6"/>
  <c r="L238" i="6" s="1"/>
  <c r="B237" i="6"/>
  <c r="L237" i="6" s="1"/>
  <c r="B236" i="6"/>
  <c r="L236" i="6" s="1"/>
  <c r="B235" i="6"/>
  <c r="L235" i="6" s="1"/>
  <c r="B234" i="6"/>
  <c r="L234" i="6" s="1"/>
  <c r="B233" i="6"/>
  <c r="L233" i="6" s="1"/>
  <c r="B232" i="6"/>
  <c r="L232" i="6" s="1"/>
  <c r="B231" i="6"/>
  <c r="L231" i="6" s="1"/>
  <c r="B230" i="6"/>
  <c r="L230" i="6" s="1"/>
  <c r="B229" i="6"/>
  <c r="L229" i="6" s="1"/>
  <c r="B228" i="6"/>
  <c r="L228" i="6" s="1"/>
  <c r="B227" i="6"/>
  <c r="L227" i="6" s="1"/>
  <c r="B226" i="6"/>
  <c r="L226" i="6" s="1"/>
  <c r="B225" i="6"/>
  <c r="L225" i="6" s="1"/>
  <c r="B224" i="6"/>
  <c r="L224" i="6" s="1"/>
  <c r="B223" i="6"/>
  <c r="L223" i="6" s="1"/>
  <c r="B222" i="6"/>
  <c r="L222" i="6" s="1"/>
  <c r="B221" i="6"/>
  <c r="L221" i="6" s="1"/>
  <c r="B220" i="6"/>
  <c r="L220" i="6" s="1"/>
  <c r="B219" i="6"/>
  <c r="L219" i="6" s="1"/>
  <c r="B218" i="6"/>
  <c r="L218" i="6" s="1"/>
  <c r="B217" i="6"/>
  <c r="L217" i="6" s="1"/>
  <c r="B216" i="6"/>
  <c r="L216" i="6" s="1"/>
  <c r="B215" i="6"/>
  <c r="L215" i="6" s="1"/>
  <c r="B214" i="6"/>
  <c r="L214" i="6" s="1"/>
  <c r="B213" i="6"/>
  <c r="L213" i="6" s="1"/>
  <c r="B212" i="6"/>
  <c r="L212" i="6" s="1"/>
  <c r="B211" i="6"/>
  <c r="L211" i="6" s="1"/>
  <c r="B210" i="6"/>
  <c r="L210" i="6" s="1"/>
  <c r="B209" i="6"/>
  <c r="L209" i="6" s="1"/>
  <c r="B208" i="6"/>
  <c r="L208" i="6" s="1"/>
  <c r="B207" i="6"/>
  <c r="L207" i="6" s="1"/>
  <c r="B206" i="6"/>
  <c r="L206" i="6" s="1"/>
  <c r="B205" i="6"/>
  <c r="L205" i="6" s="1"/>
  <c r="B204" i="6"/>
  <c r="L204" i="6" s="1"/>
  <c r="B203" i="6"/>
  <c r="L203" i="6" s="1"/>
  <c r="B202" i="6"/>
  <c r="L202" i="6" s="1"/>
  <c r="B201" i="6"/>
  <c r="L201" i="6" s="1"/>
  <c r="B200" i="6"/>
  <c r="L200" i="6" s="1"/>
  <c r="B199" i="6"/>
  <c r="L199" i="6" s="1"/>
  <c r="B198" i="6"/>
  <c r="L198" i="6" s="1"/>
  <c r="B197" i="6"/>
  <c r="L197" i="6" s="1"/>
  <c r="B196" i="6"/>
  <c r="L196" i="6" s="1"/>
  <c r="B195" i="6"/>
  <c r="L195" i="6" s="1"/>
  <c r="B194" i="6"/>
  <c r="L194" i="6" s="1"/>
  <c r="B193" i="6"/>
  <c r="L193" i="6" s="1"/>
  <c r="B192" i="6"/>
  <c r="L192" i="6" s="1"/>
  <c r="B191" i="6"/>
  <c r="L191" i="6" s="1"/>
  <c r="B190" i="6"/>
  <c r="L190" i="6" s="1"/>
  <c r="B189" i="6"/>
  <c r="L189" i="6" s="1"/>
  <c r="B188" i="6"/>
  <c r="L188" i="6" s="1"/>
  <c r="B187" i="6"/>
  <c r="L187" i="6" s="1"/>
  <c r="B186" i="6"/>
  <c r="L186" i="6" s="1"/>
  <c r="B185" i="6"/>
  <c r="L185" i="6" s="1"/>
  <c r="B184" i="6"/>
  <c r="L184" i="6" s="1"/>
  <c r="B183" i="6"/>
  <c r="L183" i="6" s="1"/>
  <c r="B182" i="6"/>
  <c r="L182" i="6" s="1"/>
  <c r="B181" i="6"/>
  <c r="L181" i="6" s="1"/>
  <c r="B180" i="6"/>
  <c r="L180" i="6" s="1"/>
  <c r="B179" i="6"/>
  <c r="L179" i="6" s="1"/>
  <c r="B178" i="6"/>
  <c r="L178" i="6" s="1"/>
  <c r="B177" i="6"/>
  <c r="L177" i="6" s="1"/>
  <c r="B176" i="6"/>
  <c r="L176" i="6" s="1"/>
  <c r="B175" i="6"/>
  <c r="L175" i="6" s="1"/>
  <c r="B174" i="6"/>
  <c r="L174" i="6" s="1"/>
  <c r="B173" i="6"/>
  <c r="L173" i="6" s="1"/>
  <c r="B172" i="6"/>
  <c r="L172" i="6" s="1"/>
  <c r="B171" i="6"/>
  <c r="L171" i="6" s="1"/>
  <c r="B170" i="6"/>
  <c r="L170" i="6" s="1"/>
  <c r="B169" i="6"/>
  <c r="L169" i="6" s="1"/>
  <c r="B168" i="6"/>
  <c r="L168" i="6" s="1"/>
  <c r="B167" i="6"/>
  <c r="L167" i="6" s="1"/>
  <c r="B166" i="6"/>
  <c r="L166" i="6" s="1"/>
  <c r="B165" i="6"/>
  <c r="L165" i="6" s="1"/>
  <c r="B164" i="6"/>
  <c r="L164" i="6" s="1"/>
  <c r="B163" i="6"/>
  <c r="L163" i="6" s="1"/>
  <c r="B162" i="6"/>
  <c r="L162" i="6" s="1"/>
  <c r="B161" i="6"/>
  <c r="L161" i="6" s="1"/>
  <c r="B160" i="6"/>
  <c r="L160" i="6" s="1"/>
  <c r="B159" i="6"/>
  <c r="L159" i="6" s="1"/>
  <c r="B158" i="6"/>
  <c r="L158" i="6" s="1"/>
  <c r="B157" i="6"/>
  <c r="L157" i="6" s="1"/>
  <c r="B156" i="6"/>
  <c r="L156" i="6" s="1"/>
  <c r="B155" i="6"/>
  <c r="L155" i="6" s="1"/>
  <c r="B154" i="6"/>
  <c r="L154" i="6" s="1"/>
  <c r="B153" i="6"/>
  <c r="L153" i="6" s="1"/>
  <c r="B152" i="6"/>
  <c r="L152" i="6" s="1"/>
  <c r="B151" i="6"/>
  <c r="L151" i="6" s="1"/>
  <c r="B150" i="6"/>
  <c r="L150" i="6" s="1"/>
  <c r="B149" i="6"/>
  <c r="L149" i="6" s="1"/>
  <c r="B148" i="6"/>
  <c r="L148" i="6" s="1"/>
  <c r="B147" i="6"/>
  <c r="L147" i="6" s="1"/>
  <c r="B146" i="6"/>
  <c r="L146" i="6" s="1"/>
  <c r="B145" i="6"/>
  <c r="L145" i="6" s="1"/>
  <c r="B144" i="6"/>
  <c r="L144" i="6" s="1"/>
  <c r="B143" i="6"/>
  <c r="L143" i="6" s="1"/>
  <c r="B142" i="6"/>
  <c r="L142" i="6" s="1"/>
  <c r="B141" i="6"/>
  <c r="L141" i="6" s="1"/>
  <c r="B140" i="6"/>
  <c r="L140" i="6" s="1"/>
  <c r="B139" i="6"/>
  <c r="L139" i="6" s="1"/>
  <c r="B138" i="6"/>
  <c r="L138" i="6" s="1"/>
  <c r="B137" i="6"/>
  <c r="L137" i="6" s="1"/>
  <c r="B136" i="6"/>
  <c r="L136" i="6" s="1"/>
  <c r="B135" i="6"/>
  <c r="L135" i="6" s="1"/>
  <c r="B134" i="6"/>
  <c r="L134" i="6" s="1"/>
  <c r="B133" i="6"/>
  <c r="L133" i="6" s="1"/>
  <c r="B132" i="6"/>
  <c r="L132" i="6" s="1"/>
  <c r="B131" i="6"/>
  <c r="L131" i="6" s="1"/>
  <c r="B130" i="6"/>
  <c r="L130" i="6" s="1"/>
  <c r="B129" i="6"/>
  <c r="L129" i="6" s="1"/>
  <c r="B128" i="6"/>
  <c r="L128" i="6" s="1"/>
  <c r="B127" i="6"/>
  <c r="L127" i="6" s="1"/>
  <c r="B126" i="6"/>
  <c r="L126" i="6" s="1"/>
  <c r="B125" i="6"/>
  <c r="L125" i="6" s="1"/>
  <c r="B124" i="6"/>
  <c r="L124" i="6" s="1"/>
  <c r="B123" i="6"/>
  <c r="L123" i="6" s="1"/>
  <c r="B122" i="6"/>
  <c r="L122" i="6" s="1"/>
  <c r="B121" i="6"/>
  <c r="L121" i="6" s="1"/>
  <c r="B120" i="6"/>
  <c r="L120" i="6" s="1"/>
  <c r="B119" i="6"/>
  <c r="L119" i="6" s="1"/>
  <c r="B118" i="6"/>
  <c r="L118" i="6" s="1"/>
  <c r="B117" i="6"/>
  <c r="L117" i="6" s="1"/>
  <c r="B116" i="6"/>
  <c r="L116" i="6" s="1"/>
  <c r="B115" i="6"/>
  <c r="L115" i="6" s="1"/>
  <c r="B114" i="6"/>
  <c r="L114" i="6" s="1"/>
  <c r="B113" i="6"/>
  <c r="L113" i="6" s="1"/>
  <c r="B112" i="6"/>
  <c r="L112" i="6" s="1"/>
  <c r="B111" i="6"/>
  <c r="L111" i="6" s="1"/>
  <c r="B110" i="6"/>
  <c r="L110" i="6" s="1"/>
  <c r="B109" i="6"/>
  <c r="L109" i="6" s="1"/>
  <c r="B108" i="6"/>
  <c r="L108" i="6" s="1"/>
  <c r="B107" i="6"/>
  <c r="L107" i="6" s="1"/>
  <c r="B106" i="6"/>
  <c r="L106" i="6" s="1"/>
  <c r="B105" i="6"/>
  <c r="L105" i="6" s="1"/>
  <c r="B104" i="6"/>
  <c r="L104" i="6" s="1"/>
  <c r="B103" i="6"/>
  <c r="L103" i="6" s="1"/>
  <c r="B102" i="6"/>
  <c r="L102" i="6" s="1"/>
  <c r="B101" i="6"/>
  <c r="L101" i="6" s="1"/>
  <c r="B100" i="6"/>
  <c r="L100" i="6" s="1"/>
  <c r="B99" i="6"/>
  <c r="L99" i="6" s="1"/>
  <c r="B98" i="6"/>
  <c r="L98" i="6" s="1"/>
  <c r="B97" i="6"/>
  <c r="L97" i="6" s="1"/>
  <c r="B96" i="6"/>
  <c r="L96" i="6" s="1"/>
  <c r="B95" i="6"/>
  <c r="L95" i="6" s="1"/>
  <c r="B94" i="6"/>
  <c r="L94" i="6" s="1"/>
  <c r="B93" i="6"/>
  <c r="L93" i="6" s="1"/>
  <c r="B92" i="6"/>
  <c r="L92" i="6" s="1"/>
  <c r="B91" i="6"/>
  <c r="L91" i="6" s="1"/>
  <c r="B90" i="6"/>
  <c r="L90" i="6" s="1"/>
  <c r="B89" i="6"/>
  <c r="L89" i="6" s="1"/>
  <c r="B88" i="6"/>
  <c r="L88" i="6" s="1"/>
  <c r="B87" i="6"/>
  <c r="L87" i="6" s="1"/>
  <c r="B86" i="6"/>
  <c r="L86" i="6" s="1"/>
  <c r="B85" i="6"/>
  <c r="L85" i="6" s="1"/>
  <c r="B84" i="6"/>
  <c r="L84" i="6" s="1"/>
  <c r="B83" i="6"/>
  <c r="L83" i="6" s="1"/>
  <c r="B82" i="6"/>
  <c r="L82" i="6" s="1"/>
  <c r="B81" i="6"/>
  <c r="L81" i="6" s="1"/>
  <c r="B80" i="6"/>
  <c r="L80" i="6" s="1"/>
  <c r="B79" i="6"/>
  <c r="L79" i="6" s="1"/>
  <c r="B78" i="6"/>
  <c r="L78" i="6" s="1"/>
  <c r="B77" i="6"/>
  <c r="L77" i="6" s="1"/>
  <c r="B76" i="6"/>
  <c r="L76" i="6" s="1"/>
  <c r="B75" i="6"/>
  <c r="L75" i="6" s="1"/>
  <c r="B74" i="6"/>
  <c r="L74" i="6" s="1"/>
  <c r="B73" i="6"/>
  <c r="L73" i="6" s="1"/>
  <c r="B72" i="6"/>
  <c r="L72" i="6" s="1"/>
  <c r="B71" i="6"/>
  <c r="L71" i="6" s="1"/>
  <c r="B70" i="6"/>
  <c r="L70" i="6" s="1"/>
  <c r="B69" i="6"/>
  <c r="L69" i="6" s="1"/>
  <c r="B68" i="6"/>
  <c r="L68" i="6" s="1"/>
  <c r="B67" i="6"/>
  <c r="L67" i="6" s="1"/>
  <c r="B66" i="6"/>
  <c r="L66" i="6" s="1"/>
  <c r="B65" i="6"/>
  <c r="L65" i="6" s="1"/>
  <c r="B64" i="6"/>
  <c r="L64" i="6" s="1"/>
  <c r="B63" i="6"/>
  <c r="L63" i="6" s="1"/>
  <c r="B62" i="6"/>
  <c r="L62" i="6" s="1"/>
  <c r="B61" i="6"/>
  <c r="L61" i="6" s="1"/>
  <c r="B60" i="6"/>
  <c r="L60" i="6" s="1"/>
  <c r="B59" i="6"/>
  <c r="L59" i="6" s="1"/>
  <c r="B58" i="6"/>
  <c r="L58" i="6" s="1"/>
  <c r="B57" i="6"/>
  <c r="L57" i="6" s="1"/>
  <c r="B56" i="6"/>
  <c r="L56" i="6" s="1"/>
  <c r="B55" i="6"/>
  <c r="L55" i="6" s="1"/>
  <c r="B54" i="6"/>
  <c r="L54" i="6" s="1"/>
  <c r="B53" i="6"/>
  <c r="L53" i="6" s="1"/>
  <c r="B52" i="6"/>
  <c r="L52" i="6" s="1"/>
  <c r="B51" i="6"/>
  <c r="L51" i="6" s="1"/>
  <c r="B50" i="6"/>
  <c r="L50" i="6" s="1"/>
  <c r="B49" i="6"/>
  <c r="L49" i="6" s="1"/>
  <c r="B48" i="6"/>
  <c r="L48" i="6" s="1"/>
  <c r="B47" i="6"/>
  <c r="L47" i="6" s="1"/>
  <c r="B46" i="6"/>
  <c r="L46" i="6" s="1"/>
  <c r="B45" i="6"/>
  <c r="L45" i="6" s="1"/>
  <c r="B44" i="6"/>
  <c r="L44" i="6" s="1"/>
  <c r="B43" i="6"/>
  <c r="L43" i="6" s="1"/>
  <c r="B42" i="6"/>
  <c r="L42" i="6" s="1"/>
  <c r="B41" i="6"/>
  <c r="L41" i="6" s="1"/>
  <c r="B40" i="6"/>
  <c r="B39" i="6"/>
  <c r="B38" i="6"/>
  <c r="L38" i="6" s="1"/>
  <c r="B37" i="6"/>
  <c r="B36" i="6"/>
  <c r="B35" i="6"/>
  <c r="B34" i="6"/>
  <c r="B33" i="6"/>
  <c r="B32" i="6"/>
  <c r="B31" i="6"/>
  <c r="B30" i="6"/>
  <c r="B29" i="6"/>
  <c r="B28" i="6"/>
  <c r="B27" i="6"/>
  <c r="B21" i="6"/>
  <c r="B20" i="6"/>
  <c r="B19" i="6"/>
  <c r="B18" i="6"/>
  <c r="B17" i="6"/>
  <c r="B15" i="6"/>
  <c r="A867" i="6"/>
  <c r="A866" i="6"/>
  <c r="A865" i="6"/>
  <c r="A864" i="6"/>
  <c r="A863" i="6"/>
  <c r="A862" i="6"/>
  <c r="A861" i="6"/>
  <c r="A860" i="6"/>
  <c r="A859" i="6"/>
  <c r="A858" i="6"/>
  <c r="A857" i="6"/>
  <c r="A856" i="6"/>
  <c r="A855" i="6"/>
  <c r="A854" i="6"/>
  <c r="A853" i="6"/>
  <c r="A852" i="6"/>
  <c r="A851" i="6"/>
  <c r="A850" i="6"/>
  <c r="A849" i="6"/>
  <c r="A848" i="6"/>
  <c r="A847" i="6"/>
  <c r="A846" i="6"/>
  <c r="A845" i="6"/>
  <c r="A844" i="6"/>
  <c r="A843" i="6"/>
  <c r="A842" i="6"/>
  <c r="A841" i="6"/>
  <c r="A840" i="6"/>
  <c r="A839" i="6"/>
  <c r="A838" i="6"/>
  <c r="A837" i="6"/>
  <c r="A836" i="6"/>
  <c r="A835" i="6"/>
  <c r="A834" i="6"/>
  <c r="A833" i="6"/>
  <c r="A832" i="6"/>
  <c r="A831" i="6"/>
  <c r="A830" i="6"/>
  <c r="A829" i="6"/>
  <c r="A828" i="6"/>
  <c r="A827" i="6"/>
  <c r="A826" i="6"/>
  <c r="A825" i="6"/>
  <c r="A824" i="6"/>
  <c r="A823" i="6"/>
  <c r="A822" i="6"/>
  <c r="A821" i="6"/>
  <c r="A820" i="6"/>
  <c r="A819" i="6"/>
  <c r="A818" i="6"/>
  <c r="A817" i="6"/>
  <c r="A816" i="6"/>
  <c r="A815" i="6"/>
  <c r="A814" i="6"/>
  <c r="A813" i="6"/>
  <c r="A812" i="6"/>
  <c r="A811" i="6"/>
  <c r="A810" i="6"/>
  <c r="A809" i="6"/>
  <c r="A808" i="6"/>
  <c r="A807" i="6"/>
  <c r="A806" i="6"/>
  <c r="A805" i="6"/>
  <c r="A804" i="6"/>
  <c r="A803" i="6"/>
  <c r="A802" i="6"/>
  <c r="A801" i="6"/>
  <c r="A800" i="6"/>
  <c r="A799" i="6"/>
  <c r="A798" i="6"/>
  <c r="A797" i="6"/>
  <c r="A796" i="6"/>
  <c r="A795" i="6"/>
  <c r="A794" i="6"/>
  <c r="A793" i="6"/>
  <c r="A792" i="6"/>
  <c r="A791" i="6"/>
  <c r="A790" i="6"/>
  <c r="A789" i="6"/>
  <c r="A788" i="6"/>
  <c r="A787" i="6"/>
  <c r="A786" i="6"/>
  <c r="A785" i="6"/>
  <c r="A784" i="6"/>
  <c r="A783" i="6"/>
  <c r="A782" i="6"/>
  <c r="A781" i="6"/>
  <c r="A780" i="6"/>
  <c r="A779" i="6"/>
  <c r="A778" i="6"/>
  <c r="A777" i="6"/>
  <c r="A776" i="6"/>
  <c r="A775" i="6"/>
  <c r="A774" i="6"/>
  <c r="A773" i="6"/>
  <c r="A772" i="6"/>
  <c r="A771" i="6"/>
  <c r="A770" i="6"/>
  <c r="A769" i="6"/>
  <c r="A768" i="6"/>
  <c r="A767" i="6"/>
  <c r="A766" i="6"/>
  <c r="A765" i="6"/>
  <c r="A764" i="6"/>
  <c r="A763" i="6"/>
  <c r="A762" i="6"/>
  <c r="A761" i="6"/>
  <c r="A760" i="6"/>
  <c r="A759" i="6"/>
  <c r="A758" i="6"/>
  <c r="A757" i="6"/>
  <c r="A756" i="6"/>
  <c r="A755" i="6"/>
  <c r="A754" i="6"/>
  <c r="A753" i="6"/>
  <c r="A752" i="6"/>
  <c r="A751" i="6"/>
  <c r="A750" i="6"/>
  <c r="A749" i="6"/>
  <c r="A748" i="6"/>
  <c r="A747" i="6"/>
  <c r="A746" i="6"/>
  <c r="A745" i="6"/>
  <c r="A744" i="6"/>
  <c r="A743" i="6"/>
  <c r="A742" i="6"/>
  <c r="A741" i="6"/>
  <c r="A740" i="6"/>
  <c r="A739" i="6"/>
  <c r="A738" i="6"/>
  <c r="A737" i="6"/>
  <c r="A736" i="6"/>
  <c r="A735" i="6"/>
  <c r="A734" i="6"/>
  <c r="A733" i="6"/>
  <c r="A732" i="6"/>
  <c r="A731" i="6"/>
  <c r="A730" i="6"/>
  <c r="A729" i="6"/>
  <c r="A728" i="6"/>
  <c r="A727" i="6"/>
  <c r="A726" i="6"/>
  <c r="A725" i="6"/>
  <c r="A724" i="6"/>
  <c r="A723" i="6"/>
  <c r="A722" i="6"/>
  <c r="A721" i="6"/>
  <c r="A720" i="6"/>
  <c r="A719" i="6"/>
  <c r="A718" i="6"/>
  <c r="A717" i="6"/>
  <c r="A716" i="6"/>
  <c r="A715" i="6"/>
  <c r="A714" i="6"/>
  <c r="A713" i="6"/>
  <c r="A712" i="6"/>
  <c r="A711" i="6"/>
  <c r="A710" i="6"/>
  <c r="A709" i="6"/>
  <c r="A708" i="6"/>
  <c r="A707" i="6"/>
  <c r="A706" i="6"/>
  <c r="A705" i="6"/>
  <c r="A704" i="6"/>
  <c r="A703" i="6"/>
  <c r="A702" i="6"/>
  <c r="A701" i="6"/>
  <c r="A700" i="6"/>
  <c r="A699" i="6"/>
  <c r="A698" i="6"/>
  <c r="A697" i="6"/>
  <c r="A696" i="6"/>
  <c r="A695" i="6"/>
  <c r="A694" i="6"/>
  <c r="A693" i="6"/>
  <c r="A692" i="6"/>
  <c r="A691" i="6"/>
  <c r="A690" i="6"/>
  <c r="A689" i="6"/>
  <c r="A688" i="6"/>
  <c r="A687" i="6"/>
  <c r="A686" i="6"/>
  <c r="A685" i="6"/>
  <c r="A684" i="6"/>
  <c r="A683" i="6"/>
  <c r="A682" i="6"/>
  <c r="A681" i="6"/>
  <c r="A680" i="6"/>
  <c r="A679" i="6"/>
  <c r="A678" i="6"/>
  <c r="A677" i="6"/>
  <c r="A676" i="6"/>
  <c r="A675" i="6"/>
  <c r="A674" i="6"/>
  <c r="A673" i="6"/>
  <c r="A672" i="6"/>
  <c r="A671" i="6"/>
  <c r="A670" i="6"/>
  <c r="A669" i="6"/>
  <c r="A668" i="6"/>
  <c r="A667" i="6"/>
  <c r="A666" i="6"/>
  <c r="A665" i="6"/>
  <c r="A664" i="6"/>
  <c r="A663" i="6"/>
  <c r="A662" i="6"/>
  <c r="A661" i="6"/>
  <c r="A660" i="6"/>
  <c r="A659" i="6"/>
  <c r="A658" i="6"/>
  <c r="A657" i="6"/>
  <c r="A656" i="6"/>
  <c r="A655" i="6"/>
  <c r="A654" i="6"/>
  <c r="A653" i="6"/>
  <c r="A652" i="6"/>
  <c r="A651" i="6"/>
  <c r="A650" i="6"/>
  <c r="A649" i="6"/>
  <c r="A648" i="6"/>
  <c r="A647" i="6"/>
  <c r="A646" i="6"/>
  <c r="A645" i="6"/>
  <c r="A644" i="6"/>
  <c r="A643" i="6"/>
  <c r="A642" i="6"/>
  <c r="A641" i="6"/>
  <c r="A640" i="6"/>
  <c r="A639" i="6"/>
  <c r="A638" i="6"/>
  <c r="A637" i="6"/>
  <c r="A636" i="6"/>
  <c r="A635" i="6"/>
  <c r="A634" i="6"/>
  <c r="A633" i="6"/>
  <c r="A632" i="6"/>
  <c r="A631" i="6"/>
  <c r="A630" i="6"/>
  <c r="A629" i="6"/>
  <c r="A628" i="6"/>
  <c r="A627" i="6"/>
  <c r="A626" i="6"/>
  <c r="A625" i="6"/>
  <c r="A624" i="6"/>
  <c r="A623" i="6"/>
  <c r="A622" i="6"/>
  <c r="A621" i="6"/>
  <c r="A620" i="6"/>
  <c r="A619" i="6"/>
  <c r="A618" i="6"/>
  <c r="A617" i="6"/>
  <c r="A616" i="6"/>
  <c r="A615" i="6"/>
  <c r="A614" i="6"/>
  <c r="A613" i="6"/>
  <c r="A612" i="6"/>
  <c r="A611" i="6"/>
  <c r="A610" i="6"/>
  <c r="A609" i="6"/>
  <c r="A608" i="6"/>
  <c r="A607" i="6"/>
  <c r="A606" i="6"/>
  <c r="A605" i="6"/>
  <c r="A604" i="6"/>
  <c r="A603" i="6"/>
  <c r="A602" i="6"/>
  <c r="A601" i="6"/>
  <c r="A600" i="6"/>
  <c r="A599" i="6"/>
  <c r="A598" i="6"/>
  <c r="A597" i="6"/>
  <c r="A596" i="6"/>
  <c r="A595" i="6"/>
  <c r="A594" i="6"/>
  <c r="A593" i="6"/>
  <c r="A592" i="6"/>
  <c r="A591" i="6"/>
  <c r="A590" i="6"/>
  <c r="A589" i="6"/>
  <c r="A588" i="6"/>
  <c r="A587" i="6"/>
  <c r="A586" i="6"/>
  <c r="A585" i="6"/>
  <c r="A584" i="6"/>
  <c r="A583" i="6"/>
  <c r="A582" i="6"/>
  <c r="A581" i="6"/>
  <c r="A580" i="6"/>
  <c r="A579" i="6"/>
  <c r="A578" i="6"/>
  <c r="A577" i="6"/>
  <c r="A576" i="6"/>
  <c r="A575" i="6"/>
  <c r="A574" i="6"/>
  <c r="A573" i="6"/>
  <c r="A572" i="6"/>
  <c r="A571" i="6"/>
  <c r="A570" i="6"/>
  <c r="A569" i="6"/>
  <c r="A568" i="6"/>
  <c r="A567" i="6"/>
  <c r="A566" i="6"/>
  <c r="A565" i="6"/>
  <c r="A564" i="6"/>
  <c r="A563" i="6"/>
  <c r="A562" i="6"/>
  <c r="A561" i="6"/>
  <c r="A560" i="6"/>
  <c r="A559" i="6"/>
  <c r="A558" i="6"/>
  <c r="A557" i="6"/>
  <c r="A556" i="6"/>
  <c r="A555" i="6"/>
  <c r="A554" i="6"/>
  <c r="A553" i="6"/>
  <c r="A552" i="6"/>
  <c r="A551" i="6"/>
  <c r="A550" i="6"/>
  <c r="A549" i="6"/>
  <c r="A548" i="6"/>
  <c r="A547" i="6"/>
  <c r="A546" i="6"/>
  <c r="A545" i="6"/>
  <c r="A544" i="6"/>
  <c r="A543" i="6"/>
  <c r="A542" i="6"/>
  <c r="A541" i="6"/>
  <c r="A540" i="6"/>
  <c r="A539" i="6"/>
  <c r="A538" i="6"/>
  <c r="A537" i="6"/>
  <c r="A536" i="6"/>
  <c r="A535" i="6"/>
  <c r="A534" i="6"/>
  <c r="A533" i="6"/>
  <c r="A532" i="6"/>
  <c r="A531" i="6"/>
  <c r="A530" i="6"/>
  <c r="A529" i="6"/>
  <c r="A528" i="6"/>
  <c r="A527" i="6"/>
  <c r="A526" i="6"/>
  <c r="A525" i="6"/>
  <c r="A524" i="6"/>
  <c r="A523" i="6"/>
  <c r="A522" i="6"/>
  <c r="A521" i="6"/>
  <c r="A520" i="6"/>
  <c r="A519" i="6"/>
  <c r="A518" i="6"/>
  <c r="A517" i="6"/>
  <c r="A516" i="6"/>
  <c r="A515" i="6"/>
  <c r="A514" i="6"/>
  <c r="A513" i="6"/>
  <c r="A512" i="6"/>
  <c r="A511" i="6"/>
  <c r="A510" i="6"/>
  <c r="A509" i="6"/>
  <c r="A508" i="6"/>
  <c r="A507" i="6"/>
  <c r="A506" i="6"/>
  <c r="A505" i="6"/>
  <c r="A504" i="6"/>
  <c r="A503" i="6"/>
  <c r="A502" i="6"/>
  <c r="A501" i="6"/>
  <c r="A500" i="6"/>
  <c r="A499" i="6"/>
  <c r="A498" i="6"/>
  <c r="A497" i="6"/>
  <c r="A496" i="6"/>
  <c r="A495" i="6"/>
  <c r="A494" i="6"/>
  <c r="A493" i="6"/>
  <c r="A492" i="6"/>
  <c r="A491" i="6"/>
  <c r="A490" i="6"/>
  <c r="A489" i="6"/>
  <c r="A488" i="6"/>
  <c r="A487" i="6"/>
  <c r="A486" i="6"/>
  <c r="A485" i="6"/>
  <c r="A484" i="6"/>
  <c r="A483" i="6"/>
  <c r="A482" i="6"/>
  <c r="A481" i="6"/>
  <c r="A480" i="6"/>
  <c r="A479" i="6"/>
  <c r="A478" i="6"/>
  <c r="A477" i="6"/>
  <c r="A476" i="6"/>
  <c r="A475" i="6"/>
  <c r="A474" i="6"/>
  <c r="A473" i="6"/>
  <c r="A472" i="6"/>
  <c r="A471" i="6"/>
  <c r="A470" i="6"/>
  <c r="A469" i="6"/>
  <c r="A468" i="6"/>
  <c r="A467" i="6"/>
  <c r="A466" i="6"/>
  <c r="A465" i="6"/>
  <c r="A464" i="6"/>
  <c r="A463" i="6"/>
  <c r="A462" i="6"/>
  <c r="A461" i="6"/>
  <c r="A460" i="6"/>
  <c r="A459" i="6"/>
  <c r="A458" i="6"/>
  <c r="A457" i="6"/>
  <c r="A456" i="6"/>
  <c r="A455" i="6"/>
  <c r="A454" i="6"/>
  <c r="A453" i="6"/>
  <c r="A452" i="6"/>
  <c r="A451" i="6"/>
  <c r="A450" i="6"/>
  <c r="A449" i="6"/>
  <c r="A448" i="6"/>
  <c r="A447" i="6"/>
  <c r="A446" i="6"/>
  <c r="A445" i="6"/>
  <c r="A444" i="6"/>
  <c r="A443" i="6"/>
  <c r="A442" i="6"/>
  <c r="A441" i="6"/>
  <c r="A440" i="6"/>
  <c r="A439" i="6"/>
  <c r="A438" i="6"/>
  <c r="A437" i="6"/>
  <c r="A436" i="6"/>
  <c r="A435" i="6"/>
  <c r="A434" i="6"/>
  <c r="A433" i="6"/>
  <c r="A432" i="6"/>
  <c r="A431" i="6"/>
  <c r="A430" i="6"/>
  <c r="A429" i="6"/>
  <c r="A428" i="6"/>
  <c r="A427" i="6"/>
  <c r="A426" i="6"/>
  <c r="A425" i="6"/>
  <c r="A424" i="6"/>
  <c r="A423" i="6"/>
  <c r="A422" i="6"/>
  <c r="A421" i="6"/>
  <c r="A420" i="6"/>
  <c r="A419" i="6"/>
  <c r="A418" i="6"/>
  <c r="A417" i="6"/>
  <c r="A416" i="6"/>
  <c r="A415" i="6"/>
  <c r="A414" i="6"/>
  <c r="A413" i="6"/>
  <c r="A412" i="6"/>
  <c r="A411" i="6"/>
  <c r="A410" i="6"/>
  <c r="A409" i="6"/>
  <c r="A408" i="6"/>
  <c r="A407" i="6"/>
  <c r="A406" i="6"/>
  <c r="A405" i="6"/>
  <c r="A404" i="6"/>
  <c r="A403" i="6"/>
  <c r="A402" i="6"/>
  <c r="A401" i="6"/>
  <c r="A400" i="6"/>
  <c r="A399" i="6"/>
  <c r="A398" i="6"/>
  <c r="A397" i="6"/>
  <c r="A396" i="6"/>
  <c r="A395" i="6"/>
  <c r="A394" i="6"/>
  <c r="A393" i="6"/>
  <c r="A392" i="6"/>
  <c r="A391" i="6"/>
  <c r="A390" i="6"/>
  <c r="A389" i="6"/>
  <c r="A388" i="6"/>
  <c r="A387" i="6"/>
  <c r="A386" i="6"/>
  <c r="A385" i="6"/>
  <c r="A384" i="6"/>
  <c r="A383" i="6"/>
  <c r="A382" i="6"/>
  <c r="A381" i="6"/>
  <c r="A380" i="6"/>
  <c r="A379" i="6"/>
  <c r="A378" i="6"/>
  <c r="A377" i="6"/>
  <c r="A376" i="6"/>
  <c r="A375" i="6"/>
  <c r="A374" i="6"/>
  <c r="A373" i="6"/>
  <c r="A372" i="6"/>
  <c r="A371" i="6"/>
  <c r="A370" i="6"/>
  <c r="A369" i="6"/>
  <c r="A368" i="6"/>
  <c r="A367" i="6"/>
  <c r="A366" i="6"/>
  <c r="A365" i="6"/>
  <c r="A364" i="6"/>
  <c r="A363" i="6"/>
  <c r="A362" i="6"/>
  <c r="A361" i="6"/>
  <c r="A360" i="6"/>
  <c r="A359" i="6"/>
  <c r="A358" i="6"/>
  <c r="A357" i="6"/>
  <c r="A356" i="6"/>
  <c r="A355" i="6"/>
  <c r="A354" i="6"/>
  <c r="A353" i="6"/>
  <c r="A352" i="6"/>
  <c r="A351" i="6"/>
  <c r="A350" i="6"/>
  <c r="A349" i="6"/>
  <c r="A348" i="6"/>
  <c r="A347" i="6"/>
  <c r="A346" i="6"/>
  <c r="A345" i="6"/>
  <c r="A344" i="6"/>
  <c r="A343" i="6"/>
  <c r="A342" i="6"/>
  <c r="A341" i="6"/>
  <c r="A340" i="6"/>
  <c r="A339" i="6"/>
  <c r="A338" i="6"/>
  <c r="A337" i="6"/>
  <c r="A336" i="6"/>
  <c r="A335" i="6"/>
  <c r="A334" i="6"/>
  <c r="A333" i="6"/>
  <c r="A332" i="6"/>
  <c r="A331" i="6"/>
  <c r="A330" i="6"/>
  <c r="A329" i="6"/>
  <c r="A328" i="6"/>
  <c r="A327" i="6"/>
  <c r="A326" i="6"/>
  <c r="A325" i="6"/>
  <c r="A324" i="6"/>
  <c r="A323" i="6"/>
  <c r="A322" i="6"/>
  <c r="A321" i="6"/>
  <c r="A320" i="6"/>
  <c r="A319" i="6"/>
  <c r="A318" i="6"/>
  <c r="A317" i="6"/>
  <c r="A316" i="6"/>
  <c r="A315" i="6"/>
  <c r="A314" i="6"/>
  <c r="A313" i="6"/>
  <c r="A312" i="6"/>
  <c r="A311" i="6"/>
  <c r="A310" i="6"/>
  <c r="A309" i="6"/>
  <c r="A308" i="6"/>
  <c r="A307" i="6"/>
  <c r="A306" i="6"/>
  <c r="A305" i="6"/>
  <c r="A304" i="6"/>
  <c r="A303" i="6"/>
  <c r="A302" i="6"/>
  <c r="A301" i="6"/>
  <c r="A300" i="6"/>
  <c r="A299" i="6"/>
  <c r="A298" i="6"/>
  <c r="A297" i="6"/>
  <c r="A296" i="6"/>
  <c r="A295" i="6"/>
  <c r="A294" i="6"/>
  <c r="A293" i="6"/>
  <c r="A292" i="6"/>
  <c r="A291" i="6"/>
  <c r="A290" i="6"/>
  <c r="A289" i="6"/>
  <c r="A288" i="6"/>
  <c r="A287" i="6"/>
  <c r="A286" i="6"/>
  <c r="A285" i="6"/>
  <c r="A284" i="6"/>
  <c r="A283" i="6"/>
  <c r="A282" i="6"/>
  <c r="A281" i="6"/>
  <c r="A280" i="6"/>
  <c r="A279" i="6"/>
  <c r="A278" i="6"/>
  <c r="A277" i="6"/>
  <c r="A276" i="6"/>
  <c r="A275" i="6"/>
  <c r="A274" i="6"/>
  <c r="A273" i="6"/>
  <c r="A272" i="6"/>
  <c r="A271" i="6"/>
  <c r="A270" i="6"/>
  <c r="A269" i="6"/>
  <c r="A268" i="6"/>
  <c r="A267" i="6"/>
  <c r="A266" i="6"/>
  <c r="A265" i="6"/>
  <c r="A264" i="6"/>
  <c r="A263" i="6"/>
  <c r="A262" i="6"/>
  <c r="A261" i="6"/>
  <c r="A260" i="6"/>
  <c r="A259" i="6"/>
  <c r="A258" i="6"/>
  <c r="A257" i="6"/>
  <c r="A256" i="6"/>
  <c r="A255" i="6"/>
  <c r="A254" i="6"/>
  <c r="A253" i="6"/>
  <c r="A252" i="6"/>
  <c r="A251" i="6"/>
  <c r="A250" i="6"/>
  <c r="A249" i="6"/>
  <c r="A248" i="6"/>
  <c r="A247" i="6"/>
  <c r="A246" i="6"/>
  <c r="A245" i="6"/>
  <c r="A244" i="6"/>
  <c r="A243" i="6"/>
  <c r="A242" i="6"/>
  <c r="A241" i="6"/>
  <c r="A240" i="6"/>
  <c r="A239" i="6"/>
  <c r="A238" i="6"/>
  <c r="A237" i="6"/>
  <c r="A236" i="6"/>
  <c r="A235" i="6"/>
  <c r="A234" i="6"/>
  <c r="A233" i="6"/>
  <c r="A232" i="6"/>
  <c r="A231" i="6"/>
  <c r="A230" i="6"/>
  <c r="A229" i="6"/>
  <c r="A228" i="6"/>
  <c r="A227" i="6"/>
  <c r="A226" i="6"/>
  <c r="A225" i="6"/>
  <c r="A224" i="6"/>
  <c r="A223" i="6"/>
  <c r="A222" i="6"/>
  <c r="A221" i="6"/>
  <c r="A220" i="6"/>
  <c r="A219" i="6"/>
  <c r="A218" i="6"/>
  <c r="A217" i="6"/>
  <c r="A216" i="6"/>
  <c r="A215" i="6"/>
  <c r="A214" i="6"/>
  <c r="A213" i="6"/>
  <c r="A212" i="6"/>
  <c r="A211" i="6"/>
  <c r="A210" i="6"/>
  <c r="A209" i="6"/>
  <c r="A208" i="6"/>
  <c r="A207" i="6"/>
  <c r="A206" i="6"/>
  <c r="A205" i="6"/>
  <c r="A204" i="6"/>
  <c r="A203" i="6"/>
  <c r="A202" i="6"/>
  <c r="A201" i="6"/>
  <c r="A200" i="6"/>
  <c r="A199" i="6"/>
  <c r="A198" i="6"/>
  <c r="A197" i="6"/>
  <c r="A196" i="6"/>
  <c r="A195" i="6"/>
  <c r="A194" i="6"/>
  <c r="A193" i="6"/>
  <c r="A192" i="6"/>
  <c r="A191" i="6"/>
  <c r="A190" i="6"/>
  <c r="A189" i="6"/>
  <c r="A188" i="6"/>
  <c r="A187" i="6"/>
  <c r="A186" i="6"/>
  <c r="A185" i="6"/>
  <c r="A184" i="6"/>
  <c r="A183" i="6"/>
  <c r="A182" i="6"/>
  <c r="A181" i="6"/>
  <c r="A180" i="6"/>
  <c r="A179" i="6"/>
  <c r="A178" i="6"/>
  <c r="A177" i="6"/>
  <c r="A176" i="6"/>
  <c r="A175" i="6"/>
  <c r="A174" i="6"/>
  <c r="A173" i="6"/>
  <c r="A172" i="6"/>
  <c r="A171" i="6"/>
  <c r="A170" i="6"/>
  <c r="A169" i="6"/>
  <c r="A168" i="6"/>
  <c r="A167" i="6"/>
  <c r="A166" i="6"/>
  <c r="A165" i="6"/>
  <c r="A164" i="6"/>
  <c r="A163" i="6"/>
  <c r="A162" i="6"/>
  <c r="A161" i="6"/>
  <c r="A160" i="6"/>
  <c r="A159" i="6"/>
  <c r="A158" i="6"/>
  <c r="A157" i="6"/>
  <c r="A156" i="6"/>
  <c r="A155" i="6"/>
  <c r="A154" i="6"/>
  <c r="A153" i="6"/>
  <c r="A152" i="6"/>
  <c r="A151" i="6"/>
  <c r="A150" i="6"/>
  <c r="A149" i="6"/>
  <c r="A148" i="6"/>
  <c r="A147" i="6"/>
  <c r="A146" i="6"/>
  <c r="A145" i="6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R17" i="6" l="1"/>
  <c r="R18" i="6"/>
  <c r="R19" i="6"/>
  <c r="R20" i="6"/>
  <c r="R21" i="6"/>
  <c r="R22" i="6"/>
  <c r="R23" i="6"/>
  <c r="R24" i="6"/>
  <c r="R27" i="6"/>
  <c r="R28" i="6"/>
  <c r="R29" i="6"/>
  <c r="R30" i="6"/>
  <c r="R31" i="6"/>
  <c r="R32" i="6"/>
  <c r="R33" i="6"/>
  <c r="R34" i="6"/>
  <c r="R35" i="6"/>
  <c r="R36" i="6"/>
  <c r="R37" i="6"/>
  <c r="R38" i="6"/>
  <c r="R41" i="6"/>
  <c r="R42" i="6"/>
  <c r="R43" i="6"/>
  <c r="R44" i="6"/>
  <c r="R45" i="6"/>
  <c r="R46" i="6"/>
  <c r="R47" i="6"/>
  <c r="R48" i="6"/>
  <c r="R49" i="6"/>
  <c r="R50" i="6"/>
  <c r="R51" i="6"/>
  <c r="R52" i="6"/>
  <c r="R53" i="6"/>
  <c r="R54" i="6"/>
  <c r="R55" i="6"/>
  <c r="R56" i="6"/>
  <c r="R57" i="6"/>
  <c r="R58" i="6"/>
  <c r="R59" i="6"/>
  <c r="R60" i="6"/>
  <c r="R61" i="6"/>
  <c r="R62" i="6"/>
  <c r="R63" i="6"/>
  <c r="R64" i="6"/>
  <c r="R65" i="6"/>
  <c r="R66" i="6"/>
  <c r="R67" i="6"/>
  <c r="R68" i="6"/>
  <c r="R69" i="6"/>
  <c r="R70" i="6"/>
  <c r="R71" i="6"/>
  <c r="R72" i="6"/>
  <c r="R73" i="6"/>
  <c r="R74" i="6"/>
  <c r="R75" i="6"/>
  <c r="R76" i="6"/>
  <c r="R77" i="6"/>
  <c r="R78" i="6"/>
  <c r="R79" i="6"/>
  <c r="R80" i="6"/>
  <c r="R81" i="6"/>
  <c r="R82" i="6"/>
  <c r="R83" i="6"/>
  <c r="R84" i="6"/>
  <c r="R85" i="6"/>
  <c r="R86" i="6"/>
  <c r="R87" i="6"/>
  <c r="R88" i="6"/>
  <c r="R89" i="6"/>
  <c r="R90" i="6"/>
  <c r="R91" i="6"/>
  <c r="R92" i="6"/>
  <c r="R93" i="6"/>
  <c r="R94" i="6"/>
  <c r="R95" i="6"/>
  <c r="R96" i="6"/>
  <c r="R97" i="6"/>
  <c r="R98" i="6"/>
  <c r="R99" i="6"/>
  <c r="R100" i="6"/>
  <c r="R101" i="6"/>
  <c r="R102" i="6"/>
  <c r="R103" i="6"/>
  <c r="R104" i="6"/>
  <c r="R105" i="6"/>
  <c r="R106" i="6"/>
  <c r="R107" i="6"/>
  <c r="R108" i="6"/>
  <c r="R109" i="6"/>
  <c r="R110" i="6"/>
  <c r="R111" i="6"/>
  <c r="R112" i="6"/>
  <c r="R113" i="6"/>
  <c r="R114" i="6"/>
  <c r="R115" i="6"/>
  <c r="R116" i="6"/>
  <c r="R117" i="6"/>
  <c r="R118" i="6"/>
  <c r="R119" i="6"/>
  <c r="R120" i="6"/>
  <c r="R121" i="6"/>
  <c r="R122" i="6"/>
  <c r="R123" i="6"/>
  <c r="R124" i="6"/>
  <c r="R125" i="6"/>
  <c r="R126" i="6"/>
  <c r="R127" i="6"/>
  <c r="R128" i="6"/>
  <c r="R129" i="6"/>
  <c r="R130" i="6"/>
  <c r="R131" i="6"/>
  <c r="R132" i="6"/>
  <c r="R133" i="6"/>
  <c r="R134" i="6"/>
  <c r="R135" i="6"/>
  <c r="R136" i="6"/>
  <c r="R137" i="6"/>
  <c r="R138" i="6"/>
  <c r="R139" i="6"/>
  <c r="R140" i="6"/>
  <c r="R141" i="6"/>
  <c r="R142" i="6"/>
  <c r="R143" i="6"/>
  <c r="R144" i="6"/>
  <c r="R145" i="6"/>
  <c r="R146" i="6"/>
  <c r="R147" i="6"/>
  <c r="R148" i="6"/>
  <c r="R149" i="6"/>
  <c r="R150" i="6"/>
  <c r="R151" i="6"/>
  <c r="R152" i="6"/>
  <c r="R153" i="6"/>
  <c r="R154" i="6"/>
  <c r="R155" i="6"/>
  <c r="R156" i="6"/>
  <c r="R157" i="6"/>
  <c r="R158" i="6"/>
  <c r="R159" i="6"/>
  <c r="R160" i="6"/>
  <c r="R161" i="6"/>
  <c r="R162" i="6"/>
  <c r="R163" i="6"/>
  <c r="R164" i="6"/>
  <c r="R165" i="6"/>
  <c r="R166" i="6"/>
  <c r="R167" i="6"/>
  <c r="R168" i="6"/>
  <c r="R169" i="6"/>
  <c r="R170" i="6"/>
  <c r="R171" i="6"/>
  <c r="R172" i="6"/>
  <c r="R173" i="6"/>
  <c r="R174" i="6"/>
  <c r="R175" i="6"/>
  <c r="R176" i="6"/>
  <c r="R177" i="6"/>
  <c r="R178" i="6"/>
  <c r="R179" i="6"/>
  <c r="R180" i="6"/>
  <c r="R181" i="6"/>
  <c r="R182" i="6"/>
  <c r="R183" i="6"/>
  <c r="R184" i="6"/>
  <c r="R185" i="6"/>
  <c r="R186" i="6"/>
  <c r="R187" i="6"/>
  <c r="R188" i="6"/>
  <c r="R189" i="6"/>
  <c r="R190" i="6"/>
  <c r="R191" i="6"/>
  <c r="R192" i="6"/>
  <c r="R193" i="6"/>
  <c r="R194" i="6"/>
  <c r="R195" i="6"/>
  <c r="R196" i="6"/>
  <c r="R197" i="6"/>
  <c r="R198" i="6"/>
  <c r="R199" i="6"/>
  <c r="R200" i="6"/>
  <c r="R201" i="6"/>
  <c r="R202" i="6"/>
  <c r="R203" i="6"/>
  <c r="R204" i="6"/>
  <c r="R205" i="6"/>
  <c r="R206" i="6"/>
  <c r="R207" i="6"/>
  <c r="R208" i="6"/>
  <c r="R209" i="6"/>
  <c r="R210" i="6"/>
  <c r="R211" i="6"/>
  <c r="R212" i="6"/>
  <c r="R213" i="6"/>
  <c r="R214" i="6"/>
  <c r="R215" i="6"/>
  <c r="R216" i="6"/>
  <c r="R217" i="6"/>
  <c r="R218" i="6"/>
  <c r="R219" i="6"/>
  <c r="R220" i="6"/>
  <c r="R221" i="6"/>
  <c r="R222" i="6"/>
  <c r="R223" i="6"/>
  <c r="R224" i="6"/>
  <c r="R225" i="6"/>
  <c r="R226" i="6"/>
  <c r="R227" i="6"/>
  <c r="R228" i="6"/>
  <c r="R229" i="6"/>
  <c r="R230" i="6"/>
  <c r="R231" i="6"/>
  <c r="R232" i="6"/>
  <c r="R233" i="6"/>
  <c r="R234" i="6"/>
  <c r="R235" i="6"/>
  <c r="R236" i="6"/>
  <c r="R237" i="6"/>
  <c r="R238" i="6"/>
  <c r="R239" i="6"/>
  <c r="R240" i="6"/>
  <c r="R241" i="6"/>
  <c r="R242" i="6"/>
  <c r="R243" i="6"/>
  <c r="R244" i="6"/>
  <c r="R245" i="6"/>
  <c r="R246" i="6"/>
  <c r="R247" i="6"/>
  <c r="R248" i="6"/>
  <c r="R249" i="6"/>
  <c r="R250" i="6"/>
  <c r="R251" i="6"/>
  <c r="R252" i="6"/>
  <c r="R253" i="6"/>
  <c r="R254" i="6"/>
  <c r="R255" i="6"/>
  <c r="R256" i="6"/>
  <c r="R257" i="6"/>
  <c r="R258" i="6"/>
  <c r="R259" i="6"/>
  <c r="R260" i="6"/>
  <c r="R261" i="6"/>
  <c r="R262" i="6"/>
  <c r="R263" i="6"/>
  <c r="R264" i="6"/>
  <c r="R265" i="6"/>
  <c r="R266" i="6"/>
  <c r="R267" i="6"/>
  <c r="R268" i="6"/>
  <c r="R269" i="6"/>
  <c r="R270" i="6"/>
  <c r="R271" i="6"/>
  <c r="R272" i="6"/>
  <c r="R273" i="6"/>
  <c r="R274" i="6"/>
  <c r="R275" i="6"/>
  <c r="R276" i="6"/>
  <c r="R277" i="6"/>
  <c r="R278" i="6"/>
  <c r="R279" i="6"/>
  <c r="R280" i="6"/>
  <c r="R281" i="6"/>
  <c r="R282" i="6"/>
  <c r="R283" i="6"/>
  <c r="R284" i="6"/>
  <c r="R285" i="6"/>
  <c r="R286" i="6"/>
  <c r="R287" i="6"/>
  <c r="R288" i="6"/>
  <c r="R289" i="6"/>
  <c r="R290" i="6"/>
  <c r="R291" i="6"/>
  <c r="R292" i="6"/>
  <c r="R293" i="6"/>
  <c r="R294" i="6"/>
  <c r="R295" i="6"/>
  <c r="R296" i="6"/>
  <c r="R297" i="6"/>
  <c r="R298" i="6"/>
  <c r="R299" i="6"/>
  <c r="R300" i="6"/>
  <c r="R301" i="6"/>
  <c r="R302" i="6"/>
  <c r="R303" i="6"/>
  <c r="R304" i="6"/>
  <c r="R305" i="6"/>
  <c r="R306" i="6"/>
  <c r="R307" i="6"/>
  <c r="R308" i="6"/>
  <c r="R309" i="6"/>
  <c r="R310" i="6"/>
  <c r="R311" i="6"/>
  <c r="R312" i="6"/>
  <c r="R313" i="6"/>
  <c r="R314" i="6"/>
  <c r="R315" i="6"/>
  <c r="R316" i="6"/>
  <c r="R317" i="6"/>
  <c r="R318" i="6"/>
  <c r="R319" i="6"/>
  <c r="R320" i="6"/>
  <c r="R321" i="6"/>
  <c r="R322" i="6"/>
  <c r="R323" i="6"/>
  <c r="R324" i="6"/>
  <c r="R325" i="6"/>
  <c r="R326" i="6"/>
  <c r="R327" i="6"/>
  <c r="R328" i="6"/>
  <c r="R329" i="6"/>
  <c r="R330" i="6"/>
  <c r="R331" i="6"/>
  <c r="R332" i="6"/>
  <c r="R333" i="6"/>
  <c r="R334" i="6"/>
  <c r="R335" i="6"/>
  <c r="R336" i="6"/>
  <c r="R337" i="6"/>
  <c r="R338" i="6"/>
  <c r="R339" i="6"/>
  <c r="R340" i="6"/>
  <c r="R341" i="6"/>
  <c r="R342" i="6"/>
  <c r="R343" i="6"/>
  <c r="R344" i="6"/>
  <c r="R345" i="6"/>
  <c r="R346" i="6"/>
  <c r="R347" i="6"/>
  <c r="R348" i="6"/>
  <c r="R349" i="6"/>
  <c r="R350" i="6"/>
  <c r="R351" i="6"/>
  <c r="R352" i="6"/>
  <c r="R353" i="6"/>
  <c r="R354" i="6"/>
  <c r="R355" i="6"/>
  <c r="R356" i="6"/>
  <c r="R357" i="6"/>
  <c r="R358" i="6"/>
  <c r="R359" i="6"/>
  <c r="R360" i="6"/>
  <c r="R361" i="6"/>
  <c r="R362" i="6"/>
  <c r="R363" i="6"/>
  <c r="R364" i="6"/>
  <c r="R365" i="6"/>
  <c r="R366" i="6"/>
  <c r="R367" i="6"/>
  <c r="R368" i="6"/>
  <c r="R369" i="6"/>
  <c r="R370" i="6"/>
  <c r="R371" i="6"/>
  <c r="R372" i="6"/>
  <c r="R373" i="6"/>
  <c r="R374" i="6"/>
  <c r="R375" i="6"/>
  <c r="R376" i="6"/>
  <c r="R377" i="6"/>
  <c r="R378" i="6"/>
  <c r="R379" i="6"/>
  <c r="R380" i="6"/>
  <c r="R381" i="6"/>
  <c r="R382" i="6"/>
  <c r="R383" i="6"/>
  <c r="R384" i="6"/>
  <c r="R385" i="6"/>
  <c r="R386" i="6"/>
  <c r="R387" i="6"/>
  <c r="R388" i="6"/>
  <c r="R389" i="6"/>
  <c r="R390" i="6"/>
  <c r="R391" i="6"/>
  <c r="R392" i="6"/>
  <c r="R393" i="6"/>
  <c r="R394" i="6"/>
  <c r="R395" i="6"/>
  <c r="R396" i="6"/>
  <c r="R397" i="6"/>
  <c r="R398" i="6"/>
  <c r="R399" i="6"/>
  <c r="R400" i="6"/>
  <c r="R401" i="6"/>
  <c r="R402" i="6"/>
  <c r="R403" i="6"/>
  <c r="R404" i="6"/>
  <c r="R405" i="6"/>
  <c r="R406" i="6"/>
  <c r="R407" i="6"/>
  <c r="R408" i="6"/>
  <c r="R409" i="6"/>
  <c r="R410" i="6"/>
  <c r="R411" i="6"/>
  <c r="R412" i="6"/>
  <c r="R413" i="6"/>
  <c r="R414" i="6"/>
  <c r="R415" i="6"/>
  <c r="R416" i="6"/>
  <c r="R417" i="6"/>
  <c r="R418" i="6"/>
  <c r="R419" i="6"/>
  <c r="R420" i="6"/>
  <c r="R421" i="6"/>
  <c r="R422" i="6"/>
  <c r="R423" i="6"/>
  <c r="R424" i="6"/>
  <c r="R425" i="6"/>
  <c r="R426" i="6"/>
  <c r="R427" i="6"/>
  <c r="R428" i="6"/>
  <c r="R429" i="6"/>
  <c r="R430" i="6"/>
  <c r="R431" i="6"/>
  <c r="R432" i="6"/>
  <c r="R433" i="6"/>
  <c r="R434" i="6"/>
  <c r="R435" i="6"/>
  <c r="R436" i="6"/>
  <c r="R437" i="6"/>
  <c r="R438" i="6"/>
  <c r="R439" i="6"/>
  <c r="R440" i="6"/>
  <c r="R441" i="6"/>
  <c r="R442" i="6"/>
  <c r="R443" i="6"/>
  <c r="R444" i="6"/>
  <c r="R445" i="6"/>
  <c r="R446" i="6"/>
  <c r="R447" i="6"/>
  <c r="R448" i="6"/>
  <c r="R449" i="6"/>
  <c r="R450" i="6"/>
  <c r="R451" i="6"/>
  <c r="R452" i="6"/>
  <c r="R453" i="6"/>
  <c r="R454" i="6"/>
  <c r="R455" i="6"/>
  <c r="R456" i="6"/>
  <c r="R457" i="6"/>
  <c r="R458" i="6"/>
  <c r="R459" i="6"/>
  <c r="R460" i="6"/>
  <c r="R461" i="6"/>
  <c r="R462" i="6"/>
  <c r="R463" i="6"/>
  <c r="R464" i="6"/>
  <c r="R465" i="6"/>
  <c r="R466" i="6"/>
  <c r="R467" i="6"/>
  <c r="R468" i="6"/>
  <c r="R469" i="6"/>
  <c r="R470" i="6"/>
  <c r="R471" i="6"/>
  <c r="R472" i="6"/>
  <c r="R473" i="6"/>
  <c r="R474" i="6"/>
  <c r="R475" i="6"/>
  <c r="R476" i="6"/>
  <c r="R477" i="6"/>
  <c r="R478" i="6"/>
  <c r="R479" i="6"/>
  <c r="R480" i="6"/>
  <c r="R481" i="6"/>
  <c r="R482" i="6"/>
  <c r="R483" i="6"/>
  <c r="R484" i="6"/>
  <c r="R485" i="6"/>
  <c r="R486" i="6"/>
  <c r="R487" i="6"/>
  <c r="R488" i="6"/>
  <c r="R489" i="6"/>
  <c r="R490" i="6"/>
  <c r="R491" i="6"/>
  <c r="R492" i="6"/>
  <c r="R493" i="6"/>
  <c r="R494" i="6"/>
  <c r="R495" i="6"/>
  <c r="R496" i="6"/>
  <c r="R497" i="6"/>
  <c r="R498" i="6"/>
  <c r="R499" i="6"/>
  <c r="R500" i="6"/>
  <c r="R501" i="6"/>
  <c r="R502" i="6"/>
  <c r="R503" i="6"/>
  <c r="R504" i="6"/>
  <c r="R505" i="6"/>
  <c r="R506" i="6"/>
  <c r="R507" i="6"/>
  <c r="R508" i="6"/>
  <c r="R509" i="6"/>
  <c r="R510" i="6"/>
  <c r="R511" i="6"/>
  <c r="R512" i="6"/>
  <c r="R513" i="6"/>
  <c r="R514" i="6"/>
  <c r="R515" i="6"/>
  <c r="R516" i="6"/>
  <c r="R517" i="6"/>
  <c r="R518" i="6"/>
  <c r="R519" i="6"/>
  <c r="R520" i="6"/>
  <c r="R521" i="6"/>
  <c r="R522" i="6"/>
  <c r="R523" i="6"/>
  <c r="R524" i="6"/>
  <c r="R525" i="6"/>
  <c r="R526" i="6"/>
  <c r="R527" i="6"/>
  <c r="R528" i="6"/>
  <c r="R529" i="6"/>
  <c r="R530" i="6"/>
  <c r="R531" i="6"/>
  <c r="R532" i="6"/>
  <c r="R533" i="6"/>
  <c r="R534" i="6"/>
  <c r="R535" i="6"/>
  <c r="R536" i="6"/>
  <c r="R537" i="6"/>
  <c r="R538" i="6"/>
  <c r="R539" i="6"/>
  <c r="R540" i="6"/>
  <c r="R541" i="6"/>
  <c r="R542" i="6"/>
  <c r="R543" i="6"/>
  <c r="R544" i="6"/>
  <c r="R545" i="6"/>
  <c r="R546" i="6"/>
  <c r="R547" i="6"/>
  <c r="R548" i="6"/>
  <c r="R549" i="6"/>
  <c r="R550" i="6"/>
  <c r="R551" i="6"/>
  <c r="R552" i="6"/>
  <c r="R553" i="6"/>
  <c r="R554" i="6"/>
  <c r="R555" i="6"/>
  <c r="R556" i="6"/>
  <c r="R557" i="6"/>
  <c r="R558" i="6"/>
  <c r="R559" i="6"/>
  <c r="R560" i="6"/>
  <c r="R561" i="6"/>
  <c r="R562" i="6"/>
  <c r="R563" i="6"/>
  <c r="R564" i="6"/>
  <c r="R565" i="6"/>
  <c r="R566" i="6"/>
  <c r="R567" i="6"/>
  <c r="R568" i="6"/>
  <c r="R569" i="6"/>
  <c r="R570" i="6"/>
  <c r="R571" i="6"/>
  <c r="R572" i="6"/>
  <c r="R573" i="6"/>
  <c r="R574" i="6"/>
  <c r="R575" i="6"/>
  <c r="R576" i="6"/>
  <c r="R577" i="6"/>
  <c r="R578" i="6"/>
  <c r="R579" i="6"/>
  <c r="R580" i="6"/>
  <c r="R581" i="6"/>
  <c r="R582" i="6"/>
  <c r="R583" i="6"/>
  <c r="R584" i="6"/>
  <c r="R585" i="6"/>
  <c r="R586" i="6"/>
  <c r="R587" i="6"/>
  <c r="R588" i="6"/>
  <c r="R589" i="6"/>
  <c r="R590" i="6"/>
  <c r="R591" i="6"/>
  <c r="R592" i="6"/>
  <c r="R593" i="6"/>
  <c r="R594" i="6"/>
  <c r="R595" i="6"/>
  <c r="R596" i="6"/>
  <c r="R597" i="6"/>
  <c r="R598" i="6"/>
  <c r="R599" i="6"/>
  <c r="R600" i="6"/>
  <c r="R601" i="6"/>
  <c r="R602" i="6"/>
  <c r="R603" i="6"/>
  <c r="R604" i="6"/>
  <c r="R605" i="6"/>
  <c r="R606" i="6"/>
  <c r="R607" i="6"/>
  <c r="R608" i="6"/>
  <c r="R609" i="6"/>
  <c r="R610" i="6"/>
  <c r="R611" i="6"/>
  <c r="R612" i="6"/>
  <c r="R613" i="6"/>
  <c r="R614" i="6"/>
  <c r="R615" i="6"/>
  <c r="R616" i="6"/>
  <c r="R617" i="6"/>
  <c r="R618" i="6"/>
  <c r="R619" i="6"/>
  <c r="R620" i="6"/>
  <c r="R621" i="6"/>
  <c r="R622" i="6"/>
  <c r="R623" i="6"/>
  <c r="R624" i="6"/>
  <c r="R625" i="6"/>
  <c r="R626" i="6"/>
  <c r="R627" i="6"/>
  <c r="R628" i="6"/>
  <c r="R629" i="6"/>
  <c r="R630" i="6"/>
  <c r="R631" i="6"/>
  <c r="R632" i="6"/>
  <c r="R633" i="6"/>
  <c r="R634" i="6"/>
  <c r="R635" i="6"/>
  <c r="R636" i="6"/>
  <c r="R637" i="6"/>
  <c r="R638" i="6"/>
  <c r="R639" i="6"/>
  <c r="R640" i="6"/>
  <c r="R641" i="6"/>
  <c r="R642" i="6"/>
  <c r="R643" i="6"/>
  <c r="R644" i="6"/>
  <c r="R645" i="6"/>
  <c r="R646" i="6"/>
  <c r="R647" i="6"/>
  <c r="R648" i="6"/>
  <c r="R649" i="6"/>
  <c r="R650" i="6"/>
  <c r="R651" i="6"/>
  <c r="R652" i="6"/>
  <c r="R653" i="6"/>
  <c r="R654" i="6"/>
  <c r="R655" i="6"/>
  <c r="R656" i="6"/>
  <c r="R657" i="6"/>
  <c r="R658" i="6"/>
  <c r="R659" i="6"/>
  <c r="R660" i="6"/>
  <c r="R661" i="6"/>
  <c r="R662" i="6"/>
  <c r="R663" i="6"/>
  <c r="R664" i="6"/>
  <c r="R665" i="6"/>
  <c r="R666" i="6"/>
  <c r="R667" i="6"/>
  <c r="R668" i="6"/>
  <c r="R669" i="6"/>
  <c r="R670" i="6"/>
  <c r="R671" i="6"/>
  <c r="R672" i="6"/>
  <c r="R673" i="6"/>
  <c r="R674" i="6"/>
  <c r="R675" i="6"/>
  <c r="R676" i="6"/>
  <c r="R677" i="6"/>
  <c r="R678" i="6"/>
  <c r="R679" i="6"/>
  <c r="R680" i="6"/>
  <c r="R681" i="6"/>
  <c r="R682" i="6"/>
  <c r="R683" i="6"/>
  <c r="R684" i="6"/>
  <c r="R685" i="6"/>
  <c r="R686" i="6"/>
  <c r="R687" i="6"/>
  <c r="R688" i="6"/>
  <c r="R689" i="6"/>
  <c r="R690" i="6"/>
  <c r="R691" i="6"/>
  <c r="R692" i="6"/>
  <c r="R693" i="6"/>
  <c r="R694" i="6"/>
  <c r="R695" i="6"/>
  <c r="R696" i="6"/>
  <c r="R697" i="6"/>
  <c r="R698" i="6"/>
  <c r="R699" i="6"/>
  <c r="R700" i="6"/>
  <c r="R701" i="6"/>
  <c r="R702" i="6"/>
  <c r="R703" i="6"/>
  <c r="R704" i="6"/>
  <c r="R705" i="6"/>
  <c r="R706" i="6"/>
  <c r="R707" i="6"/>
  <c r="R708" i="6"/>
  <c r="R709" i="6"/>
  <c r="R710" i="6"/>
  <c r="R711" i="6"/>
  <c r="R712" i="6"/>
  <c r="R713" i="6"/>
  <c r="R714" i="6"/>
  <c r="R715" i="6"/>
  <c r="R716" i="6"/>
  <c r="R717" i="6"/>
  <c r="R718" i="6"/>
  <c r="R719" i="6"/>
  <c r="R720" i="6"/>
  <c r="R721" i="6"/>
  <c r="R722" i="6"/>
  <c r="R723" i="6"/>
  <c r="R724" i="6"/>
  <c r="R725" i="6"/>
  <c r="R726" i="6"/>
  <c r="R727" i="6"/>
  <c r="R728" i="6"/>
  <c r="R729" i="6"/>
  <c r="R730" i="6"/>
  <c r="R731" i="6"/>
  <c r="R732" i="6"/>
  <c r="R733" i="6"/>
  <c r="R734" i="6"/>
  <c r="R735" i="6"/>
  <c r="R736" i="6"/>
  <c r="R737" i="6"/>
  <c r="R738" i="6"/>
  <c r="R739" i="6"/>
  <c r="R740" i="6"/>
  <c r="R741" i="6"/>
  <c r="R742" i="6"/>
  <c r="R743" i="6"/>
  <c r="R744" i="6"/>
  <c r="R745" i="6"/>
  <c r="R746" i="6"/>
  <c r="R747" i="6"/>
  <c r="R748" i="6"/>
  <c r="R749" i="6"/>
  <c r="R750" i="6"/>
  <c r="R751" i="6"/>
  <c r="R752" i="6"/>
  <c r="R753" i="6"/>
  <c r="R754" i="6"/>
  <c r="R755" i="6"/>
  <c r="R756" i="6"/>
  <c r="R757" i="6"/>
  <c r="R758" i="6"/>
  <c r="R759" i="6"/>
  <c r="R760" i="6"/>
  <c r="R761" i="6"/>
  <c r="R762" i="6"/>
  <c r="R763" i="6"/>
  <c r="R764" i="6"/>
  <c r="R765" i="6"/>
  <c r="R766" i="6"/>
  <c r="R767" i="6"/>
  <c r="R768" i="6"/>
  <c r="R769" i="6"/>
  <c r="R770" i="6"/>
  <c r="R771" i="6"/>
  <c r="R772" i="6"/>
  <c r="R773" i="6"/>
  <c r="R774" i="6"/>
  <c r="R775" i="6"/>
  <c r="R776" i="6"/>
  <c r="R777" i="6"/>
  <c r="R778" i="6"/>
  <c r="R779" i="6"/>
  <c r="R780" i="6"/>
  <c r="R781" i="6"/>
  <c r="R782" i="6"/>
  <c r="R783" i="6"/>
  <c r="R784" i="6"/>
  <c r="R785" i="6"/>
  <c r="R786" i="6"/>
  <c r="R787" i="6"/>
  <c r="R788" i="6"/>
  <c r="R789" i="6"/>
  <c r="R790" i="6"/>
  <c r="R791" i="6"/>
  <c r="R792" i="6"/>
  <c r="R793" i="6"/>
  <c r="R794" i="6"/>
  <c r="R795" i="6"/>
  <c r="R796" i="6"/>
  <c r="R797" i="6"/>
  <c r="R798" i="6"/>
  <c r="R799" i="6"/>
  <c r="R800" i="6"/>
  <c r="R801" i="6"/>
  <c r="R802" i="6"/>
  <c r="R803" i="6"/>
  <c r="R804" i="6"/>
  <c r="R805" i="6"/>
  <c r="R806" i="6"/>
  <c r="R807" i="6"/>
  <c r="R808" i="6"/>
  <c r="R809" i="6"/>
  <c r="R810" i="6"/>
  <c r="R811" i="6"/>
  <c r="R812" i="6"/>
  <c r="R813" i="6"/>
  <c r="R814" i="6"/>
  <c r="R815" i="6"/>
  <c r="R816" i="6"/>
  <c r="R817" i="6"/>
  <c r="R818" i="6"/>
  <c r="R819" i="6"/>
  <c r="R820" i="6"/>
  <c r="R821" i="6"/>
  <c r="R822" i="6"/>
  <c r="R823" i="6"/>
  <c r="R824" i="6"/>
  <c r="R825" i="6"/>
  <c r="R826" i="6"/>
  <c r="R827" i="6"/>
  <c r="R828" i="6"/>
  <c r="R829" i="6"/>
  <c r="R830" i="6"/>
  <c r="R831" i="6"/>
  <c r="R832" i="6"/>
  <c r="R833" i="6"/>
  <c r="R834" i="6"/>
  <c r="R835" i="6"/>
  <c r="R836" i="6"/>
  <c r="R837" i="6"/>
  <c r="R838" i="6"/>
  <c r="R839" i="6"/>
  <c r="R840" i="6"/>
  <c r="R841" i="6"/>
  <c r="R842" i="6"/>
  <c r="R843" i="6"/>
  <c r="R844" i="6"/>
  <c r="R845" i="6"/>
  <c r="R846" i="6"/>
  <c r="R847" i="6"/>
  <c r="R848" i="6"/>
  <c r="R849" i="6"/>
  <c r="R850" i="6"/>
  <c r="R851" i="6"/>
  <c r="R852" i="6"/>
  <c r="R853" i="6"/>
  <c r="R854" i="6"/>
  <c r="R855" i="6"/>
  <c r="R856" i="6"/>
  <c r="R857" i="6"/>
  <c r="R858" i="6"/>
  <c r="R859" i="6"/>
  <c r="R860" i="6"/>
  <c r="R861" i="6"/>
  <c r="R862" i="6"/>
  <c r="R863" i="6"/>
  <c r="R864" i="6"/>
  <c r="R865" i="6"/>
  <c r="R866" i="6"/>
  <c r="R867" i="6"/>
  <c r="B16" i="6" l="1"/>
  <c r="O7" i="6" l="1"/>
  <c r="O6" i="6"/>
  <c r="A15" i="6" l="1"/>
  <c r="A22" i="6" l="1"/>
  <c r="A18" i="6"/>
  <c r="A21" i="6"/>
  <c r="A17" i="6"/>
  <c r="A20" i="6"/>
  <c r="A19" i="6"/>
  <c r="A16" i="6"/>
  <c r="G55" i="6" l="1"/>
  <c r="G56" i="6"/>
  <c r="G51" i="6"/>
  <c r="G47" i="6"/>
  <c r="G43" i="6"/>
  <c r="G35" i="6"/>
  <c r="G31" i="6"/>
  <c r="G27" i="6"/>
  <c r="G865" i="6"/>
  <c r="G853" i="6"/>
  <c r="G852" i="6"/>
  <c r="G836" i="6"/>
  <c r="G834" i="6"/>
  <c r="G832" i="6"/>
  <c r="G830" i="6"/>
  <c r="G813" i="6"/>
  <c r="G812" i="6"/>
  <c r="G809" i="6"/>
  <c r="G798" i="6"/>
  <c r="G791" i="6"/>
  <c r="G788" i="6"/>
  <c r="G781" i="6"/>
  <c r="G778" i="6"/>
  <c r="G772" i="6"/>
  <c r="G770" i="6"/>
  <c r="G767" i="6"/>
  <c r="G766" i="6"/>
  <c r="G764" i="6"/>
  <c r="G762" i="6"/>
  <c r="G748" i="6"/>
  <c r="G747" i="6"/>
  <c r="G746" i="6"/>
  <c r="G743" i="6"/>
  <c r="G742" i="6"/>
  <c r="G741" i="6"/>
  <c r="G738" i="6"/>
  <c r="G724" i="6"/>
  <c r="G722" i="6"/>
  <c r="G720" i="6"/>
  <c r="G715" i="6"/>
  <c r="G713" i="6"/>
  <c r="G709" i="6"/>
  <c r="G699" i="6"/>
  <c r="G697" i="6"/>
  <c r="G694" i="6"/>
  <c r="G692" i="6"/>
  <c r="G691" i="6"/>
  <c r="G684" i="6"/>
  <c r="G680" i="6"/>
  <c r="G679" i="6"/>
  <c r="G677" i="6"/>
  <c r="G676" i="6"/>
  <c r="G675" i="6"/>
  <c r="G674" i="6"/>
  <c r="G668" i="6"/>
  <c r="G665" i="6"/>
  <c r="G663" i="6"/>
  <c r="G660" i="6"/>
  <c r="G657" i="6"/>
  <c r="G652" i="6"/>
  <c r="G647" i="6"/>
  <c r="G645" i="6"/>
  <c r="G641" i="6"/>
  <c r="G639" i="6"/>
  <c r="G637" i="6"/>
  <c r="G630" i="6"/>
  <c r="G619" i="6"/>
  <c r="G617" i="6"/>
  <c r="G616" i="6"/>
  <c r="G615" i="6"/>
  <c r="G611" i="6"/>
  <c r="G608" i="6"/>
  <c r="G607" i="6"/>
  <c r="G605" i="6"/>
  <c r="G602" i="6"/>
  <c r="G599" i="6"/>
  <c r="G595" i="6"/>
  <c r="G593" i="6"/>
  <c r="G589" i="6"/>
  <c r="G586" i="6"/>
  <c r="G581" i="6"/>
  <c r="G579" i="6"/>
  <c r="G577" i="6"/>
  <c r="G572" i="6"/>
  <c r="G568" i="6"/>
  <c r="G560" i="6"/>
  <c r="G556" i="6"/>
  <c r="G552" i="6"/>
  <c r="G551" i="6"/>
  <c r="G548" i="6"/>
  <c r="G546" i="6"/>
  <c r="G533" i="6"/>
  <c r="G531" i="6"/>
  <c r="G525" i="6"/>
  <c r="G523" i="6"/>
  <c r="G521" i="6"/>
  <c r="G518" i="6"/>
  <c r="G515" i="6"/>
  <c r="G512" i="6"/>
  <c r="G509" i="6"/>
  <c r="G505" i="6"/>
  <c r="G501" i="6"/>
  <c r="G497" i="6"/>
  <c r="G495" i="6"/>
  <c r="G494" i="6"/>
  <c r="G490" i="6"/>
  <c r="G486" i="6"/>
  <c r="G482" i="6"/>
  <c r="G478" i="6"/>
  <c r="G469" i="6"/>
  <c r="G466" i="6"/>
  <c r="G464" i="6"/>
  <c r="G456" i="6"/>
  <c r="G447" i="6"/>
  <c r="G444" i="6"/>
  <c r="G440" i="6"/>
  <c r="G438" i="6"/>
  <c r="G434" i="6"/>
  <c r="G432" i="6"/>
  <c r="G430" i="6"/>
  <c r="G428" i="6"/>
  <c r="G426" i="6"/>
  <c r="G420" i="6"/>
  <c r="G418" i="6"/>
  <c r="G412" i="6"/>
  <c r="G407" i="6"/>
  <c r="G405" i="6"/>
  <c r="G403" i="6"/>
  <c r="G401" i="6"/>
  <c r="G397" i="6"/>
  <c r="G395" i="6"/>
  <c r="G393" i="6"/>
  <c r="G391" i="6"/>
  <c r="G385" i="6"/>
  <c r="G381" i="6"/>
  <c r="G380" i="6"/>
  <c r="G378" i="6"/>
  <c r="G372" i="6"/>
  <c r="G368" i="6"/>
  <c r="G366" i="6"/>
  <c r="G363" i="6"/>
  <c r="G361" i="6"/>
  <c r="G359" i="6"/>
  <c r="G356" i="6"/>
  <c r="G354" i="6"/>
  <c r="G352" i="6"/>
  <c r="G349" i="6"/>
  <c r="G342" i="6"/>
  <c r="G337" i="6"/>
  <c r="G332" i="6"/>
  <c r="G330" i="6"/>
  <c r="G327" i="6"/>
  <c r="G322" i="6"/>
  <c r="G320" i="6"/>
  <c r="G315" i="6"/>
  <c r="G311" i="6"/>
  <c r="G308" i="6"/>
  <c r="G306" i="6"/>
  <c r="G302" i="6"/>
  <c r="G299" i="6"/>
  <c r="G297" i="6"/>
  <c r="G287" i="6"/>
  <c r="G285" i="6"/>
  <c r="G276" i="6"/>
  <c r="G272" i="6"/>
  <c r="G269" i="6"/>
  <c r="G267" i="6"/>
  <c r="G266" i="6"/>
  <c r="G262" i="6"/>
  <c r="G256" i="6"/>
  <c r="G247" i="6"/>
  <c r="G243" i="6"/>
  <c r="G240" i="6"/>
  <c r="G237" i="6"/>
  <c r="G233" i="6"/>
  <c r="G231" i="6"/>
  <c r="G224" i="6"/>
  <c r="G223" i="6"/>
  <c r="G218" i="6"/>
  <c r="G217" i="6"/>
  <c r="G214" i="6"/>
  <c r="G209" i="6"/>
  <c r="G207" i="6"/>
  <c r="G199" i="6"/>
  <c r="G190" i="6"/>
  <c r="G187" i="6"/>
  <c r="G183" i="6"/>
  <c r="G176" i="6"/>
  <c r="G173" i="6"/>
  <c r="G169" i="6"/>
  <c r="G162" i="6"/>
  <c r="G158" i="6"/>
  <c r="G153" i="6"/>
  <c r="G147" i="6"/>
  <c r="G144" i="6"/>
  <c r="G143" i="6"/>
  <c r="G141" i="6"/>
  <c r="G140" i="6"/>
  <c r="G137" i="6"/>
  <c r="G134" i="6"/>
  <c r="G130" i="6"/>
  <c r="G129" i="6"/>
  <c r="G125" i="6"/>
  <c r="G123" i="6"/>
  <c r="G122" i="6"/>
  <c r="G118" i="6"/>
  <c r="G113" i="6"/>
  <c r="G110" i="6"/>
  <c r="G108" i="6"/>
  <c r="G106" i="6"/>
  <c r="G105" i="6"/>
  <c r="G103" i="6"/>
  <c r="G101" i="6"/>
  <c r="G96" i="6"/>
  <c r="G95" i="6"/>
  <c r="G93" i="6"/>
  <c r="G91" i="6"/>
  <c r="G90" i="6"/>
  <c r="G87" i="6"/>
  <c r="G82" i="6"/>
  <c r="G73" i="6"/>
  <c r="G70" i="6"/>
  <c r="G68" i="6"/>
  <c r="G61" i="6"/>
  <c r="G52" i="6"/>
  <c r="G48" i="6"/>
  <c r="G44" i="6"/>
  <c r="G36" i="6"/>
  <c r="G32" i="6"/>
  <c r="G28" i="6"/>
  <c r="G867" i="6"/>
  <c r="G866" i="6"/>
  <c r="G863" i="6"/>
  <c r="G859" i="6"/>
  <c r="G858" i="6"/>
  <c r="G856" i="6"/>
  <c r="G848" i="6"/>
  <c r="G845" i="6"/>
  <c r="G841" i="6"/>
  <c r="G837" i="6"/>
  <c r="G833" i="6"/>
  <c r="G823" i="6"/>
  <c r="G821" i="6"/>
  <c r="G819" i="6"/>
  <c r="G817" i="6"/>
  <c r="G816" i="6"/>
  <c r="G807" i="6"/>
  <c r="G806" i="6"/>
  <c r="G805" i="6"/>
  <c r="G804" i="6"/>
  <c r="G802" i="6"/>
  <c r="G799" i="6"/>
  <c r="G795" i="6"/>
  <c r="G794" i="6"/>
  <c r="G792" i="6"/>
  <c r="G790" i="6"/>
  <c r="G787" i="6"/>
  <c r="G784" i="6"/>
  <c r="G782" i="6"/>
  <c r="G775" i="6"/>
  <c r="G771" i="6"/>
  <c r="G763" i="6"/>
  <c r="G756" i="6"/>
  <c r="G755" i="6"/>
  <c r="G753" i="6"/>
  <c r="G749" i="6"/>
  <c r="G744" i="6"/>
  <c r="G735" i="6"/>
  <c r="G732" i="6"/>
  <c r="G731" i="6"/>
  <c r="G729" i="6"/>
  <c r="G725" i="6"/>
  <c r="G716" i="6"/>
  <c r="G710" i="6"/>
  <c r="G707" i="6"/>
  <c r="G705" i="6"/>
  <c r="G703" i="6"/>
  <c r="G700" i="6"/>
  <c r="G696" i="6"/>
  <c r="G693" i="6"/>
  <c r="G688" i="6"/>
  <c r="G681" i="6"/>
  <c r="G673" i="6"/>
  <c r="G662" i="6"/>
  <c r="G653" i="6"/>
  <c r="G644" i="6"/>
  <c r="G643" i="6"/>
  <c r="G642" i="6"/>
  <c r="G638" i="6"/>
  <c r="G629" i="6"/>
  <c r="G627" i="6"/>
  <c r="G622" i="6"/>
  <c r="G601" i="6"/>
  <c r="G598" i="6"/>
  <c r="G588" i="6"/>
  <c r="G573" i="6"/>
  <c r="G570" i="6"/>
  <c r="G567" i="6"/>
  <c r="G565" i="6"/>
  <c r="G563" i="6"/>
  <c r="G562" i="6"/>
  <c r="G558" i="6"/>
  <c r="G553" i="6"/>
  <c r="G550" i="6"/>
  <c r="G543" i="6"/>
  <c r="G541" i="6"/>
  <c r="G537" i="6"/>
  <c r="G534" i="6"/>
  <c r="G530" i="6"/>
  <c r="G529" i="6"/>
  <c r="G528" i="6"/>
  <c r="G527" i="6"/>
  <c r="G514" i="6"/>
  <c r="G507" i="6"/>
  <c r="G499" i="6"/>
  <c r="G498" i="6"/>
  <c r="G492" i="6"/>
  <c r="G476" i="6"/>
  <c r="G474" i="6"/>
  <c r="G472" i="6"/>
  <c r="G470" i="6"/>
  <c r="G468" i="6"/>
  <c r="G461" i="6"/>
  <c r="G455" i="6"/>
  <c r="G453" i="6"/>
  <c r="G451" i="6"/>
  <c r="G450" i="6"/>
  <c r="G446" i="6"/>
  <c r="G439" i="6"/>
  <c r="G435" i="6"/>
  <c r="G427" i="6"/>
  <c r="G423" i="6"/>
  <c r="G421" i="6"/>
  <c r="G414" i="6"/>
  <c r="G406" i="6"/>
  <c r="G398" i="6"/>
  <c r="G396" i="6"/>
  <c r="G389" i="6"/>
  <c r="G384" i="6"/>
  <c r="G376" i="6"/>
  <c r="G375" i="6"/>
  <c r="G371" i="6"/>
  <c r="G369" i="6"/>
  <c r="G365" i="6"/>
  <c r="G351" i="6"/>
  <c r="G346" i="6"/>
  <c r="G344" i="6"/>
  <c r="G340" i="6"/>
  <c r="G339" i="6"/>
  <c r="G334" i="6"/>
  <c r="G331" i="6"/>
  <c r="G328" i="6"/>
  <c r="G326" i="6"/>
  <c r="G324" i="6"/>
  <c r="G321" i="6"/>
  <c r="G319" i="6"/>
  <c r="G316" i="6"/>
  <c r="G312" i="6"/>
  <c r="G309" i="6"/>
  <c r="G298" i="6"/>
  <c r="G292" i="6"/>
  <c r="G291" i="6"/>
  <c r="G288" i="6"/>
  <c r="G283" i="6"/>
  <c r="G281" i="6"/>
  <c r="G277" i="6"/>
  <c r="G273" i="6"/>
  <c r="G271" i="6"/>
  <c r="G260" i="6"/>
  <c r="G255" i="6"/>
  <c r="G253" i="6"/>
  <c r="G249" i="6"/>
  <c r="G245" i="6"/>
  <c r="G242" i="6"/>
  <c r="G239" i="6"/>
  <c r="G236" i="6"/>
  <c r="G230" i="6"/>
  <c r="G228" i="6"/>
  <c r="G227" i="6"/>
  <c r="G216" i="6"/>
  <c r="G204" i="6"/>
  <c r="G203" i="6"/>
  <c r="G194" i="6"/>
  <c r="G191" i="6"/>
  <c r="G185" i="6"/>
  <c r="G181" i="6"/>
  <c r="G175" i="6"/>
  <c r="G168" i="6"/>
  <c r="G166" i="6"/>
  <c r="G164" i="6"/>
  <c r="G157" i="6"/>
  <c r="G154" i="6"/>
  <c r="G150" i="6"/>
  <c r="G148" i="6"/>
  <c r="G138" i="6"/>
  <c r="G135" i="6"/>
  <c r="G133" i="6"/>
  <c r="G132" i="6"/>
  <c r="G126" i="6"/>
  <c r="G124" i="6"/>
  <c r="G119" i="6"/>
  <c r="G116" i="6"/>
  <c r="G114" i="6"/>
  <c r="G98" i="6"/>
  <c r="G89" i="6"/>
  <c r="G86" i="6"/>
  <c r="G78" i="6"/>
  <c r="G77" i="6"/>
  <c r="G72" i="6"/>
  <c r="G69" i="6"/>
  <c r="G67" i="6"/>
  <c r="G65" i="6"/>
  <c r="G63" i="6"/>
  <c r="G62" i="6"/>
  <c r="G60" i="6"/>
  <c r="G59" i="6"/>
  <c r="G57" i="6"/>
  <c r="G53" i="6"/>
  <c r="G49" i="6"/>
  <c r="G45" i="6"/>
  <c r="G41" i="6"/>
  <c r="G37" i="6"/>
  <c r="G33" i="6"/>
  <c r="G29" i="6"/>
  <c r="G25" i="6"/>
  <c r="G861" i="6"/>
  <c r="G860" i="6"/>
  <c r="G857" i="6"/>
  <c r="G855" i="6"/>
  <c r="G854" i="6"/>
  <c r="G849" i="6"/>
  <c r="G846" i="6"/>
  <c r="G843" i="6"/>
  <c r="G839" i="6"/>
  <c r="G838" i="6"/>
  <c r="G835" i="6"/>
  <c r="G829" i="6"/>
  <c r="G828" i="6"/>
  <c r="G827" i="6"/>
  <c r="G824" i="6"/>
  <c r="G822" i="6"/>
  <c r="G820" i="6"/>
  <c r="G810" i="6"/>
  <c r="G808" i="6"/>
  <c r="G796" i="6"/>
  <c r="G793" i="6"/>
  <c r="G789" i="6"/>
  <c r="G785" i="6"/>
  <c r="G779" i="6"/>
  <c r="G776" i="6"/>
  <c r="G773" i="6"/>
  <c r="G760" i="6"/>
  <c r="G759" i="6"/>
  <c r="G758" i="6"/>
  <c r="G750" i="6"/>
  <c r="G745" i="6"/>
  <c r="G740" i="6"/>
  <c r="G739" i="6"/>
  <c r="G737" i="6"/>
  <c r="G733" i="6"/>
  <c r="G726" i="6"/>
  <c r="G723" i="6"/>
  <c r="G721" i="6"/>
  <c r="G718" i="6"/>
  <c r="G714" i="6"/>
  <c r="G708" i="6"/>
  <c r="G706" i="6"/>
  <c r="G704" i="6"/>
  <c r="G702" i="6"/>
  <c r="G698" i="6"/>
  <c r="G689" i="6"/>
  <c r="G687" i="6"/>
  <c r="G685" i="6"/>
  <c r="G667" i="6"/>
  <c r="G666" i="6"/>
  <c r="G664" i="6"/>
  <c r="G658" i="6"/>
  <c r="G656" i="6"/>
  <c r="G654" i="6"/>
  <c r="G651" i="6"/>
  <c r="G649" i="6"/>
  <c r="G640" i="6"/>
  <c r="G635" i="6"/>
  <c r="G632" i="6"/>
  <c r="G628" i="6"/>
  <c r="G626" i="6"/>
  <c r="G625" i="6"/>
  <c r="G623" i="6"/>
  <c r="G621" i="6"/>
  <c r="G614" i="6"/>
  <c r="G612" i="6"/>
  <c r="G610" i="6"/>
  <c r="G603" i="6"/>
  <c r="G600" i="6"/>
  <c r="G597" i="6"/>
  <c r="G596" i="6"/>
  <c r="G592" i="6"/>
  <c r="G590" i="6"/>
  <c r="G584" i="6"/>
  <c r="G574" i="6"/>
  <c r="G569" i="6"/>
  <c r="G564" i="6"/>
  <c r="G557" i="6"/>
  <c r="G555" i="6"/>
  <c r="G547" i="6"/>
  <c r="G545" i="6"/>
  <c r="G544" i="6"/>
  <c r="G542" i="6"/>
  <c r="G539" i="6"/>
  <c r="G538" i="6"/>
  <c r="G535" i="6"/>
  <c r="G522" i="6"/>
  <c r="G520" i="6"/>
  <c r="G519" i="6"/>
  <c r="G517" i="6"/>
  <c r="G516" i="6"/>
  <c r="G511" i="6"/>
  <c r="G504" i="6"/>
  <c r="G503" i="6"/>
  <c r="G502" i="6"/>
  <c r="G496" i="6"/>
  <c r="G489" i="6"/>
  <c r="G487" i="6"/>
  <c r="G485" i="6"/>
  <c r="G480" i="6"/>
  <c r="G479" i="6"/>
  <c r="G475" i="6"/>
  <c r="G463" i="6"/>
  <c r="G460" i="6"/>
  <c r="G459" i="6"/>
  <c r="G457" i="6"/>
  <c r="G452" i="6"/>
  <c r="G448" i="6"/>
  <c r="G445" i="6"/>
  <c r="G443" i="6"/>
  <c r="G441" i="6"/>
  <c r="G437" i="6"/>
  <c r="G431" i="6"/>
  <c r="G429" i="6"/>
  <c r="G419" i="6"/>
  <c r="G416" i="6"/>
  <c r="G413" i="6"/>
  <c r="G411" i="6"/>
  <c r="G409" i="6"/>
  <c r="G408" i="6"/>
  <c r="G404" i="6"/>
  <c r="G400" i="6"/>
  <c r="G392" i="6"/>
  <c r="G386" i="6"/>
  <c r="G383" i="6"/>
  <c r="G379" i="6"/>
  <c r="G374" i="6"/>
  <c r="G370" i="6"/>
  <c r="G367" i="6"/>
  <c r="G357" i="6"/>
  <c r="G353" i="6"/>
  <c r="G348" i="6"/>
  <c r="G345" i="6"/>
  <c r="G343" i="6"/>
  <c r="G333" i="6"/>
  <c r="G329" i="6"/>
  <c r="G318" i="6"/>
  <c r="G317" i="6"/>
  <c r="G314" i="6"/>
  <c r="G313" i="6"/>
  <c r="G310" i="6"/>
  <c r="G303" i="6"/>
  <c r="G300" i="6"/>
  <c r="G295" i="6"/>
  <c r="G289" i="6"/>
  <c r="G286" i="6"/>
  <c r="G284" i="6"/>
  <c r="G282" i="6"/>
  <c r="G278" i="6"/>
  <c r="G275" i="6"/>
  <c r="G274" i="6"/>
  <c r="G270" i="6"/>
  <c r="G268" i="6"/>
  <c r="G265" i="6"/>
  <c r="G263" i="6"/>
  <c r="G261" i="6"/>
  <c r="G258" i="6"/>
  <c r="G257" i="6"/>
  <c r="G254" i="6"/>
  <c r="G251" i="6"/>
  <c r="G248" i="6"/>
  <c r="G244" i="6"/>
  <c r="G241" i="6"/>
  <c r="G235" i="6"/>
  <c r="G229" i="6"/>
  <c r="G225" i="6"/>
  <c r="G221" i="6"/>
  <c r="G219" i="6"/>
  <c r="G212" i="6"/>
  <c r="G211" i="6"/>
  <c r="G208" i="6"/>
  <c r="G205" i="6"/>
  <c r="G202" i="6"/>
  <c r="G200" i="6"/>
  <c r="G198" i="6"/>
  <c r="G197" i="6"/>
  <c r="G192" i="6"/>
  <c r="G188" i="6"/>
  <c r="G186" i="6"/>
  <c r="G182" i="6"/>
  <c r="G179" i="6"/>
  <c r="G177" i="6"/>
  <c r="G174" i="6"/>
  <c r="G172" i="6"/>
  <c r="G163" i="6"/>
  <c r="G161" i="6"/>
  <c r="G159" i="6"/>
  <c r="G155" i="6"/>
  <c r="G151" i="6"/>
  <c r="G145" i="6"/>
  <c r="G142" i="6"/>
  <c r="G128" i="6"/>
  <c r="G120" i="6"/>
  <c r="G111" i="6"/>
  <c r="G109" i="6"/>
  <c r="G107" i="6"/>
  <c r="G102" i="6"/>
  <c r="G99" i="6"/>
  <c r="G97" i="6"/>
  <c r="G94" i="6"/>
  <c r="G83" i="6"/>
  <c r="G81" i="6"/>
  <c r="G75" i="6"/>
  <c r="G71" i="6"/>
  <c r="G64" i="6"/>
  <c r="G58" i="6"/>
  <c r="G54" i="6"/>
  <c r="G50" i="6"/>
  <c r="G46" i="6"/>
  <c r="G42" i="6"/>
  <c r="G38" i="6"/>
  <c r="G34" i="6"/>
  <c r="G30" i="6"/>
  <c r="G26" i="6"/>
  <c r="G864" i="6"/>
  <c r="G862" i="6"/>
  <c r="G851" i="6"/>
  <c r="G850" i="6"/>
  <c r="G847" i="6"/>
  <c r="G844" i="6"/>
  <c r="G842" i="6"/>
  <c r="G840" i="6"/>
  <c r="G831" i="6"/>
  <c r="G826" i="6"/>
  <c r="G825" i="6"/>
  <c r="G818" i="6"/>
  <c r="G815" i="6"/>
  <c r="G814" i="6"/>
  <c r="G811" i="6"/>
  <c r="G803" i="6"/>
  <c r="G801" i="6"/>
  <c r="G800" i="6"/>
  <c r="G797" i="6"/>
  <c r="G786" i="6"/>
  <c r="G783" i="6"/>
  <c r="G780" i="6"/>
  <c r="G777" i="6"/>
  <c r="G774" i="6"/>
  <c r="G769" i="6"/>
  <c r="G768" i="6"/>
  <c r="G765" i="6"/>
  <c r="G761" i="6"/>
  <c r="G757" i="6"/>
  <c r="G754" i="6"/>
  <c r="G752" i="6"/>
  <c r="G751" i="6"/>
  <c r="G736" i="6"/>
  <c r="G734" i="6"/>
  <c r="G730" i="6"/>
  <c r="G728" i="6"/>
  <c r="G727" i="6"/>
  <c r="G719" i="6"/>
  <c r="G717" i="6"/>
  <c r="G712" i="6"/>
  <c r="G711" i="6"/>
  <c r="G701" i="6"/>
  <c r="G695" i="6"/>
  <c r="G690" i="6"/>
  <c r="G686" i="6"/>
  <c r="G683" i="6"/>
  <c r="G682" i="6"/>
  <c r="G678" i="6"/>
  <c r="G672" i="6"/>
  <c r="G671" i="6"/>
  <c r="G670" i="6"/>
  <c r="G669" i="6"/>
  <c r="G661" i="6"/>
  <c r="G659" i="6"/>
  <c r="G655" i="6"/>
  <c r="G650" i="6"/>
  <c r="G648" i="6"/>
  <c r="G646" i="6"/>
  <c r="G636" i="6"/>
  <c r="G634" i="6"/>
  <c r="G633" i="6"/>
  <c r="G631" i="6"/>
  <c r="G624" i="6"/>
  <c r="G620" i="6"/>
  <c r="G618" i="6"/>
  <c r="G613" i="6"/>
  <c r="G609" i="6"/>
  <c r="G606" i="6"/>
  <c r="G604" i="6"/>
  <c r="G594" i="6"/>
  <c r="G591" i="6"/>
  <c r="G587" i="6"/>
  <c r="G585" i="6"/>
  <c r="G583" i="6"/>
  <c r="G582" i="6"/>
  <c r="G580" i="6"/>
  <c r="G578" i="6"/>
  <c r="G576" i="6"/>
  <c r="G575" i="6"/>
  <c r="G571" i="6"/>
  <c r="G566" i="6"/>
  <c r="G561" i="6"/>
  <c r="G559" i="6"/>
  <c r="G554" i="6"/>
  <c r="G549" i="6"/>
  <c r="G540" i="6"/>
  <c r="G536" i="6"/>
  <c r="G532" i="6"/>
  <c r="G526" i="6"/>
  <c r="G524" i="6"/>
  <c r="G513" i="6"/>
  <c r="G510" i="6"/>
  <c r="G508" i="6"/>
  <c r="G506" i="6"/>
  <c r="G500" i="6"/>
  <c r="G493" i="6"/>
  <c r="G491" i="6"/>
  <c r="G488" i="6"/>
  <c r="G484" i="6"/>
  <c r="G483" i="6"/>
  <c r="G481" i="6"/>
  <c r="G477" i="6"/>
  <c r="G473" i="6"/>
  <c r="G471" i="6"/>
  <c r="G467" i="6"/>
  <c r="G465" i="6"/>
  <c r="G462" i="6"/>
  <c r="G458" i="6"/>
  <c r="G454" i="6"/>
  <c r="G449" i="6"/>
  <c r="G442" i="6"/>
  <c r="G436" i="6"/>
  <c r="G433" i="6"/>
  <c r="G425" i="6"/>
  <c r="G424" i="6"/>
  <c r="G422" i="6"/>
  <c r="G417" i="6"/>
  <c r="G415" i="6"/>
  <c r="G410" i="6"/>
  <c r="G402" i="6"/>
  <c r="G399" i="6"/>
  <c r="G394" i="6"/>
  <c r="G390" i="6"/>
  <c r="G388" i="6"/>
  <c r="G387" i="6"/>
  <c r="G382" i="6"/>
  <c r="G377" i="6"/>
  <c r="G373" i="6"/>
  <c r="G364" i="6"/>
  <c r="G362" i="6"/>
  <c r="G360" i="6"/>
  <c r="G358" i="6"/>
  <c r="G355" i="6"/>
  <c r="G350" i="6"/>
  <c r="G347" i="6"/>
  <c r="G341" i="6"/>
  <c r="G338" i="6"/>
  <c r="G336" i="6"/>
  <c r="G335" i="6"/>
  <c r="G325" i="6"/>
  <c r="G323" i="6"/>
  <c r="G307" i="6"/>
  <c r="G305" i="6"/>
  <c r="G304" i="6"/>
  <c r="G301" i="6"/>
  <c r="G296" i="6"/>
  <c r="G294" i="6"/>
  <c r="G293" i="6"/>
  <c r="G290" i="6"/>
  <c r="G280" i="6"/>
  <c r="G279" i="6"/>
  <c r="G264" i="6"/>
  <c r="G259" i="6"/>
  <c r="G252" i="6"/>
  <c r="G250" i="6"/>
  <c r="G246" i="6"/>
  <c r="G238" i="6"/>
  <c r="G234" i="6"/>
  <c r="G232" i="6"/>
  <c r="G226" i="6"/>
  <c r="G222" i="6"/>
  <c r="G220" i="6"/>
  <c r="G215" i="6"/>
  <c r="G213" i="6"/>
  <c r="G210" i="6"/>
  <c r="G206" i="6"/>
  <c r="G201" i="6"/>
  <c r="G196" i="6"/>
  <c r="G195" i="6"/>
  <c r="G193" i="6"/>
  <c r="G189" i="6"/>
  <c r="G184" i="6"/>
  <c r="G180" i="6"/>
  <c r="G178" i="6"/>
  <c r="G171" i="6"/>
  <c r="G170" i="6"/>
  <c r="G167" i="6"/>
  <c r="G165" i="6"/>
  <c r="G160" i="6"/>
  <c r="G156" i="6"/>
  <c r="G152" i="6"/>
  <c r="G149" i="6"/>
  <c r="G146" i="6"/>
  <c r="G139" i="6"/>
  <c r="G136" i="6"/>
  <c r="G131" i="6"/>
  <c r="G127" i="6"/>
  <c r="G121" i="6"/>
  <c r="G117" i="6"/>
  <c r="G115" i="6"/>
  <c r="G112" i="6"/>
  <c r="G104" i="6"/>
  <c r="G100" i="6"/>
  <c r="G92" i="6"/>
  <c r="G88" i="6"/>
  <c r="G85" i="6"/>
  <c r="G84" i="6"/>
  <c r="G80" i="6"/>
  <c r="G79" i="6"/>
  <c r="G76" i="6"/>
  <c r="G74" i="6"/>
  <c r="G66" i="6"/>
  <c r="D867" i="6"/>
  <c r="D77" i="6" l="1"/>
  <c r="D89" i="6"/>
  <c r="D93" i="6"/>
  <c r="D121" i="6"/>
  <c r="D123" i="6"/>
  <c r="D125" i="6"/>
  <c r="D127" i="6"/>
  <c r="D129" i="6"/>
  <c r="D131" i="6"/>
  <c r="D133" i="6"/>
  <c r="D186" i="6"/>
  <c r="D190" i="6"/>
  <c r="D192" i="6"/>
  <c r="D194" i="6"/>
  <c r="D196" i="6"/>
  <c r="D200" i="6"/>
  <c r="D202" i="6"/>
  <c r="D204" i="6"/>
  <c r="D212" i="6"/>
  <c r="D214" i="6"/>
  <c r="D216" i="6"/>
  <c r="D220" i="6"/>
  <c r="D228" i="6"/>
  <c r="D236" i="6"/>
  <c r="D240" i="6"/>
  <c r="D242" i="6"/>
  <c r="D244" i="6"/>
  <c r="D246" i="6"/>
  <c r="D248" i="6"/>
  <c r="D250" i="6"/>
  <c r="D331" i="6"/>
  <c r="D72" i="6"/>
  <c r="D74" i="6"/>
  <c r="D76" i="6"/>
  <c r="D78" i="6"/>
  <c r="D80" i="6"/>
  <c r="D90" i="6"/>
  <c r="D92" i="6"/>
  <c r="D94" i="6"/>
  <c r="D96" i="6"/>
  <c r="D98" i="6"/>
  <c r="D116" i="6"/>
  <c r="D118" i="6"/>
  <c r="D120" i="6"/>
  <c r="D122" i="6"/>
  <c r="D124" i="6"/>
  <c r="D126" i="6"/>
  <c r="D128" i="6"/>
  <c r="D130" i="6"/>
  <c r="D132" i="6"/>
  <c r="D134" i="6"/>
  <c r="D136" i="6"/>
  <c r="D187" i="6"/>
  <c r="D189" i="6"/>
  <c r="D191" i="6"/>
  <c r="D193" i="6"/>
  <c r="D195" i="6"/>
  <c r="D197" i="6"/>
  <c r="D199" i="6"/>
  <c r="D201" i="6"/>
  <c r="D203" i="6"/>
  <c r="D205" i="6"/>
  <c r="D207" i="6"/>
  <c r="D209" i="6"/>
  <c r="D211" i="6"/>
  <c r="D213" i="6"/>
  <c r="D215" i="6"/>
  <c r="D217" i="6"/>
  <c r="D219" i="6"/>
  <c r="D229" i="6"/>
  <c r="D231" i="6"/>
  <c r="D233" i="6"/>
  <c r="D235" i="6"/>
  <c r="D237" i="6"/>
  <c r="D239" i="6"/>
  <c r="D241" i="6"/>
  <c r="D243" i="6"/>
  <c r="D245" i="6"/>
  <c r="D247" i="6"/>
  <c r="D249" i="6"/>
  <c r="D251" i="6"/>
  <c r="D330" i="6"/>
  <c r="D332" i="6"/>
  <c r="D334" i="6"/>
  <c r="D336" i="6"/>
  <c r="D338" i="6"/>
  <c r="D340" i="6"/>
  <c r="D342" i="6"/>
  <c r="D344" i="6"/>
  <c r="D346" i="6"/>
  <c r="D348" i="6"/>
  <c r="D350" i="6"/>
  <c r="D352" i="6"/>
  <c r="D354" i="6"/>
  <c r="D356" i="6"/>
  <c r="D358" i="6"/>
  <c r="D360" i="6"/>
  <c r="D362" i="6"/>
  <c r="D364" i="6"/>
  <c r="D366" i="6"/>
  <c r="D368" i="6"/>
  <c r="D370" i="6"/>
  <c r="D372" i="6"/>
  <c r="D374" i="6"/>
  <c r="D376" i="6"/>
  <c r="D378" i="6"/>
  <c r="D380" i="6"/>
  <c r="D382" i="6"/>
  <c r="D384" i="6"/>
  <c r="D386" i="6"/>
  <c r="D388" i="6"/>
  <c r="D390" i="6"/>
  <c r="D392" i="6"/>
  <c r="D394" i="6"/>
  <c r="D396" i="6"/>
  <c r="D398" i="6"/>
  <c r="D400" i="6"/>
  <c r="D402" i="6"/>
  <c r="D416" i="6"/>
  <c r="D418" i="6"/>
  <c r="D420" i="6"/>
  <c r="D422" i="6"/>
  <c r="D424" i="6"/>
  <c r="D426" i="6"/>
  <c r="D428" i="6"/>
  <c r="D430" i="6"/>
  <c r="D432" i="6"/>
  <c r="D434" i="6"/>
  <c r="D436" i="6"/>
  <c r="D438" i="6"/>
  <c r="D440" i="6"/>
  <c r="D442" i="6"/>
  <c r="D444" i="6"/>
  <c r="D446" i="6"/>
  <c r="D448" i="6"/>
  <c r="D497" i="6"/>
  <c r="D499" i="6"/>
  <c r="D501" i="6"/>
  <c r="D503" i="6"/>
  <c r="D505" i="6"/>
  <c r="D507" i="6"/>
  <c r="D509" i="6"/>
  <c r="D511" i="6"/>
  <c r="D513" i="6"/>
  <c r="D515" i="6"/>
  <c r="D517" i="6"/>
  <c r="D519" i="6"/>
  <c r="D521" i="6"/>
  <c r="D523" i="6"/>
  <c r="D525" i="6"/>
  <c r="D527" i="6"/>
  <c r="D529" i="6"/>
  <c r="D531" i="6"/>
  <c r="D624" i="6"/>
  <c r="D626" i="6"/>
  <c r="D628" i="6"/>
  <c r="D630" i="6"/>
  <c r="D632" i="6"/>
  <c r="D634" i="6"/>
  <c r="D636" i="6"/>
  <c r="D638" i="6"/>
  <c r="D640" i="6"/>
  <c r="D642" i="6"/>
  <c r="D644" i="6"/>
  <c r="D646" i="6"/>
  <c r="D648" i="6"/>
  <c r="D650" i="6"/>
  <c r="D652" i="6"/>
  <c r="D654" i="6"/>
  <c r="D656" i="6"/>
  <c r="D658" i="6"/>
  <c r="D660" i="6"/>
  <c r="D662" i="6"/>
  <c r="D664" i="6"/>
  <c r="D666" i="6"/>
  <c r="D668" i="6"/>
  <c r="D670" i="6"/>
  <c r="D672" i="6"/>
  <c r="D674" i="6"/>
  <c r="D676" i="6"/>
  <c r="D678" i="6"/>
  <c r="D680" i="6"/>
  <c r="D682" i="6"/>
  <c r="D684" i="6"/>
  <c r="D686" i="6"/>
  <c r="D688" i="6"/>
  <c r="D690" i="6"/>
  <c r="D181" i="6"/>
  <c r="D224" i="6"/>
  <c r="D255" i="6"/>
  <c r="D263" i="6"/>
  <c r="D271" i="6"/>
  <c r="D275" i="6"/>
  <c r="D283" i="6"/>
  <c r="D291" i="6"/>
  <c r="D295" i="6"/>
  <c r="D303" i="6"/>
  <c r="D311" i="6"/>
  <c r="D319" i="6"/>
  <c r="D327" i="6"/>
  <c r="D68" i="6"/>
  <c r="D84" i="6"/>
  <c r="D101" i="6"/>
  <c r="D109" i="6"/>
  <c r="D138" i="6"/>
  <c r="D144" i="6"/>
  <c r="D152" i="6"/>
  <c r="D160" i="6"/>
  <c r="D168" i="6"/>
  <c r="D58" i="6"/>
  <c r="D63" i="6"/>
  <c r="D71" i="6"/>
  <c r="D457" i="6"/>
  <c r="D553" i="6"/>
  <c r="D557" i="6"/>
  <c r="D561" i="6"/>
  <c r="D565" i="6"/>
  <c r="D569" i="6"/>
  <c r="D573" i="6"/>
  <c r="D452" i="6"/>
  <c r="D460" i="6"/>
  <c r="D172" i="6"/>
  <c r="D178" i="6"/>
  <c r="D253" i="6"/>
  <c r="D257" i="6"/>
  <c r="D261" i="6"/>
  <c r="D265" i="6"/>
  <c r="D269" i="6"/>
  <c r="D273" i="6"/>
  <c r="D285" i="6"/>
  <c r="D293" i="6"/>
  <c r="D288" i="6"/>
  <c r="D462" i="6"/>
  <c r="D540" i="6"/>
  <c r="D308" i="6"/>
  <c r="D316" i="6"/>
  <c r="D324" i="6"/>
  <c r="D533" i="6"/>
  <c r="D550" i="6"/>
  <c r="D558" i="6"/>
  <c r="D566" i="6"/>
  <c r="D574" i="6"/>
  <c r="D296" i="6"/>
  <c r="D321" i="6"/>
  <c r="D468" i="6"/>
  <c r="D476" i="6"/>
  <c r="D484" i="6"/>
  <c r="D492" i="6"/>
  <c r="D567" i="6"/>
  <c r="D556" i="6"/>
  <c r="D572" i="6"/>
  <c r="D552" i="6"/>
  <c r="D568" i="6"/>
  <c r="D733" i="6"/>
  <c r="D769" i="6"/>
  <c r="D780" i="6"/>
  <c r="D784" i="6"/>
  <c r="D787" i="6"/>
  <c r="D793" i="6"/>
  <c r="D800" i="6"/>
  <c r="D710" i="6"/>
  <c r="D722" i="6"/>
  <c r="D711" i="6"/>
  <c r="D730" i="6"/>
  <c r="D732" i="6"/>
  <c r="D734" i="6"/>
  <c r="D736" i="6"/>
  <c r="D739" i="6"/>
  <c r="D744" i="6"/>
  <c r="D747" i="6"/>
  <c r="D806" i="6"/>
  <c r="D111" i="6"/>
  <c r="D112" i="6"/>
  <c r="D115" i="6"/>
  <c r="D146" i="6"/>
  <c r="D162" i="6"/>
  <c r="D170" i="6"/>
  <c r="D262" i="6"/>
  <c r="D268" i="6"/>
  <c r="D302" i="6"/>
  <c r="D305" i="6"/>
  <c r="D313" i="6"/>
  <c r="D100" i="6"/>
  <c r="D103" i="6"/>
  <c r="D107" i="6"/>
  <c r="D300" i="6"/>
  <c r="D306" i="6"/>
  <c r="D310" i="6"/>
  <c r="D459" i="6"/>
  <c r="D583" i="6"/>
  <c r="D482" i="6"/>
  <c r="D543" i="6"/>
  <c r="D322" i="6"/>
  <c r="D535" i="6"/>
  <c r="D571" i="6"/>
  <c r="D709" i="6"/>
  <c r="D794" i="6"/>
  <c r="D799" i="6"/>
  <c r="D588" i="6"/>
  <c r="D700" i="6"/>
  <c r="D719" i="6"/>
  <c r="D761" i="6"/>
  <c r="D786" i="6"/>
  <c r="D820" i="6"/>
  <c r="D827" i="6"/>
  <c r="D833" i="6"/>
  <c r="D836" i="6"/>
  <c r="D838" i="6"/>
  <c r="D853" i="6"/>
  <c r="D856" i="6"/>
  <c r="D858" i="6"/>
  <c r="D863" i="6"/>
  <c r="D596" i="6"/>
  <c r="D699" i="6"/>
  <c r="D704" i="6"/>
  <c r="D718" i="6"/>
  <c r="D73" i="6"/>
  <c r="D75" i="6"/>
  <c r="D79" i="6"/>
  <c r="D91" i="6"/>
  <c r="D95" i="6"/>
  <c r="D97" i="6"/>
  <c r="D117" i="6"/>
  <c r="D119" i="6"/>
  <c r="D135" i="6"/>
  <c r="D137" i="6"/>
  <c r="D188" i="6"/>
  <c r="D198" i="6"/>
  <c r="D206" i="6"/>
  <c r="D208" i="6"/>
  <c r="D210" i="6"/>
  <c r="D218" i="6"/>
  <c r="D230" i="6"/>
  <c r="D232" i="6"/>
  <c r="D234" i="6"/>
  <c r="D238" i="6"/>
  <c r="D333" i="6"/>
  <c r="D335" i="6"/>
  <c r="D337" i="6"/>
  <c r="D339" i="6"/>
  <c r="D341" i="6"/>
  <c r="D343" i="6"/>
  <c r="D345" i="6"/>
  <c r="D347" i="6"/>
  <c r="D349" i="6"/>
  <c r="D351" i="6"/>
  <c r="D353" i="6"/>
  <c r="D355" i="6"/>
  <c r="D357" i="6"/>
  <c r="D359" i="6"/>
  <c r="D361" i="6"/>
  <c r="D363" i="6"/>
  <c r="D365" i="6"/>
  <c r="D367" i="6"/>
  <c r="D369" i="6"/>
  <c r="D371" i="6"/>
  <c r="D373" i="6"/>
  <c r="D375" i="6"/>
  <c r="D377" i="6"/>
  <c r="D379" i="6"/>
  <c r="D381" i="6"/>
  <c r="D383" i="6"/>
  <c r="D385" i="6"/>
  <c r="D387" i="6"/>
  <c r="D389" i="6"/>
  <c r="D391" i="6"/>
  <c r="D393" i="6"/>
  <c r="D395" i="6"/>
  <c r="D397" i="6"/>
  <c r="D399" i="6"/>
  <c r="D401" i="6"/>
  <c r="D417" i="6"/>
  <c r="D419" i="6"/>
  <c r="D421" i="6"/>
  <c r="D423" i="6"/>
  <c r="D425" i="6"/>
  <c r="D427" i="6"/>
  <c r="D429" i="6"/>
  <c r="D431" i="6"/>
  <c r="D433" i="6"/>
  <c r="D435" i="6"/>
  <c r="D437" i="6"/>
  <c r="D439" i="6"/>
  <c r="D441" i="6"/>
  <c r="D443" i="6"/>
  <c r="D445" i="6"/>
  <c r="D447" i="6"/>
  <c r="D449" i="6"/>
  <c r="D403" i="6"/>
  <c r="D404" i="6"/>
  <c r="D405" i="6"/>
  <c r="D406" i="6"/>
  <c r="D407" i="6"/>
  <c r="D408" i="6"/>
  <c r="D409" i="6"/>
  <c r="D410" i="6"/>
  <c r="D411" i="6"/>
  <c r="D412" i="6"/>
  <c r="D413" i="6"/>
  <c r="D414" i="6"/>
  <c r="D415" i="6"/>
  <c r="D498" i="6"/>
  <c r="D500" i="6"/>
  <c r="D502" i="6"/>
  <c r="D504" i="6"/>
  <c r="D506" i="6"/>
  <c r="D508" i="6"/>
  <c r="D510" i="6"/>
  <c r="D512" i="6"/>
  <c r="D514" i="6"/>
  <c r="D516" i="6"/>
  <c r="D518" i="6"/>
  <c r="D520" i="6"/>
  <c r="D522" i="6"/>
  <c r="D524" i="6"/>
  <c r="D526" i="6"/>
  <c r="D528" i="6"/>
  <c r="D530" i="6"/>
  <c r="D532" i="6"/>
  <c r="D623" i="6"/>
  <c r="D625" i="6"/>
  <c r="D627" i="6"/>
  <c r="D629" i="6"/>
  <c r="D631" i="6"/>
  <c r="D633" i="6"/>
  <c r="D635" i="6"/>
  <c r="D637" i="6"/>
  <c r="D639" i="6"/>
  <c r="D641" i="6"/>
  <c r="D643" i="6"/>
  <c r="D645" i="6"/>
  <c r="D647" i="6"/>
  <c r="D649" i="6"/>
  <c r="D651" i="6"/>
  <c r="D653" i="6"/>
  <c r="D60" i="6"/>
  <c r="D69" i="6"/>
  <c r="D81" i="6"/>
  <c r="D85" i="6"/>
  <c r="D153" i="6"/>
  <c r="D157" i="6"/>
  <c r="D161" i="6"/>
  <c r="D165" i="6"/>
  <c r="D169" i="6"/>
  <c r="D173" i="6"/>
  <c r="D461" i="6"/>
  <c r="D469" i="6"/>
  <c r="D473" i="6"/>
  <c r="D477" i="6"/>
  <c r="D481" i="6"/>
  <c r="D485" i="6"/>
  <c r="D489" i="6"/>
  <c r="D493" i="6"/>
  <c r="D613" i="6"/>
  <c r="D694" i="6"/>
  <c r="D706" i="6"/>
  <c r="D742" i="6"/>
  <c r="D750" i="6"/>
  <c r="D763" i="6"/>
  <c r="D771" i="6"/>
  <c r="D759" i="6"/>
  <c r="D61" i="6"/>
  <c r="D70" i="6"/>
  <c r="D139" i="6"/>
  <c r="D143" i="6"/>
  <c r="D147" i="6"/>
  <c r="D151" i="6"/>
  <c r="D155" i="6"/>
  <c r="D159" i="6"/>
  <c r="D163" i="6"/>
  <c r="D167" i="6"/>
  <c r="D57" i="6"/>
  <c r="D752" i="6"/>
  <c r="D768" i="6"/>
  <c r="D770" i="6"/>
  <c r="D776" i="6"/>
  <c r="D777" i="6"/>
  <c r="D781" i="6"/>
  <c r="D791" i="6"/>
  <c r="D797" i="6"/>
  <c r="D807" i="6"/>
  <c r="D815" i="6"/>
  <c r="D821" i="6"/>
  <c r="D828" i="6"/>
  <c r="D835" i="6"/>
  <c r="D805" i="6"/>
  <c r="D826" i="6"/>
  <c r="D866" i="6"/>
  <c r="D731" i="6"/>
  <c r="D735" i="6"/>
  <c r="D783" i="6"/>
  <c r="D785" i="6"/>
  <c r="D810" i="6"/>
  <c r="D816" i="6"/>
  <c r="D844" i="6"/>
  <c r="D864" i="6"/>
  <c r="D817" i="6"/>
  <c r="D818" i="6"/>
  <c r="D325" i="6"/>
  <c r="D326" i="6"/>
  <c r="D478" i="6"/>
  <c r="D150" i="6"/>
  <c r="D175" i="6"/>
  <c r="D183" i="6"/>
  <c r="D258" i="6"/>
  <c r="D276" i="6"/>
  <c r="D166" i="6"/>
  <c r="D486" i="6"/>
  <c r="D587" i="6"/>
  <c r="D824" i="6"/>
  <c r="D715" i="6"/>
  <c r="D798" i="6"/>
  <c r="D698" i="6"/>
  <c r="D584" i="6"/>
  <c r="D695" i="6"/>
  <c r="D703" i="6"/>
  <c r="D714" i="6"/>
  <c r="D721" i="6"/>
  <c r="D757" i="6"/>
  <c r="D812" i="6"/>
  <c r="D862" i="6"/>
  <c r="D865" i="6"/>
  <c r="D142" i="6"/>
  <c r="D179" i="6"/>
  <c r="D286" i="6"/>
  <c r="D607" i="6"/>
  <c r="D608" i="6"/>
  <c r="D297" i="6"/>
  <c r="D615" i="6"/>
  <c r="D616" i="6"/>
  <c r="D274" i="6"/>
  <c r="D619" i="6"/>
  <c r="D620" i="6"/>
  <c r="D854" i="6"/>
  <c r="D696" i="6"/>
  <c r="D717" i="6"/>
  <c r="D760" i="6"/>
  <c r="D834" i="6"/>
  <c r="D284" i="6"/>
  <c r="D693" i="6"/>
  <c r="D749" i="6"/>
  <c r="D851" i="6"/>
  <c r="D604" i="6"/>
  <c r="D837" i="6"/>
  <c r="D857" i="6"/>
  <c r="D264" i="6"/>
  <c r="D600" i="6"/>
  <c r="D655" i="6"/>
  <c r="D657" i="6"/>
  <c r="D659" i="6"/>
  <c r="D661" i="6"/>
  <c r="D663" i="6"/>
  <c r="D665" i="6"/>
  <c r="D667" i="6"/>
  <c r="D669" i="6"/>
  <c r="D671" i="6"/>
  <c r="D673" i="6"/>
  <c r="D675" i="6"/>
  <c r="D677" i="6"/>
  <c r="D679" i="6"/>
  <c r="D681" i="6"/>
  <c r="D683" i="6"/>
  <c r="D685" i="6"/>
  <c r="D687" i="6"/>
  <c r="D689" i="6"/>
  <c r="D691" i="6"/>
  <c r="D59" i="6"/>
  <c r="D102" i="6"/>
  <c r="D106" i="6"/>
  <c r="D110" i="6"/>
  <c r="D114" i="6"/>
  <c r="D141" i="6"/>
  <c r="D145" i="6"/>
  <c r="D149" i="6"/>
  <c r="D177" i="6"/>
  <c r="D185" i="6"/>
  <c r="D259" i="6"/>
  <c r="D267" i="6"/>
  <c r="D279" i="6"/>
  <c r="D287" i="6"/>
  <c r="D299" i="6"/>
  <c r="D307" i="6"/>
  <c r="D315" i="6"/>
  <c r="D323" i="6"/>
  <c r="D64" i="6"/>
  <c r="D88" i="6"/>
  <c r="D105" i="6"/>
  <c r="D113" i="6"/>
  <c r="D140" i="6"/>
  <c r="D148" i="6"/>
  <c r="D156" i="6"/>
  <c r="D164" i="6"/>
  <c r="D221" i="6"/>
  <c r="D67" i="6"/>
  <c r="D453" i="6"/>
  <c r="D465" i="6"/>
  <c r="D537" i="6"/>
  <c r="D541" i="6"/>
  <c r="D545" i="6"/>
  <c r="D549" i="6"/>
  <c r="D577" i="6"/>
  <c r="D581" i="6"/>
  <c r="D585" i="6"/>
  <c r="D589" i="6"/>
  <c r="D593" i="6"/>
  <c r="D597" i="6"/>
  <c r="D601" i="6"/>
  <c r="D605" i="6"/>
  <c r="D609" i="6"/>
  <c r="D617" i="6"/>
  <c r="D621" i="6"/>
  <c r="D456" i="6"/>
  <c r="D464" i="6"/>
  <c r="D702" i="6"/>
  <c r="D738" i="6"/>
  <c r="D746" i="6"/>
  <c r="D762" i="6"/>
  <c r="D765" i="6"/>
  <c r="D767" i="6"/>
  <c r="D775" i="6"/>
  <c r="D758" i="6"/>
  <c r="D66" i="6"/>
  <c r="D176" i="6"/>
  <c r="D180" i="6"/>
  <c r="D184" i="6"/>
  <c r="D99" i="6"/>
  <c r="D182" i="6"/>
  <c r="D252" i="6"/>
  <c r="D277" i="6"/>
  <c r="D281" i="6"/>
  <c r="D289" i="6"/>
  <c r="D223" i="6"/>
  <c r="D227" i="6"/>
  <c r="D466" i="6"/>
  <c r="D467" i="6"/>
  <c r="D471" i="6"/>
  <c r="D475" i="6"/>
  <c r="D479" i="6"/>
  <c r="D483" i="6"/>
  <c r="D487" i="6"/>
  <c r="D491" i="6"/>
  <c r="D495" i="6"/>
  <c r="D536" i="6"/>
  <c r="D292" i="6"/>
  <c r="D304" i="6"/>
  <c r="D312" i="6"/>
  <c r="D320" i="6"/>
  <c r="D328" i="6"/>
  <c r="D450" i="6"/>
  <c r="D454" i="6"/>
  <c r="D458" i="6"/>
  <c r="D463" i="6"/>
  <c r="D538" i="6"/>
  <c r="D542" i="6"/>
  <c r="D546" i="6"/>
  <c r="D554" i="6"/>
  <c r="D562" i="6"/>
  <c r="D570" i="6"/>
  <c r="D280" i="6"/>
  <c r="D329" i="6"/>
  <c r="D472" i="6"/>
  <c r="D480" i="6"/>
  <c r="D488" i="6"/>
  <c r="D496" i="6"/>
  <c r="D547" i="6"/>
  <c r="D548" i="6"/>
  <c r="D564" i="6"/>
  <c r="D544" i="6"/>
  <c r="D560" i="6"/>
  <c r="D576" i="6"/>
  <c r="D578" i="6"/>
  <c r="D582" i="6"/>
  <c r="D586" i="6"/>
  <c r="D590" i="6"/>
  <c r="D594" i="6"/>
  <c r="D598" i="6"/>
  <c r="D602" i="6"/>
  <c r="D606" i="6"/>
  <c r="D610" i="6"/>
  <c r="D614" i="6"/>
  <c r="D618" i="6"/>
  <c r="D622" i="6"/>
  <c r="D697" i="6"/>
  <c r="D701" i="6"/>
  <c r="D705" i="6"/>
  <c r="D708" i="6"/>
  <c r="D725" i="6"/>
  <c r="D728" i="6"/>
  <c r="D737" i="6"/>
  <c r="D745" i="6"/>
  <c r="D754" i="6"/>
  <c r="D773" i="6"/>
  <c r="D803" i="6"/>
  <c r="D809" i="6"/>
  <c r="D692" i="6"/>
  <c r="D723" i="6"/>
  <c r="D724" i="6"/>
  <c r="D756" i="6"/>
  <c r="D772" i="6"/>
  <c r="D774" i="6"/>
  <c r="D788" i="6"/>
  <c r="D790" i="6"/>
  <c r="D804" i="6"/>
  <c r="D831" i="6"/>
  <c r="D845" i="6"/>
  <c r="D852" i="6"/>
  <c r="D855" i="6"/>
  <c r="D861" i="6"/>
  <c r="D801" i="6"/>
  <c r="D850" i="6"/>
  <c r="D802" i="6"/>
  <c r="D65" i="6"/>
  <c r="D82" i="6"/>
  <c r="D83" i="6"/>
  <c r="D154" i="6"/>
  <c r="D171" i="6"/>
  <c r="D226" i="6"/>
  <c r="D278" i="6"/>
  <c r="D309" i="6"/>
  <c r="D317" i="6"/>
  <c r="D256" i="6"/>
  <c r="D266" i="6"/>
  <c r="D272" i="6"/>
  <c r="D104" i="6"/>
  <c r="D108" i="6"/>
  <c r="D314" i="6"/>
  <c r="D559" i="6"/>
  <c r="D563" i="6"/>
  <c r="D534" i="6"/>
  <c r="D707" i="6"/>
  <c r="D751" i="6"/>
  <c r="D764" i="6"/>
  <c r="D782" i="6"/>
  <c r="D720" i="6"/>
  <c r="D726" i="6"/>
  <c r="D727" i="6"/>
  <c r="D753" i="6"/>
  <c r="D813" i="6"/>
  <c r="D825" i="6"/>
  <c r="D829" i="6"/>
  <c r="D842" i="6"/>
  <c r="D847" i="6"/>
  <c r="D716" i="6"/>
  <c r="D748" i="6"/>
  <c r="D789" i="6"/>
  <c r="D792" i="6"/>
  <c r="D796" i="6"/>
  <c r="D814" i="6"/>
  <c r="D823" i="6"/>
  <c r="D830" i="6"/>
  <c r="D840" i="6"/>
  <c r="D848" i="6"/>
  <c r="D860" i="6"/>
  <c r="D839" i="6"/>
  <c r="D859" i="6"/>
  <c r="D843" i="6"/>
  <c r="D62" i="6"/>
  <c r="D87" i="6"/>
  <c r="D174" i="6"/>
  <c r="D225" i="6"/>
  <c r="D260" i="6"/>
  <c r="D298" i="6"/>
  <c r="D158" i="6"/>
  <c r="D470" i="6"/>
  <c r="D539" i="6"/>
  <c r="D819" i="6"/>
  <c r="D841" i="6"/>
  <c r="D551" i="6"/>
  <c r="D591" i="6"/>
  <c r="D729" i="6"/>
  <c r="D766" i="6"/>
  <c r="D795" i="6"/>
  <c r="D811" i="6"/>
  <c r="D846" i="6"/>
  <c r="D849" i="6"/>
  <c r="D490" i="6"/>
  <c r="D580" i="6"/>
  <c r="D611" i="6"/>
  <c r="D612" i="6"/>
  <c r="D282" i="6"/>
  <c r="D318" i="6"/>
  <c r="D822" i="6"/>
  <c r="D740" i="6"/>
  <c r="D743" i="6"/>
  <c r="D755" i="6"/>
  <c r="D779" i="6"/>
  <c r="D579" i="6"/>
  <c r="D712" i="6"/>
  <c r="D713" i="6"/>
  <c r="D603" i="6"/>
  <c r="D778" i="6"/>
  <c r="D808" i="6"/>
  <c r="D290" i="6"/>
  <c r="D294" i="6"/>
  <c r="D301" i="6"/>
  <c r="D599" i="6"/>
  <c r="D494" i="6"/>
  <c r="D595" i="6"/>
  <c r="D222" i="6"/>
  <c r="D474" i="6"/>
  <c r="D254" i="6"/>
  <c r="D832" i="6"/>
  <c r="D592" i="6"/>
  <c r="D451" i="6"/>
  <c r="D741" i="6"/>
  <c r="D455" i="6"/>
  <c r="D575" i="6"/>
  <c r="D86" i="6"/>
  <c r="D270" i="6"/>
  <c r="D555" i="6"/>
  <c r="D37" i="6" l="1"/>
  <c r="D41" i="6"/>
  <c r="D43" i="6"/>
  <c r="D45" i="6"/>
  <c r="D47" i="6"/>
  <c r="D49" i="6"/>
  <c r="D51" i="6"/>
  <c r="D54" i="6"/>
  <c r="D56" i="6"/>
  <c r="D28" i="6"/>
  <c r="D35" i="6"/>
  <c r="D42" i="6"/>
  <c r="D46" i="6"/>
  <c r="D50" i="6"/>
  <c r="D32" i="6"/>
  <c r="D22" i="6"/>
  <c r="D20" i="6"/>
  <c r="D39" i="6"/>
  <c r="D19" i="6"/>
  <c r="D21" i="6"/>
  <c r="D18" i="6"/>
  <c r="D29" i="6"/>
  <c r="D33" i="6"/>
  <c r="D53" i="6"/>
  <c r="D55" i="6"/>
  <c r="D17" i="6"/>
  <c r="D27" i="6"/>
  <c r="D36" i="6"/>
  <c r="D44" i="6"/>
  <c r="D48" i="6"/>
  <c r="D31" i="6"/>
  <c r="D34" i="6"/>
  <c r="D30" i="6"/>
  <c r="D40" i="6"/>
  <c r="D52" i="6"/>
  <c r="D38" i="6"/>
  <c r="V11" i="6" l="1"/>
  <c r="Y26" i="6"/>
  <c r="Y25" i="6"/>
  <c r="D26" i="6" l="1"/>
  <c r="V12" i="6"/>
  <c r="D25" i="6"/>
</calcChain>
</file>

<file path=xl/comments1.xml><?xml version="1.0" encoding="utf-8"?>
<comments xmlns="http://schemas.openxmlformats.org/spreadsheetml/2006/main">
  <authors>
    <author>Alper BILGIN</author>
  </authors>
  <commentList>
    <comment ref="C24" authorId="0" shapeId="0">
      <text>
        <r>
          <rPr>
            <b/>
            <sz val="9"/>
            <color indexed="81"/>
            <rFont val="Tahoma"/>
            <family val="2"/>
          </rPr>
          <t>Alper BILGIN:</t>
        </r>
        <r>
          <rPr>
            <sz val="9"/>
            <color indexed="81"/>
            <rFont val="Tahoma"/>
            <family val="2"/>
          </rPr>
          <t xml:space="preserve">
excluding buy and sell</t>
        </r>
      </text>
    </comment>
  </commentList>
</comments>
</file>

<file path=xl/sharedStrings.xml><?xml version="1.0" encoding="utf-8"?>
<sst xmlns="http://schemas.openxmlformats.org/spreadsheetml/2006/main" count="371" uniqueCount="134">
  <si>
    <t>DATE :</t>
  </si>
  <si>
    <t>CREDIT</t>
  </si>
  <si>
    <t>(SAP)</t>
  </si>
  <si>
    <t>FB01</t>
  </si>
  <si>
    <t>OD</t>
  </si>
  <si>
    <t>FBS1</t>
  </si>
  <si>
    <t>SE</t>
  </si>
  <si>
    <t>Reference</t>
  </si>
  <si>
    <t>Customer</t>
  </si>
  <si>
    <t>Profit Center</t>
  </si>
  <si>
    <t>Assignment</t>
  </si>
  <si>
    <t>Line Item Text</t>
  </si>
  <si>
    <t>Cost Center</t>
  </si>
  <si>
    <t>Network</t>
  </si>
  <si>
    <t>DD</t>
  </si>
  <si>
    <t>KD</t>
  </si>
  <si>
    <t>SD</t>
  </si>
  <si>
    <t>SK</t>
  </si>
  <si>
    <t>MONTH:</t>
  </si>
  <si>
    <t>DOCUMENT TYPE</t>
  </si>
  <si>
    <t>JOURNAL ENTRY TYPE:</t>
  </si>
  <si>
    <t>CURRENCY:</t>
  </si>
  <si>
    <t>DOCUMENT NUMBER:</t>
  </si>
  <si>
    <t>Account Type</t>
  </si>
  <si>
    <t>VAT</t>
  </si>
  <si>
    <t>KEY</t>
  </si>
  <si>
    <t>ACCOUNT</t>
  </si>
  <si>
    <t>Account Description</t>
  </si>
  <si>
    <t>Supplier</t>
  </si>
  <si>
    <t>WBS</t>
  </si>
  <si>
    <t>Trans. Type</t>
  </si>
  <si>
    <t>AMOUNT</t>
  </si>
  <si>
    <t>Example :</t>
  </si>
  <si>
    <t xml:space="preserve">Special </t>
  </si>
  <si>
    <t>GL Ind.</t>
  </si>
  <si>
    <t>GL Not Reversal</t>
  </si>
  <si>
    <t>AR Not Reversal</t>
  </si>
  <si>
    <t>AP Not Reversal</t>
  </si>
  <si>
    <t>GL Reversal</t>
  </si>
  <si>
    <t>AR Reversal</t>
  </si>
  <si>
    <t>AP Reversal</t>
  </si>
  <si>
    <t>Entry Type</t>
  </si>
  <si>
    <t>Segment / BU</t>
  </si>
  <si>
    <t>Cost center</t>
  </si>
  <si>
    <t>Internal order</t>
  </si>
  <si>
    <t>Profit center</t>
  </si>
  <si>
    <t>DO NOT DELETE OR INSERT LINES / Use only paste value function on yellow cells</t>
  </si>
  <si>
    <t>Responsible of entry</t>
  </si>
  <si>
    <t>Approval 1</t>
  </si>
  <si>
    <t>Approval 2</t>
  </si>
  <si>
    <t>Tax</t>
  </si>
  <si>
    <t>Code</t>
  </si>
  <si>
    <t>H25</t>
  </si>
  <si>
    <t>Partner Segment</t>
  </si>
  <si>
    <t>Trading Partner</t>
  </si>
  <si>
    <t>Company Code SAP / LE</t>
  </si>
  <si>
    <t>Header Text</t>
  </si>
  <si>
    <t>Control Account Use</t>
  </si>
  <si>
    <t>C09</t>
  </si>
  <si>
    <t>TR03</t>
  </si>
  <si>
    <t>QB1010</t>
  </si>
  <si>
    <t>C09COMMON</t>
  </si>
  <si>
    <t>QB1520</t>
  </si>
  <si>
    <t>QB5510</t>
  </si>
  <si>
    <t>ADMIN</t>
  </si>
  <si>
    <t>PURCHASING</t>
  </si>
  <si>
    <t>SELLING</t>
  </si>
  <si>
    <t>Amount TL</t>
  </si>
  <si>
    <t>C41</t>
  </si>
  <si>
    <t>W26</t>
  </si>
  <si>
    <t>A05</t>
  </si>
  <si>
    <t>T68</t>
  </si>
  <si>
    <t>M88</t>
  </si>
  <si>
    <t>M14</t>
  </si>
  <si>
    <t>H26</t>
  </si>
  <si>
    <t>VPS+HSE+PURCHASING</t>
  </si>
  <si>
    <t>TOTAL COST</t>
  </si>
  <si>
    <t>QH1050</t>
  </si>
  <si>
    <t>C41COMMON</t>
  </si>
  <si>
    <t>QD1010</t>
  </si>
  <si>
    <t>W26COMMON</t>
  </si>
  <si>
    <t>QE1010</t>
  </si>
  <si>
    <t>A05COMMON</t>
  </si>
  <si>
    <t>QF1050</t>
  </si>
  <si>
    <t>T68COMMON</t>
  </si>
  <si>
    <t>QG1010</t>
  </si>
  <si>
    <t>M88COMMON</t>
  </si>
  <si>
    <t>QI8111</t>
  </si>
  <si>
    <t>M14FEM</t>
  </si>
  <si>
    <t>QC1010</t>
  </si>
  <si>
    <t>H26HOLDING</t>
  </si>
  <si>
    <t>QD1520</t>
  </si>
  <si>
    <t>QE1520</t>
  </si>
  <si>
    <t>QF1520</t>
  </si>
  <si>
    <t>QG1050</t>
  </si>
  <si>
    <t>QC1050</t>
  </si>
  <si>
    <t>QH5510</t>
  </si>
  <si>
    <t>QG5010</t>
  </si>
  <si>
    <t>QF5010</t>
  </si>
  <si>
    <t>QE5510</t>
  </si>
  <si>
    <t>QD5010</t>
  </si>
  <si>
    <t>QC5510</t>
  </si>
  <si>
    <t>Jan</t>
  </si>
  <si>
    <t>Feb</t>
  </si>
  <si>
    <t>Mar</t>
  </si>
  <si>
    <t>Apr</t>
  </si>
  <si>
    <t>May</t>
  </si>
  <si>
    <t>Jun</t>
  </si>
  <si>
    <t>Jly</t>
  </si>
  <si>
    <t>Aug</t>
  </si>
  <si>
    <t>Sep</t>
  </si>
  <si>
    <t>Oct</t>
  </si>
  <si>
    <t>Nov</t>
  </si>
  <si>
    <t>Dec</t>
  </si>
  <si>
    <t>MTP</t>
  </si>
  <si>
    <t>Indirect Labour</t>
  </si>
  <si>
    <t>Selling</t>
  </si>
  <si>
    <t>Admin</t>
  </si>
  <si>
    <t>QE5530</t>
  </si>
  <si>
    <t>M14COMMON</t>
  </si>
  <si>
    <t>T70</t>
  </si>
  <si>
    <t>check</t>
  </si>
  <si>
    <t>Recharge</t>
  </si>
  <si>
    <t>QJ1050</t>
  </si>
  <si>
    <t>T70COMMON</t>
  </si>
  <si>
    <t>QI4510</t>
  </si>
  <si>
    <t>Recharge M88 to Others</t>
  </si>
  <si>
    <t>All</t>
  </si>
  <si>
    <t>QG8111</t>
  </si>
  <si>
    <t>QI1050</t>
  </si>
  <si>
    <t>Indirect Cost Recharges_May.2023</t>
  </si>
  <si>
    <t>Admin Cost Recharges_May.2023</t>
  </si>
  <si>
    <t>DEBİT</t>
  </si>
  <si>
    <t>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</si>
</sst>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-* #,##0.00\ _€_-;\-* #,##0.00\ _€_-;_-* &quot;-&quot;??\ _€_-;_-@_-"/>
    <numFmt numFmtId="165" formatCode="mmm\-yy_)"/>
    <numFmt numFmtId="166" formatCode="[$-40C]d\ mmmm\ yyyy;@"/>
    <numFmt numFmtId="167" formatCode="[$-40C]d\-mmm\-yyyy;@"/>
    <numFmt numFmtId="169" formatCode="0.0%"/>
    <numFmt numFmtId="170" formatCode="#,##0;\(#,##0\);\-"/>
  </numFmts>
  <fonts count="28">
    <font>
      <sz val="10"/>
      <name val="Arial"/>
    </font>
    <font>
      <sz val="11"/>
      <color theme="1"/>
      <name val="Calibri"/>
      <family val="2"/>
      <charset val="162"/>
      <scheme val="minor"/>
    </font>
    <font>
      <sz val="11"/>
      <color theme="1"/>
      <name val="Calibri"/>
      <family val="2"/>
      <charset val="162"/>
      <scheme val="minor"/>
    </font>
    <font>
      <sz val="12"/>
      <name val="Arial MT"/>
      <family val="2"/>
    </font>
    <font>
      <sz val="12"/>
      <name val="Arial MT"/>
    </font>
    <font>
      <b/>
      <sz val="12"/>
      <name val="Arial MT"/>
      <family val="2"/>
    </font>
    <font>
      <b/>
      <sz val="12"/>
      <name val="Arial MT"/>
    </font>
    <font>
      <sz val="10"/>
      <name val="Arial MT"/>
    </font>
    <font>
      <sz val="12"/>
      <name val="Arial"/>
      <family val="2"/>
    </font>
    <font>
      <sz val="10"/>
      <color indexed="8"/>
      <name val="MS Sans Serif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b/>
      <sz val="18"/>
      <color rgb="FFFF0000"/>
      <name val="Arial MT"/>
    </font>
    <font>
      <b/>
      <sz val="13"/>
      <name val="Arial MT"/>
    </font>
    <font>
      <b/>
      <sz val="10"/>
      <name val="Arial MT"/>
    </font>
    <font>
      <i/>
      <sz val="12"/>
      <name val="Arial MT"/>
    </font>
    <font>
      <b/>
      <i/>
      <sz val="12"/>
      <name val="Arial MT"/>
    </font>
    <font>
      <b/>
      <sz val="11"/>
      <color theme="1"/>
      <name val="Calibri"/>
      <family val="2"/>
      <charset val="162"/>
      <scheme val="minor"/>
    </font>
    <font>
      <b/>
      <sz val="11"/>
      <color theme="1"/>
      <name val="Calibri"/>
      <family val="2"/>
      <scheme val="minor"/>
    </font>
    <font>
      <sz val="10"/>
      <name val="Arial Tur"/>
      <charset val="162"/>
    </font>
    <font>
      <b/>
      <sz val="12"/>
      <color theme="1"/>
      <name val="Arial MT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202124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5">
    <xf numFmtId="0" fontId="0" fillId="0" borderId="0"/>
    <xf numFmtId="0" fontId="3" fillId="0" borderId="0"/>
    <xf numFmtId="0" fontId="4" fillId="0" borderId="0"/>
    <xf numFmtId="0" fontId="9" fillId="0" borderId="0"/>
    <xf numFmtId="0" fontId="10" fillId="0" borderId="0"/>
    <xf numFmtId="0" fontId="11" fillId="0" borderId="0"/>
    <xf numFmtId="0" fontId="10" fillId="0" borderId="0"/>
    <xf numFmtId="0" fontId="12" fillId="0" borderId="0"/>
    <xf numFmtId="164" fontId="13" fillId="0" borderId="0" applyFont="0" applyFill="0" applyBorder="0" applyAlignment="0" applyProtection="0"/>
    <xf numFmtId="0" fontId="11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1" fillId="0" borderId="0"/>
    <xf numFmtId="9" fontId="23" fillId="0" borderId="0" applyFont="0" applyFill="0" applyBorder="0" applyAlignment="0" applyProtection="0"/>
  </cellStyleXfs>
  <cellXfs count="194">
    <xf numFmtId="0" fontId="0" fillId="0" borderId="0" xfId="0"/>
    <xf numFmtId="0" fontId="4" fillId="0" borderId="0" xfId="2" applyFont="1" applyProtection="1"/>
    <xf numFmtId="49" fontId="5" fillId="0" borderId="1" xfId="2" applyNumberFormat="1" applyFont="1" applyBorder="1" applyAlignment="1" applyProtection="1">
      <alignment horizontal="left"/>
    </xf>
    <xf numFmtId="0" fontId="5" fillId="0" borderId="1" xfId="2" applyFont="1" applyBorder="1" applyAlignment="1" applyProtection="1">
      <alignment horizontal="centerContinuous"/>
    </xf>
    <xf numFmtId="0" fontId="5" fillId="0" borderId="1" xfId="2" applyFont="1" applyBorder="1" applyAlignment="1" applyProtection="1">
      <alignment horizontal="left"/>
    </xf>
    <xf numFmtId="4" fontId="5" fillId="0" borderId="1" xfId="2" applyNumberFormat="1" applyFont="1" applyBorder="1" applyAlignment="1" applyProtection="1">
      <alignment horizontal="centerContinuous"/>
    </xf>
    <xf numFmtId="4" fontId="5" fillId="0" borderId="1" xfId="2" applyNumberFormat="1" applyFont="1" applyBorder="1" applyAlignment="1" applyProtection="1">
      <alignment horizontal="center"/>
    </xf>
    <xf numFmtId="49" fontId="5" fillId="0" borderId="1" xfId="2" applyNumberFormat="1" applyFont="1" applyBorder="1" applyAlignment="1" applyProtection="1">
      <alignment horizontal="center"/>
    </xf>
    <xf numFmtId="0" fontId="4" fillId="0" borderId="0" xfId="2" applyFont="1" applyFill="1" applyBorder="1" applyProtection="1"/>
    <xf numFmtId="0" fontId="4" fillId="0" borderId="2" xfId="2" applyFont="1" applyBorder="1" applyProtection="1"/>
    <xf numFmtId="49" fontId="4" fillId="0" borderId="0" xfId="2" applyNumberFormat="1" applyFont="1" applyBorder="1" applyAlignment="1" applyProtection="1">
      <alignment horizontal="left"/>
    </xf>
    <xf numFmtId="0" fontId="4" fillId="0" borderId="0" xfId="2" applyFont="1" applyBorder="1" applyProtection="1"/>
    <xf numFmtId="49" fontId="6" fillId="0" borderId="0" xfId="2" applyNumberFormat="1" applyFont="1" applyBorder="1" applyAlignment="1" applyProtection="1">
      <alignment horizontal="left"/>
    </xf>
    <xf numFmtId="0" fontId="4" fillId="0" borderId="0" xfId="2" applyFont="1" applyAlignment="1" applyProtection="1">
      <alignment horizontal="left"/>
    </xf>
    <xf numFmtId="49" fontId="4" fillId="0" borderId="0" xfId="2" applyNumberFormat="1" applyFont="1" applyAlignment="1" applyProtection="1">
      <alignment horizontal="left"/>
    </xf>
    <xf numFmtId="4" fontId="4" fillId="0" borderId="0" xfId="2" applyNumberFormat="1" applyFont="1" applyBorder="1" applyProtection="1"/>
    <xf numFmtId="166" fontId="4" fillId="0" borderId="0" xfId="2" applyNumberFormat="1" applyFont="1" applyBorder="1" applyAlignment="1" applyProtection="1">
      <alignment horizontal="left"/>
    </xf>
    <xf numFmtId="49" fontId="4" fillId="0" borderId="0" xfId="2" applyNumberFormat="1" applyFont="1" applyBorder="1" applyAlignment="1" applyProtection="1"/>
    <xf numFmtId="16" fontId="6" fillId="2" borderId="0" xfId="2" applyNumberFormat="1" applyFont="1" applyFill="1" applyBorder="1" applyAlignment="1" applyProtection="1">
      <alignment horizontal="left"/>
    </xf>
    <xf numFmtId="49" fontId="4" fillId="0" borderId="0" xfId="2" applyNumberFormat="1" applyFont="1" applyBorder="1" applyAlignment="1" applyProtection="1">
      <alignment horizontal="right"/>
    </xf>
    <xf numFmtId="49" fontId="7" fillId="0" borderId="0" xfId="2" applyNumberFormat="1" applyFont="1" applyBorder="1" applyAlignment="1" applyProtection="1">
      <alignment horizontal="left"/>
    </xf>
    <xf numFmtId="0" fontId="4" fillId="0" borderId="0" xfId="2" quotePrefix="1" applyFont="1" applyBorder="1" applyAlignment="1" applyProtection="1"/>
    <xf numFmtId="4" fontId="6" fillId="0" borderId="0" xfId="2" applyNumberFormat="1" applyFont="1" applyBorder="1" applyProtection="1"/>
    <xf numFmtId="0" fontId="4" fillId="0" borderId="0" xfId="2" applyFont="1" applyBorder="1" applyAlignment="1" applyProtection="1"/>
    <xf numFmtId="0" fontId="6" fillId="0" borderId="0" xfId="2" applyFont="1" applyBorder="1" applyAlignment="1" applyProtection="1">
      <alignment horizontal="left"/>
    </xf>
    <xf numFmtId="2" fontId="4" fillId="0" borderId="0" xfId="2" applyNumberFormat="1" applyFont="1" applyBorder="1" applyAlignment="1" applyProtection="1">
      <alignment horizontal="left"/>
    </xf>
    <xf numFmtId="2" fontId="6" fillId="0" borderId="0" xfId="2" applyNumberFormat="1" applyFont="1" applyBorder="1" applyAlignment="1" applyProtection="1">
      <alignment horizontal="left"/>
    </xf>
    <xf numFmtId="167" fontId="6" fillId="0" borderId="0" xfId="2" applyNumberFormat="1" applyFont="1" applyBorder="1" applyAlignment="1" applyProtection="1">
      <alignment horizontal="left"/>
    </xf>
    <xf numFmtId="0" fontId="6" fillId="0" borderId="0" xfId="2" applyNumberFormat="1" applyFont="1" applyBorder="1" applyAlignment="1" applyProtection="1">
      <alignment horizontal="left"/>
    </xf>
    <xf numFmtId="49" fontId="4" fillId="0" borderId="1" xfId="2" applyNumberFormat="1" applyFont="1" applyBorder="1" applyAlignment="1" applyProtection="1">
      <alignment horizontal="left"/>
    </xf>
    <xf numFmtId="0" fontId="4" fillId="0" borderId="1" xfId="2" applyFont="1" applyBorder="1" applyAlignment="1" applyProtection="1">
      <alignment horizontal="left"/>
    </xf>
    <xf numFmtId="0" fontId="4" fillId="0" borderId="2" xfId="2" applyFont="1" applyBorder="1" applyAlignment="1" applyProtection="1">
      <alignment horizontal="center"/>
    </xf>
    <xf numFmtId="49" fontId="8" fillId="0" borderId="4" xfId="2" applyNumberFormat="1" applyFont="1" applyBorder="1" applyAlignment="1" applyProtection="1">
      <alignment horizontal="center"/>
    </xf>
    <xf numFmtId="49" fontId="4" fillId="0" borderId="5" xfId="2" applyNumberFormat="1" applyFont="1" applyBorder="1" applyAlignment="1" applyProtection="1">
      <alignment horizontal="center"/>
    </xf>
    <xf numFmtId="0" fontId="4" fillId="0" borderId="6" xfId="2" applyFont="1" applyBorder="1" applyAlignment="1" applyProtection="1">
      <alignment horizontal="center"/>
    </xf>
    <xf numFmtId="49" fontId="4" fillId="0" borderId="6" xfId="2" applyNumberFormat="1" applyFont="1" applyBorder="1" applyAlignment="1" applyProtection="1">
      <alignment horizontal="center"/>
    </xf>
    <xf numFmtId="0" fontId="3" fillId="0" borderId="5" xfId="2" applyFont="1" applyBorder="1" applyAlignment="1" applyProtection="1">
      <alignment horizontal="center"/>
    </xf>
    <xf numFmtId="0" fontId="4" fillId="0" borderId="0" xfId="2" applyFont="1" applyFill="1" applyBorder="1" applyAlignment="1" applyProtection="1">
      <alignment horizontal="center"/>
    </xf>
    <xf numFmtId="0" fontId="3" fillId="0" borderId="0" xfId="2" applyFont="1" applyBorder="1" applyAlignment="1" applyProtection="1">
      <alignment horizontal="center"/>
    </xf>
    <xf numFmtId="0" fontId="4" fillId="0" borderId="0" xfId="2" applyFont="1" applyBorder="1" applyAlignment="1" applyProtection="1">
      <alignment horizontal="center"/>
    </xf>
    <xf numFmtId="0" fontId="4" fillId="0" borderId="0" xfId="2" applyFont="1" applyAlignment="1" applyProtection="1">
      <alignment horizontal="center"/>
    </xf>
    <xf numFmtId="49" fontId="8" fillId="0" borderId="7" xfId="2" applyNumberFormat="1" applyFont="1" applyBorder="1" applyAlignment="1" applyProtection="1">
      <alignment horizontal="center"/>
    </xf>
    <xf numFmtId="49" fontId="4" fillId="0" borderId="8" xfId="2" applyNumberFormat="1" applyFont="1" applyBorder="1" applyAlignment="1" applyProtection="1">
      <alignment horizontal="center"/>
    </xf>
    <xf numFmtId="0" fontId="4" fillId="0" borderId="8" xfId="2" applyFont="1" applyBorder="1" applyAlignment="1" applyProtection="1">
      <alignment horizontal="center"/>
    </xf>
    <xf numFmtId="0" fontId="3" fillId="0" borderId="8" xfId="2" applyFont="1" applyBorder="1" applyAlignment="1" applyProtection="1">
      <alignment horizontal="center"/>
    </xf>
    <xf numFmtId="4" fontId="4" fillId="0" borderId="7" xfId="2" applyNumberFormat="1" applyFont="1" applyBorder="1" applyAlignment="1" applyProtection="1">
      <alignment horizontal="center"/>
    </xf>
    <xf numFmtId="4" fontId="4" fillId="0" borderId="10" xfId="2" applyNumberFormat="1" applyFont="1" applyBorder="1" applyAlignment="1" applyProtection="1">
      <alignment horizontal="center"/>
    </xf>
    <xf numFmtId="165" fontId="4" fillId="2" borderId="11" xfId="2" applyNumberFormat="1" applyFont="1" applyFill="1" applyBorder="1" applyAlignment="1" applyProtection="1">
      <alignment horizontal="left"/>
    </xf>
    <xf numFmtId="0" fontId="6" fillId="0" borderId="0" xfId="2" applyFont="1" applyFill="1" applyBorder="1" applyProtection="1"/>
    <xf numFmtId="0" fontId="3" fillId="0" borderId="0" xfId="2" applyFont="1" applyBorder="1" applyProtection="1"/>
    <xf numFmtId="39" fontId="6" fillId="0" borderId="0" xfId="2" applyNumberFormat="1" applyFont="1" applyBorder="1" applyProtection="1"/>
    <xf numFmtId="0" fontId="6" fillId="0" borderId="0" xfId="2" applyFont="1" applyBorder="1" applyProtection="1"/>
    <xf numFmtId="3" fontId="4" fillId="0" borderId="0" xfId="2" applyNumberFormat="1" applyFont="1" applyProtection="1"/>
    <xf numFmtId="4" fontId="6" fillId="0" borderId="11" xfId="2" applyNumberFormat="1" applyFont="1" applyBorder="1" applyAlignment="1" applyProtection="1">
      <alignment horizontal="center"/>
    </xf>
    <xf numFmtId="4" fontId="4" fillId="0" borderId="0" xfId="2" applyNumberFormat="1" applyFont="1" applyProtection="1"/>
    <xf numFmtId="14" fontId="4" fillId="0" borderId="0" xfId="2" applyNumberFormat="1" applyFont="1" applyFill="1" applyBorder="1" applyAlignment="1" applyProtection="1">
      <alignment horizontal="center"/>
    </xf>
    <xf numFmtId="0" fontId="4" fillId="0" borderId="0" xfId="2" quotePrefix="1" applyFont="1" applyFill="1" applyBorder="1" applyAlignment="1" applyProtection="1">
      <alignment horizontal="left"/>
    </xf>
    <xf numFmtId="49" fontId="5" fillId="0" borderId="0" xfId="2" applyNumberFormat="1" applyFont="1" applyFill="1" applyBorder="1" applyAlignment="1" applyProtection="1">
      <alignment horizontal="center"/>
    </xf>
    <xf numFmtId="0" fontId="3" fillId="0" borderId="0" xfId="2" applyFont="1" applyFill="1" applyBorder="1" applyAlignment="1" applyProtection="1">
      <alignment horizontal="center"/>
    </xf>
    <xf numFmtId="165" fontId="4" fillId="0" borderId="0" xfId="2" applyNumberFormat="1" applyFont="1" applyFill="1" applyBorder="1" applyAlignment="1" applyProtection="1">
      <alignment horizontal="left"/>
    </xf>
    <xf numFmtId="0" fontId="4" fillId="0" borderId="2" xfId="2" quotePrefix="1" applyFont="1" applyBorder="1" applyAlignment="1" applyProtection="1">
      <alignment horizontal="left"/>
    </xf>
    <xf numFmtId="16" fontId="6" fillId="0" borderId="0" xfId="2" applyNumberFormat="1" applyFont="1" applyFill="1" applyBorder="1" applyAlignment="1" applyProtection="1">
      <alignment horizontal="left"/>
    </xf>
    <xf numFmtId="49" fontId="4" fillId="0" borderId="0" xfId="2" applyNumberFormat="1" applyFont="1" applyBorder="1" applyAlignment="1" applyProtection="1">
      <alignment horizontal="center"/>
    </xf>
    <xf numFmtId="166" fontId="4" fillId="0" borderId="0" xfId="2" applyNumberFormat="1" applyFont="1" applyBorder="1" applyAlignment="1" applyProtection="1">
      <alignment horizontal="center"/>
    </xf>
    <xf numFmtId="49" fontId="4" fillId="0" borderId="0" xfId="2" applyNumberFormat="1" applyFont="1" applyAlignment="1" applyProtection="1">
      <alignment horizontal="center"/>
    </xf>
    <xf numFmtId="4" fontId="4" fillId="0" borderId="0" xfId="2" applyNumberFormat="1" applyFont="1" applyAlignment="1" applyProtection="1">
      <alignment horizontal="center"/>
    </xf>
    <xf numFmtId="0" fontId="6" fillId="2" borderId="11" xfId="2" applyNumberFormat="1" applyFont="1" applyFill="1" applyBorder="1" applyAlignment="1" applyProtection="1">
      <alignment horizontal="center"/>
    </xf>
    <xf numFmtId="2" fontId="5" fillId="5" borderId="1" xfId="2" applyNumberFormat="1" applyFont="1" applyFill="1" applyBorder="1" applyAlignment="1" applyProtection="1">
      <alignment horizontal="left"/>
    </xf>
    <xf numFmtId="4" fontId="6" fillId="5" borderId="0" xfId="2" applyNumberFormat="1" applyFont="1" applyFill="1" applyBorder="1" applyAlignment="1" applyProtection="1">
      <alignment horizontal="centerContinuous"/>
    </xf>
    <xf numFmtId="0" fontId="4" fillId="5" borderId="0" xfId="2" applyFont="1" applyFill="1" applyBorder="1" applyProtection="1"/>
    <xf numFmtId="0" fontId="4" fillId="5" borderId="5" xfId="2" applyFont="1" applyFill="1" applyBorder="1" applyProtection="1"/>
    <xf numFmtId="0" fontId="4" fillId="5" borderId="4" xfId="2" applyFont="1" applyFill="1" applyBorder="1" applyProtection="1"/>
    <xf numFmtId="0" fontId="4" fillId="5" borderId="6" xfId="2" quotePrefix="1" applyFont="1" applyFill="1" applyBorder="1" applyAlignment="1" applyProtection="1">
      <alignment horizontal="right"/>
    </xf>
    <xf numFmtId="0" fontId="4" fillId="5" borderId="6" xfId="2" applyFont="1" applyFill="1" applyBorder="1" applyAlignment="1" applyProtection="1">
      <alignment horizontal="right"/>
    </xf>
    <xf numFmtId="2" fontId="4" fillId="5" borderId="6" xfId="2" applyNumberFormat="1" applyFont="1" applyFill="1" applyBorder="1" applyAlignment="1" applyProtection="1">
      <alignment horizontal="left"/>
    </xf>
    <xf numFmtId="0" fontId="4" fillId="5" borderId="6" xfId="2" applyFont="1" applyFill="1" applyBorder="1" applyProtection="1"/>
    <xf numFmtId="0" fontId="4" fillId="5" borderId="8" xfId="2" applyFont="1" applyFill="1" applyBorder="1" applyProtection="1"/>
    <xf numFmtId="2" fontId="4" fillId="5" borderId="5" xfId="2" applyNumberFormat="1" applyFont="1" applyFill="1" applyBorder="1" applyAlignment="1" applyProtection="1">
      <alignment horizontal="center"/>
    </xf>
    <xf numFmtId="0" fontId="4" fillId="5" borderId="0" xfId="2" applyFont="1" applyFill="1" applyBorder="1" applyAlignment="1" applyProtection="1">
      <alignment horizontal="center"/>
    </xf>
    <xf numFmtId="2" fontId="4" fillId="5" borderId="8" xfId="2" applyNumberFormat="1" applyFont="1" applyFill="1" applyBorder="1" applyAlignment="1" applyProtection="1">
      <alignment horizontal="center"/>
    </xf>
    <xf numFmtId="4" fontId="4" fillId="5" borderId="11" xfId="2" applyNumberFormat="1" applyFont="1" applyFill="1" applyBorder="1" applyAlignment="1" applyProtection="1"/>
    <xf numFmtId="49" fontId="6" fillId="5" borderId="0" xfId="2" applyNumberFormat="1" applyFont="1" applyFill="1" applyBorder="1" applyAlignment="1" applyProtection="1">
      <alignment horizontal="left"/>
    </xf>
    <xf numFmtId="2" fontId="4" fillId="5" borderId="0" xfId="2" applyNumberFormat="1" applyFont="1" applyFill="1" applyAlignment="1" applyProtection="1">
      <alignment horizontal="left"/>
    </xf>
    <xf numFmtId="49" fontId="4" fillId="0" borderId="1" xfId="2" applyNumberFormat="1" applyFont="1" applyBorder="1" applyAlignment="1" applyProtection="1">
      <alignment horizontal="center"/>
    </xf>
    <xf numFmtId="0" fontId="4" fillId="0" borderId="0" xfId="2" applyFont="1" applyFill="1" applyBorder="1" applyAlignment="1" applyProtection="1">
      <alignment horizontal="left"/>
    </xf>
    <xf numFmtId="49" fontId="4" fillId="0" borderId="0" xfId="2" applyNumberFormat="1" applyFont="1" applyAlignment="1" applyProtection="1"/>
    <xf numFmtId="0" fontId="4" fillId="0" borderId="0" xfId="2" applyFont="1" applyAlignment="1" applyProtection="1"/>
    <xf numFmtId="166" fontId="4" fillId="0" borderId="0" xfId="2" applyNumberFormat="1" applyFont="1" applyBorder="1" applyAlignment="1" applyProtection="1">
      <alignment horizontal="right"/>
    </xf>
    <xf numFmtId="0" fontId="4" fillId="0" borderId="12" xfId="2" applyNumberFormat="1" applyFont="1" applyFill="1" applyBorder="1" applyAlignment="1" applyProtection="1">
      <alignment horizontal="left"/>
    </xf>
    <xf numFmtId="0" fontId="4" fillId="4" borderId="11" xfId="2" applyNumberFormat="1" applyFont="1" applyFill="1" applyBorder="1" applyProtection="1"/>
    <xf numFmtId="164" fontId="6" fillId="2" borderId="11" xfId="8" applyFont="1" applyFill="1" applyBorder="1" applyAlignment="1" applyProtection="1"/>
    <xf numFmtId="14" fontId="6" fillId="0" borderId="0" xfId="2" applyNumberFormat="1" applyFont="1" applyBorder="1" applyProtection="1"/>
    <xf numFmtId="49" fontId="14" fillId="0" borderId="0" xfId="2" applyNumberFormat="1" applyFont="1" applyAlignment="1" applyProtection="1">
      <alignment horizontal="left"/>
    </xf>
    <xf numFmtId="0" fontId="4" fillId="0" borderId="14" xfId="2" applyFont="1" applyBorder="1" applyProtection="1"/>
    <xf numFmtId="0" fontId="4" fillId="0" borderId="1" xfId="2" applyFont="1" applyBorder="1" applyProtection="1"/>
    <xf numFmtId="0" fontId="6" fillId="0" borderId="11" xfId="2" applyNumberFormat="1" applyFont="1" applyFill="1" applyBorder="1" applyAlignment="1" applyProtection="1"/>
    <xf numFmtId="0" fontId="16" fillId="6" borderId="11" xfId="2" applyNumberFormat="1" applyFont="1" applyFill="1" applyBorder="1" applyAlignment="1" applyProtection="1"/>
    <xf numFmtId="0" fontId="6" fillId="4" borderId="11" xfId="2" applyNumberFormat="1" applyFont="1" applyFill="1" applyBorder="1" applyAlignment="1" applyProtection="1">
      <alignment horizontal="center"/>
    </xf>
    <xf numFmtId="0" fontId="4" fillId="4" borderId="14" xfId="2" applyFont="1" applyFill="1" applyBorder="1" applyProtection="1"/>
    <xf numFmtId="49" fontId="6" fillId="0" borderId="11" xfId="2" applyNumberFormat="1" applyFont="1" applyFill="1" applyBorder="1" applyAlignment="1" applyProtection="1"/>
    <xf numFmtId="0" fontId="6" fillId="0" borderId="11" xfId="2" quotePrefix="1" applyNumberFormat="1" applyFont="1" applyFill="1" applyBorder="1" applyAlignment="1" applyProtection="1"/>
    <xf numFmtId="49" fontId="17" fillId="0" borderId="11" xfId="2" applyNumberFormat="1" applyFont="1" applyBorder="1" applyAlignment="1" applyProtection="1">
      <alignment horizontal="center"/>
    </xf>
    <xf numFmtId="14" fontId="4" fillId="0" borderId="0" xfId="2" applyNumberFormat="1" applyFont="1" applyFill="1" applyBorder="1" applyProtection="1"/>
    <xf numFmtId="0" fontId="4" fillId="7" borderId="4" xfId="2" applyFont="1" applyFill="1" applyBorder="1" applyProtection="1"/>
    <xf numFmtId="49" fontId="17" fillId="0" borderId="1" xfId="2" applyNumberFormat="1" applyFont="1" applyBorder="1" applyAlignment="1" applyProtection="1">
      <alignment horizontal="center"/>
    </xf>
    <xf numFmtId="0" fontId="6" fillId="2" borderId="0" xfId="2" applyFont="1" applyFill="1" applyBorder="1" applyProtection="1"/>
    <xf numFmtId="49" fontId="4" fillId="0" borderId="0" xfId="2" applyNumberFormat="1" applyFont="1" applyFill="1" applyBorder="1" applyAlignment="1" applyProtection="1">
      <alignment horizontal="right"/>
    </xf>
    <xf numFmtId="0" fontId="4" fillId="0" borderId="4" xfId="2" applyFont="1" applyBorder="1" applyProtection="1"/>
    <xf numFmtId="0" fontId="4" fillId="0" borderId="7" xfId="2" applyFont="1" applyBorder="1" applyProtection="1"/>
    <xf numFmtId="2" fontId="4" fillId="0" borderId="1" xfId="2" applyNumberFormat="1" applyFont="1" applyBorder="1" applyAlignment="1" applyProtection="1">
      <alignment horizontal="left"/>
    </xf>
    <xf numFmtId="0" fontId="4" fillId="0" borderId="9" xfId="2" quotePrefix="1" applyFont="1" applyBorder="1" applyAlignment="1" applyProtection="1">
      <alignment horizontal="left"/>
    </xf>
    <xf numFmtId="0" fontId="4" fillId="0" borderId="6" xfId="2" applyFont="1" applyBorder="1" applyProtection="1"/>
    <xf numFmtId="0" fontId="4" fillId="0" borderId="6" xfId="2" quotePrefix="1" applyFont="1" applyBorder="1" applyAlignment="1" applyProtection="1">
      <alignment horizontal="left"/>
    </xf>
    <xf numFmtId="0" fontId="4" fillId="0" borderId="8" xfId="2" applyFont="1" applyBorder="1" applyProtection="1"/>
    <xf numFmtId="49" fontId="5" fillId="0" borderId="0" xfId="2" applyNumberFormat="1" applyFont="1" applyBorder="1" applyAlignment="1" applyProtection="1">
      <alignment horizontal="left"/>
    </xf>
    <xf numFmtId="0" fontId="6" fillId="0" borderId="11" xfId="2" applyNumberFormat="1" applyFont="1" applyFill="1" applyBorder="1" applyAlignment="1" applyProtection="1">
      <alignment horizontal="center"/>
    </xf>
    <xf numFmtId="0" fontId="15" fillId="2" borderId="14" xfId="2" applyFont="1" applyFill="1" applyBorder="1" applyAlignment="1" applyProtection="1"/>
    <xf numFmtId="0" fontId="6" fillId="0" borderId="5" xfId="2" applyFont="1" applyBorder="1" applyAlignment="1" applyProtection="1">
      <alignment horizontal="center" vertical="center"/>
    </xf>
    <xf numFmtId="0" fontId="4" fillId="0" borderId="0" xfId="2" applyFont="1" applyFill="1" applyAlignment="1" applyProtection="1">
      <alignment horizontal="left"/>
    </xf>
    <xf numFmtId="0" fontId="4" fillId="0" borderId="0" xfId="2" applyFont="1" applyFill="1" applyAlignment="1" applyProtection="1">
      <alignment horizontal="center"/>
    </xf>
    <xf numFmtId="0" fontId="4" fillId="0" borderId="2" xfId="2" applyFont="1" applyFill="1" applyBorder="1" applyAlignment="1" applyProtection="1">
      <alignment horizontal="center"/>
    </xf>
    <xf numFmtId="49" fontId="4" fillId="0" borderId="7" xfId="2" applyNumberFormat="1" applyFont="1" applyBorder="1" applyAlignment="1" applyProtection="1">
      <alignment horizontal="left"/>
    </xf>
    <xf numFmtId="0" fontId="0" fillId="7" borderId="0" xfId="0" applyFill="1"/>
    <xf numFmtId="0" fontId="2" fillId="0" borderId="0" xfId="10"/>
    <xf numFmtId="0" fontId="2" fillId="9" borderId="19" xfId="11" applyFont="1" applyFill="1" applyBorder="1" applyAlignment="1">
      <alignment horizontal="center"/>
    </xf>
    <xf numFmtId="169" fontId="21" fillId="9" borderId="0" xfId="12" applyNumberFormat="1" applyFont="1" applyFill="1" applyBorder="1" applyAlignment="1">
      <alignment horizontal="center"/>
    </xf>
    <xf numFmtId="4" fontId="2" fillId="9" borderId="20" xfId="10" applyNumberFormat="1" applyFill="1" applyBorder="1"/>
    <xf numFmtId="0" fontId="2" fillId="0" borderId="19" xfId="11" applyFont="1" applyBorder="1" applyAlignment="1">
      <alignment horizontal="center"/>
    </xf>
    <xf numFmtId="169" fontId="21" fillId="0" borderId="0" xfId="12" applyNumberFormat="1" applyFont="1" applyFill="1" applyBorder="1" applyAlignment="1">
      <alignment horizontal="center"/>
    </xf>
    <xf numFmtId="4" fontId="2" fillId="0" borderId="20" xfId="10" applyNumberFormat="1" applyBorder="1"/>
    <xf numFmtId="0" fontId="21" fillId="0" borderId="19" xfId="13" applyBorder="1" applyAlignment="1">
      <alignment horizontal="center"/>
    </xf>
    <xf numFmtId="0" fontId="21" fillId="0" borderId="21" xfId="13" applyBorder="1" applyAlignment="1">
      <alignment horizontal="center"/>
    </xf>
    <xf numFmtId="169" fontId="21" fillId="0" borderId="22" xfId="12" applyNumberFormat="1" applyFont="1" applyFill="1" applyBorder="1" applyAlignment="1">
      <alignment horizontal="center"/>
    </xf>
    <xf numFmtId="4" fontId="2" fillId="0" borderId="23" xfId="10" applyNumberFormat="1" applyBorder="1"/>
    <xf numFmtId="2" fontId="2" fillId="7" borderId="0" xfId="10" applyNumberFormat="1" applyFill="1"/>
    <xf numFmtId="0" fontId="2" fillId="0" borderId="0" xfId="11"/>
    <xf numFmtId="0" fontId="0" fillId="0" borderId="0" xfId="0" applyAlignment="1">
      <alignment horizontal="center"/>
    </xf>
    <xf numFmtId="169" fontId="21" fillId="8" borderId="0" xfId="12" applyNumberFormat="1" applyFont="1" applyFill="1" applyBorder="1" applyAlignment="1">
      <alignment horizontal="center"/>
    </xf>
    <xf numFmtId="169" fontId="21" fillId="8" borderId="22" xfId="12" applyNumberFormat="1" applyFont="1" applyFill="1" applyBorder="1" applyAlignment="1">
      <alignment horizontal="center"/>
    </xf>
    <xf numFmtId="0" fontId="1" fillId="0" borderId="0" xfId="10" applyFont="1"/>
    <xf numFmtId="170" fontId="0" fillId="0" borderId="0" xfId="0" applyNumberFormat="1" applyAlignment="1">
      <alignment horizontal="center"/>
    </xf>
    <xf numFmtId="170" fontId="0" fillId="10" borderId="0" xfId="0" applyNumberFormat="1" applyFill="1"/>
    <xf numFmtId="0" fontId="19" fillId="0" borderId="0" xfId="0" applyFont="1" applyAlignment="1">
      <alignment horizontal="center"/>
    </xf>
    <xf numFmtId="9" fontId="0" fillId="0" borderId="0" xfId="0" applyNumberFormat="1" applyAlignment="1">
      <alignment horizontal="center"/>
    </xf>
    <xf numFmtId="0" fontId="22" fillId="0" borderId="11" xfId="2" applyNumberFormat="1" applyFont="1" applyFill="1" applyBorder="1" applyAlignment="1" applyProtection="1"/>
    <xf numFmtId="170" fontId="19" fillId="0" borderId="0" xfId="0" applyNumberFormat="1" applyFont="1" applyAlignment="1">
      <alignment horizontal="center"/>
    </xf>
    <xf numFmtId="170" fontId="11" fillId="0" borderId="0" xfId="4" applyNumberFormat="1" applyFont="1" applyAlignment="1">
      <alignment horizontal="center"/>
    </xf>
    <xf numFmtId="0" fontId="11" fillId="0" borderId="0" xfId="4" applyFont="1" applyAlignment="1">
      <alignment horizontal="center"/>
    </xf>
    <xf numFmtId="0" fontId="0" fillId="7" borderId="0" xfId="0" applyFill="1" applyAlignment="1">
      <alignment horizontal="center"/>
    </xf>
    <xf numFmtId="170" fontId="0" fillId="7" borderId="0" xfId="0" applyNumberFormat="1" applyFill="1" applyAlignment="1">
      <alignment horizontal="center"/>
    </xf>
    <xf numFmtId="170" fontId="11" fillId="7" borderId="0" xfId="4" applyNumberFormat="1" applyFont="1" applyFill="1" applyAlignment="1">
      <alignment horizontal="center"/>
    </xf>
    <xf numFmtId="169" fontId="11" fillId="0" borderId="0" xfId="14" applyNumberFormat="1" applyFont="1"/>
    <xf numFmtId="9" fontId="11" fillId="0" borderId="0" xfId="14" applyFont="1" applyAlignment="1">
      <alignment horizontal="center"/>
    </xf>
    <xf numFmtId="169" fontId="11" fillId="0" borderId="0" xfId="14" applyNumberFormat="1" applyFont="1" applyAlignment="1">
      <alignment horizontal="center"/>
    </xf>
    <xf numFmtId="0" fontId="20" fillId="0" borderId="0" xfId="0" applyFont="1"/>
    <xf numFmtId="9" fontId="11" fillId="12" borderId="0" xfId="14" applyFont="1" applyFill="1"/>
    <xf numFmtId="3" fontId="24" fillId="12" borderId="0" xfId="0" applyNumberFormat="1" applyFont="1" applyFill="1"/>
    <xf numFmtId="0" fontId="19" fillId="12" borderId="0" xfId="0" applyFont="1" applyFill="1" applyAlignment="1">
      <alignment horizontal="center"/>
    </xf>
    <xf numFmtId="170" fontId="0" fillId="12" borderId="0" xfId="0" applyNumberFormat="1" applyFill="1" applyAlignment="1">
      <alignment horizontal="center"/>
    </xf>
    <xf numFmtId="0" fontId="0" fillId="12" borderId="0" xfId="0" applyFill="1" applyAlignment="1">
      <alignment horizontal="center"/>
    </xf>
    <xf numFmtId="170" fontId="19" fillId="12" borderId="0" xfId="0" applyNumberFormat="1" applyFont="1" applyFill="1" applyAlignment="1">
      <alignment horizontal="center"/>
    </xf>
    <xf numFmtId="9" fontId="0" fillId="12" borderId="0" xfId="14" applyFont="1" applyFill="1" applyAlignment="1">
      <alignment horizontal="center"/>
    </xf>
    <xf numFmtId="9" fontId="11" fillId="0" borderId="0" xfId="14" applyFont="1"/>
    <xf numFmtId="3" fontId="24" fillId="0" borderId="0" xfId="0" applyNumberFormat="1" applyFont="1"/>
    <xf numFmtId="9" fontId="19" fillId="3" borderId="0" xfId="14" applyFont="1" applyFill="1" applyAlignment="1">
      <alignment horizontal="center"/>
    </xf>
    <xf numFmtId="170" fontId="19" fillId="3" borderId="0" xfId="0" applyNumberFormat="1" applyFont="1" applyFill="1" applyAlignment="1">
      <alignment horizontal="center"/>
    </xf>
    <xf numFmtId="9" fontId="0" fillId="0" borderId="0" xfId="0" applyNumberFormat="1"/>
    <xf numFmtId="0" fontId="0" fillId="0" borderId="0" xfId="4" applyFont="1" applyAlignment="1">
      <alignment horizontal="center"/>
    </xf>
    <xf numFmtId="170" fontId="0" fillId="11" borderId="0" xfId="0" applyNumberFormat="1" applyFill="1" applyAlignment="1">
      <alignment horizontal="center"/>
    </xf>
    <xf numFmtId="0" fontId="25" fillId="0" borderId="0" xfId="0" applyFont="1"/>
    <xf numFmtId="0" fontId="10" fillId="7" borderId="0" xfId="0" applyNumberFormat="1" applyFont="1" applyFill="1" applyAlignment="1">
      <alignment horizontal="center"/>
    </xf>
    <xf numFmtId="0" fontId="10" fillId="7" borderId="0" xfId="2" applyNumberFormat="1" applyFont="1" applyFill="1" applyBorder="1" applyAlignment="1" applyProtection="1">
      <alignment horizontal="center"/>
    </xf>
    <xf numFmtId="0" fontId="19" fillId="7" borderId="0" xfId="10" applyFont="1" applyFill="1" applyAlignment="1">
      <alignment horizontal="center"/>
    </xf>
    <xf numFmtId="0" fontId="6" fillId="0" borderId="15" xfId="2" applyFont="1" applyBorder="1" applyAlignment="1" applyProtection="1">
      <alignment horizontal="center"/>
    </xf>
    <xf numFmtId="0" fontId="6" fillId="0" borderId="14" xfId="2" applyFont="1" applyBorder="1" applyAlignment="1" applyProtection="1">
      <alignment horizontal="center"/>
    </xf>
    <xf numFmtId="0" fontId="6" fillId="0" borderId="3" xfId="2" applyFont="1" applyBorder="1" applyAlignment="1" applyProtection="1">
      <alignment horizontal="center"/>
    </xf>
    <xf numFmtId="0" fontId="18" fillId="0" borderId="0" xfId="2" applyFont="1" applyFill="1" applyBorder="1" applyAlignment="1" applyProtection="1">
      <alignment horizontal="left"/>
    </xf>
    <xf numFmtId="0" fontId="6" fillId="7" borderId="0" xfId="2" applyFont="1" applyFill="1" applyBorder="1" applyAlignment="1" applyProtection="1">
      <alignment horizontal="left"/>
    </xf>
    <xf numFmtId="0" fontId="6" fillId="7" borderId="0" xfId="2" applyNumberFormat="1" applyFont="1" applyFill="1" applyBorder="1" applyAlignment="1" applyProtection="1">
      <alignment horizontal="left"/>
    </xf>
    <xf numFmtId="0" fontId="6" fillId="2" borderId="0" xfId="2" applyFont="1" applyFill="1" applyBorder="1" applyAlignment="1" applyProtection="1">
      <alignment horizontal="left"/>
    </xf>
    <xf numFmtId="4" fontId="4" fillId="0" borderId="12" xfId="2" applyNumberFormat="1" applyFont="1" applyBorder="1" applyAlignment="1" applyProtection="1">
      <alignment horizontal="center"/>
    </xf>
    <xf numFmtId="4" fontId="4" fillId="0" borderId="13" xfId="2" applyNumberFormat="1" applyFont="1" applyBorder="1" applyAlignment="1" applyProtection="1">
      <alignment horizontal="center"/>
    </xf>
    <xf numFmtId="49" fontId="4" fillId="0" borderId="5" xfId="2" applyNumberFormat="1" applyFont="1" applyBorder="1" applyAlignment="1" applyProtection="1">
      <alignment horizontal="center" wrapText="1"/>
    </xf>
    <xf numFmtId="49" fontId="4" fillId="0" borderId="8" xfId="2" applyNumberFormat="1" applyFont="1" applyBorder="1" applyAlignment="1" applyProtection="1">
      <alignment horizontal="center" wrapText="1"/>
    </xf>
    <xf numFmtId="0" fontId="3" fillId="0" borderId="15" xfId="2" applyFont="1" applyBorder="1" applyAlignment="1" applyProtection="1">
      <alignment horizontal="center"/>
    </xf>
    <xf numFmtId="0" fontId="3" fillId="0" borderId="3" xfId="2" applyFont="1" applyBorder="1" applyAlignment="1" applyProtection="1">
      <alignment horizontal="center"/>
    </xf>
    <xf numFmtId="0" fontId="3" fillId="0" borderId="7" xfId="2" applyFont="1" applyBorder="1" applyAlignment="1" applyProtection="1">
      <alignment horizontal="center"/>
    </xf>
    <xf numFmtId="0" fontId="3" fillId="0" borderId="9" xfId="2" applyFont="1" applyBorder="1" applyAlignment="1" applyProtection="1">
      <alignment horizontal="center"/>
    </xf>
    <xf numFmtId="49" fontId="4" fillId="0" borderId="16" xfId="2" applyNumberFormat="1" applyFont="1" applyBorder="1" applyAlignment="1" applyProtection="1">
      <alignment horizontal="center" wrapText="1"/>
    </xf>
    <xf numFmtId="49" fontId="4" fillId="0" borderId="17" xfId="2" applyNumberFormat="1" applyFont="1" applyBorder="1" applyAlignment="1" applyProtection="1">
      <alignment horizontal="center" wrapText="1"/>
    </xf>
    <xf numFmtId="0" fontId="4" fillId="0" borderId="18" xfId="2" applyFont="1" applyBorder="1" applyAlignment="1" applyProtection="1">
      <alignment horizontal="center" vertical="center" wrapText="1"/>
    </xf>
    <xf numFmtId="0" fontId="4" fillId="0" borderId="10" xfId="2" applyFont="1" applyBorder="1" applyAlignment="1" applyProtection="1">
      <alignment horizontal="center" vertical="center" wrapText="1"/>
    </xf>
    <xf numFmtId="49" fontId="4" fillId="0" borderId="5" xfId="2" applyNumberFormat="1" applyFont="1" applyBorder="1" applyAlignment="1" applyProtection="1">
      <alignment horizontal="center" vertical="center" wrapText="1"/>
    </xf>
    <xf numFmtId="49" fontId="4" fillId="0" borderId="8" xfId="2" applyNumberFormat="1" applyFont="1" applyBorder="1" applyAlignment="1" applyProtection="1">
      <alignment horizontal="center" vertical="center" wrapText="1"/>
    </xf>
  </cellXfs>
  <cellStyles count="15">
    <cellStyle name="%" xfId="6"/>
    <cellStyle name="Comma" xfId="8" builtinId="3"/>
    <cellStyle name="Non défini" xfId="1"/>
    <cellStyle name="Normal" xfId="0" builtinId="0"/>
    <cellStyle name="Normal 2" xfId="4"/>
    <cellStyle name="Normal 2 2" xfId="11"/>
    <cellStyle name="Normal 2 4" xfId="9"/>
    <cellStyle name="Normal 3" xfId="5"/>
    <cellStyle name="Normal 4" xfId="7"/>
    <cellStyle name="Normal 5" xfId="10"/>
    <cellStyle name="Normal_Gasoline_Usage_&amp;_Car_Rent_B1_2011" xfId="13"/>
    <cellStyle name="Normal_outillage prov J84 09" xfId="2"/>
    <cellStyle name="Percent" xfId="14" builtinId="5"/>
    <cellStyle name="Percent 2" xfId="12"/>
    <cellStyle name="Style 1" xfId="3"/>
  </cellStyles>
  <dxfs count="34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auto="1"/>
      </font>
      <fill>
        <patternFill patternType="solid">
          <fgColor rgb="FFFFFF99"/>
          <bgColor rgb="FFFFFF99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auto="1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99"/>
        </patternFill>
      </fill>
    </dxf>
    <dxf>
      <font>
        <color auto="1"/>
      </font>
      <fill>
        <patternFill patternType="solid">
          <fgColor rgb="FFFFFF99"/>
          <bgColor rgb="FFFFFF99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auto="1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9" defaultPivotStyle="PivotStyleLight16"/>
  <colors>
    <mruColors>
      <color rgb="FFFFFF99"/>
      <color rgb="FFFFCC99"/>
      <color rgb="FFFF99CC"/>
      <color rgb="FFFF7C80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26</xdr:row>
      <xdr:rowOff>85725</xdr:rowOff>
    </xdr:from>
    <xdr:to>
      <xdr:col>10</xdr:col>
      <xdr:colOff>571500</xdr:colOff>
      <xdr:row>42</xdr:row>
      <xdr:rowOff>152400</xdr:rowOff>
    </xdr:to>
    <xdr:pic>
      <xdr:nvPicPr>
        <xdr:cNvPr id="2" name="Picture 7" descr="ScreenHunter_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4775" y="5057775"/>
          <a:ext cx="6648450" cy="3114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19050</xdr:colOff>
      <xdr:row>25</xdr:row>
      <xdr:rowOff>19050</xdr:rowOff>
    </xdr:from>
    <xdr:to>
      <xdr:col>17</xdr:col>
      <xdr:colOff>371475</xdr:colOff>
      <xdr:row>30</xdr:row>
      <xdr:rowOff>0</xdr:rowOff>
    </xdr:to>
    <xdr:pic>
      <xdr:nvPicPr>
        <xdr:cNvPr id="3" name="Picture 154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582025" y="4800600"/>
          <a:ext cx="2324100" cy="93345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371475</xdr:colOff>
      <xdr:row>12</xdr:row>
      <xdr:rowOff>47625</xdr:rowOff>
    </xdr:from>
    <xdr:to>
      <xdr:col>24</xdr:col>
      <xdr:colOff>228600</xdr:colOff>
      <xdr:row>21</xdr:row>
      <xdr:rowOff>114300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763000" y="2343150"/>
          <a:ext cx="7000875" cy="17811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Budget\Finance_02\C09\C09%20Reporting\CDG2021\02_2021\OVERHEAD\maes\CV4_MAES%20Recharges%20to%20other%20BU's_01%202021%20T70&amp;M1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Finance\VES\VEES%20reporting\2023\01.2023\PRV\Da&#287;&#305;t&#305;m\CV4_MAES%20Recharges%20to%20other%20BU's_12.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ount list"/>
      <sheetName val="Sheet1"/>
      <sheetName val="ZFI_BOOKING"/>
      <sheetName val="MAES SAP V4"/>
      <sheetName val="Personnel Cost Distribution"/>
      <sheetName val="BD RECHARGES"/>
      <sheetName val="Account list2"/>
      <sheetName val="cost center list"/>
      <sheetName val="details"/>
    </sheetNames>
    <sheetDataSet>
      <sheetData sheetId="0" refreshError="1">
        <row r="2">
          <cell r="B2">
            <v>10100000</v>
          </cell>
          <cell r="C2" t="str">
            <v>Z004</v>
          </cell>
          <cell r="D2" t="str">
            <v>Capital subscribed uncalled</v>
          </cell>
        </row>
        <row r="3">
          <cell r="B3">
            <v>10100010</v>
          </cell>
          <cell r="C3" t="str">
            <v>Z004</v>
          </cell>
          <cell r="D3" t="str">
            <v>Capital subscribed called not paid up</v>
          </cell>
        </row>
        <row r="4">
          <cell r="B4">
            <v>10100020</v>
          </cell>
          <cell r="C4" t="str">
            <v>Z004</v>
          </cell>
          <cell r="D4" t="str">
            <v>Capital subscribed, called paid up</v>
          </cell>
        </row>
        <row r="5">
          <cell r="B5">
            <v>10200000</v>
          </cell>
          <cell r="C5" t="str">
            <v>Z004</v>
          </cell>
          <cell r="D5" t="str">
            <v>Convertible notes equity</v>
          </cell>
        </row>
        <row r="6">
          <cell r="B6">
            <v>10300000</v>
          </cell>
          <cell r="C6" t="str">
            <v>Z004</v>
          </cell>
          <cell r="D6" t="str">
            <v>reserve for valeo shares</v>
          </cell>
        </row>
        <row r="7">
          <cell r="B7">
            <v>10400000</v>
          </cell>
          <cell r="C7" t="str">
            <v>Z004</v>
          </cell>
          <cell r="D7" t="str">
            <v>Premium on shares issues</v>
          </cell>
        </row>
        <row r="8">
          <cell r="B8">
            <v>10400010</v>
          </cell>
          <cell r="C8" t="str">
            <v>Z004</v>
          </cell>
          <cell r="D8" t="str">
            <v>Premium on mergers</v>
          </cell>
        </row>
        <row r="9">
          <cell r="B9">
            <v>10400020</v>
          </cell>
          <cell r="C9" t="str">
            <v>Z004</v>
          </cell>
          <cell r="D9" t="str">
            <v>Premium on contributions</v>
          </cell>
        </row>
        <row r="10">
          <cell r="B10">
            <v>10400030</v>
          </cell>
          <cell r="C10" t="str">
            <v>Z004</v>
          </cell>
          <cell r="D10" t="str">
            <v>Premium on conversion of bonds into shares</v>
          </cell>
        </row>
        <row r="11">
          <cell r="B11">
            <v>10400040</v>
          </cell>
          <cell r="C11" t="str">
            <v>Z004</v>
          </cell>
          <cell r="D11" t="str">
            <v>Capital increase costs parent company</v>
          </cell>
        </row>
        <row r="12">
          <cell r="B12">
            <v>10500010</v>
          </cell>
          <cell r="C12" t="str">
            <v>Z004</v>
          </cell>
          <cell r="D12" t="str">
            <v>reserve type 1</v>
          </cell>
        </row>
        <row r="13">
          <cell r="B13">
            <v>10500020</v>
          </cell>
          <cell r="C13" t="str">
            <v>Z004</v>
          </cell>
          <cell r="D13" t="str">
            <v>reserve type 2</v>
          </cell>
        </row>
        <row r="14">
          <cell r="B14">
            <v>10500030</v>
          </cell>
          <cell r="C14" t="str">
            <v>Z004</v>
          </cell>
          <cell r="D14" t="str">
            <v>reserve type 3</v>
          </cell>
        </row>
        <row r="15">
          <cell r="B15">
            <v>10500040</v>
          </cell>
          <cell r="C15" t="str">
            <v>Z004</v>
          </cell>
          <cell r="D15" t="str">
            <v>reserve type 4</v>
          </cell>
        </row>
        <row r="16">
          <cell r="B16">
            <v>10611000</v>
          </cell>
          <cell r="C16" t="str">
            <v>Z004</v>
          </cell>
          <cell r="D16" t="str">
            <v>Oth comprehensive income Currency cash flow hedge</v>
          </cell>
        </row>
        <row r="17">
          <cell r="B17">
            <v>10612000</v>
          </cell>
          <cell r="C17" t="str">
            <v>Z004</v>
          </cell>
          <cell r="D17" t="str">
            <v>Oth comprehensive income Commodity cash flow hedge</v>
          </cell>
        </row>
        <row r="18">
          <cell r="B18">
            <v>10613000</v>
          </cell>
          <cell r="C18" t="str">
            <v>Z004</v>
          </cell>
          <cell r="D18" t="str">
            <v>Oth comprehensive income Int rate cash flow hedge</v>
          </cell>
        </row>
        <row r="19">
          <cell r="B19">
            <v>10614000</v>
          </cell>
          <cell r="C19" t="str">
            <v>Z004</v>
          </cell>
          <cell r="D19" t="str">
            <v>Oth comprehensive tax imp Cash flow hedge Def tax</v>
          </cell>
        </row>
        <row r="20">
          <cell r="B20">
            <v>10621000</v>
          </cell>
          <cell r="C20" t="str">
            <v>Z004</v>
          </cell>
          <cell r="D20" t="str">
            <v>Oth compreh incom Actuarial gain/loss employ ben</v>
          </cell>
        </row>
        <row r="21">
          <cell r="B21">
            <v>10622000</v>
          </cell>
          <cell r="C21" t="str">
            <v>Z004</v>
          </cell>
          <cell r="D21" t="str">
            <v>Oth compreh incom tax imp actu gain/loss empl ben</v>
          </cell>
        </row>
        <row r="22">
          <cell r="B22">
            <v>10631000</v>
          </cell>
          <cell r="C22" t="str">
            <v>Z004</v>
          </cell>
          <cell r="D22" t="str">
            <v>Translation adjustment</v>
          </cell>
        </row>
        <row r="23">
          <cell r="B23">
            <v>10632000</v>
          </cell>
          <cell r="C23" t="str">
            <v>Z004</v>
          </cell>
          <cell r="D23" t="str">
            <v>Translation adjustment tax impact</v>
          </cell>
        </row>
        <row r="24">
          <cell r="B24">
            <v>10641000</v>
          </cell>
          <cell r="C24" t="str">
            <v>Z004</v>
          </cell>
          <cell r="D24" t="str">
            <v>Rem. of available-for-sale fin assets-Before tax</v>
          </cell>
        </row>
        <row r="25">
          <cell r="B25">
            <v>10642000</v>
          </cell>
          <cell r="C25" t="str">
            <v>Z004</v>
          </cell>
          <cell r="D25" t="str">
            <v>Rem. of available-for-sale fin assets-Tax impact</v>
          </cell>
        </row>
        <row r="26">
          <cell r="B26">
            <v>10651000</v>
          </cell>
          <cell r="C26" t="str">
            <v>Z004</v>
          </cell>
          <cell r="D26" t="str">
            <v>Net investment in a foreign subsidiary</v>
          </cell>
        </row>
        <row r="27">
          <cell r="B27">
            <v>10652000</v>
          </cell>
          <cell r="C27" t="str">
            <v>Z004</v>
          </cell>
          <cell r="D27" t="str">
            <v>Tax Impact on Net investment in foreign subsidiary</v>
          </cell>
        </row>
        <row r="28">
          <cell r="B28">
            <v>11000000</v>
          </cell>
          <cell r="C28" t="str">
            <v>Z004</v>
          </cell>
          <cell r="D28" t="str">
            <v>profit carried forward</v>
          </cell>
        </row>
        <row r="29">
          <cell r="B29">
            <v>11900000</v>
          </cell>
          <cell r="C29" t="str">
            <v>Z004</v>
          </cell>
          <cell r="D29" t="str">
            <v>loss carried forward</v>
          </cell>
        </row>
        <row r="30">
          <cell r="B30">
            <v>12000000</v>
          </cell>
          <cell r="C30" t="str">
            <v>Z004</v>
          </cell>
          <cell r="D30" t="str">
            <v>profit for the period</v>
          </cell>
        </row>
        <row r="31">
          <cell r="B31">
            <v>12900000</v>
          </cell>
          <cell r="C31" t="str">
            <v>Z004</v>
          </cell>
          <cell r="D31" t="str">
            <v>loss for the period</v>
          </cell>
        </row>
        <row r="32">
          <cell r="B32">
            <v>13100000</v>
          </cell>
          <cell r="C32" t="str">
            <v>Z001</v>
          </cell>
          <cell r="D32" t="str">
            <v>Subsidies &amp; Grants received Current</v>
          </cell>
        </row>
        <row r="33">
          <cell r="B33">
            <v>13190000</v>
          </cell>
          <cell r="C33" t="str">
            <v>Z001</v>
          </cell>
          <cell r="D33" t="str">
            <v>Subsidies &amp; Grants received Current</v>
          </cell>
        </row>
        <row r="34">
          <cell r="B34">
            <v>13200000</v>
          </cell>
          <cell r="C34" t="str">
            <v>Z001</v>
          </cell>
          <cell r="D34" t="str">
            <v>Subsidies &amp; grants  received Non Current</v>
          </cell>
        </row>
        <row r="35">
          <cell r="B35">
            <v>15111010</v>
          </cell>
          <cell r="C35" t="str">
            <v>Z004</v>
          </cell>
          <cell r="D35" t="str">
            <v>Prov. Pensions &amp; other post-empl benef T1 current</v>
          </cell>
        </row>
        <row r="36">
          <cell r="B36">
            <v>15111020</v>
          </cell>
          <cell r="C36" t="str">
            <v>Z004</v>
          </cell>
          <cell r="D36" t="str">
            <v>Prov. Pensions &amp; other post-empl benef T2 current</v>
          </cell>
        </row>
        <row r="37">
          <cell r="B37">
            <v>15112010</v>
          </cell>
          <cell r="C37" t="str">
            <v>Z004</v>
          </cell>
          <cell r="D37" t="str">
            <v>Prov. Pensions &amp; oth post-empl benef T1 noncurrent</v>
          </cell>
        </row>
        <row r="38">
          <cell r="B38">
            <v>15112020</v>
          </cell>
          <cell r="C38" t="str">
            <v>Z004</v>
          </cell>
          <cell r="D38" t="str">
            <v>Prov. Pensions &amp; oth post-empl benef T2 noncurrent</v>
          </cell>
        </row>
        <row r="39">
          <cell r="B39">
            <v>15121000</v>
          </cell>
          <cell r="C39" t="str">
            <v>Z004</v>
          </cell>
          <cell r="D39" t="str">
            <v>Provisions jubilees and OLB current portion</v>
          </cell>
        </row>
        <row r="40">
          <cell r="B40">
            <v>15122000</v>
          </cell>
          <cell r="C40" t="str">
            <v>Z004</v>
          </cell>
          <cell r="D40" t="str">
            <v>Provisions jubilees and OLB non current portion</v>
          </cell>
        </row>
        <row r="41">
          <cell r="B41">
            <v>15131000</v>
          </cell>
          <cell r="C41" t="str">
            <v>Z004</v>
          </cell>
          <cell r="D41" t="str">
            <v>Statistical provisions warranties current portion</v>
          </cell>
        </row>
        <row r="42">
          <cell r="B42">
            <v>15132000</v>
          </cell>
          <cell r="C42" t="str">
            <v>Z004</v>
          </cell>
          <cell r="D42" t="str">
            <v>Statistical provisions warranties non curr portion</v>
          </cell>
        </row>
        <row r="43">
          <cell r="B43">
            <v>15141000</v>
          </cell>
          <cell r="C43" t="str">
            <v>Z004</v>
          </cell>
          <cell r="D43" t="str">
            <v>Provisions specific quality risks current portion</v>
          </cell>
        </row>
        <row r="44">
          <cell r="B44">
            <v>15142000</v>
          </cell>
          <cell r="C44" t="str">
            <v>Z004</v>
          </cell>
          <cell r="D44" t="str">
            <v>Provisions spec quality risks non current portion</v>
          </cell>
        </row>
        <row r="45">
          <cell r="B45">
            <v>15151000</v>
          </cell>
          <cell r="C45" t="str">
            <v>Z004</v>
          </cell>
          <cell r="D45" t="str">
            <v>Provision onerous contracts exc. Tool Current port</v>
          </cell>
        </row>
        <row r="46">
          <cell r="B46">
            <v>15152000</v>
          </cell>
          <cell r="C46" t="str">
            <v>Z004</v>
          </cell>
          <cell r="D46" t="str">
            <v>Provis onerous contracts exc tool non current port</v>
          </cell>
        </row>
        <row r="47">
          <cell r="B47">
            <v>15161000</v>
          </cell>
          <cell r="C47" t="str">
            <v>Z004</v>
          </cell>
          <cell r="D47" t="str">
            <v>Provision onerous contracts tool current portion</v>
          </cell>
        </row>
        <row r="48">
          <cell r="B48">
            <v>15162000</v>
          </cell>
          <cell r="C48" t="str">
            <v>Z004</v>
          </cell>
          <cell r="D48" t="str">
            <v>Provision onerous contracts tool noncurrent portio</v>
          </cell>
        </row>
        <row r="49">
          <cell r="B49">
            <v>15171000</v>
          </cell>
          <cell r="C49" t="str">
            <v>Z004</v>
          </cell>
          <cell r="D49" t="str">
            <v>Provisions operating tax contingencies current T1</v>
          </cell>
        </row>
        <row r="50">
          <cell r="B50">
            <v>15171010</v>
          </cell>
          <cell r="C50" t="str">
            <v>Z004</v>
          </cell>
          <cell r="D50" t="str">
            <v>Provisions operating tax contingencies current T2</v>
          </cell>
        </row>
        <row r="51">
          <cell r="B51">
            <v>15172000</v>
          </cell>
          <cell r="C51" t="str">
            <v>Z004</v>
          </cell>
          <cell r="D51" t="str">
            <v>Provisions operating tax contingencies non current</v>
          </cell>
        </row>
        <row r="52">
          <cell r="B52">
            <v>15172010</v>
          </cell>
          <cell r="C52" t="str">
            <v>Z004</v>
          </cell>
          <cell r="D52" t="str">
            <v>Provisions operating tax contingencies non current</v>
          </cell>
        </row>
        <row r="53">
          <cell r="B53">
            <v>15181000</v>
          </cell>
          <cell r="C53" t="str">
            <v>Z004</v>
          </cell>
          <cell r="D53" t="str">
            <v>Provision lawsuits current</v>
          </cell>
        </row>
        <row r="54">
          <cell r="B54">
            <v>15181010</v>
          </cell>
          <cell r="C54" t="str">
            <v>Z004</v>
          </cell>
          <cell r="D54" t="str">
            <v>Provision other operating current T1</v>
          </cell>
        </row>
        <row r="55">
          <cell r="B55">
            <v>15181020</v>
          </cell>
          <cell r="C55" t="str">
            <v>Z004</v>
          </cell>
          <cell r="D55" t="str">
            <v>Provision other operating current T2</v>
          </cell>
        </row>
        <row r="56">
          <cell r="B56">
            <v>15181030</v>
          </cell>
          <cell r="C56" t="str">
            <v>Z004</v>
          </cell>
          <cell r="D56" t="str">
            <v>Provision other operating current T3</v>
          </cell>
        </row>
        <row r="57">
          <cell r="B57">
            <v>15182000</v>
          </cell>
          <cell r="C57" t="str">
            <v>Z004</v>
          </cell>
          <cell r="D57" t="str">
            <v>Provision lawsuits non current</v>
          </cell>
        </row>
        <row r="58">
          <cell r="B58">
            <v>15182010</v>
          </cell>
          <cell r="C58" t="str">
            <v>Z004</v>
          </cell>
          <cell r="D58" t="str">
            <v>Provision other operating non current T1</v>
          </cell>
        </row>
        <row r="59">
          <cell r="B59">
            <v>15182020</v>
          </cell>
          <cell r="C59" t="str">
            <v>Z004</v>
          </cell>
          <cell r="D59" t="str">
            <v>Provision other operating non current T2</v>
          </cell>
        </row>
        <row r="60">
          <cell r="B60">
            <v>15182030</v>
          </cell>
          <cell r="C60" t="str">
            <v>Z004</v>
          </cell>
          <cell r="D60" t="str">
            <v>Provision other operating non current T3</v>
          </cell>
        </row>
        <row r="61">
          <cell r="B61">
            <v>15191000</v>
          </cell>
          <cell r="C61" t="str">
            <v>Z004</v>
          </cell>
          <cell r="D61" t="str">
            <v>Provisions restructuring costs current</v>
          </cell>
        </row>
        <row r="62">
          <cell r="B62">
            <v>15192000</v>
          </cell>
          <cell r="C62" t="str">
            <v>Z004</v>
          </cell>
          <cell r="D62" t="str">
            <v>Provisions restructuring costs non current</v>
          </cell>
        </row>
        <row r="63">
          <cell r="B63">
            <v>15211000</v>
          </cell>
          <cell r="C63" t="str">
            <v>Z004</v>
          </cell>
          <cell r="D63" t="str">
            <v>Prov lawsuits &amp; other Current</v>
          </cell>
        </row>
        <row r="64">
          <cell r="B64">
            <v>15211100</v>
          </cell>
          <cell r="C64" t="str">
            <v>Z004</v>
          </cell>
          <cell r="D64" t="str">
            <v>Prov lawsuits &amp; other Current</v>
          </cell>
        </row>
        <row r="65">
          <cell r="B65">
            <v>15212000</v>
          </cell>
          <cell r="C65" t="str">
            <v>Z004</v>
          </cell>
          <cell r="D65" t="str">
            <v>Prov lawsuits &amp; other Non Current</v>
          </cell>
        </row>
        <row r="66">
          <cell r="B66">
            <v>15212100</v>
          </cell>
          <cell r="C66" t="str">
            <v>Z004</v>
          </cell>
          <cell r="D66" t="str">
            <v>Prov lawsuits &amp; other Non Current</v>
          </cell>
        </row>
        <row r="67">
          <cell r="B67">
            <v>15221000</v>
          </cell>
          <cell r="C67" t="str">
            <v>Z004</v>
          </cell>
          <cell r="D67" t="str">
            <v>Prov restructurings costs Current</v>
          </cell>
        </row>
        <row r="68">
          <cell r="B68">
            <v>15221100</v>
          </cell>
          <cell r="C68" t="str">
            <v>Z004</v>
          </cell>
          <cell r="D68" t="str">
            <v>Prov restructurings costs Current</v>
          </cell>
        </row>
        <row r="69">
          <cell r="B69">
            <v>15222000</v>
          </cell>
          <cell r="C69" t="str">
            <v>Z004</v>
          </cell>
          <cell r="D69" t="str">
            <v>Prov restructurings costs Non Current</v>
          </cell>
        </row>
        <row r="70">
          <cell r="B70">
            <v>15222100</v>
          </cell>
          <cell r="C70" t="str">
            <v>Z004</v>
          </cell>
          <cell r="D70" t="str">
            <v>Prov restructurings costs Non Current</v>
          </cell>
        </row>
        <row r="71">
          <cell r="B71">
            <v>15311000</v>
          </cell>
          <cell r="C71" t="str">
            <v>Z004</v>
          </cell>
          <cell r="D71" t="str">
            <v>Provisions current income tax conting. current</v>
          </cell>
        </row>
        <row r="72">
          <cell r="B72">
            <v>15312000</v>
          </cell>
          <cell r="C72" t="str">
            <v>Z004</v>
          </cell>
          <cell r="D72" t="str">
            <v>Provisions current income tax conting.non current</v>
          </cell>
        </row>
        <row r="73">
          <cell r="B73">
            <v>15321000</v>
          </cell>
          <cell r="C73" t="str">
            <v>Z004</v>
          </cell>
          <cell r="D73" t="str">
            <v>Prov. risk on subsidiaries with negative equity</v>
          </cell>
        </row>
        <row r="74">
          <cell r="B74">
            <v>16110010</v>
          </cell>
          <cell r="C74" t="str">
            <v>Z004</v>
          </cell>
          <cell r="D74" t="str">
            <v>Long-term borrowings Current</v>
          </cell>
        </row>
        <row r="75">
          <cell r="B75">
            <v>16120010</v>
          </cell>
          <cell r="C75" t="str">
            <v>Z004</v>
          </cell>
          <cell r="D75" t="str">
            <v>Long-term borrowings T1 Non Current</v>
          </cell>
        </row>
        <row r="76">
          <cell r="B76">
            <v>16120020</v>
          </cell>
          <cell r="C76" t="str">
            <v>Z004</v>
          </cell>
          <cell r="D76" t="str">
            <v>Long-term borrowings T2 Non Current</v>
          </cell>
        </row>
        <row r="77">
          <cell r="B77">
            <v>16120030</v>
          </cell>
          <cell r="C77" t="str">
            <v>Z004</v>
          </cell>
          <cell r="D77" t="str">
            <v>Long-term borrowings T3 Non Current</v>
          </cell>
        </row>
        <row r="78">
          <cell r="B78">
            <v>16120100</v>
          </cell>
          <cell r="C78" t="str">
            <v>Z004</v>
          </cell>
          <cell r="D78" t="str">
            <v>Repayable advances received from governement</v>
          </cell>
        </row>
        <row r="79">
          <cell r="B79">
            <v>16120200</v>
          </cell>
          <cell r="C79" t="str">
            <v>Z004</v>
          </cell>
          <cell r="D79" t="str">
            <v>non current Employee profit sharing</v>
          </cell>
        </row>
        <row r="80">
          <cell r="B80">
            <v>16120300</v>
          </cell>
          <cell r="C80" t="str">
            <v>Z004</v>
          </cell>
          <cell r="D80" t="str">
            <v>Capital increase advances received</v>
          </cell>
        </row>
        <row r="81">
          <cell r="B81">
            <v>16210000</v>
          </cell>
          <cell r="C81" t="str">
            <v>Z004</v>
          </cell>
          <cell r="D81" t="str">
            <v>Leasing obligations current</v>
          </cell>
        </row>
        <row r="82">
          <cell r="B82">
            <v>16220000</v>
          </cell>
          <cell r="C82" t="str">
            <v>Z004</v>
          </cell>
          <cell r="D82" t="str">
            <v>Leasing obligations non current</v>
          </cell>
        </row>
        <row r="83">
          <cell r="B83">
            <v>20101100</v>
          </cell>
          <cell r="C83" t="str">
            <v>Z001</v>
          </cell>
          <cell r="D83" t="str">
            <v>Software &amp; packges excpt finance lease GV</v>
          </cell>
        </row>
        <row r="84">
          <cell r="B84">
            <v>20101200</v>
          </cell>
          <cell r="C84" t="str">
            <v>Z001</v>
          </cell>
          <cell r="D84" t="str">
            <v>Software &amp; packages finance lease GV</v>
          </cell>
        </row>
        <row r="85">
          <cell r="B85">
            <v>20102000</v>
          </cell>
          <cell r="C85" t="str">
            <v>Z001</v>
          </cell>
          <cell r="D85" t="str">
            <v>Patents &amp; licenses GV</v>
          </cell>
        </row>
        <row r="86">
          <cell r="B86">
            <v>20103000</v>
          </cell>
          <cell r="C86" t="str">
            <v>Z001</v>
          </cell>
          <cell r="D86" t="str">
            <v>Customer Relationship GV</v>
          </cell>
        </row>
        <row r="87">
          <cell r="B87">
            <v>20104100</v>
          </cell>
          <cell r="C87" t="str">
            <v>Z001</v>
          </cell>
          <cell r="D87" t="str">
            <v>Other intangible assets GV</v>
          </cell>
        </row>
        <row r="88">
          <cell r="B88">
            <v>20104200</v>
          </cell>
          <cell r="C88" t="str">
            <v>Z001</v>
          </cell>
          <cell r="D88" t="str">
            <v>Other intangible assets Cap. Lease GV</v>
          </cell>
        </row>
        <row r="89">
          <cell r="B89">
            <v>20105000</v>
          </cell>
          <cell r="C89" t="str">
            <v>Z001</v>
          </cell>
          <cell r="D89" t="str">
            <v>Tooling right of use GV</v>
          </cell>
        </row>
        <row r="90">
          <cell r="B90">
            <v>20111000</v>
          </cell>
          <cell r="C90" t="str">
            <v>Z001</v>
          </cell>
          <cell r="D90" t="str">
            <v>Capitalized development costs GV</v>
          </cell>
        </row>
        <row r="91">
          <cell r="B91">
            <v>20111009</v>
          </cell>
          <cell r="C91" t="str">
            <v>Z004</v>
          </cell>
          <cell r="D91" t="str">
            <v>Capitalized development costs GV manual</v>
          </cell>
        </row>
        <row r="92">
          <cell r="B92">
            <v>20130000</v>
          </cell>
          <cell r="C92" t="str">
            <v>Z002</v>
          </cell>
          <cell r="D92" t="str">
            <v>Down-payments intangible assets</v>
          </cell>
        </row>
        <row r="93">
          <cell r="B93">
            <v>20130099</v>
          </cell>
          <cell r="C93" t="str">
            <v>Z004</v>
          </cell>
          <cell r="D93" t="str">
            <v>Downpayment intangible assets Migration</v>
          </cell>
        </row>
        <row r="94">
          <cell r="B94">
            <v>20131000</v>
          </cell>
          <cell r="C94" t="str">
            <v>Z001</v>
          </cell>
          <cell r="D94" t="str">
            <v>Capitalized development costs in progress GV</v>
          </cell>
        </row>
        <row r="95">
          <cell r="B95">
            <v>20131100</v>
          </cell>
          <cell r="C95" t="str">
            <v>Z001</v>
          </cell>
          <cell r="D95" t="str">
            <v>Software &amp; packages in progress GV</v>
          </cell>
        </row>
        <row r="96">
          <cell r="B96">
            <v>20132000</v>
          </cell>
          <cell r="C96" t="str">
            <v>Z001</v>
          </cell>
          <cell r="D96" t="str">
            <v>Patents &amp; licenses in progress GV</v>
          </cell>
        </row>
        <row r="97">
          <cell r="B97">
            <v>20134100</v>
          </cell>
          <cell r="C97" t="str">
            <v>Z001</v>
          </cell>
          <cell r="D97" t="str">
            <v>Other intangible assets in progress GV</v>
          </cell>
        </row>
        <row r="98">
          <cell r="B98">
            <v>20135000</v>
          </cell>
          <cell r="C98" t="str">
            <v>Z001</v>
          </cell>
          <cell r="D98" t="str">
            <v>Tooling right of use in progress GV</v>
          </cell>
        </row>
        <row r="99">
          <cell r="B99">
            <v>20801100</v>
          </cell>
          <cell r="C99" t="str">
            <v>Z001</v>
          </cell>
          <cell r="D99" t="str">
            <v>Software &amp; packages amortization</v>
          </cell>
        </row>
        <row r="100">
          <cell r="B100">
            <v>20801200</v>
          </cell>
          <cell r="C100" t="str">
            <v>Z001</v>
          </cell>
          <cell r="D100" t="str">
            <v>Software &amp; packages finance lease amortization</v>
          </cell>
        </row>
        <row r="101">
          <cell r="B101">
            <v>20802000</v>
          </cell>
          <cell r="C101" t="str">
            <v>Z001</v>
          </cell>
          <cell r="D101" t="str">
            <v>Patents &amp; licenses amortization</v>
          </cell>
        </row>
        <row r="102">
          <cell r="B102">
            <v>20803000</v>
          </cell>
          <cell r="C102" t="str">
            <v>Z001</v>
          </cell>
          <cell r="D102" t="str">
            <v>Customer Relationship amortization</v>
          </cell>
        </row>
        <row r="103">
          <cell r="B103">
            <v>20804100</v>
          </cell>
          <cell r="C103" t="str">
            <v>Z001</v>
          </cell>
          <cell r="D103" t="str">
            <v>Other intangible assets amortization</v>
          </cell>
        </row>
        <row r="104">
          <cell r="B104">
            <v>20804109</v>
          </cell>
          <cell r="C104" t="str">
            <v>Z004</v>
          </cell>
          <cell r="D104" t="str">
            <v>Other intangible assets amortization MANUAL</v>
          </cell>
        </row>
        <row r="105">
          <cell r="B105">
            <v>20804200</v>
          </cell>
          <cell r="C105" t="str">
            <v>Z001</v>
          </cell>
          <cell r="D105" t="str">
            <v>Other intang. assets Finance lease amortization</v>
          </cell>
        </row>
        <row r="106">
          <cell r="B106">
            <v>20805000</v>
          </cell>
          <cell r="C106" t="str">
            <v>Z001</v>
          </cell>
          <cell r="D106" t="str">
            <v>Tooling right of use amortization</v>
          </cell>
        </row>
        <row r="107">
          <cell r="B107">
            <v>20810009</v>
          </cell>
          <cell r="C107" t="str">
            <v>Z004</v>
          </cell>
          <cell r="D107" t="str">
            <v>Capitalized development costs amortization manual</v>
          </cell>
        </row>
        <row r="108">
          <cell r="B108">
            <v>20811000</v>
          </cell>
          <cell r="C108" t="str">
            <v>Z001</v>
          </cell>
          <cell r="D108" t="str">
            <v>Capitalized development costs amortization</v>
          </cell>
        </row>
        <row r="109">
          <cell r="B109">
            <v>20901100</v>
          </cell>
          <cell r="C109" t="str">
            <v>Z001</v>
          </cell>
          <cell r="D109" t="str">
            <v>Software &amp; packages Impairment</v>
          </cell>
        </row>
        <row r="110">
          <cell r="B110">
            <v>20901109</v>
          </cell>
          <cell r="C110" t="str">
            <v>Z004</v>
          </cell>
          <cell r="D110" t="str">
            <v>Software &amp; packages Impairment Manual</v>
          </cell>
        </row>
        <row r="111">
          <cell r="B111">
            <v>20901200</v>
          </cell>
          <cell r="C111" t="str">
            <v>Z001</v>
          </cell>
          <cell r="D111" t="str">
            <v>Software &amp; packages Finance lease impairment</v>
          </cell>
        </row>
        <row r="112">
          <cell r="B112">
            <v>20901209</v>
          </cell>
          <cell r="C112" t="str">
            <v>Z004</v>
          </cell>
          <cell r="D112" t="str">
            <v>Software packages Finance lease impairment Manual</v>
          </cell>
        </row>
        <row r="113">
          <cell r="B113">
            <v>20902000</v>
          </cell>
          <cell r="C113" t="str">
            <v>Z001</v>
          </cell>
          <cell r="D113" t="str">
            <v>Patents &amp; licenses impairment</v>
          </cell>
        </row>
        <row r="114">
          <cell r="B114">
            <v>20902009</v>
          </cell>
          <cell r="C114" t="str">
            <v>Z004</v>
          </cell>
          <cell r="D114" t="str">
            <v>Patents &amp; licenses impairment Manual</v>
          </cell>
        </row>
        <row r="115">
          <cell r="B115">
            <v>20903000</v>
          </cell>
          <cell r="C115" t="str">
            <v>Z001</v>
          </cell>
          <cell r="D115" t="str">
            <v>Customer Relationship impairment</v>
          </cell>
        </row>
        <row r="116">
          <cell r="B116">
            <v>20903009</v>
          </cell>
          <cell r="C116" t="str">
            <v>Z004</v>
          </cell>
          <cell r="D116" t="str">
            <v>Customer Relationship impairment Manual</v>
          </cell>
        </row>
        <row r="117">
          <cell r="B117">
            <v>20904100</v>
          </cell>
          <cell r="C117" t="str">
            <v>Z001</v>
          </cell>
          <cell r="D117" t="str">
            <v>Other intangible assets impairment</v>
          </cell>
        </row>
        <row r="118">
          <cell r="B118">
            <v>20904109</v>
          </cell>
          <cell r="C118" t="str">
            <v>Z004</v>
          </cell>
          <cell r="D118" t="str">
            <v>Other intangible assets impairment Manual</v>
          </cell>
        </row>
        <row r="119">
          <cell r="B119">
            <v>20904200</v>
          </cell>
          <cell r="C119" t="str">
            <v>Z001</v>
          </cell>
          <cell r="D119" t="str">
            <v>Other intang. assets Finance Lease impair</v>
          </cell>
        </row>
        <row r="120">
          <cell r="B120">
            <v>20904209</v>
          </cell>
          <cell r="C120" t="str">
            <v>Z004</v>
          </cell>
          <cell r="D120" t="str">
            <v>Other intang. assets Finance Lease impair Manuel</v>
          </cell>
        </row>
        <row r="121">
          <cell r="B121">
            <v>20905000</v>
          </cell>
          <cell r="C121" t="str">
            <v>Z001</v>
          </cell>
          <cell r="D121" t="str">
            <v>Tooling right of use impairment</v>
          </cell>
        </row>
        <row r="122">
          <cell r="B122">
            <v>20905009</v>
          </cell>
          <cell r="C122" t="str">
            <v>Z004</v>
          </cell>
          <cell r="D122" t="str">
            <v>Tooling right of use impairment manual</v>
          </cell>
        </row>
        <row r="123">
          <cell r="B123">
            <v>20911000</v>
          </cell>
          <cell r="C123" t="str">
            <v>Z001</v>
          </cell>
          <cell r="D123" t="str">
            <v>Capitalized development costs impairment</v>
          </cell>
        </row>
        <row r="124">
          <cell r="B124">
            <v>20911009</v>
          </cell>
          <cell r="C124" t="str">
            <v>Z004</v>
          </cell>
          <cell r="D124" t="str">
            <v>Capitalized development costs impairment Manual</v>
          </cell>
        </row>
        <row r="125">
          <cell r="B125">
            <v>20930000</v>
          </cell>
          <cell r="C125" t="str">
            <v>Z001</v>
          </cell>
          <cell r="D125" t="str">
            <v>Capitalized development costs IP  impairment</v>
          </cell>
        </row>
        <row r="126">
          <cell r="B126">
            <v>20930009</v>
          </cell>
          <cell r="C126" t="str">
            <v>Z004</v>
          </cell>
          <cell r="D126" t="str">
            <v>Capitalized devel.costs  IP impairment Manual</v>
          </cell>
        </row>
        <row r="127">
          <cell r="B127">
            <v>20931009</v>
          </cell>
          <cell r="C127" t="str">
            <v>Z004</v>
          </cell>
          <cell r="D127" t="str">
            <v>Other intangible WIP impairment manual</v>
          </cell>
        </row>
        <row r="128">
          <cell r="B128">
            <v>20931100</v>
          </cell>
          <cell r="C128" t="str">
            <v>Z001</v>
          </cell>
          <cell r="D128" t="str">
            <v>Software WIP impairment</v>
          </cell>
        </row>
        <row r="129">
          <cell r="B129">
            <v>20932000</v>
          </cell>
          <cell r="C129" t="str">
            <v>Z001</v>
          </cell>
          <cell r="D129" t="str">
            <v>Patents &amp; licenses WIP impairment</v>
          </cell>
        </row>
        <row r="130">
          <cell r="B130">
            <v>20934100</v>
          </cell>
          <cell r="C130" t="str">
            <v>Z001</v>
          </cell>
          <cell r="D130" t="str">
            <v>Other intangible assets WIP impairment</v>
          </cell>
        </row>
        <row r="131">
          <cell r="B131">
            <v>20935000</v>
          </cell>
          <cell r="C131" t="str">
            <v>Z001</v>
          </cell>
          <cell r="D131" t="str">
            <v>Tooling right of use in progress impairment</v>
          </cell>
        </row>
        <row r="132">
          <cell r="B132">
            <v>20935009</v>
          </cell>
          <cell r="C132" t="str">
            <v>Z004</v>
          </cell>
          <cell r="D132" t="str">
            <v>Tooling right of use in progress impairment manual</v>
          </cell>
        </row>
        <row r="133">
          <cell r="B133">
            <v>21101100</v>
          </cell>
          <cell r="C133" t="str">
            <v>Z001</v>
          </cell>
          <cell r="D133" t="str">
            <v>Undeveloped land GV</v>
          </cell>
        </row>
        <row r="134">
          <cell r="B134">
            <v>21101200</v>
          </cell>
          <cell r="C134" t="str">
            <v>Z001</v>
          </cell>
          <cell r="D134" t="str">
            <v>Capital lease : land GV</v>
          </cell>
        </row>
        <row r="135">
          <cell r="B135">
            <v>21101300</v>
          </cell>
          <cell r="C135" t="str">
            <v>Z001</v>
          </cell>
          <cell r="D135" t="str">
            <v>Built land GV</v>
          </cell>
        </row>
        <row r="136">
          <cell r="B136">
            <v>21101400</v>
          </cell>
          <cell r="C136" t="str">
            <v>Z001</v>
          </cell>
          <cell r="D136" t="str">
            <v>Land improvement GV</v>
          </cell>
        </row>
        <row r="137">
          <cell r="B137">
            <v>21102100</v>
          </cell>
          <cell r="C137" t="str">
            <v>Z001</v>
          </cell>
          <cell r="D137" t="str">
            <v>Industrial buildings GV</v>
          </cell>
        </row>
        <row r="138">
          <cell r="B138">
            <v>21102109</v>
          </cell>
          <cell r="C138" t="str">
            <v>Z004</v>
          </cell>
          <cell r="D138" t="str">
            <v>Buildings GV Manual</v>
          </cell>
        </row>
        <row r="139">
          <cell r="B139">
            <v>21102200</v>
          </cell>
          <cell r="C139" t="str">
            <v>Z001</v>
          </cell>
          <cell r="D139" t="str">
            <v>Building finance lease GV</v>
          </cell>
        </row>
        <row r="140">
          <cell r="B140">
            <v>21102300</v>
          </cell>
          <cell r="C140" t="str">
            <v>Z001</v>
          </cell>
          <cell r="D140" t="str">
            <v>Office buildings GV</v>
          </cell>
        </row>
        <row r="141">
          <cell r="B141">
            <v>21102500</v>
          </cell>
          <cell r="C141" t="str">
            <v>Z001</v>
          </cell>
          <cell r="D141" t="str">
            <v>Buildings fixtures and improvements GV</v>
          </cell>
        </row>
        <row r="142">
          <cell r="B142">
            <v>21103100</v>
          </cell>
          <cell r="C142" t="str">
            <v>Z001</v>
          </cell>
          <cell r="D142" t="str">
            <v>Non production machinery and equipements GV</v>
          </cell>
        </row>
        <row r="143">
          <cell r="B143">
            <v>21103109</v>
          </cell>
          <cell r="C143" t="str">
            <v>Z004</v>
          </cell>
          <cell r="D143" t="str">
            <v>Machinery GV manual</v>
          </cell>
        </row>
        <row r="144">
          <cell r="B144">
            <v>21103200</v>
          </cell>
          <cell r="C144" t="str">
            <v>Z001</v>
          </cell>
          <cell r="D144" t="str">
            <v>Machinery &amp; Equipment finance lease  GV</v>
          </cell>
        </row>
        <row r="145">
          <cell r="B145">
            <v>21103300</v>
          </cell>
          <cell r="C145" t="str">
            <v>Z001</v>
          </cell>
          <cell r="D145" t="str">
            <v>Manufacturing machinery and equipements GV</v>
          </cell>
        </row>
        <row r="146">
          <cell r="B146">
            <v>21103400</v>
          </cell>
          <cell r="C146" t="str">
            <v>Z001</v>
          </cell>
          <cell r="D146" t="str">
            <v>Packing and storage equipement GV</v>
          </cell>
        </row>
        <row r="147">
          <cell r="B147">
            <v>21103500</v>
          </cell>
          <cell r="C147" t="str">
            <v>Z001</v>
          </cell>
          <cell r="D147" t="str">
            <v>Machinery and equipment improvements GV</v>
          </cell>
        </row>
        <row r="148">
          <cell r="B148">
            <v>21103600</v>
          </cell>
          <cell r="C148" t="str">
            <v>Z001</v>
          </cell>
          <cell r="D148" t="str">
            <v>Electronic hardward GV</v>
          </cell>
        </row>
        <row r="149">
          <cell r="B149">
            <v>21104100</v>
          </cell>
          <cell r="C149" t="str">
            <v>Z001</v>
          </cell>
          <cell r="D149" t="str">
            <v>Specific tooling GV</v>
          </cell>
        </row>
        <row r="150">
          <cell r="B150">
            <v>21104109</v>
          </cell>
          <cell r="C150" t="str">
            <v>Z004</v>
          </cell>
          <cell r="D150" t="str">
            <v>Specific tooling GV Manual</v>
          </cell>
        </row>
        <row r="151">
          <cell r="B151">
            <v>21104200</v>
          </cell>
          <cell r="C151" t="str">
            <v>Z001</v>
          </cell>
          <cell r="D151" t="str">
            <v>Specific Tooling finance lease GV</v>
          </cell>
        </row>
        <row r="152">
          <cell r="B152">
            <v>21105100</v>
          </cell>
          <cell r="C152" t="str">
            <v>Z001</v>
          </cell>
          <cell r="D152" t="str">
            <v>General improvements and fittings GV</v>
          </cell>
        </row>
        <row r="153">
          <cell r="B153">
            <v>21105109</v>
          </cell>
          <cell r="C153" t="str">
            <v>Z004</v>
          </cell>
          <cell r="D153" t="str">
            <v>Other tangible assets GV Manual</v>
          </cell>
        </row>
        <row r="154">
          <cell r="B154">
            <v>21105200</v>
          </cell>
          <cell r="C154" t="str">
            <v>Z001</v>
          </cell>
          <cell r="D154" t="str">
            <v>Light and heavy road vehicles GV</v>
          </cell>
        </row>
        <row r="155">
          <cell r="B155">
            <v>21105300</v>
          </cell>
          <cell r="C155" t="str">
            <v>Z001</v>
          </cell>
          <cell r="D155" t="str">
            <v>Finance lease light and heavy road vehicules GV</v>
          </cell>
        </row>
        <row r="156">
          <cell r="B156">
            <v>21105400</v>
          </cell>
          <cell r="C156" t="str">
            <v>Z001</v>
          </cell>
          <cell r="D156" t="str">
            <v>Internal handling vehicles GV</v>
          </cell>
        </row>
        <row r="157">
          <cell r="B157">
            <v>21105500</v>
          </cell>
          <cell r="C157" t="str">
            <v>Z001</v>
          </cell>
          <cell r="D157" t="str">
            <v>Finance lease internal handling vehicles GV</v>
          </cell>
        </row>
        <row r="158">
          <cell r="B158">
            <v>21105600</v>
          </cell>
          <cell r="C158" t="str">
            <v>Z001</v>
          </cell>
          <cell r="D158" t="str">
            <v>Office equipement GV</v>
          </cell>
        </row>
        <row r="159">
          <cell r="B159">
            <v>21105700</v>
          </cell>
          <cell r="C159" t="str">
            <v>Z001</v>
          </cell>
          <cell r="D159" t="str">
            <v>IT hardware GV</v>
          </cell>
        </row>
        <row r="160">
          <cell r="B160">
            <v>21105800</v>
          </cell>
          <cell r="C160" t="str">
            <v>Z001</v>
          </cell>
          <cell r="D160" t="str">
            <v>Finance lease office equipment and it hardware GV</v>
          </cell>
        </row>
        <row r="161">
          <cell r="B161">
            <v>21105900</v>
          </cell>
          <cell r="C161" t="str">
            <v>Z001</v>
          </cell>
          <cell r="D161" t="str">
            <v>Office furniture GV</v>
          </cell>
        </row>
        <row r="162">
          <cell r="B162">
            <v>21130000</v>
          </cell>
          <cell r="C162" t="str">
            <v>Z002</v>
          </cell>
          <cell r="D162" t="str">
            <v>Downpayment tangible assets in progress</v>
          </cell>
        </row>
        <row r="163">
          <cell r="B163">
            <v>21130009</v>
          </cell>
          <cell r="C163" t="str">
            <v>Z004</v>
          </cell>
          <cell r="D163" t="str">
            <v>PP&amp;E In progress GV Manual</v>
          </cell>
        </row>
        <row r="164">
          <cell r="B164">
            <v>21130099</v>
          </cell>
          <cell r="C164" t="str">
            <v>Z004</v>
          </cell>
          <cell r="D164" t="str">
            <v>Downpayment tangible assets in progress migration</v>
          </cell>
        </row>
        <row r="165">
          <cell r="B165">
            <v>21131100</v>
          </cell>
          <cell r="C165" t="str">
            <v>Z001</v>
          </cell>
          <cell r="D165" t="str">
            <v>Land In progress GV</v>
          </cell>
        </row>
        <row r="166">
          <cell r="B166">
            <v>21132000</v>
          </cell>
          <cell r="C166" t="str">
            <v>Z001</v>
          </cell>
          <cell r="D166" t="str">
            <v>Finance lease tangible asset in progress GV</v>
          </cell>
        </row>
        <row r="167">
          <cell r="B167">
            <v>21132100</v>
          </cell>
          <cell r="C167" t="str">
            <v>Z001</v>
          </cell>
          <cell r="D167" t="str">
            <v>Buildings In progress GV</v>
          </cell>
        </row>
        <row r="168">
          <cell r="B168">
            <v>21133100</v>
          </cell>
          <cell r="C168" t="str">
            <v>Z001</v>
          </cell>
          <cell r="D168" t="str">
            <v>machinery and equipements In progress GV</v>
          </cell>
        </row>
        <row r="169">
          <cell r="B169">
            <v>21134100</v>
          </cell>
          <cell r="C169" t="str">
            <v>Z001</v>
          </cell>
          <cell r="D169" t="str">
            <v>Specific Tooling In progress GV</v>
          </cell>
        </row>
        <row r="170">
          <cell r="B170">
            <v>21135100</v>
          </cell>
          <cell r="C170" t="str">
            <v>Z001</v>
          </cell>
          <cell r="D170" t="str">
            <v>other tangibles assets In progress GV</v>
          </cell>
        </row>
        <row r="171">
          <cell r="B171">
            <v>21801200</v>
          </cell>
          <cell r="C171" t="str">
            <v>Z001</v>
          </cell>
          <cell r="D171" t="str">
            <v>Land improvements finance lease depreciation</v>
          </cell>
        </row>
        <row r="172">
          <cell r="B172">
            <v>21801400</v>
          </cell>
          <cell r="C172" t="str">
            <v>Z001</v>
          </cell>
          <cell r="D172" t="str">
            <v>Land improvements depreciation</v>
          </cell>
        </row>
        <row r="173">
          <cell r="B173">
            <v>21802009</v>
          </cell>
          <cell r="C173" t="str">
            <v>Z004</v>
          </cell>
          <cell r="D173" t="str">
            <v>Buildings depreciation manual</v>
          </cell>
        </row>
        <row r="174">
          <cell r="B174">
            <v>21802100</v>
          </cell>
          <cell r="C174" t="str">
            <v>Z001</v>
          </cell>
          <cell r="D174" t="str">
            <v>Industrial buildings depreciation</v>
          </cell>
        </row>
        <row r="175">
          <cell r="B175">
            <v>21802200</v>
          </cell>
          <cell r="C175" t="str">
            <v>Z001</v>
          </cell>
          <cell r="D175" t="str">
            <v>Finance lease building DEP</v>
          </cell>
        </row>
        <row r="176">
          <cell r="B176">
            <v>21802300</v>
          </cell>
          <cell r="C176" t="str">
            <v>Z001</v>
          </cell>
          <cell r="D176" t="str">
            <v>Office buildings depreciation</v>
          </cell>
        </row>
        <row r="177">
          <cell r="B177">
            <v>21802500</v>
          </cell>
          <cell r="C177" t="str">
            <v>Z001</v>
          </cell>
          <cell r="D177" t="str">
            <v>Buildings fixtures and improvements DEP</v>
          </cell>
        </row>
        <row r="178">
          <cell r="B178">
            <v>21803009</v>
          </cell>
          <cell r="C178" t="str">
            <v>Z004</v>
          </cell>
          <cell r="D178" t="str">
            <v>Machinery and equipements DEP Manual</v>
          </cell>
        </row>
        <row r="179">
          <cell r="B179">
            <v>21803100</v>
          </cell>
          <cell r="C179" t="str">
            <v>Z001</v>
          </cell>
          <cell r="D179" t="str">
            <v>Non production machinery and equipements DEP</v>
          </cell>
        </row>
        <row r="180">
          <cell r="B180">
            <v>21803200</v>
          </cell>
          <cell r="C180" t="str">
            <v>Z001</v>
          </cell>
          <cell r="D180" t="str">
            <v>Finance lease machinery and equipements DEP</v>
          </cell>
        </row>
        <row r="181">
          <cell r="B181">
            <v>21803300</v>
          </cell>
          <cell r="C181" t="str">
            <v>Z001</v>
          </cell>
          <cell r="D181" t="str">
            <v>Manufacturing machinery and equipements DEP</v>
          </cell>
        </row>
        <row r="182">
          <cell r="B182">
            <v>21803400</v>
          </cell>
          <cell r="C182" t="str">
            <v>Z001</v>
          </cell>
          <cell r="D182" t="str">
            <v>Packing and storage equipement DEP</v>
          </cell>
        </row>
        <row r="183">
          <cell r="B183">
            <v>21803500</v>
          </cell>
          <cell r="C183" t="str">
            <v>Z001</v>
          </cell>
          <cell r="D183" t="str">
            <v>Machinery and equipment improvements DEP</v>
          </cell>
        </row>
        <row r="184">
          <cell r="B184">
            <v>21803600</v>
          </cell>
          <cell r="C184" t="str">
            <v>Z001</v>
          </cell>
          <cell r="D184" t="str">
            <v>Electronic hardward DEP</v>
          </cell>
        </row>
        <row r="185">
          <cell r="B185">
            <v>21804100</v>
          </cell>
          <cell r="C185" t="str">
            <v>Z001</v>
          </cell>
          <cell r="D185" t="str">
            <v>Specific tooling DEP</v>
          </cell>
        </row>
        <row r="186">
          <cell r="B186">
            <v>21804109</v>
          </cell>
          <cell r="C186" t="str">
            <v>Z004</v>
          </cell>
          <cell r="D186" t="str">
            <v>Specific tooling DEP Manual</v>
          </cell>
        </row>
        <row r="187">
          <cell r="B187">
            <v>21804200</v>
          </cell>
          <cell r="C187" t="str">
            <v>Z001</v>
          </cell>
          <cell r="D187" t="str">
            <v>Finance lease specific tooling DEP</v>
          </cell>
        </row>
        <row r="188">
          <cell r="B188">
            <v>21805009</v>
          </cell>
          <cell r="C188" t="str">
            <v>Z004</v>
          </cell>
          <cell r="D188" t="str">
            <v>Other tangible assets DEP Manual</v>
          </cell>
        </row>
        <row r="189">
          <cell r="B189">
            <v>21805100</v>
          </cell>
          <cell r="C189" t="str">
            <v>Z001</v>
          </cell>
          <cell r="D189" t="str">
            <v>General improvements and fittings DEP</v>
          </cell>
        </row>
        <row r="190">
          <cell r="B190">
            <v>21805200</v>
          </cell>
          <cell r="C190" t="str">
            <v>Z001</v>
          </cell>
          <cell r="D190" t="str">
            <v>Light and heavy road vehicules DEP</v>
          </cell>
        </row>
        <row r="191">
          <cell r="B191">
            <v>21805300</v>
          </cell>
          <cell r="C191" t="str">
            <v>Z001</v>
          </cell>
          <cell r="D191" t="str">
            <v>Finance lease light and heavy road vehicules DEP</v>
          </cell>
        </row>
        <row r="192">
          <cell r="B192">
            <v>21805400</v>
          </cell>
          <cell r="C192" t="str">
            <v>Z001</v>
          </cell>
          <cell r="D192" t="str">
            <v>Internal handling vehicles DEP</v>
          </cell>
        </row>
        <row r="193">
          <cell r="B193">
            <v>21805500</v>
          </cell>
          <cell r="C193" t="str">
            <v>Z001</v>
          </cell>
          <cell r="D193" t="str">
            <v>Finance lease internal handling vehicles DEP</v>
          </cell>
        </row>
        <row r="194">
          <cell r="B194">
            <v>21805600</v>
          </cell>
          <cell r="C194" t="str">
            <v>Z001</v>
          </cell>
          <cell r="D194" t="str">
            <v>Office equipment DEP</v>
          </cell>
        </row>
        <row r="195">
          <cell r="B195">
            <v>21805700</v>
          </cell>
          <cell r="C195" t="str">
            <v>Z001</v>
          </cell>
          <cell r="D195" t="str">
            <v>IT hardware DEP</v>
          </cell>
        </row>
        <row r="196">
          <cell r="B196">
            <v>21805800</v>
          </cell>
          <cell r="C196" t="str">
            <v>Z001</v>
          </cell>
          <cell r="D196" t="str">
            <v>Finance lease office equipment and it hardware DEP</v>
          </cell>
        </row>
        <row r="197">
          <cell r="B197">
            <v>21805900</v>
          </cell>
          <cell r="C197" t="str">
            <v>Z001</v>
          </cell>
          <cell r="D197" t="str">
            <v>Office furniture DEP</v>
          </cell>
        </row>
        <row r="198">
          <cell r="B198">
            <v>21901009</v>
          </cell>
          <cell r="C198" t="str">
            <v>Z004</v>
          </cell>
          <cell r="D198" t="str">
            <v>Land impairment manual</v>
          </cell>
        </row>
        <row r="199">
          <cell r="B199">
            <v>21901100</v>
          </cell>
          <cell r="C199" t="str">
            <v>Z001</v>
          </cell>
          <cell r="D199" t="str">
            <v>Undeveloped land impairment</v>
          </cell>
        </row>
        <row r="200">
          <cell r="B200">
            <v>21901200</v>
          </cell>
          <cell r="C200" t="str">
            <v>Z001</v>
          </cell>
          <cell r="D200" t="str">
            <v>Finance lease land impairment</v>
          </cell>
        </row>
        <row r="201">
          <cell r="B201">
            <v>21901209</v>
          </cell>
          <cell r="C201" t="str">
            <v>Z004</v>
          </cell>
          <cell r="D201" t="str">
            <v>Finance lease land impairment manual</v>
          </cell>
        </row>
        <row r="202">
          <cell r="B202">
            <v>21901300</v>
          </cell>
          <cell r="C202" t="str">
            <v>Z001</v>
          </cell>
          <cell r="D202" t="str">
            <v>Built land impairment</v>
          </cell>
        </row>
        <row r="203">
          <cell r="B203">
            <v>21901400</v>
          </cell>
          <cell r="C203" t="str">
            <v>Z001</v>
          </cell>
          <cell r="D203" t="str">
            <v>Land improvement impairment</v>
          </cell>
        </row>
        <row r="204">
          <cell r="B204">
            <v>21902100</v>
          </cell>
          <cell r="C204" t="str">
            <v>Z001</v>
          </cell>
          <cell r="D204" t="str">
            <v>Industrial building impairment</v>
          </cell>
        </row>
        <row r="205">
          <cell r="B205">
            <v>21902109</v>
          </cell>
          <cell r="C205" t="str">
            <v>Z004</v>
          </cell>
          <cell r="D205" t="str">
            <v>Building impairment manuel</v>
          </cell>
        </row>
        <row r="206">
          <cell r="B206">
            <v>21902200</v>
          </cell>
          <cell r="C206" t="str">
            <v>Z001</v>
          </cell>
          <cell r="D206" t="str">
            <v>Finance lease building impairment</v>
          </cell>
        </row>
        <row r="207">
          <cell r="B207">
            <v>21902209</v>
          </cell>
          <cell r="C207" t="str">
            <v>Z004</v>
          </cell>
          <cell r="D207" t="str">
            <v>Finance lease building impairment manual</v>
          </cell>
        </row>
        <row r="208">
          <cell r="B208">
            <v>21902300</v>
          </cell>
          <cell r="C208" t="str">
            <v>Z001</v>
          </cell>
          <cell r="D208" t="str">
            <v>Office buildings impairment</v>
          </cell>
        </row>
        <row r="209">
          <cell r="B209">
            <v>21902400</v>
          </cell>
          <cell r="C209" t="str">
            <v>Z001</v>
          </cell>
          <cell r="D209" t="str">
            <v>Buildings infrastructure items impairment</v>
          </cell>
        </row>
        <row r="210">
          <cell r="B210">
            <v>21902500</v>
          </cell>
          <cell r="C210" t="str">
            <v>Z001</v>
          </cell>
          <cell r="D210" t="str">
            <v>Buildings fixtures and improvements impairment</v>
          </cell>
        </row>
        <row r="211">
          <cell r="B211">
            <v>21903100</v>
          </cell>
          <cell r="C211" t="str">
            <v>Z001</v>
          </cell>
          <cell r="D211" t="str">
            <v>Non production machinery &amp; equipements impairment</v>
          </cell>
        </row>
        <row r="212">
          <cell r="B212">
            <v>21903109</v>
          </cell>
          <cell r="C212" t="str">
            <v>Z004</v>
          </cell>
          <cell r="D212" t="str">
            <v>Machinery impairment manual</v>
          </cell>
        </row>
        <row r="213">
          <cell r="B213">
            <v>21903200</v>
          </cell>
          <cell r="C213" t="str">
            <v>Z001</v>
          </cell>
          <cell r="D213" t="str">
            <v>Finance lease machinery and equipements impairment</v>
          </cell>
        </row>
        <row r="214">
          <cell r="B214">
            <v>21903209</v>
          </cell>
          <cell r="C214" t="str">
            <v>Z004</v>
          </cell>
          <cell r="D214" t="str">
            <v>Finance lease machinery and equip impai manual</v>
          </cell>
        </row>
        <row r="215">
          <cell r="B215">
            <v>21903300</v>
          </cell>
          <cell r="C215" t="str">
            <v>Z001</v>
          </cell>
          <cell r="D215" t="str">
            <v>Manufacturing machinery and equipements impairment</v>
          </cell>
        </row>
        <row r="216">
          <cell r="B216">
            <v>21903400</v>
          </cell>
          <cell r="C216" t="str">
            <v>Z001</v>
          </cell>
          <cell r="D216" t="str">
            <v>Packing and storage equipement impairment</v>
          </cell>
        </row>
        <row r="217">
          <cell r="B217">
            <v>21903500</v>
          </cell>
          <cell r="C217" t="str">
            <v>Z001</v>
          </cell>
          <cell r="D217" t="str">
            <v>Machinery and equipment improvements impairment</v>
          </cell>
        </row>
        <row r="218">
          <cell r="B218">
            <v>21903600</v>
          </cell>
          <cell r="C218" t="str">
            <v>Z001</v>
          </cell>
          <cell r="D218" t="str">
            <v>Electronic hardward impairment</v>
          </cell>
        </row>
        <row r="219">
          <cell r="B219">
            <v>21904100</v>
          </cell>
          <cell r="C219" t="str">
            <v>Z001</v>
          </cell>
          <cell r="D219" t="str">
            <v>Specific tooling impairment</v>
          </cell>
        </row>
        <row r="220">
          <cell r="B220">
            <v>21904109</v>
          </cell>
          <cell r="C220" t="str">
            <v>Z004</v>
          </cell>
          <cell r="D220" t="str">
            <v>Specific tooling impairment manual</v>
          </cell>
        </row>
        <row r="221">
          <cell r="B221">
            <v>21904200</v>
          </cell>
          <cell r="C221" t="str">
            <v>Z001</v>
          </cell>
          <cell r="D221" t="str">
            <v>Finance lease specific tooling impairment</v>
          </cell>
        </row>
        <row r="222">
          <cell r="B222">
            <v>21904209</v>
          </cell>
          <cell r="C222" t="str">
            <v>Z004</v>
          </cell>
          <cell r="D222" t="str">
            <v>Finance lease specific tooling impairment manual</v>
          </cell>
        </row>
        <row r="223">
          <cell r="B223">
            <v>21905009</v>
          </cell>
          <cell r="C223" t="str">
            <v>Z004</v>
          </cell>
          <cell r="D223" t="str">
            <v>Fin lease other tangible assets impairment manual</v>
          </cell>
        </row>
        <row r="224">
          <cell r="B224">
            <v>21905100</v>
          </cell>
          <cell r="C224" t="str">
            <v>Z001</v>
          </cell>
          <cell r="D224" t="str">
            <v>General improvements and fittings impairment</v>
          </cell>
        </row>
        <row r="225">
          <cell r="B225">
            <v>21905109</v>
          </cell>
          <cell r="C225" t="str">
            <v>Z004</v>
          </cell>
          <cell r="D225" t="str">
            <v>Other tangible assets Impairment Manual</v>
          </cell>
        </row>
        <row r="226">
          <cell r="B226">
            <v>21905200</v>
          </cell>
          <cell r="C226" t="str">
            <v>Z001</v>
          </cell>
          <cell r="D226" t="str">
            <v>Light and heavy road vehicules impairment</v>
          </cell>
        </row>
        <row r="227">
          <cell r="B227">
            <v>21905300</v>
          </cell>
          <cell r="C227" t="str">
            <v>Z001</v>
          </cell>
          <cell r="D227" t="str">
            <v>Fin lease light and heavy road vehicules impair.</v>
          </cell>
        </row>
        <row r="228">
          <cell r="B228">
            <v>21905400</v>
          </cell>
          <cell r="C228" t="str">
            <v>Z001</v>
          </cell>
          <cell r="D228" t="str">
            <v>Internal handling vehicles impairment</v>
          </cell>
        </row>
        <row r="229">
          <cell r="B229">
            <v>21905500</v>
          </cell>
          <cell r="C229" t="str">
            <v>Z001</v>
          </cell>
          <cell r="D229" t="str">
            <v>Fin lease internal handling vehicles impair</v>
          </cell>
        </row>
        <row r="230">
          <cell r="B230">
            <v>21905600</v>
          </cell>
          <cell r="C230" t="str">
            <v>Z001</v>
          </cell>
          <cell r="D230" t="str">
            <v>Office equipment impairment</v>
          </cell>
        </row>
        <row r="231">
          <cell r="B231">
            <v>21905700</v>
          </cell>
          <cell r="C231" t="str">
            <v>Z001</v>
          </cell>
          <cell r="D231" t="str">
            <v>IT hardware impairment</v>
          </cell>
        </row>
        <row r="232">
          <cell r="B232">
            <v>21905800</v>
          </cell>
          <cell r="C232" t="str">
            <v>Z001</v>
          </cell>
          <cell r="D232" t="str">
            <v>Fin lease office equip and it hardware impairment</v>
          </cell>
        </row>
        <row r="233">
          <cell r="B233">
            <v>21905900</v>
          </cell>
          <cell r="C233" t="str">
            <v>Z001</v>
          </cell>
          <cell r="D233" t="str">
            <v>Office furniture impairment</v>
          </cell>
        </row>
        <row r="234">
          <cell r="B234">
            <v>21930009</v>
          </cell>
          <cell r="C234" t="str">
            <v>Z004</v>
          </cell>
          <cell r="D234" t="str">
            <v>PP&amp;E In progress Impairment Manual</v>
          </cell>
        </row>
        <row r="235">
          <cell r="B235">
            <v>21931100</v>
          </cell>
          <cell r="C235" t="str">
            <v>Z001</v>
          </cell>
          <cell r="D235" t="str">
            <v>Land in progress impairment</v>
          </cell>
        </row>
        <row r="236">
          <cell r="B236">
            <v>21932100</v>
          </cell>
          <cell r="C236" t="str">
            <v>Z001</v>
          </cell>
          <cell r="D236" t="str">
            <v>Buildings in progress impairment</v>
          </cell>
        </row>
        <row r="237">
          <cell r="B237">
            <v>21933100</v>
          </cell>
          <cell r="C237" t="str">
            <v>Z001</v>
          </cell>
          <cell r="D237" t="str">
            <v>Machinery and equipements in progress impairment</v>
          </cell>
        </row>
        <row r="238">
          <cell r="B238">
            <v>21934100</v>
          </cell>
          <cell r="C238" t="str">
            <v>Z001</v>
          </cell>
          <cell r="D238" t="str">
            <v>Specific tooling in progress impairment</v>
          </cell>
        </row>
        <row r="239">
          <cell r="B239">
            <v>21935100</v>
          </cell>
          <cell r="C239" t="str">
            <v>Z001</v>
          </cell>
          <cell r="D239" t="str">
            <v>General improvements &amp; fittings in progress impair</v>
          </cell>
        </row>
        <row r="240">
          <cell r="B240">
            <v>21939000</v>
          </cell>
          <cell r="C240" t="str">
            <v>Z001</v>
          </cell>
          <cell r="D240" t="str">
            <v>PP&amp;E In progress Finance lease Impair</v>
          </cell>
        </row>
        <row r="241">
          <cell r="B241">
            <v>21939009</v>
          </cell>
          <cell r="C241" t="str">
            <v>Z004</v>
          </cell>
          <cell r="D241" t="str">
            <v>PP&amp;E In progress Finance lease Impair Manual</v>
          </cell>
        </row>
        <row r="242">
          <cell r="B242">
            <v>22100000</v>
          </cell>
          <cell r="C242" t="str">
            <v>Z004</v>
          </cell>
          <cell r="D242" t="str">
            <v>Goodwill Gross Value</v>
          </cell>
        </row>
        <row r="243">
          <cell r="B243">
            <v>22900000</v>
          </cell>
          <cell r="C243" t="str">
            <v>Z004</v>
          </cell>
          <cell r="D243" t="str">
            <v>Goodwill impairment</v>
          </cell>
        </row>
        <row r="244">
          <cell r="B244">
            <v>26110000</v>
          </cell>
          <cell r="C244" t="str">
            <v>Z002</v>
          </cell>
          <cell r="D244" t="str">
            <v>non consolidated shares &amp; securities</v>
          </cell>
        </row>
        <row r="245">
          <cell r="B245">
            <v>26110010</v>
          </cell>
          <cell r="C245" t="str">
            <v>Z002</v>
          </cell>
          <cell r="D245" t="str">
            <v>Intercompany Shares &amp; Securities GV</v>
          </cell>
        </row>
        <row r="246">
          <cell r="B246">
            <v>26110019</v>
          </cell>
          <cell r="C246" t="str">
            <v>Z004</v>
          </cell>
          <cell r="D246" t="str">
            <v>Intercompany Shares &amp; Securities GV migration</v>
          </cell>
        </row>
        <row r="247">
          <cell r="B247">
            <v>26110099</v>
          </cell>
          <cell r="C247" t="str">
            <v>Z004</v>
          </cell>
          <cell r="D247" t="str">
            <v>non consolidated shares &amp; securities migration</v>
          </cell>
        </row>
        <row r="248">
          <cell r="B248">
            <v>26110110</v>
          </cell>
          <cell r="C248" t="str">
            <v>Z004</v>
          </cell>
          <cell r="D248" t="str">
            <v>accrued interests relate to LT interco assets</v>
          </cell>
        </row>
        <row r="249">
          <cell r="B249">
            <v>26111010</v>
          </cell>
          <cell r="C249" t="str">
            <v>Z004</v>
          </cell>
          <cell r="D249" t="str">
            <v>Receiv. related to interco Shares &amp; Securities GV</v>
          </cell>
        </row>
        <row r="250">
          <cell r="B250">
            <v>26112010</v>
          </cell>
          <cell r="C250" t="str">
            <v>Z004</v>
          </cell>
          <cell r="D250" t="str">
            <v>other LT assets related to interco shares</v>
          </cell>
        </row>
        <row r="251">
          <cell r="B251">
            <v>26120000</v>
          </cell>
          <cell r="C251" t="str">
            <v>Z004</v>
          </cell>
          <cell r="D251" t="str">
            <v>Long term subordinated loans GV</v>
          </cell>
        </row>
        <row r="252">
          <cell r="B252">
            <v>26120100</v>
          </cell>
          <cell r="C252" t="str">
            <v>Z004</v>
          </cell>
          <cell r="D252" t="str">
            <v>Accrued interest on Long term subordinated loans</v>
          </cell>
        </row>
        <row r="253">
          <cell r="B253">
            <v>26122000</v>
          </cell>
          <cell r="C253" t="str">
            <v>Z004</v>
          </cell>
          <cell r="D253" t="str">
            <v>External long term loans GV</v>
          </cell>
        </row>
        <row r="254">
          <cell r="B254">
            <v>26122100</v>
          </cell>
          <cell r="C254" t="str">
            <v>Z004</v>
          </cell>
          <cell r="D254" t="str">
            <v>Accrued interest on external long term loans GV</v>
          </cell>
        </row>
        <row r="255">
          <cell r="B255">
            <v>26130000</v>
          </cell>
          <cell r="C255" t="str">
            <v>Z004</v>
          </cell>
          <cell r="D255" t="str">
            <v>Warranty deposits GV</v>
          </cell>
        </row>
        <row r="256">
          <cell r="B256">
            <v>26130100</v>
          </cell>
          <cell r="C256" t="str">
            <v>Z004</v>
          </cell>
          <cell r="D256" t="str">
            <v>accrued interests on Warranty deposits GV</v>
          </cell>
        </row>
        <row r="257">
          <cell r="B257">
            <v>26131000</v>
          </cell>
          <cell r="C257" t="str">
            <v>Z004</v>
          </cell>
          <cell r="D257" t="str">
            <v>Warranty deposits GV Sp GL</v>
          </cell>
        </row>
        <row r="258">
          <cell r="B258">
            <v>26140000</v>
          </cell>
          <cell r="C258" t="str">
            <v>Z004</v>
          </cell>
          <cell r="D258" t="str">
            <v>Other financial assets GV</v>
          </cell>
        </row>
        <row r="259">
          <cell r="B259">
            <v>26140100</v>
          </cell>
          <cell r="C259" t="str">
            <v>Z004</v>
          </cell>
          <cell r="D259" t="str">
            <v>accrued interests on other financial assets GV</v>
          </cell>
        </row>
        <row r="260">
          <cell r="B260">
            <v>26910000</v>
          </cell>
          <cell r="C260" t="str">
            <v>Z004</v>
          </cell>
          <cell r="D260" t="str">
            <v>external securities Impairement</v>
          </cell>
        </row>
        <row r="261">
          <cell r="B261">
            <v>26910010</v>
          </cell>
          <cell r="C261" t="str">
            <v>Z002</v>
          </cell>
          <cell r="D261" t="str">
            <v>Intercompany securities &amp; shares Impairment</v>
          </cell>
        </row>
        <row r="262">
          <cell r="B262">
            <v>26910099</v>
          </cell>
          <cell r="C262" t="str">
            <v>Z004</v>
          </cell>
          <cell r="D262" t="str">
            <v>Intercompany securitiesshares Impairment Migration</v>
          </cell>
        </row>
        <row r="263">
          <cell r="B263">
            <v>26911099</v>
          </cell>
          <cell r="C263" t="str">
            <v>Z004</v>
          </cell>
          <cell r="D263" t="str">
            <v>Long term investments Impairment Migration</v>
          </cell>
        </row>
        <row r="264">
          <cell r="B264">
            <v>26920000</v>
          </cell>
          <cell r="C264" t="str">
            <v>Z004</v>
          </cell>
          <cell r="D264" t="str">
            <v>Long term subordinated Loans Impairment</v>
          </cell>
        </row>
        <row r="265">
          <cell r="B265">
            <v>26930000</v>
          </cell>
          <cell r="C265" t="str">
            <v>Z004</v>
          </cell>
          <cell r="D265" t="str">
            <v>Warranty deposits Impairment</v>
          </cell>
        </row>
        <row r="266">
          <cell r="B266">
            <v>26940000</v>
          </cell>
          <cell r="C266" t="str">
            <v>Z004</v>
          </cell>
          <cell r="D266" t="str">
            <v>Other financial assets Impairment</v>
          </cell>
        </row>
        <row r="267">
          <cell r="B267">
            <v>29000000</v>
          </cell>
          <cell r="C267" t="str">
            <v>Z004</v>
          </cell>
          <cell r="D267" t="str">
            <v>deferred tax (credit)</v>
          </cell>
        </row>
        <row r="268">
          <cell r="B268">
            <v>29100000</v>
          </cell>
          <cell r="C268" t="str">
            <v>Z004</v>
          </cell>
          <cell r="D268" t="str">
            <v>Deferred tax asset gross value</v>
          </cell>
        </row>
        <row r="269">
          <cell r="B269">
            <v>29900000</v>
          </cell>
          <cell r="C269" t="str">
            <v>Z004</v>
          </cell>
          <cell r="D269" t="str">
            <v>Deferred tax asset impairment</v>
          </cell>
        </row>
        <row r="270">
          <cell r="B270">
            <v>31110000</v>
          </cell>
          <cell r="C270" t="str">
            <v>Z004</v>
          </cell>
          <cell r="D270" t="str">
            <v>Raw materials inventory GV</v>
          </cell>
        </row>
        <row r="271">
          <cell r="B271">
            <v>31110009</v>
          </cell>
          <cell r="C271" t="str">
            <v>Z004</v>
          </cell>
          <cell r="D271" t="str">
            <v>Raw materials inventory GV  manual</v>
          </cell>
        </row>
        <row r="272">
          <cell r="B272">
            <v>31110099</v>
          </cell>
          <cell r="C272" t="str">
            <v>Z004</v>
          </cell>
          <cell r="D272" t="str">
            <v>Raw materials inventory GV  migration</v>
          </cell>
        </row>
        <row r="273">
          <cell r="B273">
            <v>31111009</v>
          </cell>
          <cell r="C273" t="str">
            <v>Z004</v>
          </cell>
          <cell r="D273" t="str">
            <v>Raw material transit inventory GV</v>
          </cell>
        </row>
        <row r="274">
          <cell r="B274">
            <v>31120000</v>
          </cell>
          <cell r="C274" t="str">
            <v>Z004</v>
          </cell>
          <cell r="D274" t="str">
            <v>Components inventory GV</v>
          </cell>
        </row>
        <row r="275">
          <cell r="B275">
            <v>31120009</v>
          </cell>
          <cell r="C275" t="str">
            <v>Z004</v>
          </cell>
          <cell r="D275" t="str">
            <v>Components inventory GV manual</v>
          </cell>
        </row>
        <row r="276">
          <cell r="B276">
            <v>31130000</v>
          </cell>
          <cell r="C276" t="str">
            <v>Z004</v>
          </cell>
          <cell r="D276" t="str">
            <v>Packaging inventory GV</v>
          </cell>
        </row>
        <row r="277">
          <cell r="B277">
            <v>31130009</v>
          </cell>
          <cell r="C277" t="str">
            <v>Z004</v>
          </cell>
          <cell r="D277" t="str">
            <v>Packaging inventory GV manual</v>
          </cell>
        </row>
        <row r="278">
          <cell r="B278">
            <v>31910001</v>
          </cell>
          <cell r="C278" t="str">
            <v>Z004</v>
          </cell>
          <cell r="D278" t="str">
            <v>Raw materials inventory IMP slow moving</v>
          </cell>
        </row>
        <row r="279">
          <cell r="B279">
            <v>31910002</v>
          </cell>
          <cell r="C279" t="str">
            <v>Z004</v>
          </cell>
          <cell r="D279" t="str">
            <v>Raw materials inventory IMP net realizable value</v>
          </cell>
        </row>
        <row r="280">
          <cell r="B280">
            <v>31910003</v>
          </cell>
          <cell r="C280" t="str">
            <v>Z004</v>
          </cell>
          <cell r="D280" t="str">
            <v>Raw materials inventory IMP obsolescence</v>
          </cell>
        </row>
        <row r="281">
          <cell r="B281">
            <v>31920001</v>
          </cell>
          <cell r="C281" t="str">
            <v>Z004</v>
          </cell>
          <cell r="D281" t="str">
            <v>Components inventory IMP slow moving</v>
          </cell>
        </row>
        <row r="282">
          <cell r="B282">
            <v>31920002</v>
          </cell>
          <cell r="C282" t="str">
            <v>Z004</v>
          </cell>
          <cell r="D282" t="str">
            <v>Components inventory IMP net realizable value</v>
          </cell>
        </row>
        <row r="283">
          <cell r="B283">
            <v>31920003</v>
          </cell>
          <cell r="C283" t="str">
            <v>Z004</v>
          </cell>
          <cell r="D283" t="str">
            <v>Components inventory IMP obsolescence</v>
          </cell>
        </row>
        <row r="284">
          <cell r="B284">
            <v>31930001</v>
          </cell>
          <cell r="C284" t="str">
            <v>Z004</v>
          </cell>
          <cell r="D284" t="str">
            <v>Packaging inventory IMP slow moving</v>
          </cell>
        </row>
        <row r="285">
          <cell r="B285">
            <v>31930002</v>
          </cell>
          <cell r="C285" t="str">
            <v>Z004</v>
          </cell>
          <cell r="D285" t="str">
            <v>Packaging inventory IMP net realizable value</v>
          </cell>
        </row>
        <row r="286">
          <cell r="B286">
            <v>31930003</v>
          </cell>
          <cell r="C286" t="str">
            <v>Z004</v>
          </cell>
          <cell r="D286" t="str">
            <v>Packaging inventory IMP obsolescence</v>
          </cell>
        </row>
        <row r="287">
          <cell r="B287">
            <v>32110000</v>
          </cell>
          <cell r="C287" t="str">
            <v>Z004</v>
          </cell>
          <cell r="D287" t="str">
            <v>Consumable materials inventory GV</v>
          </cell>
        </row>
        <row r="288">
          <cell r="B288">
            <v>32110009</v>
          </cell>
          <cell r="C288" t="str">
            <v>Z004</v>
          </cell>
          <cell r="D288" t="str">
            <v>Consumable materials inventory manual GV</v>
          </cell>
        </row>
        <row r="289">
          <cell r="B289">
            <v>32110099</v>
          </cell>
          <cell r="C289" t="str">
            <v>Z004</v>
          </cell>
          <cell r="D289" t="str">
            <v>Industrial supplies inventory migration GV</v>
          </cell>
        </row>
        <row r="290">
          <cell r="B290">
            <v>32120000</v>
          </cell>
          <cell r="C290" t="str">
            <v>Z004</v>
          </cell>
          <cell r="D290" t="str">
            <v>Spare parts inventory GV</v>
          </cell>
        </row>
        <row r="291">
          <cell r="B291">
            <v>32120009</v>
          </cell>
          <cell r="C291" t="str">
            <v>Z004</v>
          </cell>
          <cell r="D291" t="str">
            <v>Spare parts inventory GV manual</v>
          </cell>
        </row>
        <row r="292">
          <cell r="B292">
            <v>32910001</v>
          </cell>
          <cell r="C292" t="str">
            <v>Z004</v>
          </cell>
          <cell r="D292" t="str">
            <v>Consumable materials inventory slow moving IMP</v>
          </cell>
        </row>
        <row r="293">
          <cell r="B293">
            <v>32910003</v>
          </cell>
          <cell r="C293" t="str">
            <v>Z004</v>
          </cell>
          <cell r="D293" t="str">
            <v>Consumable materials inventory other IMP</v>
          </cell>
        </row>
        <row r="294">
          <cell r="B294">
            <v>32920001</v>
          </cell>
          <cell r="C294" t="str">
            <v>Z004</v>
          </cell>
          <cell r="D294" t="str">
            <v>Spare parts inventory slow moving IMP</v>
          </cell>
        </row>
        <row r="295">
          <cell r="B295">
            <v>32920003</v>
          </cell>
          <cell r="C295" t="str">
            <v>Z004</v>
          </cell>
          <cell r="D295" t="str">
            <v>Spare parts inventory other IMP</v>
          </cell>
        </row>
        <row r="296">
          <cell r="B296">
            <v>33100000</v>
          </cell>
          <cell r="C296" t="str">
            <v>Z004</v>
          </cell>
          <cell r="D296" t="str">
            <v>Work-in-progress inventory GV</v>
          </cell>
        </row>
        <row r="297">
          <cell r="B297">
            <v>33100009</v>
          </cell>
          <cell r="C297" t="str">
            <v>Z004</v>
          </cell>
          <cell r="D297" t="str">
            <v>Work-in-progress inventory GV manual</v>
          </cell>
        </row>
        <row r="298">
          <cell r="B298">
            <v>33100099</v>
          </cell>
          <cell r="C298" t="str">
            <v>Z004</v>
          </cell>
          <cell r="D298" t="str">
            <v>Work-in-progress inventory GV migration</v>
          </cell>
        </row>
        <row r="299">
          <cell r="B299">
            <v>33900001</v>
          </cell>
          <cell r="C299" t="str">
            <v>Z004</v>
          </cell>
          <cell r="D299" t="str">
            <v>Work-in-progress inventory slow moving IMP</v>
          </cell>
        </row>
        <row r="300">
          <cell r="B300">
            <v>33900002</v>
          </cell>
          <cell r="C300" t="str">
            <v>Z004</v>
          </cell>
          <cell r="D300" t="str">
            <v>Work-in-progress inv net realizable value IMP</v>
          </cell>
        </row>
        <row r="301">
          <cell r="B301">
            <v>33900003</v>
          </cell>
          <cell r="C301" t="str">
            <v>Z004</v>
          </cell>
          <cell r="D301" t="str">
            <v>Work-in-progress inventory obsolescence IMP</v>
          </cell>
        </row>
        <row r="302">
          <cell r="B302">
            <v>34110000</v>
          </cell>
          <cell r="C302" t="str">
            <v>Z004</v>
          </cell>
          <cell r="D302" t="str">
            <v>Finish goods inventory GV</v>
          </cell>
        </row>
        <row r="303">
          <cell r="B303">
            <v>34110009</v>
          </cell>
          <cell r="C303" t="str">
            <v>Z004</v>
          </cell>
          <cell r="D303" t="str">
            <v>Finish goods inventory GV manual</v>
          </cell>
        </row>
        <row r="304">
          <cell r="B304">
            <v>34110099</v>
          </cell>
          <cell r="C304" t="str">
            <v>Z004</v>
          </cell>
          <cell r="D304" t="str">
            <v>Finish &amp; trading goods inventory GV migration</v>
          </cell>
        </row>
        <row r="305">
          <cell r="B305">
            <v>34112009</v>
          </cell>
          <cell r="C305" t="str">
            <v>Z004</v>
          </cell>
          <cell r="D305" t="str">
            <v>Finish &amp; trading goods GV - cut off sales</v>
          </cell>
        </row>
        <row r="306">
          <cell r="B306">
            <v>34120000</v>
          </cell>
          <cell r="C306" t="str">
            <v>Z004</v>
          </cell>
          <cell r="D306" t="str">
            <v>Trading goods inventory GV</v>
          </cell>
        </row>
        <row r="307">
          <cell r="B307">
            <v>34120009</v>
          </cell>
          <cell r="C307" t="str">
            <v>Z004</v>
          </cell>
          <cell r="D307" t="str">
            <v>Trading goods inventory GV manual</v>
          </cell>
        </row>
        <row r="308">
          <cell r="B308">
            <v>34121009</v>
          </cell>
          <cell r="C308" t="str">
            <v>Z004</v>
          </cell>
          <cell r="D308" t="str">
            <v>Trading goods inventory transit GV</v>
          </cell>
        </row>
        <row r="309">
          <cell r="B309">
            <v>34910001</v>
          </cell>
          <cell r="C309" t="str">
            <v>Z004</v>
          </cell>
          <cell r="D309" t="str">
            <v>Finish goods inventory slow moving IMP</v>
          </cell>
        </row>
        <row r="310">
          <cell r="B310">
            <v>34910002</v>
          </cell>
          <cell r="C310" t="str">
            <v>Z004</v>
          </cell>
          <cell r="D310" t="str">
            <v>Finish goods inventory net realizable value IMP</v>
          </cell>
        </row>
        <row r="311">
          <cell r="B311">
            <v>34910003</v>
          </cell>
          <cell r="C311" t="str">
            <v>Z004</v>
          </cell>
          <cell r="D311" t="str">
            <v>Finish goods inventory obsolescence IMP</v>
          </cell>
        </row>
        <row r="312">
          <cell r="B312">
            <v>34920001</v>
          </cell>
          <cell r="C312" t="str">
            <v>Z004</v>
          </cell>
          <cell r="D312" t="str">
            <v>Trading goods inventory slow moving IMP</v>
          </cell>
        </row>
        <row r="313">
          <cell r="B313">
            <v>34920002</v>
          </cell>
          <cell r="C313" t="str">
            <v>Z004</v>
          </cell>
          <cell r="D313" t="str">
            <v>Trading goods inventory net realizable value IMP</v>
          </cell>
        </row>
        <row r="314">
          <cell r="B314">
            <v>34920003</v>
          </cell>
          <cell r="C314" t="str">
            <v>Z004</v>
          </cell>
          <cell r="D314" t="str">
            <v>Trading goods inventory obsolescence</v>
          </cell>
        </row>
        <row r="315">
          <cell r="B315">
            <v>35110000</v>
          </cell>
          <cell r="C315" t="str">
            <v>Z004</v>
          </cell>
          <cell r="D315" t="str">
            <v>Prototype inventory GV</v>
          </cell>
        </row>
        <row r="316">
          <cell r="B316">
            <v>35110009</v>
          </cell>
          <cell r="C316" t="str">
            <v>Z004</v>
          </cell>
          <cell r="D316" t="str">
            <v>Prototype inventory GV manual</v>
          </cell>
        </row>
        <row r="317">
          <cell r="B317">
            <v>35120000</v>
          </cell>
          <cell r="C317" t="str">
            <v>Z004</v>
          </cell>
          <cell r="D317" t="str">
            <v>Tooling inventory GV</v>
          </cell>
        </row>
        <row r="318">
          <cell r="B318">
            <v>35120009</v>
          </cell>
          <cell r="C318" t="str">
            <v>Z004</v>
          </cell>
          <cell r="D318" t="str">
            <v>Tooling inventory GV manual</v>
          </cell>
        </row>
        <row r="319">
          <cell r="B319">
            <v>35910001</v>
          </cell>
          <cell r="C319" t="str">
            <v>Z004</v>
          </cell>
          <cell r="D319" t="str">
            <v>Prototype inventory impairment</v>
          </cell>
        </row>
        <row r="320">
          <cell r="B320">
            <v>35920001</v>
          </cell>
          <cell r="C320" t="str">
            <v>Z004</v>
          </cell>
          <cell r="D320" t="str">
            <v>Tooling impairment (includ loss making contract)</v>
          </cell>
        </row>
        <row r="321">
          <cell r="B321">
            <v>40110000</v>
          </cell>
          <cell r="C321" t="str">
            <v>Z002</v>
          </cell>
          <cell r="D321" t="str">
            <v>AP Material domestic</v>
          </cell>
        </row>
        <row r="322">
          <cell r="B322">
            <v>40110010</v>
          </cell>
          <cell r="C322" t="str">
            <v>Z002</v>
          </cell>
          <cell r="D322" t="str">
            <v>AP Material domestic intragroup</v>
          </cell>
        </row>
        <row r="323">
          <cell r="B323">
            <v>40110099</v>
          </cell>
          <cell r="C323" t="str">
            <v>Z004</v>
          </cell>
          <cell r="D323" t="str">
            <v>AP invoice migration</v>
          </cell>
        </row>
        <row r="324">
          <cell r="B324">
            <v>40111000</v>
          </cell>
          <cell r="C324" t="str">
            <v>Z002</v>
          </cell>
          <cell r="D324" t="str">
            <v>AP Material foreign</v>
          </cell>
        </row>
        <row r="325">
          <cell r="B325">
            <v>40111010</v>
          </cell>
          <cell r="C325" t="str">
            <v>Z002</v>
          </cell>
          <cell r="D325" t="str">
            <v>AP Material foreign intragroup</v>
          </cell>
        </row>
        <row r="326">
          <cell r="B326">
            <v>40120000</v>
          </cell>
          <cell r="C326" t="str">
            <v>Z002</v>
          </cell>
          <cell r="D326" t="str">
            <v>AP overhead domestic</v>
          </cell>
        </row>
        <row r="327">
          <cell r="B327">
            <v>40120010</v>
          </cell>
          <cell r="C327" t="str">
            <v>Z002</v>
          </cell>
          <cell r="D327" t="str">
            <v>AP overhead domestic intragroup</v>
          </cell>
        </row>
        <row r="328">
          <cell r="B328">
            <v>40121000</v>
          </cell>
          <cell r="C328" t="str">
            <v>Z002</v>
          </cell>
          <cell r="D328" t="str">
            <v>AP overhead foreign</v>
          </cell>
        </row>
        <row r="329">
          <cell r="B329">
            <v>40121010</v>
          </cell>
          <cell r="C329" t="str">
            <v>Z002</v>
          </cell>
          <cell r="D329" t="str">
            <v>AP overhead foreign intragroup</v>
          </cell>
        </row>
        <row r="330">
          <cell r="B330">
            <v>40130000</v>
          </cell>
          <cell r="C330" t="str">
            <v>Z002</v>
          </cell>
          <cell r="D330" t="str">
            <v>AP Customer Tooling domestic</v>
          </cell>
        </row>
        <row r="331">
          <cell r="B331">
            <v>40130010</v>
          </cell>
          <cell r="C331" t="str">
            <v>Z002</v>
          </cell>
          <cell r="D331" t="str">
            <v>AP customer Tooling domestic intragroup</v>
          </cell>
        </row>
        <row r="332">
          <cell r="B332">
            <v>40131000</v>
          </cell>
          <cell r="C332" t="str">
            <v>Z002</v>
          </cell>
          <cell r="D332" t="str">
            <v>AP Customer Tooling foreign</v>
          </cell>
        </row>
        <row r="333">
          <cell r="B333">
            <v>40131010</v>
          </cell>
          <cell r="C333" t="str">
            <v>Z002</v>
          </cell>
          <cell r="D333" t="str">
            <v>AP Customer Tooling foreign intragroup</v>
          </cell>
        </row>
        <row r="334">
          <cell r="B334">
            <v>40140000</v>
          </cell>
          <cell r="C334" t="str">
            <v>Z004</v>
          </cell>
          <cell r="D334" t="str">
            <v>AP investment reclass</v>
          </cell>
        </row>
        <row r="335">
          <cell r="B335">
            <v>40140010</v>
          </cell>
          <cell r="C335" t="str">
            <v>Z004</v>
          </cell>
          <cell r="D335" t="str">
            <v>AP investment reclass intragroup</v>
          </cell>
        </row>
        <row r="336">
          <cell r="B336">
            <v>40141000</v>
          </cell>
          <cell r="C336" t="str">
            <v>Z004</v>
          </cell>
          <cell r="D336" t="str">
            <v>AP investment reclass overhead</v>
          </cell>
        </row>
        <row r="337">
          <cell r="B337">
            <v>40141010</v>
          </cell>
          <cell r="C337" t="str">
            <v>Z004</v>
          </cell>
          <cell r="D337" t="str">
            <v>AP investment reclass intragroup overhead</v>
          </cell>
        </row>
        <row r="338">
          <cell r="B338">
            <v>40170000</v>
          </cell>
          <cell r="C338" t="str">
            <v>Z002</v>
          </cell>
          <cell r="D338" t="str">
            <v>A/P  WARRANTY DEDUCTION special GL</v>
          </cell>
        </row>
        <row r="339">
          <cell r="B339">
            <v>40210000</v>
          </cell>
          <cell r="C339" t="str">
            <v>Z004</v>
          </cell>
          <cell r="D339" t="str">
            <v>AP rev foreign currency material</v>
          </cell>
        </row>
        <row r="340">
          <cell r="B340">
            <v>40220010</v>
          </cell>
          <cell r="C340" t="str">
            <v>Z004</v>
          </cell>
          <cell r="D340" t="str">
            <v>AP rev foreign currency overhead</v>
          </cell>
        </row>
        <row r="341">
          <cell r="B341">
            <v>40310000</v>
          </cell>
          <cell r="C341" t="str">
            <v>Z004</v>
          </cell>
          <cell r="D341" t="str">
            <v>Auto debit MIRO</v>
          </cell>
        </row>
        <row r="342">
          <cell r="B342">
            <v>40319000</v>
          </cell>
          <cell r="C342" t="str">
            <v>Z002</v>
          </cell>
          <cell r="D342" t="str">
            <v>debit accrued price</v>
          </cell>
        </row>
        <row r="343">
          <cell r="B343">
            <v>40329000</v>
          </cell>
          <cell r="C343" t="str">
            <v>Z002</v>
          </cell>
          <cell r="D343" t="str">
            <v>Auto debit accrual other</v>
          </cell>
        </row>
        <row r="344">
          <cell r="B344">
            <v>40410000</v>
          </cell>
          <cell r="C344" t="str">
            <v>Z002</v>
          </cell>
          <cell r="D344" t="str">
            <v>Bill of exchange material</v>
          </cell>
        </row>
        <row r="345">
          <cell r="B345">
            <v>40420000</v>
          </cell>
          <cell r="C345" t="str">
            <v>Z002</v>
          </cell>
          <cell r="D345" t="str">
            <v>Bill of exchange overhead</v>
          </cell>
        </row>
        <row r="346">
          <cell r="B346">
            <v>40800099</v>
          </cell>
          <cell r="C346" t="str">
            <v>Z004</v>
          </cell>
          <cell r="D346" t="str">
            <v>AP GRNI Migration</v>
          </cell>
        </row>
        <row r="347">
          <cell r="B347">
            <v>40810000</v>
          </cell>
          <cell r="C347" t="str">
            <v>Z004</v>
          </cell>
          <cell r="D347" t="str">
            <v>AP GRNI Material</v>
          </cell>
        </row>
        <row r="348">
          <cell r="B348">
            <v>40810010</v>
          </cell>
          <cell r="C348" t="str">
            <v>Z004</v>
          </cell>
          <cell r="D348" t="str">
            <v>AP GRNI Material intraGroup</v>
          </cell>
        </row>
        <row r="349">
          <cell r="B349">
            <v>40811000</v>
          </cell>
          <cell r="C349" t="str">
            <v>Z004</v>
          </cell>
          <cell r="D349" t="str">
            <v>AP GRNI Material consigment</v>
          </cell>
        </row>
        <row r="350">
          <cell r="B350">
            <v>40820000</v>
          </cell>
          <cell r="C350" t="str">
            <v>Z004</v>
          </cell>
          <cell r="D350" t="str">
            <v>AP GRNI overhead</v>
          </cell>
        </row>
        <row r="351">
          <cell r="B351">
            <v>40820010</v>
          </cell>
          <cell r="C351" t="str">
            <v>Z004</v>
          </cell>
          <cell r="D351" t="str">
            <v>AP GRNI overhead Intragroup</v>
          </cell>
        </row>
        <row r="352">
          <cell r="B352">
            <v>40821000</v>
          </cell>
          <cell r="C352" t="str">
            <v>Z004</v>
          </cell>
          <cell r="D352" t="str">
            <v>AP GRNI overhead on inventory</v>
          </cell>
        </row>
        <row r="353">
          <cell r="B353">
            <v>40830000</v>
          </cell>
          <cell r="C353" t="str">
            <v>Z004</v>
          </cell>
          <cell r="D353" t="str">
            <v>GRNI customer Tooling</v>
          </cell>
        </row>
        <row r="354">
          <cell r="B354">
            <v>40830010</v>
          </cell>
          <cell r="C354" t="str">
            <v>Z004</v>
          </cell>
          <cell r="D354" t="str">
            <v>GRNI customer Tooling Intragroup</v>
          </cell>
        </row>
        <row r="355">
          <cell r="B355">
            <v>40910009</v>
          </cell>
          <cell r="C355" t="str">
            <v>Z002</v>
          </cell>
          <cell r="D355" t="str">
            <v>AP Accrual material CGS</v>
          </cell>
        </row>
        <row r="356">
          <cell r="B356">
            <v>40910019</v>
          </cell>
          <cell r="C356" t="str">
            <v>Z002</v>
          </cell>
          <cell r="D356" t="str">
            <v>AP Accrual material CGS intragroup</v>
          </cell>
        </row>
        <row r="357">
          <cell r="B357">
            <v>40910099</v>
          </cell>
          <cell r="C357" t="str">
            <v>Z004</v>
          </cell>
          <cell r="D357" t="str">
            <v>AP Accrual material subledger intragroup Migration</v>
          </cell>
        </row>
        <row r="358">
          <cell r="B358">
            <v>40920009</v>
          </cell>
          <cell r="C358" t="str">
            <v>Z002</v>
          </cell>
          <cell r="D358" t="str">
            <v>AP Accrual overhead CGS</v>
          </cell>
        </row>
        <row r="359">
          <cell r="B359">
            <v>40920019</v>
          </cell>
          <cell r="C359" t="str">
            <v>Z002</v>
          </cell>
          <cell r="D359" t="str">
            <v>AP Accrual overhead CGS intragroup</v>
          </cell>
        </row>
        <row r="360">
          <cell r="B360">
            <v>40930009</v>
          </cell>
          <cell r="C360" t="str">
            <v>Z002</v>
          </cell>
          <cell r="D360" t="str">
            <v>Accrual tooling subledger</v>
          </cell>
        </row>
        <row r="361">
          <cell r="B361">
            <v>40930019</v>
          </cell>
          <cell r="C361" t="str">
            <v>Z002</v>
          </cell>
          <cell r="D361" t="str">
            <v>Accrual tooling subledger intragroup</v>
          </cell>
        </row>
        <row r="362">
          <cell r="B362">
            <v>40980019</v>
          </cell>
          <cell r="C362" t="str">
            <v>Z004</v>
          </cell>
          <cell r="D362" t="str">
            <v>AP Accrual reversal material consumption</v>
          </cell>
        </row>
        <row r="363">
          <cell r="B363">
            <v>40980029</v>
          </cell>
          <cell r="C363" t="str">
            <v>Z004</v>
          </cell>
          <cell r="D363" t="str">
            <v>AP Accrual Reversal Freight</v>
          </cell>
        </row>
        <row r="364">
          <cell r="B364">
            <v>40980039</v>
          </cell>
          <cell r="C364" t="str">
            <v>Z004</v>
          </cell>
          <cell r="D364" t="str">
            <v>AP Accrual Reversal DCOS</v>
          </cell>
        </row>
        <row r="365">
          <cell r="B365">
            <v>40980049</v>
          </cell>
          <cell r="C365" t="str">
            <v>Z004</v>
          </cell>
          <cell r="D365" t="str">
            <v>AP Accrual Reversal overhead</v>
          </cell>
        </row>
        <row r="366">
          <cell r="B366">
            <v>40980059</v>
          </cell>
          <cell r="C366" t="str">
            <v>Z004</v>
          </cell>
          <cell r="D366" t="str">
            <v>AP Accrual Reversal overhead utilities</v>
          </cell>
        </row>
        <row r="367">
          <cell r="B367">
            <v>40980069</v>
          </cell>
          <cell r="C367" t="str">
            <v>Z004</v>
          </cell>
          <cell r="D367" t="str">
            <v>AP Accrual Reversal overhead major maintenance</v>
          </cell>
        </row>
        <row r="368">
          <cell r="B368">
            <v>40980079</v>
          </cell>
          <cell r="C368" t="str">
            <v>Z004</v>
          </cell>
          <cell r="D368" t="str">
            <v>AP Accrual Reversal overhead on contract</v>
          </cell>
        </row>
        <row r="369">
          <cell r="B369">
            <v>40980089</v>
          </cell>
          <cell r="C369" t="str">
            <v>Z004</v>
          </cell>
          <cell r="D369" t="str">
            <v>AP Accrual Reversal OH personal costs related</v>
          </cell>
        </row>
        <row r="370">
          <cell r="B370">
            <v>40980099</v>
          </cell>
          <cell r="C370" t="str">
            <v>Z004</v>
          </cell>
          <cell r="D370" t="str">
            <v>AP Accrual Reversal R&amp;D type 1</v>
          </cell>
        </row>
        <row r="371">
          <cell r="B371">
            <v>40980109</v>
          </cell>
          <cell r="C371" t="str">
            <v>Z004</v>
          </cell>
          <cell r="D371" t="str">
            <v>AP Accrual Reversal R&amp;D type 2</v>
          </cell>
        </row>
        <row r="372">
          <cell r="B372">
            <v>40980119</v>
          </cell>
          <cell r="C372" t="str">
            <v>Z004</v>
          </cell>
          <cell r="D372" t="str">
            <v>AP Accrual Reversal selling</v>
          </cell>
        </row>
        <row r="373">
          <cell r="B373">
            <v>40980129</v>
          </cell>
          <cell r="C373" t="str">
            <v>Z004</v>
          </cell>
          <cell r="D373" t="str">
            <v>AP Accrual Reversal Admin</v>
          </cell>
        </row>
        <row r="374">
          <cell r="B374">
            <v>40980139</v>
          </cell>
          <cell r="C374" t="str">
            <v>Z004</v>
          </cell>
          <cell r="D374" t="str">
            <v>AP Accrual Reversal Tax</v>
          </cell>
        </row>
        <row r="375">
          <cell r="B375">
            <v>40980149</v>
          </cell>
          <cell r="C375" t="str">
            <v>Z004</v>
          </cell>
          <cell r="D375" t="str">
            <v>AP Accrual Reversal Insurrance</v>
          </cell>
        </row>
        <row r="376">
          <cell r="B376">
            <v>40980159</v>
          </cell>
          <cell r="C376" t="str">
            <v>Z004</v>
          </cell>
          <cell r="D376" t="str">
            <v>AP Accrual Reversal auditor fees</v>
          </cell>
        </row>
        <row r="377">
          <cell r="B377">
            <v>40980169</v>
          </cell>
          <cell r="C377" t="str">
            <v>Z004</v>
          </cell>
          <cell r="D377" t="str">
            <v>AP Accrual Reversal royalties</v>
          </cell>
        </row>
        <row r="378">
          <cell r="B378">
            <v>40980179</v>
          </cell>
          <cell r="C378" t="str">
            <v>Z004</v>
          </cell>
          <cell r="D378" t="str">
            <v>AP Accrual Reversal training &amp; event</v>
          </cell>
        </row>
        <row r="379">
          <cell r="B379">
            <v>40983009</v>
          </cell>
          <cell r="C379" t="str">
            <v>Z004</v>
          </cell>
          <cell r="D379" t="str">
            <v>Accrual Reversal Tooling</v>
          </cell>
        </row>
        <row r="380">
          <cell r="B380">
            <v>40990019</v>
          </cell>
          <cell r="C380" t="str">
            <v>Z004</v>
          </cell>
          <cell r="D380" t="str">
            <v>AP Accrual not reversal material consumption</v>
          </cell>
        </row>
        <row r="381">
          <cell r="B381">
            <v>40990029</v>
          </cell>
          <cell r="C381" t="str">
            <v>Z004</v>
          </cell>
          <cell r="D381" t="str">
            <v>AP Accrual not reversal overhead</v>
          </cell>
        </row>
        <row r="382">
          <cell r="B382">
            <v>40993009</v>
          </cell>
          <cell r="C382" t="str">
            <v>Z004</v>
          </cell>
          <cell r="D382" t="str">
            <v>Accrual not Reversal Tooling</v>
          </cell>
        </row>
        <row r="383">
          <cell r="B383">
            <v>41110000</v>
          </cell>
          <cell r="C383" t="str">
            <v>Z002</v>
          </cell>
          <cell r="D383" t="str">
            <v>AR invoices External GV</v>
          </cell>
        </row>
        <row r="384">
          <cell r="B384">
            <v>41110010</v>
          </cell>
          <cell r="C384" t="str">
            <v>Z002</v>
          </cell>
          <cell r="D384" t="str">
            <v>AR invoices IntraGroup GV</v>
          </cell>
        </row>
        <row r="385">
          <cell r="B385">
            <v>41110099</v>
          </cell>
          <cell r="C385" t="str">
            <v>Z004</v>
          </cell>
          <cell r="D385" t="str">
            <v>AR invoices GV Migration</v>
          </cell>
        </row>
        <row r="386">
          <cell r="B386">
            <v>41120000</v>
          </cell>
          <cell r="C386" t="str">
            <v>Z002</v>
          </cell>
          <cell r="D386" t="str">
            <v>AR Tooling invoices External GV</v>
          </cell>
        </row>
        <row r="387">
          <cell r="B387">
            <v>41120010</v>
          </cell>
          <cell r="C387" t="str">
            <v>Z002</v>
          </cell>
          <cell r="D387" t="str">
            <v>AR Tooling invoices IntraGroup GV</v>
          </cell>
        </row>
        <row r="388">
          <cell r="B388">
            <v>41200000</v>
          </cell>
          <cell r="C388" t="str">
            <v>Z004</v>
          </cell>
          <cell r="D388" t="str">
            <v>AR Revaluation foreign currency</v>
          </cell>
        </row>
        <row r="389">
          <cell r="B389">
            <v>41200009</v>
          </cell>
          <cell r="C389" t="str">
            <v>Z004</v>
          </cell>
          <cell r="D389" t="str">
            <v>AR Revaluation foreign currency manual</v>
          </cell>
        </row>
        <row r="390">
          <cell r="B390">
            <v>41310000</v>
          </cell>
          <cell r="C390" t="str">
            <v>Z002</v>
          </cell>
          <cell r="D390" t="str">
            <v>AR Bill receivable</v>
          </cell>
        </row>
        <row r="391">
          <cell r="B391">
            <v>41310099</v>
          </cell>
          <cell r="C391" t="str">
            <v>Z004</v>
          </cell>
          <cell r="D391" t="str">
            <v>AR Bill Migration</v>
          </cell>
        </row>
        <row r="392">
          <cell r="B392">
            <v>41320000</v>
          </cell>
          <cell r="C392" t="str">
            <v>Z004</v>
          </cell>
          <cell r="D392" t="str">
            <v>AR Bill of exchange present collection unmatured</v>
          </cell>
        </row>
        <row r="393">
          <cell r="B393">
            <v>41330000</v>
          </cell>
          <cell r="C393" t="str">
            <v>Z004</v>
          </cell>
          <cell r="D393" t="str">
            <v>AR Bill of exchange 2</v>
          </cell>
        </row>
        <row r="394">
          <cell r="B394">
            <v>41400000</v>
          </cell>
          <cell r="C394" t="str">
            <v>Z002</v>
          </cell>
          <cell r="D394" t="str">
            <v>AR selfbilling pre booking external GV</v>
          </cell>
        </row>
        <row r="395">
          <cell r="B395">
            <v>41400010</v>
          </cell>
          <cell r="C395" t="str">
            <v>Z002</v>
          </cell>
          <cell r="D395" t="str">
            <v>AR selfbilling pre booking intragroup GV</v>
          </cell>
        </row>
        <row r="396">
          <cell r="B396">
            <v>41400099</v>
          </cell>
          <cell r="C396" t="str">
            <v>Z004</v>
          </cell>
          <cell r="D396" t="str">
            <v>AR selfbilling pre booking GV Migration</v>
          </cell>
        </row>
        <row r="397">
          <cell r="B397">
            <v>41500000</v>
          </cell>
          <cell r="C397" t="str">
            <v>Z002</v>
          </cell>
          <cell r="D397" t="str">
            <v>AR Warranty deduction</v>
          </cell>
        </row>
        <row r="398">
          <cell r="B398">
            <v>41600000</v>
          </cell>
          <cell r="C398" t="str">
            <v>Z002</v>
          </cell>
          <cell r="D398" t="str">
            <v>AR doubtful GV</v>
          </cell>
        </row>
        <row r="399">
          <cell r="B399">
            <v>41600099</v>
          </cell>
          <cell r="C399" t="str">
            <v>Z004</v>
          </cell>
          <cell r="D399" t="str">
            <v>AR doubtful GV Migration</v>
          </cell>
        </row>
        <row r="400">
          <cell r="B400">
            <v>41710000</v>
          </cell>
          <cell r="C400" t="str">
            <v>Z002</v>
          </cell>
          <cell r="D400" t="str">
            <v>AR Payment diff debit notes external</v>
          </cell>
        </row>
        <row r="401">
          <cell r="B401">
            <v>41710010</v>
          </cell>
          <cell r="C401" t="str">
            <v>Z002</v>
          </cell>
          <cell r="D401" t="str">
            <v>AR Payment diff debit notes intragroup</v>
          </cell>
        </row>
        <row r="402">
          <cell r="B402">
            <v>41710900</v>
          </cell>
          <cell r="C402" t="str">
            <v>Z002</v>
          </cell>
          <cell r="D402" t="str">
            <v>AR Accrued debit notes external</v>
          </cell>
        </row>
        <row r="403">
          <cell r="B403">
            <v>41710910</v>
          </cell>
          <cell r="C403" t="str">
            <v>Z002</v>
          </cell>
          <cell r="D403" t="str">
            <v>AR Accrued debit notes intragroup</v>
          </cell>
        </row>
        <row r="404">
          <cell r="B404">
            <v>41710999</v>
          </cell>
          <cell r="C404" t="str">
            <v>Z004</v>
          </cell>
          <cell r="D404" t="str">
            <v>AR Accrued debit notes external Migration</v>
          </cell>
        </row>
        <row r="405">
          <cell r="B405">
            <v>41720000</v>
          </cell>
          <cell r="C405" t="str">
            <v>Z002</v>
          </cell>
          <cell r="D405" t="str">
            <v>AR Payment diff excess external</v>
          </cell>
        </row>
        <row r="406">
          <cell r="B406">
            <v>41720010</v>
          </cell>
          <cell r="C406" t="str">
            <v>Z002</v>
          </cell>
          <cell r="D406" t="str">
            <v>AR Payment diff excess intragroup</v>
          </cell>
        </row>
        <row r="407">
          <cell r="B407">
            <v>41720099</v>
          </cell>
          <cell r="C407" t="str">
            <v>Z004</v>
          </cell>
          <cell r="D407" t="str">
            <v>AR Payment diff excess external Migration</v>
          </cell>
        </row>
        <row r="408">
          <cell r="B408">
            <v>41800000</v>
          </cell>
          <cell r="C408" t="str">
            <v>Z002</v>
          </cell>
          <cell r="D408" t="str">
            <v>AR Accrued Sales</v>
          </cell>
        </row>
        <row r="409">
          <cell r="B409">
            <v>41800009</v>
          </cell>
          <cell r="C409" t="str">
            <v>Z004</v>
          </cell>
          <cell r="D409" t="str">
            <v>AR Accrued Sales Manual</v>
          </cell>
        </row>
        <row r="410">
          <cell r="B410">
            <v>41800099</v>
          </cell>
          <cell r="C410" t="str">
            <v>Z004</v>
          </cell>
          <cell r="D410" t="str">
            <v>AR Accrued Sales Migration</v>
          </cell>
        </row>
        <row r="411">
          <cell r="B411">
            <v>41800109</v>
          </cell>
          <cell r="C411" t="str">
            <v>Z004</v>
          </cell>
          <cell r="D411" t="str">
            <v>AR Accrual for rebate type 1</v>
          </cell>
        </row>
        <row r="412">
          <cell r="B412">
            <v>41800209</v>
          </cell>
          <cell r="C412" t="str">
            <v>Z004</v>
          </cell>
          <cell r="D412" t="str">
            <v>AR Accrual for rebate type 2</v>
          </cell>
        </row>
        <row r="413">
          <cell r="B413">
            <v>41800309</v>
          </cell>
          <cell r="C413" t="str">
            <v>Z004</v>
          </cell>
          <cell r="D413" t="str">
            <v>AR Accrual for rebate type 3</v>
          </cell>
        </row>
        <row r="414">
          <cell r="B414">
            <v>41800409</v>
          </cell>
          <cell r="C414" t="str">
            <v>Z004</v>
          </cell>
          <cell r="D414" t="str">
            <v>AR Accrual for rebate type 4</v>
          </cell>
        </row>
        <row r="415">
          <cell r="B415">
            <v>41800509</v>
          </cell>
          <cell r="C415" t="str">
            <v>Z004</v>
          </cell>
          <cell r="D415" t="str">
            <v>AR Accrual for rebate type 5</v>
          </cell>
        </row>
        <row r="416">
          <cell r="B416">
            <v>41815000</v>
          </cell>
          <cell r="C416" t="str">
            <v>Z002</v>
          </cell>
          <cell r="D416" t="str">
            <v>AR Unbilled external GV</v>
          </cell>
        </row>
        <row r="417">
          <cell r="B417">
            <v>41815010</v>
          </cell>
          <cell r="C417" t="str">
            <v>Z002</v>
          </cell>
          <cell r="D417" t="str">
            <v>AR Unbilled  intragroup GV</v>
          </cell>
        </row>
        <row r="418">
          <cell r="B418">
            <v>41815099</v>
          </cell>
          <cell r="C418" t="str">
            <v>Z004</v>
          </cell>
          <cell r="D418" t="str">
            <v>AR Unbilled  GV Migration</v>
          </cell>
        </row>
        <row r="419">
          <cell r="B419">
            <v>41900000</v>
          </cell>
          <cell r="C419" t="str">
            <v>Z004</v>
          </cell>
          <cell r="D419" t="str">
            <v>AR bad debt statistic MAF Impairment</v>
          </cell>
        </row>
        <row r="420">
          <cell r="B420">
            <v>41902000</v>
          </cell>
          <cell r="C420" t="str">
            <v>Z004</v>
          </cell>
          <cell r="D420" t="str">
            <v>AR bad debt tooling statistic MAF Impairment</v>
          </cell>
        </row>
        <row r="421">
          <cell r="B421">
            <v>41910000</v>
          </cell>
          <cell r="C421" t="str">
            <v>Z004</v>
          </cell>
          <cell r="D421" t="str">
            <v>AR bad debt specific impairment (bankrupcy)</v>
          </cell>
        </row>
        <row r="422">
          <cell r="B422">
            <v>41912000</v>
          </cell>
          <cell r="C422" t="str">
            <v>Z004</v>
          </cell>
          <cell r="D422" t="str">
            <v>AR bad debt tooling specific impair (bankrupcy)</v>
          </cell>
        </row>
        <row r="423">
          <cell r="B423">
            <v>42100000</v>
          </cell>
          <cell r="C423" t="str">
            <v>Z004</v>
          </cell>
          <cell r="D423" t="str">
            <v>Payroll employe payable type 1</v>
          </cell>
        </row>
        <row r="424">
          <cell r="B424">
            <v>42100100</v>
          </cell>
          <cell r="C424" t="str">
            <v>Z004</v>
          </cell>
          <cell r="D424" t="str">
            <v>Payroll employe payable type 2</v>
          </cell>
        </row>
        <row r="425">
          <cell r="B425">
            <v>42100200</v>
          </cell>
          <cell r="C425" t="str">
            <v>Z004</v>
          </cell>
          <cell r="D425" t="str">
            <v>Payroll employe payable type 3</v>
          </cell>
        </row>
        <row r="426">
          <cell r="B426">
            <v>42100300</v>
          </cell>
          <cell r="C426" t="str">
            <v>Z004</v>
          </cell>
          <cell r="D426" t="str">
            <v>Payroll employe payable type 4</v>
          </cell>
        </row>
        <row r="427">
          <cell r="B427">
            <v>42100400</v>
          </cell>
          <cell r="C427" t="str">
            <v>Z004</v>
          </cell>
          <cell r="D427" t="str">
            <v>Payroll employe payable type 5</v>
          </cell>
        </row>
        <row r="428">
          <cell r="B428">
            <v>42200100</v>
          </cell>
          <cell r="C428" t="str">
            <v>Z004</v>
          </cell>
          <cell r="D428" t="str">
            <v>Work council payable type 1</v>
          </cell>
        </row>
        <row r="429">
          <cell r="B429">
            <v>42200200</v>
          </cell>
          <cell r="C429" t="str">
            <v>Z004</v>
          </cell>
          <cell r="D429" t="str">
            <v>Work council payable type 2</v>
          </cell>
        </row>
        <row r="430">
          <cell r="B430">
            <v>42500000</v>
          </cell>
          <cell r="C430" t="str">
            <v>Z002</v>
          </cell>
          <cell r="D430" t="str">
            <v>Expenses repayment</v>
          </cell>
        </row>
        <row r="431">
          <cell r="B431">
            <v>42500099</v>
          </cell>
          <cell r="C431" t="str">
            <v>Z004</v>
          </cell>
          <cell r="D431" t="str">
            <v>Expenses repayment Migration</v>
          </cell>
        </row>
        <row r="432">
          <cell r="B432">
            <v>42600100</v>
          </cell>
          <cell r="C432" t="str">
            <v>Z004</v>
          </cell>
          <cell r="D432" t="str">
            <v>Employee deposit type 1</v>
          </cell>
        </row>
        <row r="433">
          <cell r="B433">
            <v>42600200</v>
          </cell>
          <cell r="C433" t="str">
            <v>Z004</v>
          </cell>
          <cell r="D433" t="str">
            <v>Employee deposit type 2</v>
          </cell>
        </row>
        <row r="434">
          <cell r="B434">
            <v>42600300</v>
          </cell>
          <cell r="C434" t="str">
            <v>Z004</v>
          </cell>
          <cell r="D434" t="str">
            <v>Employee deposit type 3</v>
          </cell>
        </row>
        <row r="435">
          <cell r="B435">
            <v>42600400</v>
          </cell>
          <cell r="C435" t="str">
            <v>Z004</v>
          </cell>
          <cell r="D435" t="str">
            <v>Employee deposit type 4</v>
          </cell>
        </row>
        <row r="436">
          <cell r="B436">
            <v>42600500</v>
          </cell>
          <cell r="C436" t="str">
            <v>Z004</v>
          </cell>
          <cell r="D436" t="str">
            <v>Employee deposit type 5</v>
          </cell>
        </row>
        <row r="437">
          <cell r="B437">
            <v>42700000</v>
          </cell>
          <cell r="C437" t="str">
            <v>Z004</v>
          </cell>
          <cell r="D437" t="str">
            <v>Attachement of earnings type 1</v>
          </cell>
        </row>
        <row r="438">
          <cell r="B438">
            <v>42700100</v>
          </cell>
          <cell r="C438" t="str">
            <v>Z004</v>
          </cell>
          <cell r="D438" t="str">
            <v>Attachement of earnings type 2</v>
          </cell>
        </row>
        <row r="439">
          <cell r="B439">
            <v>42700200</v>
          </cell>
          <cell r="C439" t="str">
            <v>Z004</v>
          </cell>
          <cell r="D439" t="str">
            <v>Attachement of earnings type 3</v>
          </cell>
        </row>
        <row r="440">
          <cell r="B440">
            <v>42800000</v>
          </cell>
          <cell r="C440" t="str">
            <v>Z004</v>
          </cell>
          <cell r="D440" t="str">
            <v>Accrued vacation type 1</v>
          </cell>
        </row>
        <row r="441">
          <cell r="B441">
            <v>42800009</v>
          </cell>
          <cell r="C441" t="str">
            <v>Z004</v>
          </cell>
          <cell r="D441" t="str">
            <v>Accrued vacation type 1</v>
          </cell>
        </row>
        <row r="442">
          <cell r="B442">
            <v>42800100</v>
          </cell>
          <cell r="C442" t="str">
            <v>Z004</v>
          </cell>
          <cell r="D442" t="str">
            <v>Accrued vacation type 2</v>
          </cell>
        </row>
        <row r="443">
          <cell r="B443">
            <v>42800109</v>
          </cell>
          <cell r="C443" t="str">
            <v>Z004</v>
          </cell>
          <cell r="D443" t="str">
            <v>Accrued vacation type 2</v>
          </cell>
        </row>
        <row r="444">
          <cell r="B444">
            <v>42800200</v>
          </cell>
          <cell r="C444" t="str">
            <v>Z004</v>
          </cell>
          <cell r="D444" t="str">
            <v>Accrued vacation type 3</v>
          </cell>
        </row>
        <row r="445">
          <cell r="B445">
            <v>42800209</v>
          </cell>
          <cell r="C445" t="str">
            <v>Z004</v>
          </cell>
          <cell r="D445" t="str">
            <v>Accrued vacation type 3</v>
          </cell>
        </row>
        <row r="446">
          <cell r="B446">
            <v>42810100</v>
          </cell>
          <cell r="C446" t="str">
            <v>Z004</v>
          </cell>
          <cell r="D446" t="str">
            <v>Accrued Payroll type 1</v>
          </cell>
        </row>
        <row r="447">
          <cell r="B447">
            <v>42810200</v>
          </cell>
          <cell r="C447" t="str">
            <v>Z004</v>
          </cell>
          <cell r="D447" t="str">
            <v>Accrued Payroll</v>
          </cell>
        </row>
        <row r="448">
          <cell r="B448">
            <v>42820100</v>
          </cell>
          <cell r="C448" t="str">
            <v>Z004</v>
          </cell>
          <cell r="D448" t="str">
            <v>Accrued overtime</v>
          </cell>
        </row>
        <row r="449">
          <cell r="B449">
            <v>42830100</v>
          </cell>
          <cell r="C449" t="str">
            <v>Z004</v>
          </cell>
          <cell r="D449" t="str">
            <v>Accrued profit sharing type 1</v>
          </cell>
        </row>
        <row r="450">
          <cell r="B450">
            <v>42830200</v>
          </cell>
          <cell r="C450" t="str">
            <v>Z004</v>
          </cell>
          <cell r="D450" t="str">
            <v>Accrued profit sharing type 2</v>
          </cell>
        </row>
        <row r="451">
          <cell r="B451">
            <v>42830300</v>
          </cell>
          <cell r="C451" t="str">
            <v>Z004</v>
          </cell>
          <cell r="D451" t="str">
            <v>Accrued profit sharing type 3</v>
          </cell>
        </row>
        <row r="452">
          <cell r="B452">
            <v>42840200</v>
          </cell>
          <cell r="C452" t="str">
            <v>Z004</v>
          </cell>
          <cell r="D452" t="str">
            <v>Accrued Bonus type 1</v>
          </cell>
        </row>
        <row r="453">
          <cell r="B453">
            <v>42840300</v>
          </cell>
          <cell r="C453" t="str">
            <v>Z004</v>
          </cell>
          <cell r="D453" t="str">
            <v>Accrued Bonus type 2</v>
          </cell>
        </row>
        <row r="454">
          <cell r="B454">
            <v>42840400</v>
          </cell>
          <cell r="C454" t="str">
            <v>Z004</v>
          </cell>
          <cell r="D454" t="str">
            <v>Accrued Bonus type 3</v>
          </cell>
        </row>
        <row r="455">
          <cell r="B455">
            <v>42850500</v>
          </cell>
          <cell r="C455" t="str">
            <v>Z004</v>
          </cell>
          <cell r="D455" t="str">
            <v>Accrued wage increase</v>
          </cell>
        </row>
        <row r="456">
          <cell r="B456">
            <v>42850600</v>
          </cell>
          <cell r="C456" t="str">
            <v>Z004</v>
          </cell>
          <cell r="D456" t="str">
            <v>Accrued wage premium</v>
          </cell>
        </row>
        <row r="457">
          <cell r="B457">
            <v>42850700</v>
          </cell>
          <cell r="C457" t="str">
            <v>Z004</v>
          </cell>
          <cell r="D457" t="str">
            <v>Accrued wage settlement</v>
          </cell>
        </row>
        <row r="458">
          <cell r="B458">
            <v>42860800</v>
          </cell>
          <cell r="C458" t="str">
            <v>Z004</v>
          </cell>
          <cell r="D458" t="str">
            <v>Accrued other employee payable</v>
          </cell>
        </row>
        <row r="459">
          <cell r="B459">
            <v>42870000</v>
          </cell>
          <cell r="C459" t="str">
            <v>Z004</v>
          </cell>
          <cell r="D459" t="str">
            <v>accrued 13th month</v>
          </cell>
        </row>
        <row r="460">
          <cell r="B460">
            <v>42999001</v>
          </cell>
          <cell r="C460" t="str">
            <v>Z004</v>
          </cell>
          <cell r="D460" t="str">
            <v>Technical payroll 1</v>
          </cell>
        </row>
        <row r="461">
          <cell r="B461">
            <v>42999002</v>
          </cell>
          <cell r="C461" t="str">
            <v>Z004</v>
          </cell>
          <cell r="D461" t="str">
            <v>Technical payroll 2</v>
          </cell>
        </row>
        <row r="462">
          <cell r="B462">
            <v>42999003</v>
          </cell>
          <cell r="C462" t="str">
            <v>Z004</v>
          </cell>
          <cell r="D462" t="str">
            <v>Technical payroll 3</v>
          </cell>
        </row>
        <row r="463">
          <cell r="B463">
            <v>42999004</v>
          </cell>
          <cell r="C463" t="str">
            <v>Z004</v>
          </cell>
          <cell r="D463" t="str">
            <v>Technical payroll 4</v>
          </cell>
        </row>
        <row r="464">
          <cell r="B464">
            <v>42999005</v>
          </cell>
          <cell r="C464" t="str">
            <v>Z004</v>
          </cell>
          <cell r="D464" t="str">
            <v>Technical payroll 5</v>
          </cell>
        </row>
        <row r="465">
          <cell r="B465">
            <v>42999006</v>
          </cell>
          <cell r="C465" t="str">
            <v>Z004</v>
          </cell>
          <cell r="D465" t="str">
            <v>Technical payroll 6</v>
          </cell>
        </row>
        <row r="466">
          <cell r="B466">
            <v>42999007</v>
          </cell>
          <cell r="C466" t="str">
            <v>Z004</v>
          </cell>
          <cell r="D466" t="str">
            <v>Technical payroll 7</v>
          </cell>
        </row>
        <row r="467">
          <cell r="B467">
            <v>42999008</v>
          </cell>
          <cell r="C467" t="str">
            <v>Z004</v>
          </cell>
          <cell r="D467" t="str">
            <v>Technical payroll 8</v>
          </cell>
        </row>
        <row r="468">
          <cell r="B468">
            <v>42999009</v>
          </cell>
          <cell r="C468" t="str">
            <v>Z004</v>
          </cell>
          <cell r="D468" t="str">
            <v>Technical payroll 9</v>
          </cell>
        </row>
        <row r="469">
          <cell r="B469">
            <v>42999010</v>
          </cell>
          <cell r="C469" t="str">
            <v>Z004</v>
          </cell>
          <cell r="D469" t="str">
            <v>Technical payroll 10</v>
          </cell>
        </row>
        <row r="470">
          <cell r="B470">
            <v>42999011</v>
          </cell>
          <cell r="C470" t="str">
            <v>Z004</v>
          </cell>
          <cell r="D470" t="str">
            <v>Technical payroll 11</v>
          </cell>
        </row>
        <row r="471">
          <cell r="B471">
            <v>42999012</v>
          </cell>
          <cell r="C471" t="str">
            <v>Z004</v>
          </cell>
          <cell r="D471" t="str">
            <v>Technical payroll 12</v>
          </cell>
        </row>
        <row r="472">
          <cell r="B472">
            <v>42999013</v>
          </cell>
          <cell r="C472" t="str">
            <v>Z004</v>
          </cell>
          <cell r="D472" t="str">
            <v>Technical payroll 13</v>
          </cell>
        </row>
        <row r="473">
          <cell r="B473">
            <v>42999014</v>
          </cell>
          <cell r="C473" t="str">
            <v>Z004</v>
          </cell>
          <cell r="D473" t="str">
            <v>Technical payroll 14</v>
          </cell>
        </row>
        <row r="474">
          <cell r="B474">
            <v>42999015</v>
          </cell>
          <cell r="C474" t="str">
            <v>Z004</v>
          </cell>
          <cell r="D474" t="str">
            <v>Technical payroll 15</v>
          </cell>
        </row>
        <row r="475">
          <cell r="B475">
            <v>43010100</v>
          </cell>
          <cell r="C475" t="str">
            <v>Z004</v>
          </cell>
          <cell r="D475" t="str">
            <v>Social Security type 1</v>
          </cell>
        </row>
        <row r="476">
          <cell r="B476">
            <v>43010200</v>
          </cell>
          <cell r="C476" t="str">
            <v>Z004</v>
          </cell>
          <cell r="D476" t="str">
            <v>Social Security type 2</v>
          </cell>
        </row>
        <row r="477">
          <cell r="B477">
            <v>43010300</v>
          </cell>
          <cell r="C477" t="str">
            <v>Z004</v>
          </cell>
          <cell r="D477" t="str">
            <v>Social Security type 3</v>
          </cell>
        </row>
        <row r="478">
          <cell r="B478">
            <v>43020100</v>
          </cell>
          <cell r="C478" t="str">
            <v>Z004</v>
          </cell>
          <cell r="D478" t="str">
            <v>Other social organism T1</v>
          </cell>
        </row>
        <row r="479">
          <cell r="B479">
            <v>43020200</v>
          </cell>
          <cell r="C479" t="str">
            <v>Z004</v>
          </cell>
          <cell r="D479" t="str">
            <v>Other social organism T2</v>
          </cell>
        </row>
        <row r="480">
          <cell r="B480">
            <v>43020300</v>
          </cell>
          <cell r="C480" t="str">
            <v>Z004</v>
          </cell>
          <cell r="D480" t="str">
            <v>Other social organism T3</v>
          </cell>
        </row>
        <row r="481">
          <cell r="B481">
            <v>43020400</v>
          </cell>
          <cell r="C481" t="str">
            <v>Z004</v>
          </cell>
          <cell r="D481" t="str">
            <v>Other social organism T4</v>
          </cell>
        </row>
        <row r="482">
          <cell r="B482">
            <v>43020500</v>
          </cell>
          <cell r="C482" t="str">
            <v>Z004</v>
          </cell>
          <cell r="D482" t="str">
            <v>Other social organism T5</v>
          </cell>
        </row>
        <row r="483">
          <cell r="B483">
            <v>43020600</v>
          </cell>
          <cell r="C483" t="str">
            <v>Z004</v>
          </cell>
          <cell r="D483" t="str">
            <v>Other social organism T6</v>
          </cell>
        </row>
        <row r="484">
          <cell r="B484">
            <v>43020700</v>
          </cell>
          <cell r="C484" t="str">
            <v>Z004</v>
          </cell>
          <cell r="D484" t="str">
            <v>Other social organism T7</v>
          </cell>
        </row>
        <row r="485">
          <cell r="B485">
            <v>43020800</v>
          </cell>
          <cell r="C485" t="str">
            <v>Z004</v>
          </cell>
          <cell r="D485" t="str">
            <v>Other social organism T8</v>
          </cell>
        </row>
        <row r="486">
          <cell r="B486">
            <v>43020900</v>
          </cell>
          <cell r="C486" t="str">
            <v>Z004</v>
          </cell>
          <cell r="D486" t="str">
            <v>Other social organism T9</v>
          </cell>
        </row>
        <row r="487">
          <cell r="B487">
            <v>43021000</v>
          </cell>
          <cell r="C487" t="str">
            <v>Z004</v>
          </cell>
          <cell r="D487" t="str">
            <v>Other social organism T10</v>
          </cell>
        </row>
        <row r="488">
          <cell r="B488">
            <v>43021100</v>
          </cell>
          <cell r="C488" t="str">
            <v>Z004</v>
          </cell>
          <cell r="D488" t="str">
            <v>Other social organism T11</v>
          </cell>
        </row>
        <row r="489">
          <cell r="B489">
            <v>43021200</v>
          </cell>
          <cell r="C489" t="str">
            <v>Z004</v>
          </cell>
          <cell r="D489" t="str">
            <v>Healthcare inssurance type 1</v>
          </cell>
        </row>
        <row r="490">
          <cell r="B490">
            <v>43021300</v>
          </cell>
          <cell r="C490" t="str">
            <v>Z004</v>
          </cell>
          <cell r="D490" t="str">
            <v>Other social organism T13</v>
          </cell>
        </row>
        <row r="491">
          <cell r="B491">
            <v>43021400</v>
          </cell>
          <cell r="C491" t="str">
            <v>Z004</v>
          </cell>
          <cell r="D491" t="str">
            <v>Other social organism T14</v>
          </cell>
        </row>
        <row r="492">
          <cell r="B492">
            <v>43021500</v>
          </cell>
          <cell r="C492" t="str">
            <v>Z004</v>
          </cell>
          <cell r="D492" t="str">
            <v>Other social organism T15</v>
          </cell>
        </row>
        <row r="493">
          <cell r="B493">
            <v>43080100</v>
          </cell>
          <cell r="C493" t="str">
            <v>Z004</v>
          </cell>
          <cell r="D493" t="str">
            <v>Accrued social charge T1</v>
          </cell>
        </row>
        <row r="494">
          <cell r="B494">
            <v>43080200</v>
          </cell>
          <cell r="C494" t="str">
            <v>Z004</v>
          </cell>
          <cell r="D494" t="str">
            <v>Accrued social charge T2</v>
          </cell>
        </row>
        <row r="495">
          <cell r="B495">
            <v>43080300</v>
          </cell>
          <cell r="C495" t="str">
            <v>Z004</v>
          </cell>
          <cell r="D495" t="str">
            <v>Accrued social charge T3</v>
          </cell>
        </row>
        <row r="496">
          <cell r="B496">
            <v>43080400</v>
          </cell>
          <cell r="C496" t="str">
            <v>Z004</v>
          </cell>
          <cell r="D496" t="str">
            <v>Accrued social charge T4</v>
          </cell>
        </row>
        <row r="497">
          <cell r="B497">
            <v>43080500</v>
          </cell>
          <cell r="C497" t="str">
            <v>Z004</v>
          </cell>
          <cell r="D497" t="str">
            <v>Accrued social charge T5</v>
          </cell>
        </row>
        <row r="498">
          <cell r="B498">
            <v>43080600</v>
          </cell>
          <cell r="C498" t="str">
            <v>Z004</v>
          </cell>
          <cell r="D498" t="str">
            <v>Accrued social charge T6</v>
          </cell>
        </row>
        <row r="499">
          <cell r="B499">
            <v>43080700</v>
          </cell>
          <cell r="C499" t="str">
            <v>Z004</v>
          </cell>
          <cell r="D499" t="str">
            <v>Accrued social charge T7</v>
          </cell>
        </row>
        <row r="500">
          <cell r="B500">
            <v>43080800</v>
          </cell>
          <cell r="C500" t="str">
            <v>Z004</v>
          </cell>
          <cell r="D500" t="str">
            <v>Accrued social charge T8</v>
          </cell>
        </row>
        <row r="501">
          <cell r="B501">
            <v>44100100</v>
          </cell>
          <cell r="C501" t="str">
            <v>Z004</v>
          </cell>
          <cell r="D501" t="str">
            <v>Other tax payable type 1</v>
          </cell>
        </row>
        <row r="502">
          <cell r="B502">
            <v>44100200</v>
          </cell>
          <cell r="C502" t="str">
            <v>Z004</v>
          </cell>
          <cell r="D502" t="str">
            <v>Other tax payable type 2</v>
          </cell>
        </row>
        <row r="503">
          <cell r="B503">
            <v>44100300</v>
          </cell>
          <cell r="C503" t="str">
            <v>Z004</v>
          </cell>
          <cell r="D503" t="str">
            <v>Other tax payable type 3</v>
          </cell>
        </row>
        <row r="504">
          <cell r="B504">
            <v>44100400</v>
          </cell>
          <cell r="C504" t="str">
            <v>Z004</v>
          </cell>
          <cell r="D504" t="str">
            <v>Other tax payable type 4</v>
          </cell>
        </row>
        <row r="505">
          <cell r="B505">
            <v>44100500</v>
          </cell>
          <cell r="C505" t="str">
            <v>Z004</v>
          </cell>
          <cell r="D505" t="str">
            <v>Other tax payable type 5</v>
          </cell>
        </row>
        <row r="506">
          <cell r="B506">
            <v>44100600</v>
          </cell>
          <cell r="C506" t="str">
            <v>Z004</v>
          </cell>
          <cell r="D506" t="str">
            <v>Other tax payable type 6</v>
          </cell>
        </row>
        <row r="507">
          <cell r="B507">
            <v>44100700</v>
          </cell>
          <cell r="C507" t="str">
            <v>Z004</v>
          </cell>
          <cell r="D507" t="str">
            <v>Other tax payable type 7</v>
          </cell>
        </row>
        <row r="508">
          <cell r="B508">
            <v>44100800</v>
          </cell>
          <cell r="C508" t="str">
            <v>Z004</v>
          </cell>
          <cell r="D508" t="str">
            <v>Other tax payable type 8</v>
          </cell>
        </row>
        <row r="509">
          <cell r="B509">
            <v>44100900</v>
          </cell>
          <cell r="C509" t="str">
            <v>Z004</v>
          </cell>
          <cell r="D509" t="str">
            <v>Other tax payable type 9</v>
          </cell>
        </row>
        <row r="510">
          <cell r="B510">
            <v>44101000</v>
          </cell>
          <cell r="C510" t="str">
            <v>Z004</v>
          </cell>
          <cell r="D510" t="str">
            <v>Other tax payable type 10</v>
          </cell>
        </row>
        <row r="511">
          <cell r="B511">
            <v>44101100</v>
          </cell>
          <cell r="C511" t="str">
            <v>Z004</v>
          </cell>
          <cell r="D511" t="str">
            <v>Other tax payable type 11</v>
          </cell>
        </row>
        <row r="512">
          <cell r="B512">
            <v>44101200</v>
          </cell>
          <cell r="C512" t="str">
            <v>Z004</v>
          </cell>
          <cell r="D512" t="str">
            <v>Other tax payable type 12</v>
          </cell>
        </row>
        <row r="513">
          <cell r="B513">
            <v>44101300</v>
          </cell>
          <cell r="C513" t="str">
            <v>Z004</v>
          </cell>
          <cell r="D513" t="str">
            <v>Other tax payable type 13</v>
          </cell>
        </row>
        <row r="514">
          <cell r="B514">
            <v>44101400</v>
          </cell>
          <cell r="C514" t="str">
            <v>Z004</v>
          </cell>
          <cell r="D514" t="str">
            <v>Other tax payable type 14</v>
          </cell>
        </row>
        <row r="515">
          <cell r="B515">
            <v>44101500</v>
          </cell>
          <cell r="C515" t="str">
            <v>Z004</v>
          </cell>
          <cell r="D515" t="str">
            <v>Other tax payable type 15</v>
          </cell>
        </row>
        <row r="516">
          <cell r="B516">
            <v>44101600</v>
          </cell>
          <cell r="C516" t="str">
            <v>Z004</v>
          </cell>
          <cell r="D516" t="str">
            <v>Other tax payable type 16</v>
          </cell>
        </row>
        <row r="517">
          <cell r="B517">
            <v>44101700</v>
          </cell>
          <cell r="C517" t="str">
            <v>Z004</v>
          </cell>
          <cell r="D517" t="str">
            <v>Other tax payable type 17</v>
          </cell>
        </row>
        <row r="518">
          <cell r="B518">
            <v>44101800</v>
          </cell>
          <cell r="C518" t="str">
            <v>Z004</v>
          </cell>
          <cell r="D518" t="str">
            <v>Other tax payable type 18</v>
          </cell>
        </row>
        <row r="519">
          <cell r="B519">
            <v>44101900</v>
          </cell>
          <cell r="C519" t="str">
            <v>Z004</v>
          </cell>
          <cell r="D519" t="str">
            <v>Other tax payable type 19</v>
          </cell>
        </row>
        <row r="520">
          <cell r="B520">
            <v>44102000</v>
          </cell>
          <cell r="C520" t="str">
            <v>Z004</v>
          </cell>
          <cell r="D520" t="str">
            <v>Other tax payable type 20</v>
          </cell>
        </row>
        <row r="521">
          <cell r="B521">
            <v>44102500</v>
          </cell>
          <cell r="C521" t="str">
            <v>Z004</v>
          </cell>
          <cell r="D521" t="str">
            <v>Other tax payable type XX</v>
          </cell>
        </row>
        <row r="522">
          <cell r="B522">
            <v>44200000</v>
          </cell>
          <cell r="C522" t="str">
            <v>Z004</v>
          </cell>
          <cell r="D522" t="str">
            <v>CVAE</v>
          </cell>
        </row>
        <row r="523">
          <cell r="B523">
            <v>44260000</v>
          </cell>
          <cell r="C523" t="str">
            <v>Z004</v>
          </cell>
          <cell r="D523" t="str">
            <v>"CVAE ""French Entities Only"" "</v>
          </cell>
        </row>
        <row r="524">
          <cell r="B524">
            <v>44360100</v>
          </cell>
          <cell r="C524" t="str">
            <v>Z002</v>
          </cell>
          <cell r="D524" t="str">
            <v>Personnel-advanced payment on wage</v>
          </cell>
        </row>
        <row r="525">
          <cell r="B525">
            <v>44360199</v>
          </cell>
          <cell r="C525" t="str">
            <v>Z004</v>
          </cell>
          <cell r="D525" t="str">
            <v>Personnel-advances migration</v>
          </cell>
        </row>
        <row r="526">
          <cell r="B526">
            <v>44360300</v>
          </cell>
          <cell r="C526" t="str">
            <v>Z004</v>
          </cell>
          <cell r="D526" t="str">
            <v>Personnel-payment on wage</v>
          </cell>
        </row>
        <row r="527">
          <cell r="B527">
            <v>44360500</v>
          </cell>
          <cell r="C527" t="str">
            <v>Z004</v>
          </cell>
          <cell r="D527" t="str">
            <v>Personnel-surplus received</v>
          </cell>
        </row>
        <row r="528">
          <cell r="B528">
            <v>44360700</v>
          </cell>
          <cell r="C528" t="str">
            <v>Z004</v>
          </cell>
          <cell r="D528" t="str">
            <v>Personnel-advance on profit-sharing</v>
          </cell>
        </row>
        <row r="529">
          <cell r="B529">
            <v>44361000</v>
          </cell>
          <cell r="C529" t="str">
            <v>Z002</v>
          </cell>
          <cell r="D529" t="str">
            <v>Personnel-expense claim advances</v>
          </cell>
        </row>
        <row r="530">
          <cell r="B530">
            <v>44361099</v>
          </cell>
          <cell r="C530" t="str">
            <v>Z004</v>
          </cell>
          <cell r="D530" t="str">
            <v>Personnel-expense claim advances migration</v>
          </cell>
        </row>
        <row r="531">
          <cell r="B531">
            <v>44361100</v>
          </cell>
          <cell r="C531" t="str">
            <v>Z002</v>
          </cell>
          <cell r="D531" t="str">
            <v>Personnel-expense permanent advances</v>
          </cell>
        </row>
        <row r="532">
          <cell r="B532">
            <v>44361200</v>
          </cell>
          <cell r="C532" t="str">
            <v>Z004</v>
          </cell>
          <cell r="D532" t="str">
            <v>Other tax receivable</v>
          </cell>
        </row>
        <row r="533">
          <cell r="B533">
            <v>44361300</v>
          </cell>
          <cell r="C533" t="str">
            <v>Z004</v>
          </cell>
          <cell r="D533" t="str">
            <v>Other social receivable</v>
          </cell>
        </row>
        <row r="534">
          <cell r="B534">
            <v>44520010</v>
          </cell>
          <cell r="C534" t="str">
            <v>Z004</v>
          </cell>
          <cell r="D534" t="str">
            <v>VAT Collected intraco. Goods and assets</v>
          </cell>
        </row>
        <row r="535">
          <cell r="B535">
            <v>44520020</v>
          </cell>
          <cell r="C535" t="str">
            <v>Z004</v>
          </cell>
          <cell r="D535" t="str">
            <v>VAT Collected  intraco. Services EEC &amp; out EEC</v>
          </cell>
        </row>
        <row r="536">
          <cell r="B536">
            <v>44551000</v>
          </cell>
          <cell r="C536" t="str">
            <v>Z004</v>
          </cell>
          <cell r="D536" t="str">
            <v>VAT payable</v>
          </cell>
        </row>
        <row r="537">
          <cell r="B537">
            <v>44551011</v>
          </cell>
          <cell r="C537" t="str">
            <v>Z004</v>
          </cell>
          <cell r="D537" t="str">
            <v>VAT payable registered in foreign country: germany</v>
          </cell>
        </row>
        <row r="538">
          <cell r="B538">
            <v>44551012</v>
          </cell>
          <cell r="C538" t="str">
            <v>Z004</v>
          </cell>
          <cell r="D538" t="str">
            <v>VAT payable registered in foreign country: spain</v>
          </cell>
        </row>
        <row r="539">
          <cell r="B539">
            <v>44551013</v>
          </cell>
          <cell r="C539" t="str">
            <v>Z004</v>
          </cell>
          <cell r="D539" t="str">
            <v>VAT payable registered in foreign country belgique</v>
          </cell>
        </row>
        <row r="540">
          <cell r="B540">
            <v>44551014</v>
          </cell>
          <cell r="C540" t="str">
            <v>Z004</v>
          </cell>
          <cell r="D540" t="str">
            <v>VAT payable registered foreign country Czech Rep</v>
          </cell>
        </row>
        <row r="541">
          <cell r="B541">
            <v>44551015</v>
          </cell>
          <cell r="C541" t="str">
            <v>Z004</v>
          </cell>
          <cell r="D541" t="str">
            <v>VAT payable registered in foreign country: UK</v>
          </cell>
        </row>
        <row r="542">
          <cell r="B542">
            <v>44551016</v>
          </cell>
          <cell r="C542" t="str">
            <v>Z004</v>
          </cell>
          <cell r="D542" t="str">
            <v>VAT payable registered in foreign country Roumania</v>
          </cell>
        </row>
        <row r="543">
          <cell r="B543">
            <v>44551017</v>
          </cell>
          <cell r="C543" t="str">
            <v>Z004</v>
          </cell>
          <cell r="D543" t="str">
            <v>VAT payable registered in foreign country: hungary</v>
          </cell>
        </row>
        <row r="544">
          <cell r="B544">
            <v>44551018</v>
          </cell>
          <cell r="C544" t="str">
            <v>Z004</v>
          </cell>
          <cell r="D544" t="str">
            <v>VAT payable registered in foreign country slovakia</v>
          </cell>
        </row>
        <row r="545">
          <cell r="B545">
            <v>44551019</v>
          </cell>
          <cell r="C545" t="str">
            <v>Z004</v>
          </cell>
          <cell r="D545" t="str">
            <v>VAT payable registered in foreign country: Poland</v>
          </cell>
        </row>
        <row r="546">
          <cell r="B546">
            <v>44551099</v>
          </cell>
          <cell r="C546" t="str">
            <v>Z004</v>
          </cell>
          <cell r="D546" t="str">
            <v>VAT payable regist. in foreign country pending</v>
          </cell>
        </row>
        <row r="547">
          <cell r="B547">
            <v>44562000</v>
          </cell>
          <cell r="C547" t="str">
            <v>Z004</v>
          </cell>
          <cell r="D547" t="str">
            <v>VAT deductible on assets</v>
          </cell>
        </row>
        <row r="548">
          <cell r="B548">
            <v>44562011</v>
          </cell>
          <cell r="C548" t="str">
            <v>Z004</v>
          </cell>
          <cell r="D548" t="str">
            <v>VAT assets registered in foreign country: germany</v>
          </cell>
        </row>
        <row r="549">
          <cell r="B549">
            <v>44562012</v>
          </cell>
          <cell r="C549" t="str">
            <v>Z004</v>
          </cell>
          <cell r="D549" t="str">
            <v>VAT assets registered in foreign country: spain</v>
          </cell>
        </row>
        <row r="550">
          <cell r="B550">
            <v>44562013</v>
          </cell>
          <cell r="C550" t="str">
            <v>Z004</v>
          </cell>
          <cell r="D550" t="str">
            <v>VAT assets registered in foreign country: Belgique</v>
          </cell>
        </row>
        <row r="551">
          <cell r="B551">
            <v>44562014</v>
          </cell>
          <cell r="C551" t="str">
            <v>Z004</v>
          </cell>
          <cell r="D551" t="str">
            <v>VAT assets registered in foreign country Czech Rep</v>
          </cell>
        </row>
        <row r="552">
          <cell r="B552">
            <v>44562015</v>
          </cell>
          <cell r="C552" t="str">
            <v>Z004</v>
          </cell>
          <cell r="D552" t="str">
            <v>VAT assets registered in foreign country: UK</v>
          </cell>
        </row>
        <row r="553">
          <cell r="B553">
            <v>44562016</v>
          </cell>
          <cell r="C553" t="str">
            <v>Z004</v>
          </cell>
          <cell r="D553" t="str">
            <v>VAT assets registered in foreign country: roumania</v>
          </cell>
        </row>
        <row r="554">
          <cell r="B554">
            <v>44562017</v>
          </cell>
          <cell r="C554" t="str">
            <v>Z004</v>
          </cell>
          <cell r="D554" t="str">
            <v>VAT assets registered in foreign country: hungary</v>
          </cell>
        </row>
        <row r="555">
          <cell r="B555">
            <v>44562018</v>
          </cell>
          <cell r="C555" t="str">
            <v>Z004</v>
          </cell>
          <cell r="D555" t="str">
            <v>VAT assets registered in foreign country: slovakia</v>
          </cell>
        </row>
        <row r="556">
          <cell r="B556">
            <v>44562019</v>
          </cell>
          <cell r="C556" t="str">
            <v>Z004</v>
          </cell>
          <cell r="D556" t="str">
            <v>VAT assets registered in foreign country: poland</v>
          </cell>
        </row>
        <row r="557">
          <cell r="B557">
            <v>44562099</v>
          </cell>
          <cell r="C557" t="str">
            <v>Z004</v>
          </cell>
          <cell r="D557" t="str">
            <v>VAT assets registered in foreign country pending</v>
          </cell>
        </row>
        <row r="558">
          <cell r="B558">
            <v>44562500</v>
          </cell>
          <cell r="C558" t="str">
            <v>Z004</v>
          </cell>
          <cell r="D558" t="str">
            <v>VAT deductible on assets cash receivable</v>
          </cell>
        </row>
        <row r="559">
          <cell r="B559">
            <v>44566000</v>
          </cell>
          <cell r="C559" t="str">
            <v>Z004</v>
          </cell>
          <cell r="D559" t="str">
            <v>VAT deductible other Goods &amp; Services</v>
          </cell>
        </row>
        <row r="560">
          <cell r="B560">
            <v>44566011</v>
          </cell>
          <cell r="C560" t="str">
            <v>Z004</v>
          </cell>
          <cell r="D560" t="str">
            <v>VAT G&amp;S registered in foreign country: germany</v>
          </cell>
        </row>
        <row r="561">
          <cell r="B561">
            <v>44566012</v>
          </cell>
          <cell r="C561" t="str">
            <v>Z004</v>
          </cell>
          <cell r="D561" t="str">
            <v>VAT G&amp;S registered in foreign country: spain</v>
          </cell>
        </row>
        <row r="562">
          <cell r="B562">
            <v>44566013</v>
          </cell>
          <cell r="C562" t="str">
            <v>Z004</v>
          </cell>
          <cell r="D562" t="str">
            <v>VAT G&amp;S registered in foreign country: belgique</v>
          </cell>
        </row>
        <row r="563">
          <cell r="B563">
            <v>44566014</v>
          </cell>
          <cell r="C563" t="str">
            <v>Z004</v>
          </cell>
          <cell r="D563" t="str">
            <v>VAT G&amp;S registered in foreign country: Czech rep</v>
          </cell>
        </row>
        <row r="564">
          <cell r="B564">
            <v>44566015</v>
          </cell>
          <cell r="C564" t="str">
            <v>Z004</v>
          </cell>
          <cell r="D564" t="str">
            <v>VAT G&amp;S registered in foreign country: UK</v>
          </cell>
        </row>
        <row r="565">
          <cell r="B565">
            <v>44566016</v>
          </cell>
          <cell r="C565" t="str">
            <v>Z004</v>
          </cell>
          <cell r="D565" t="str">
            <v>VAT G&amp;S registered in foreign country: roumania</v>
          </cell>
        </row>
        <row r="566">
          <cell r="B566">
            <v>44566017</v>
          </cell>
          <cell r="C566" t="str">
            <v>Z004</v>
          </cell>
          <cell r="D566" t="str">
            <v>VAT G&amp;S registered in foreign country: Hungary</v>
          </cell>
        </row>
        <row r="567">
          <cell r="B567">
            <v>44566018</v>
          </cell>
          <cell r="C567" t="str">
            <v>Z004</v>
          </cell>
          <cell r="D567" t="str">
            <v>VAT G&amp;S registered in foreign country: Slovakia</v>
          </cell>
        </row>
        <row r="568">
          <cell r="B568">
            <v>44566019</v>
          </cell>
          <cell r="C568" t="str">
            <v>Z004</v>
          </cell>
          <cell r="D568" t="str">
            <v>VAT G&amp;S registered in foreign country: Poland</v>
          </cell>
        </row>
        <row r="569">
          <cell r="B569">
            <v>44566099</v>
          </cell>
          <cell r="C569" t="str">
            <v>Z004</v>
          </cell>
          <cell r="D569" t="str">
            <v>VAT G&amp;S registered in foreign country pending</v>
          </cell>
        </row>
        <row r="570">
          <cell r="B570">
            <v>44566210</v>
          </cell>
          <cell r="C570" t="str">
            <v>Z004</v>
          </cell>
          <cell r="D570" t="str">
            <v>VAT deductible Goods &amp; Assets intraco.</v>
          </cell>
        </row>
        <row r="571">
          <cell r="B571">
            <v>44566220</v>
          </cell>
          <cell r="C571" t="str">
            <v>Z004</v>
          </cell>
          <cell r="D571" t="str">
            <v>VAT deductible Services EEC &amp; out EEC</v>
          </cell>
        </row>
        <row r="572">
          <cell r="B572">
            <v>44566300</v>
          </cell>
          <cell r="C572" t="str">
            <v>Z004</v>
          </cell>
          <cell r="D572" t="str">
            <v>VAT deductible other G&amp;S autoliquidation</v>
          </cell>
        </row>
        <row r="573">
          <cell r="B573">
            <v>44566500</v>
          </cell>
          <cell r="C573" t="str">
            <v>Z004</v>
          </cell>
          <cell r="D573" t="str">
            <v>VAT other Goods &amp; Services cash receivable</v>
          </cell>
        </row>
        <row r="574">
          <cell r="B574">
            <v>44567000</v>
          </cell>
          <cell r="C574" t="str">
            <v>Z004</v>
          </cell>
          <cell r="D574" t="str">
            <v>VAT credit to postpone</v>
          </cell>
        </row>
        <row r="575">
          <cell r="B575">
            <v>44568000</v>
          </cell>
          <cell r="C575" t="str">
            <v>Z004</v>
          </cell>
          <cell r="D575" t="str">
            <v>VAT foreign country recovery</v>
          </cell>
        </row>
        <row r="576">
          <cell r="B576">
            <v>44571000</v>
          </cell>
          <cell r="C576" t="str">
            <v>Z004</v>
          </cell>
          <cell r="D576" t="str">
            <v>VAT collected</v>
          </cell>
        </row>
        <row r="577">
          <cell r="B577">
            <v>44571011</v>
          </cell>
          <cell r="C577" t="str">
            <v>Z004</v>
          </cell>
          <cell r="D577" t="str">
            <v>VAT collected registered foreign country Germany</v>
          </cell>
        </row>
        <row r="578">
          <cell r="B578">
            <v>44571012</v>
          </cell>
          <cell r="C578" t="str">
            <v>Z004</v>
          </cell>
          <cell r="D578" t="str">
            <v>VAT collected registered foreign country Spain</v>
          </cell>
        </row>
        <row r="579">
          <cell r="B579">
            <v>44571013</v>
          </cell>
          <cell r="C579" t="str">
            <v>Z004</v>
          </cell>
          <cell r="D579" t="str">
            <v>VAT collected registered foreign country belgique</v>
          </cell>
        </row>
        <row r="580">
          <cell r="B580">
            <v>44571014</v>
          </cell>
          <cell r="C580" t="str">
            <v>Z004</v>
          </cell>
          <cell r="D580" t="str">
            <v>VAT collected registered foreign country Czech rep</v>
          </cell>
        </row>
        <row r="581">
          <cell r="B581">
            <v>44571015</v>
          </cell>
          <cell r="C581" t="str">
            <v>Z004</v>
          </cell>
          <cell r="D581" t="str">
            <v>VAT collected registered foreign country UK</v>
          </cell>
        </row>
        <row r="582">
          <cell r="B582">
            <v>44571016</v>
          </cell>
          <cell r="C582" t="str">
            <v>Z004</v>
          </cell>
          <cell r="D582" t="str">
            <v>VAT collected registered foreign country Roumania</v>
          </cell>
        </row>
        <row r="583">
          <cell r="B583">
            <v>44571017</v>
          </cell>
          <cell r="C583" t="str">
            <v>Z004</v>
          </cell>
          <cell r="D583" t="str">
            <v>VAT collected registered foreign country hungary</v>
          </cell>
        </row>
        <row r="584">
          <cell r="B584">
            <v>44571018</v>
          </cell>
          <cell r="C584" t="str">
            <v>Z004</v>
          </cell>
          <cell r="D584" t="str">
            <v>VAT collected registered foreign country slovakia</v>
          </cell>
        </row>
        <row r="585">
          <cell r="B585">
            <v>44571019</v>
          </cell>
          <cell r="C585" t="str">
            <v>Z004</v>
          </cell>
          <cell r="D585" t="str">
            <v>VAT collected registered foreign country poland</v>
          </cell>
        </row>
        <row r="586">
          <cell r="B586">
            <v>44571099</v>
          </cell>
          <cell r="C586" t="str">
            <v>Z004</v>
          </cell>
          <cell r="D586" t="str">
            <v>VAT collected registered foreign country pending</v>
          </cell>
        </row>
        <row r="587">
          <cell r="B587">
            <v>44571300</v>
          </cell>
          <cell r="C587" t="str">
            <v>Z004</v>
          </cell>
          <cell r="D587" t="str">
            <v>VAT collected Autoliquidation</v>
          </cell>
        </row>
        <row r="588">
          <cell r="B588">
            <v>44583000</v>
          </cell>
          <cell r="C588" t="str">
            <v>Z004</v>
          </cell>
          <cell r="D588" t="str">
            <v>VAT recovery requested local</v>
          </cell>
        </row>
        <row r="589">
          <cell r="B589">
            <v>44586000</v>
          </cell>
          <cell r="C589" t="str">
            <v>Z004</v>
          </cell>
          <cell r="D589" t="str">
            <v>VAT on manual GRNI</v>
          </cell>
        </row>
        <row r="590">
          <cell r="B590">
            <v>44587000</v>
          </cell>
          <cell r="C590" t="str">
            <v>Z004</v>
          </cell>
          <cell r="D590" t="str">
            <v>VAT on provision on manual Invoices</v>
          </cell>
        </row>
        <row r="591">
          <cell r="B591">
            <v>45100000</v>
          </cell>
          <cell r="C591" t="str">
            <v>Z004</v>
          </cell>
          <cell r="D591" t="str">
            <v>Deferred income on tooling</v>
          </cell>
        </row>
        <row r="592">
          <cell r="B592">
            <v>45161000</v>
          </cell>
          <cell r="C592" t="str">
            <v>Z004</v>
          </cell>
          <cell r="D592" t="str">
            <v>Resarch tax credit receivable</v>
          </cell>
        </row>
        <row r="593">
          <cell r="B593">
            <v>45162000</v>
          </cell>
          <cell r="C593" t="str">
            <v>Z004</v>
          </cell>
          <cell r="D593" t="str">
            <v>Prepaid expenses GL</v>
          </cell>
        </row>
        <row r="594">
          <cell r="B594">
            <v>45162200</v>
          </cell>
          <cell r="C594" t="str">
            <v>Z002</v>
          </cell>
          <cell r="D594" t="str">
            <v>Prepaid expenses external CGS</v>
          </cell>
        </row>
        <row r="595">
          <cell r="B595">
            <v>45162210</v>
          </cell>
          <cell r="C595" t="str">
            <v>Z002</v>
          </cell>
          <cell r="D595" t="str">
            <v>Prepaid expenses intragroup CGS</v>
          </cell>
        </row>
        <row r="596">
          <cell r="B596">
            <v>45163000</v>
          </cell>
          <cell r="C596" t="str">
            <v>Z004</v>
          </cell>
          <cell r="D596" t="str">
            <v>Indemnities receivable from insurance companies</v>
          </cell>
        </row>
        <row r="597">
          <cell r="B597">
            <v>45164000</v>
          </cell>
          <cell r="C597" t="str">
            <v>Z004</v>
          </cell>
          <cell r="D597" t="str">
            <v>Cores receivable</v>
          </cell>
        </row>
        <row r="598">
          <cell r="B598">
            <v>45165100</v>
          </cell>
          <cell r="C598" t="str">
            <v>Z004</v>
          </cell>
          <cell r="D598" t="str">
            <v>Other sundry receivables</v>
          </cell>
        </row>
        <row r="599">
          <cell r="B599">
            <v>45165200</v>
          </cell>
          <cell r="C599" t="str">
            <v>Z004</v>
          </cell>
          <cell r="D599" t="str">
            <v>St loans to personnel</v>
          </cell>
        </row>
        <row r="600">
          <cell r="B600">
            <v>45165300</v>
          </cell>
          <cell r="C600" t="str">
            <v>Z004</v>
          </cell>
          <cell r="D600" t="str">
            <v>Guarantee deposits paid-up  st</v>
          </cell>
        </row>
        <row r="601">
          <cell r="B601">
            <v>45165400</v>
          </cell>
          <cell r="C601" t="str">
            <v>Z004</v>
          </cell>
          <cell r="D601" t="str">
            <v>C/c div. ii</v>
          </cell>
        </row>
        <row r="602">
          <cell r="B602">
            <v>45165510</v>
          </cell>
          <cell r="C602" t="str">
            <v>Z002</v>
          </cell>
          <cell r="D602" t="str">
            <v>Assoc. gie operations (deb.)</v>
          </cell>
        </row>
        <row r="603">
          <cell r="B603">
            <v>45165599</v>
          </cell>
          <cell r="C603" t="str">
            <v>Z004</v>
          </cell>
          <cell r="D603" t="str">
            <v>Assoc. gie operations (deb.) migration</v>
          </cell>
        </row>
        <row r="604">
          <cell r="B604">
            <v>45165600</v>
          </cell>
          <cell r="C604" t="str">
            <v>Z002</v>
          </cell>
          <cell r="D604" t="str">
            <v>Other sundry receivables CGS</v>
          </cell>
        </row>
        <row r="605">
          <cell r="B605">
            <v>45165610</v>
          </cell>
          <cell r="C605" t="str">
            <v>Z002</v>
          </cell>
          <cell r="D605" t="str">
            <v>Other sundry receivables group CGS</v>
          </cell>
        </row>
        <row r="606">
          <cell r="B606">
            <v>45165699</v>
          </cell>
          <cell r="C606" t="str">
            <v>Z004</v>
          </cell>
          <cell r="D606" t="str">
            <v>Other group miscellaneous a/r migration</v>
          </cell>
        </row>
        <row r="607">
          <cell r="B607">
            <v>45169000</v>
          </cell>
          <cell r="C607" t="str">
            <v>Z004</v>
          </cell>
          <cell r="D607" t="str">
            <v>Impairment other current receivables</v>
          </cell>
        </row>
        <row r="608">
          <cell r="B608">
            <v>45200000</v>
          </cell>
          <cell r="C608" t="str">
            <v>Z002</v>
          </cell>
          <cell r="D608" t="str">
            <v>Down payment on non capitalized tooling received</v>
          </cell>
        </row>
        <row r="609">
          <cell r="B609">
            <v>45200099</v>
          </cell>
          <cell r="C609" t="str">
            <v>Z004</v>
          </cell>
          <cell r="D609" t="str">
            <v>Down payment on non capitalized toolingMigration</v>
          </cell>
        </row>
        <row r="610">
          <cell r="B610">
            <v>45200100</v>
          </cell>
          <cell r="C610" t="str">
            <v>Z002</v>
          </cell>
          <cell r="D610" t="str">
            <v>Down payment on non capitalized tooling to receive</v>
          </cell>
        </row>
        <row r="611">
          <cell r="B611">
            <v>45210000</v>
          </cell>
          <cell r="C611" t="str">
            <v>Z002</v>
          </cell>
          <cell r="D611" t="str">
            <v>Downpayment supplier tooling CGS</v>
          </cell>
        </row>
        <row r="612">
          <cell r="B612">
            <v>45220000</v>
          </cell>
          <cell r="C612" t="str">
            <v>Z002</v>
          </cell>
          <cell r="D612" t="str">
            <v>Downpayment supplier except tooling CGS</v>
          </cell>
        </row>
        <row r="613">
          <cell r="B613">
            <v>45220099</v>
          </cell>
          <cell r="C613" t="str">
            <v>Z004</v>
          </cell>
          <cell r="D613" t="str">
            <v>Downpayment supplier except tooling migration</v>
          </cell>
        </row>
        <row r="614">
          <cell r="B614">
            <v>45300000</v>
          </cell>
          <cell r="C614" t="str">
            <v>Z004</v>
          </cell>
          <cell r="D614" t="str">
            <v>Deferred income on capitalized developpment costs</v>
          </cell>
        </row>
        <row r="615">
          <cell r="B615">
            <v>45400000</v>
          </cell>
          <cell r="C615" t="str">
            <v>Z004</v>
          </cell>
          <cell r="D615" t="str">
            <v>Deferred income non capitalized dev. costs</v>
          </cell>
        </row>
        <row r="616">
          <cell r="B616">
            <v>45510000</v>
          </cell>
          <cell r="C616" t="str">
            <v>Z004</v>
          </cell>
          <cell r="D616" t="str">
            <v>Deferred income excl tooling &amp; R&amp;D</v>
          </cell>
        </row>
        <row r="617">
          <cell r="B617">
            <v>45520010</v>
          </cell>
          <cell r="C617" t="str">
            <v>Z004</v>
          </cell>
          <cell r="D617" t="str">
            <v>Cores payable</v>
          </cell>
        </row>
        <row r="618">
          <cell r="B618">
            <v>45530000</v>
          </cell>
          <cell r="C618" t="str">
            <v>Z002</v>
          </cell>
          <cell r="D618" t="str">
            <v>sundry AP CGS</v>
          </cell>
        </row>
        <row r="619">
          <cell r="B619">
            <v>45530010</v>
          </cell>
          <cell r="C619" t="str">
            <v>Z002</v>
          </cell>
          <cell r="D619" t="str">
            <v>sundry AP Group CGS</v>
          </cell>
        </row>
        <row r="620">
          <cell r="B620">
            <v>45530011</v>
          </cell>
          <cell r="C620" t="str">
            <v>Z004</v>
          </cell>
          <cell r="D620" t="str">
            <v>R&amp;D and other tax credits type 2</v>
          </cell>
        </row>
        <row r="621">
          <cell r="B621">
            <v>45530040</v>
          </cell>
          <cell r="C621" t="str">
            <v>Z004</v>
          </cell>
          <cell r="D621" t="str">
            <v>sundry AP GL</v>
          </cell>
        </row>
        <row r="622">
          <cell r="B622">
            <v>45530099</v>
          </cell>
          <cell r="C622" t="str">
            <v>Z004</v>
          </cell>
          <cell r="D622" t="str">
            <v>sundry AP Migration</v>
          </cell>
        </row>
        <row r="623">
          <cell r="B623">
            <v>45531000</v>
          </cell>
          <cell r="C623" t="str">
            <v>Z002</v>
          </cell>
          <cell r="D623" t="str">
            <v>Accrued income external CGS</v>
          </cell>
        </row>
        <row r="624">
          <cell r="B624">
            <v>45531010</v>
          </cell>
          <cell r="C624" t="str">
            <v>Z002</v>
          </cell>
          <cell r="D624" t="str">
            <v>Accrued income intragroup CGS</v>
          </cell>
        </row>
        <row r="625">
          <cell r="B625">
            <v>45600000</v>
          </cell>
          <cell r="C625" t="str">
            <v>Z002</v>
          </cell>
          <cell r="D625" t="str">
            <v>Down-payments customer received</v>
          </cell>
        </row>
        <row r="626">
          <cell r="B626">
            <v>45600099</v>
          </cell>
          <cell r="C626" t="str">
            <v>Z004</v>
          </cell>
          <cell r="D626" t="str">
            <v>Down-payments customer received Migration</v>
          </cell>
        </row>
        <row r="627">
          <cell r="B627">
            <v>45600100</v>
          </cell>
          <cell r="C627" t="str">
            <v>Z002</v>
          </cell>
          <cell r="D627" t="str">
            <v>Down-payments customer to receive</v>
          </cell>
        </row>
        <row r="628">
          <cell r="B628">
            <v>46110000</v>
          </cell>
          <cell r="C628" t="str">
            <v>Z004</v>
          </cell>
          <cell r="D628" t="str">
            <v>Fair value of currency derivatives  CFlow Hedge</v>
          </cell>
        </row>
        <row r="629">
          <cell r="B629">
            <v>46120000</v>
          </cell>
          <cell r="C629" t="str">
            <v>Z004</v>
          </cell>
          <cell r="D629" t="str">
            <v>Fair value of currency derivatives Trading</v>
          </cell>
        </row>
        <row r="630">
          <cell r="B630">
            <v>46160000</v>
          </cell>
          <cell r="C630" t="str">
            <v>Z004</v>
          </cell>
          <cell r="D630" t="str">
            <v>FairValue curr derivatives Cash Flow Hedge asset</v>
          </cell>
        </row>
        <row r="631">
          <cell r="B631">
            <v>46161000</v>
          </cell>
          <cell r="C631" t="str">
            <v>Z004</v>
          </cell>
          <cell r="D631" t="str">
            <v>Fair value of currency derivatives Trading asset</v>
          </cell>
        </row>
        <row r="632">
          <cell r="B632">
            <v>46210000</v>
          </cell>
          <cell r="C632" t="str">
            <v>Z004</v>
          </cell>
          <cell r="D632" t="str">
            <v>Fair value commodities CF deriv. liabilities</v>
          </cell>
        </row>
        <row r="633">
          <cell r="B633">
            <v>46220000</v>
          </cell>
          <cell r="C633" t="str">
            <v>Z004</v>
          </cell>
          <cell r="D633" t="str">
            <v>Fair value commodities Trade deriv. liability</v>
          </cell>
        </row>
        <row r="634">
          <cell r="B634">
            <v>46260000</v>
          </cell>
          <cell r="C634" t="str">
            <v>Z004</v>
          </cell>
          <cell r="D634" t="str">
            <v>Fairvalue commodity deriv. Cash Flow Hedge asset</v>
          </cell>
        </row>
        <row r="635">
          <cell r="B635">
            <v>46261000</v>
          </cell>
          <cell r="C635" t="str">
            <v>Z004</v>
          </cell>
          <cell r="D635" t="str">
            <v>Fairvalue commodity deriv.Trading asset</v>
          </cell>
        </row>
        <row r="636">
          <cell r="B636">
            <v>46311000</v>
          </cell>
          <cell r="C636" t="str">
            <v>Z004</v>
          </cell>
          <cell r="D636" t="str">
            <v>Fair value int.rate derivat. CFlow Hedge Current</v>
          </cell>
        </row>
        <row r="637">
          <cell r="B637">
            <v>46312000</v>
          </cell>
          <cell r="C637" t="str">
            <v>Z004</v>
          </cell>
          <cell r="D637" t="str">
            <v>Fair Val.of int.rate deriv. CFlow Hdge Non Current</v>
          </cell>
        </row>
        <row r="638">
          <cell r="B638">
            <v>46421000</v>
          </cell>
          <cell r="C638" t="str">
            <v>Z004</v>
          </cell>
          <cell r="D638" t="str">
            <v>Fair value int.rate derivat. Trade Hedge Current</v>
          </cell>
        </row>
        <row r="639">
          <cell r="B639">
            <v>46422000</v>
          </cell>
          <cell r="C639" t="str">
            <v>Z004</v>
          </cell>
          <cell r="D639" t="str">
            <v>Fair Val.of int.rate deriv. Trade Hdge Non Current</v>
          </cell>
        </row>
        <row r="640">
          <cell r="B640">
            <v>46460000</v>
          </cell>
          <cell r="C640" t="str">
            <v>Z004</v>
          </cell>
          <cell r="D640" t="str">
            <v>Fairvalue int rate der Cash Flow Hedge Current</v>
          </cell>
        </row>
        <row r="641">
          <cell r="B641">
            <v>46460100</v>
          </cell>
          <cell r="C641" t="str">
            <v>Z004</v>
          </cell>
          <cell r="D641" t="str">
            <v>Fairvalue int rate der trading Current asset</v>
          </cell>
        </row>
        <row r="642">
          <cell r="B642">
            <v>46461000</v>
          </cell>
          <cell r="C642" t="str">
            <v>Z004</v>
          </cell>
          <cell r="D642" t="str">
            <v>Fairvalue int rate der Cash Flow Hedge Non Current</v>
          </cell>
        </row>
        <row r="643">
          <cell r="B643">
            <v>46461100</v>
          </cell>
          <cell r="C643" t="str">
            <v>Z004</v>
          </cell>
          <cell r="D643" t="str">
            <v>Fairvalue int rate der trading Non Current asset</v>
          </cell>
        </row>
        <row r="644">
          <cell r="B644">
            <v>46610000</v>
          </cell>
          <cell r="C644" t="str">
            <v>Z004</v>
          </cell>
          <cell r="D644" t="str">
            <v>Fair val. of other deriv. CFlow Hedge</v>
          </cell>
        </row>
        <row r="645">
          <cell r="B645">
            <v>46620000</v>
          </cell>
          <cell r="C645" t="str">
            <v>Z004</v>
          </cell>
          <cell r="D645" t="str">
            <v>Fair val. of other deriv. Trading Hedge</v>
          </cell>
        </row>
        <row r="646">
          <cell r="B646">
            <v>46660000</v>
          </cell>
          <cell r="C646" t="str">
            <v>Z004</v>
          </cell>
          <cell r="D646" t="str">
            <v>Fairvalue other der Cash Flow Hedge Asset</v>
          </cell>
        </row>
        <row r="647">
          <cell r="B647">
            <v>46661000</v>
          </cell>
          <cell r="C647" t="str">
            <v>Z004</v>
          </cell>
          <cell r="D647" t="str">
            <v>Fairvalue oth der Cash Flow Hedge NoCurrent asset</v>
          </cell>
        </row>
        <row r="648">
          <cell r="B648">
            <v>47000001</v>
          </cell>
          <cell r="C648" t="str">
            <v>Z004</v>
          </cell>
          <cell r="D648" t="str">
            <v>current income tax payable rate 1</v>
          </cell>
        </row>
        <row r="649">
          <cell r="B649">
            <v>47000002</v>
          </cell>
          <cell r="C649" t="str">
            <v>Z004</v>
          </cell>
          <cell r="D649" t="str">
            <v>current income tax payable rate 2</v>
          </cell>
        </row>
        <row r="650">
          <cell r="B650">
            <v>47000003</v>
          </cell>
          <cell r="C650" t="str">
            <v>Z004</v>
          </cell>
          <cell r="D650" t="str">
            <v>additional contribution to income tax payable</v>
          </cell>
        </row>
        <row r="651">
          <cell r="B651">
            <v>47000004</v>
          </cell>
          <cell r="C651" t="str">
            <v>Z004</v>
          </cell>
          <cell r="D651" t="str">
            <v>Withholding tax payable</v>
          </cell>
        </row>
        <row r="652">
          <cell r="B652">
            <v>47060001</v>
          </cell>
          <cell r="C652" t="str">
            <v>Z004</v>
          </cell>
          <cell r="D652" t="str">
            <v>Current income tax surplus prior years</v>
          </cell>
        </row>
        <row r="653">
          <cell r="B653">
            <v>47060002</v>
          </cell>
          <cell r="C653" t="str">
            <v>Z004</v>
          </cell>
          <cell r="D653" t="str">
            <v>Additional contrib to income surplus prior years</v>
          </cell>
        </row>
        <row r="654">
          <cell r="B654">
            <v>47260100</v>
          </cell>
          <cell r="C654" t="str">
            <v>Z004</v>
          </cell>
          <cell r="D654" t="str">
            <v>Current income tax rate 1 down payment</v>
          </cell>
        </row>
        <row r="655">
          <cell r="B655">
            <v>47260200</v>
          </cell>
          <cell r="C655" t="str">
            <v>Z004</v>
          </cell>
          <cell r="D655" t="str">
            <v>Current income tax rate 2 down payment</v>
          </cell>
        </row>
        <row r="656">
          <cell r="B656">
            <v>47969000</v>
          </cell>
          <cell r="C656" t="str">
            <v>Z004</v>
          </cell>
          <cell r="D656" t="str">
            <v>Impairment on current income tax receivable</v>
          </cell>
        </row>
        <row r="657">
          <cell r="B657">
            <v>48110000</v>
          </cell>
          <cell r="C657" t="str">
            <v>Z004</v>
          </cell>
          <cell r="D657" t="str">
            <v>A/P financial assets acquisition non group</v>
          </cell>
        </row>
        <row r="658">
          <cell r="B658">
            <v>48110001</v>
          </cell>
          <cell r="C658" t="str">
            <v>Z004</v>
          </cell>
          <cell r="D658" t="str">
            <v>A/P marketable securities acquisition</v>
          </cell>
        </row>
        <row r="659">
          <cell r="B659">
            <v>48110010</v>
          </cell>
          <cell r="C659" t="str">
            <v>Z004</v>
          </cell>
          <cell r="D659" t="str">
            <v>A/P financial assets acquisition group</v>
          </cell>
        </row>
        <row r="660">
          <cell r="B660">
            <v>48120000</v>
          </cell>
          <cell r="C660" t="str">
            <v>Z004</v>
          </cell>
          <cell r="D660" t="str">
            <v>A/P financial assets acquisition non group</v>
          </cell>
        </row>
        <row r="661">
          <cell r="B661">
            <v>48120001</v>
          </cell>
          <cell r="C661" t="str">
            <v>Z004</v>
          </cell>
          <cell r="D661" t="str">
            <v>A/P marketable securities acquisition</v>
          </cell>
        </row>
        <row r="662">
          <cell r="B662">
            <v>48120010</v>
          </cell>
          <cell r="C662" t="str">
            <v>Z004</v>
          </cell>
          <cell r="D662" t="str">
            <v>A/P financial assets acquisition group</v>
          </cell>
        </row>
        <row r="663">
          <cell r="B663">
            <v>48160000</v>
          </cell>
          <cell r="C663" t="str">
            <v>Z004</v>
          </cell>
          <cell r="D663" t="str">
            <v>AR financial assets disposal external GV</v>
          </cell>
        </row>
        <row r="664">
          <cell r="B664">
            <v>48160001</v>
          </cell>
          <cell r="C664" t="str">
            <v>Z004</v>
          </cell>
          <cell r="D664" t="str">
            <v>AR marketable securities disposal GV</v>
          </cell>
        </row>
        <row r="665">
          <cell r="B665">
            <v>48160010</v>
          </cell>
          <cell r="C665" t="str">
            <v>Z004</v>
          </cell>
          <cell r="D665" t="str">
            <v>AR financial assets disposal group GV</v>
          </cell>
        </row>
        <row r="666">
          <cell r="B666">
            <v>48161001</v>
          </cell>
          <cell r="C666" t="str">
            <v>Z004</v>
          </cell>
          <cell r="D666" t="str">
            <v>A/R financial assets disposal non current</v>
          </cell>
        </row>
        <row r="667">
          <cell r="B667">
            <v>48169000</v>
          </cell>
          <cell r="C667" t="str">
            <v>Z004</v>
          </cell>
          <cell r="D667" t="str">
            <v>AR disposal of financial assets Impairment</v>
          </cell>
        </row>
        <row r="668">
          <cell r="B668">
            <v>48210000</v>
          </cell>
          <cell r="C668" t="str">
            <v>Z002</v>
          </cell>
          <cell r="D668" t="str">
            <v>A/P tangible assets external</v>
          </cell>
        </row>
        <row r="669">
          <cell r="B669">
            <v>48210010</v>
          </cell>
          <cell r="C669" t="str">
            <v>Z002</v>
          </cell>
          <cell r="D669" t="str">
            <v>A/P tangible assets group</v>
          </cell>
        </row>
        <row r="670">
          <cell r="B670">
            <v>48212000</v>
          </cell>
          <cell r="C670" t="str">
            <v>Z002</v>
          </cell>
          <cell r="D670" t="str">
            <v>Bills of exchange payable related to tang assets</v>
          </cell>
        </row>
        <row r="671">
          <cell r="B671">
            <v>48213000</v>
          </cell>
          <cell r="C671" t="str">
            <v>Z002</v>
          </cell>
          <cell r="D671" t="str">
            <v>debit notes related to tangible assets</v>
          </cell>
        </row>
        <row r="672">
          <cell r="B672">
            <v>48217000</v>
          </cell>
          <cell r="C672" t="str">
            <v>Z002</v>
          </cell>
          <cell r="D672" t="str">
            <v>A/P tangible assets Warranty deduction</v>
          </cell>
        </row>
        <row r="673">
          <cell r="B673">
            <v>48218000</v>
          </cell>
          <cell r="C673" t="str">
            <v>Z004</v>
          </cell>
          <cell r="D673" t="str">
            <v>A/P tang. assets received not invoiced non group</v>
          </cell>
        </row>
        <row r="674">
          <cell r="B674">
            <v>48218010</v>
          </cell>
          <cell r="C674" t="str">
            <v>Z004</v>
          </cell>
          <cell r="D674" t="str">
            <v>A/P tangible assets received not invoiced group</v>
          </cell>
        </row>
        <row r="675">
          <cell r="B675">
            <v>48219900</v>
          </cell>
          <cell r="C675" t="str">
            <v>Z004</v>
          </cell>
          <cell r="D675" t="str">
            <v>A/P tangible asset reclass</v>
          </cell>
        </row>
        <row r="676">
          <cell r="B676">
            <v>48220000</v>
          </cell>
          <cell r="C676" t="str">
            <v>Z004</v>
          </cell>
          <cell r="D676" t="str">
            <v>A/P tangible assets Non current</v>
          </cell>
        </row>
        <row r="677">
          <cell r="B677">
            <v>48260000</v>
          </cell>
          <cell r="C677" t="str">
            <v>Z002</v>
          </cell>
          <cell r="D677" t="str">
            <v>Receiv. int &amp; tang assets disposal current</v>
          </cell>
        </row>
        <row r="678">
          <cell r="B678">
            <v>48260009</v>
          </cell>
          <cell r="C678" t="str">
            <v>Z004</v>
          </cell>
          <cell r="D678" t="str">
            <v>Receiv. int &amp; tang assets disposal GL</v>
          </cell>
        </row>
        <row r="679">
          <cell r="B679">
            <v>48260099</v>
          </cell>
          <cell r="C679" t="str">
            <v>Z004</v>
          </cell>
          <cell r="D679" t="str">
            <v>Receiv. int &amp; tang assets disposal Migration</v>
          </cell>
        </row>
        <row r="680">
          <cell r="B680">
            <v>48261000</v>
          </cell>
          <cell r="C680" t="str">
            <v>Z004</v>
          </cell>
          <cell r="D680" t="str">
            <v>Receiv. int &amp; tang assets disposal non current</v>
          </cell>
        </row>
        <row r="681">
          <cell r="B681">
            <v>48310000</v>
          </cell>
          <cell r="C681" t="str">
            <v>Z004</v>
          </cell>
          <cell r="D681" t="str">
            <v>A/P intangible assets non group</v>
          </cell>
        </row>
        <row r="682">
          <cell r="B682">
            <v>48310010</v>
          </cell>
          <cell r="C682" t="str">
            <v>Z004</v>
          </cell>
          <cell r="D682" t="str">
            <v>A/P intangible assets group</v>
          </cell>
        </row>
        <row r="683">
          <cell r="B683">
            <v>48318000</v>
          </cell>
          <cell r="C683" t="str">
            <v>Z004</v>
          </cell>
          <cell r="D683" t="str">
            <v>A/P tang. assets received not invoiced non group</v>
          </cell>
        </row>
        <row r="684">
          <cell r="B684">
            <v>48318010</v>
          </cell>
          <cell r="C684" t="str">
            <v>Z004</v>
          </cell>
          <cell r="D684" t="str">
            <v>A/P intang. assets received not invoiced group</v>
          </cell>
        </row>
        <row r="685">
          <cell r="B685">
            <v>48320000</v>
          </cell>
          <cell r="C685" t="str">
            <v>Z004</v>
          </cell>
          <cell r="D685" t="str">
            <v>A/P intangible assets non current</v>
          </cell>
        </row>
        <row r="686">
          <cell r="B686">
            <v>48360100</v>
          </cell>
          <cell r="C686" t="str">
            <v>Z004</v>
          </cell>
          <cell r="D686" t="str">
            <v>Subsidies receivable Investment current</v>
          </cell>
        </row>
        <row r="687">
          <cell r="B687">
            <v>48360200</v>
          </cell>
          <cell r="C687" t="str">
            <v>Z004</v>
          </cell>
          <cell r="D687" t="str">
            <v>Subsidies receivable Operating current</v>
          </cell>
        </row>
        <row r="688">
          <cell r="B688">
            <v>48361000</v>
          </cell>
          <cell r="C688" t="str">
            <v>Z004</v>
          </cell>
          <cell r="D688" t="str">
            <v>Subsidies receivable  non current</v>
          </cell>
        </row>
        <row r="689">
          <cell r="B689">
            <v>48410000</v>
          </cell>
          <cell r="C689" t="str">
            <v>Z002</v>
          </cell>
          <cell r="D689" t="str">
            <v>Dividends payable external CGS</v>
          </cell>
        </row>
        <row r="690">
          <cell r="B690">
            <v>48410010</v>
          </cell>
          <cell r="C690" t="str">
            <v>Z002</v>
          </cell>
          <cell r="D690" t="str">
            <v>Dividends payable intragroup CGS</v>
          </cell>
        </row>
        <row r="691">
          <cell r="B691">
            <v>48411000</v>
          </cell>
          <cell r="C691" t="str">
            <v>Z004</v>
          </cell>
          <cell r="D691" t="str">
            <v>Dividends payable current GL</v>
          </cell>
        </row>
        <row r="692">
          <cell r="B692">
            <v>48420000</v>
          </cell>
          <cell r="C692" t="str">
            <v>Z004</v>
          </cell>
          <cell r="D692" t="str">
            <v>Dividends payable to shareholders non current</v>
          </cell>
        </row>
        <row r="693">
          <cell r="B693">
            <v>48460000</v>
          </cell>
          <cell r="C693" t="str">
            <v>Z002</v>
          </cell>
          <cell r="D693" t="str">
            <v>Dividends receivable External current</v>
          </cell>
        </row>
        <row r="694">
          <cell r="B694">
            <v>48460010</v>
          </cell>
          <cell r="C694" t="str">
            <v>Z002</v>
          </cell>
          <cell r="D694" t="str">
            <v>Dividends receivable Group current</v>
          </cell>
        </row>
        <row r="695">
          <cell r="B695">
            <v>48460100</v>
          </cell>
          <cell r="C695" t="str">
            <v>Z004</v>
          </cell>
          <cell r="D695" t="str">
            <v>Dividends receivable GL</v>
          </cell>
        </row>
        <row r="696">
          <cell r="B696">
            <v>48461000</v>
          </cell>
          <cell r="C696" t="str">
            <v>Z004</v>
          </cell>
          <cell r="D696" t="str">
            <v>Dividends receivable non current</v>
          </cell>
        </row>
        <row r="697">
          <cell r="B697">
            <v>49000000</v>
          </cell>
          <cell r="C697" t="str">
            <v>Z004</v>
          </cell>
          <cell r="D697" t="str">
            <v>Liab. rel. to Assets held for sale</v>
          </cell>
        </row>
        <row r="698">
          <cell r="B698">
            <v>49060000</v>
          </cell>
          <cell r="C698" t="str">
            <v>Z004</v>
          </cell>
          <cell r="D698" t="str">
            <v>Available-for-sale assets</v>
          </cell>
        </row>
        <row r="699">
          <cell r="B699">
            <v>51010010</v>
          </cell>
          <cell r="C699" t="str">
            <v>Z003</v>
          </cell>
          <cell r="D699" t="str">
            <v>Bank cash out CIC 1</v>
          </cell>
        </row>
        <row r="700">
          <cell r="B700">
            <v>51010020</v>
          </cell>
          <cell r="C700" t="str">
            <v>Z003</v>
          </cell>
          <cell r="D700" t="str">
            <v>Bank cash out CIC 2</v>
          </cell>
        </row>
        <row r="701">
          <cell r="B701">
            <v>51010030</v>
          </cell>
          <cell r="C701" t="str">
            <v>Z003</v>
          </cell>
          <cell r="D701" t="str">
            <v>Bank cash out CIC 3</v>
          </cell>
        </row>
        <row r="702">
          <cell r="B702">
            <v>51010040</v>
          </cell>
          <cell r="C702" t="str">
            <v>Z003</v>
          </cell>
          <cell r="D702" t="str">
            <v>Bank cash out CIC 4</v>
          </cell>
        </row>
        <row r="703">
          <cell r="B703">
            <v>51010050</v>
          </cell>
          <cell r="C703" t="str">
            <v>Z003</v>
          </cell>
          <cell r="D703" t="str">
            <v>Bank cash out CIC 5</v>
          </cell>
        </row>
        <row r="704">
          <cell r="B704">
            <v>51011010</v>
          </cell>
          <cell r="C704" t="str">
            <v>Z003</v>
          </cell>
          <cell r="D704" t="str">
            <v>Bank cash out CA 1</v>
          </cell>
        </row>
        <row r="705">
          <cell r="B705">
            <v>51011400</v>
          </cell>
          <cell r="C705" t="str">
            <v>Z003</v>
          </cell>
          <cell r="D705" t="str">
            <v>Bank cash out other acc 10</v>
          </cell>
        </row>
        <row r="706">
          <cell r="B706">
            <v>51090010</v>
          </cell>
          <cell r="C706" t="str">
            <v>Z003</v>
          </cell>
          <cell r="D706" t="str">
            <v>Bank cash out CA 2</v>
          </cell>
        </row>
        <row r="707">
          <cell r="B707">
            <v>51090020</v>
          </cell>
          <cell r="C707" t="str">
            <v>Z003</v>
          </cell>
          <cell r="D707" t="str">
            <v>Bank cash out CA 3</v>
          </cell>
        </row>
        <row r="708">
          <cell r="B708">
            <v>51090030</v>
          </cell>
          <cell r="C708" t="str">
            <v>Z003</v>
          </cell>
          <cell r="D708" t="str">
            <v>Bank cash out other acc 1</v>
          </cell>
        </row>
        <row r="709">
          <cell r="B709">
            <v>51090040</v>
          </cell>
          <cell r="C709" t="str">
            <v>Z003</v>
          </cell>
          <cell r="D709" t="str">
            <v>Bank cash out other acc 2</v>
          </cell>
        </row>
        <row r="710">
          <cell r="B710">
            <v>51090050</v>
          </cell>
          <cell r="C710" t="str">
            <v>Z003</v>
          </cell>
          <cell r="D710" t="str">
            <v>Bank cash out other acc 3</v>
          </cell>
        </row>
        <row r="711">
          <cell r="B711">
            <v>51090060</v>
          </cell>
          <cell r="C711" t="str">
            <v>Z003</v>
          </cell>
          <cell r="D711" t="str">
            <v>Bank cash out other acc 4</v>
          </cell>
        </row>
        <row r="712">
          <cell r="B712">
            <v>51090070</v>
          </cell>
          <cell r="C712" t="str">
            <v>Z003</v>
          </cell>
          <cell r="D712" t="str">
            <v>Bank cash out other acc 5</v>
          </cell>
        </row>
        <row r="713">
          <cell r="B713">
            <v>51090080</v>
          </cell>
          <cell r="C713" t="str">
            <v>Z003</v>
          </cell>
          <cell r="D713" t="str">
            <v>Bank cash out other acc 6</v>
          </cell>
        </row>
        <row r="714">
          <cell r="B714">
            <v>51090090</v>
          </cell>
          <cell r="C714" t="str">
            <v>Z003</v>
          </cell>
          <cell r="D714" t="str">
            <v>Bank cash out other acc 7</v>
          </cell>
        </row>
        <row r="715">
          <cell r="B715">
            <v>51090100</v>
          </cell>
          <cell r="C715" t="str">
            <v>Z003</v>
          </cell>
          <cell r="D715" t="str">
            <v>Bank cash out other acc 8</v>
          </cell>
        </row>
        <row r="716">
          <cell r="B716">
            <v>51090110</v>
          </cell>
          <cell r="C716" t="str">
            <v>Z003</v>
          </cell>
          <cell r="D716" t="str">
            <v>Bank cash out other acc 9</v>
          </cell>
        </row>
        <row r="717">
          <cell r="B717">
            <v>51099000</v>
          </cell>
          <cell r="C717" t="str">
            <v>Z003</v>
          </cell>
          <cell r="D717" t="str">
            <v>Bank cash out BIV EUROS</v>
          </cell>
        </row>
        <row r="718">
          <cell r="B718">
            <v>51110010</v>
          </cell>
          <cell r="C718" t="str">
            <v>Z003</v>
          </cell>
          <cell r="D718" t="str">
            <v>Bank cash IN CIC 1</v>
          </cell>
        </row>
        <row r="719">
          <cell r="B719">
            <v>51110020</v>
          </cell>
          <cell r="C719" t="str">
            <v>Z003</v>
          </cell>
          <cell r="D719" t="str">
            <v>Bank cash IN CIC 2</v>
          </cell>
        </row>
        <row r="720">
          <cell r="B720">
            <v>51110030</v>
          </cell>
          <cell r="C720" t="str">
            <v>Z003</v>
          </cell>
          <cell r="D720" t="str">
            <v>Bank cash IN CIC 3</v>
          </cell>
        </row>
        <row r="721">
          <cell r="B721">
            <v>51110040</v>
          </cell>
          <cell r="C721" t="str">
            <v>Z003</v>
          </cell>
          <cell r="D721" t="str">
            <v>Bank cash IN CIC 4</v>
          </cell>
        </row>
        <row r="722">
          <cell r="B722">
            <v>51110050</v>
          </cell>
          <cell r="C722" t="str">
            <v>Z003</v>
          </cell>
          <cell r="D722" t="str">
            <v>Bank cash IN CIC 5</v>
          </cell>
        </row>
        <row r="723">
          <cell r="B723">
            <v>51111010</v>
          </cell>
          <cell r="C723" t="str">
            <v>Z003</v>
          </cell>
          <cell r="D723" t="str">
            <v>Bank cash IN CA 1</v>
          </cell>
        </row>
        <row r="724">
          <cell r="B724">
            <v>51111400</v>
          </cell>
          <cell r="C724" t="str">
            <v>Z003</v>
          </cell>
          <cell r="D724" t="str">
            <v>Bank cash in temp acc 10</v>
          </cell>
        </row>
        <row r="725">
          <cell r="B725">
            <v>51190010</v>
          </cell>
          <cell r="C725" t="str">
            <v>Z003</v>
          </cell>
          <cell r="D725" t="str">
            <v>Bank cash IN CA 2</v>
          </cell>
        </row>
        <row r="726">
          <cell r="B726">
            <v>51190020</v>
          </cell>
          <cell r="C726" t="str">
            <v>Z003</v>
          </cell>
          <cell r="D726" t="str">
            <v>Bank cash IN CA 3</v>
          </cell>
        </row>
        <row r="727">
          <cell r="B727">
            <v>51190030</v>
          </cell>
          <cell r="C727" t="str">
            <v>Z003</v>
          </cell>
          <cell r="D727" t="str">
            <v>Bank cash in temp acc 1</v>
          </cell>
        </row>
        <row r="728">
          <cell r="B728">
            <v>51190040</v>
          </cell>
          <cell r="C728" t="str">
            <v>Z003</v>
          </cell>
          <cell r="D728" t="str">
            <v>Bank cash in temp acc 2</v>
          </cell>
        </row>
        <row r="729">
          <cell r="B729">
            <v>51190050</v>
          </cell>
          <cell r="C729" t="str">
            <v>Z003</v>
          </cell>
          <cell r="D729" t="str">
            <v>Bank cash in temp acc 3</v>
          </cell>
        </row>
        <row r="730">
          <cell r="B730">
            <v>51190060</v>
          </cell>
          <cell r="C730" t="str">
            <v>Z003</v>
          </cell>
          <cell r="D730" t="str">
            <v>Bank cash in temp acc 4</v>
          </cell>
        </row>
        <row r="731">
          <cell r="B731">
            <v>51190070</v>
          </cell>
          <cell r="C731" t="str">
            <v>Z003</v>
          </cell>
          <cell r="D731" t="str">
            <v>Bank cash in temp acc 5</v>
          </cell>
        </row>
        <row r="732">
          <cell r="B732">
            <v>51190080</v>
          </cell>
          <cell r="C732" t="str">
            <v>Z003</v>
          </cell>
          <cell r="D732" t="str">
            <v>Bank cash in temp acc 6</v>
          </cell>
        </row>
        <row r="733">
          <cell r="B733">
            <v>51190090</v>
          </cell>
          <cell r="C733" t="str">
            <v>Z003</v>
          </cell>
          <cell r="D733" t="str">
            <v>Bank cash in temp acc 7</v>
          </cell>
        </row>
        <row r="734">
          <cell r="B734">
            <v>51190100</v>
          </cell>
          <cell r="C734" t="str">
            <v>Z003</v>
          </cell>
          <cell r="D734" t="str">
            <v>Bank cash in temp acc 8</v>
          </cell>
        </row>
        <row r="735">
          <cell r="B735">
            <v>51190110</v>
          </cell>
          <cell r="C735" t="str">
            <v>Z003</v>
          </cell>
          <cell r="D735" t="str">
            <v>Bank cash in temp acc 9</v>
          </cell>
        </row>
        <row r="736">
          <cell r="B736">
            <v>51199000</v>
          </cell>
          <cell r="C736" t="str">
            <v>Z003</v>
          </cell>
          <cell r="D736" t="str">
            <v>Bank cash in BIV EUROS</v>
          </cell>
        </row>
        <row r="737">
          <cell r="B737">
            <v>51210010</v>
          </cell>
          <cell r="C737" t="str">
            <v>Z003</v>
          </cell>
          <cell r="D737" t="str">
            <v>BANK ACCOUNT CIC 1</v>
          </cell>
        </row>
        <row r="738">
          <cell r="B738">
            <v>51210020</v>
          </cell>
          <cell r="C738" t="str">
            <v>Z003</v>
          </cell>
          <cell r="D738" t="str">
            <v>BANK ACCOUNT CIC 2</v>
          </cell>
        </row>
        <row r="739">
          <cell r="B739">
            <v>51210030</v>
          </cell>
          <cell r="C739" t="str">
            <v>Z003</v>
          </cell>
          <cell r="D739" t="str">
            <v>BANK ACCOUNT CIC 3</v>
          </cell>
        </row>
        <row r="740">
          <cell r="B740">
            <v>51210040</v>
          </cell>
          <cell r="C740" t="str">
            <v>Z003</v>
          </cell>
          <cell r="D740" t="str">
            <v>BANK ACCOUNT CIC 4</v>
          </cell>
        </row>
        <row r="741">
          <cell r="B741">
            <v>51210050</v>
          </cell>
          <cell r="C741" t="str">
            <v>Z003</v>
          </cell>
          <cell r="D741" t="str">
            <v>BANK ACCOUNT CIC 5</v>
          </cell>
        </row>
        <row r="742">
          <cell r="B742">
            <v>51211010</v>
          </cell>
          <cell r="C742" t="str">
            <v>Z003</v>
          </cell>
          <cell r="D742" t="str">
            <v>BANK ACCOUNT CA 1</v>
          </cell>
        </row>
        <row r="743">
          <cell r="B743">
            <v>51211400</v>
          </cell>
          <cell r="C743" t="str">
            <v>Z003</v>
          </cell>
          <cell r="D743" t="str">
            <v>BANK ACCOUNT other 10</v>
          </cell>
        </row>
        <row r="744">
          <cell r="B744">
            <v>51290010</v>
          </cell>
          <cell r="C744" t="str">
            <v>Z003</v>
          </cell>
          <cell r="D744" t="str">
            <v>BANK ACCOUNT CA 2</v>
          </cell>
        </row>
        <row r="745">
          <cell r="B745">
            <v>51290020</v>
          </cell>
          <cell r="C745" t="str">
            <v>Z003</v>
          </cell>
          <cell r="D745" t="str">
            <v>BANK ACCOUNT CA 3</v>
          </cell>
        </row>
        <row r="746">
          <cell r="B746">
            <v>51290030</v>
          </cell>
          <cell r="C746" t="str">
            <v>Z003</v>
          </cell>
          <cell r="D746" t="str">
            <v>BANK ACCOUNT other 1</v>
          </cell>
        </row>
        <row r="747">
          <cell r="B747">
            <v>51290040</v>
          </cell>
          <cell r="C747" t="str">
            <v>Z003</v>
          </cell>
          <cell r="D747" t="str">
            <v>BANK ACCOUNT other 2</v>
          </cell>
        </row>
        <row r="748">
          <cell r="B748">
            <v>51290050</v>
          </cell>
          <cell r="C748" t="str">
            <v>Z003</v>
          </cell>
          <cell r="D748" t="str">
            <v>BANK ACCOUNT other 3</v>
          </cell>
        </row>
        <row r="749">
          <cell r="B749">
            <v>51290060</v>
          </cell>
          <cell r="C749" t="str">
            <v>Z003</v>
          </cell>
          <cell r="D749" t="str">
            <v>BANK ACCOUNT other 4</v>
          </cell>
        </row>
        <row r="750">
          <cell r="B750">
            <v>51290070</v>
          </cell>
          <cell r="C750" t="str">
            <v>Z003</v>
          </cell>
          <cell r="D750" t="str">
            <v>BANK ACCOUNT other 5</v>
          </cell>
        </row>
        <row r="751">
          <cell r="B751">
            <v>51290080</v>
          </cell>
          <cell r="C751" t="str">
            <v>Z003</v>
          </cell>
          <cell r="D751" t="str">
            <v>BANK ACCOUNT other 6</v>
          </cell>
        </row>
        <row r="752">
          <cell r="B752">
            <v>51290090</v>
          </cell>
          <cell r="C752" t="str">
            <v>Z003</v>
          </cell>
          <cell r="D752" t="str">
            <v>BANK ACCOUNT other 7</v>
          </cell>
        </row>
        <row r="753">
          <cell r="B753">
            <v>51290100</v>
          </cell>
          <cell r="C753" t="str">
            <v>Z003</v>
          </cell>
          <cell r="D753" t="str">
            <v>BANK ACCOUNT other 8</v>
          </cell>
        </row>
        <row r="754">
          <cell r="B754">
            <v>51290110</v>
          </cell>
          <cell r="C754" t="str">
            <v>Z003</v>
          </cell>
          <cell r="D754" t="str">
            <v>BANK ACCOUNT other 9</v>
          </cell>
        </row>
        <row r="755">
          <cell r="B755">
            <v>51299000</v>
          </cell>
          <cell r="C755" t="str">
            <v>Z003</v>
          </cell>
          <cell r="D755" t="str">
            <v>BIV EUROS</v>
          </cell>
        </row>
        <row r="756">
          <cell r="B756">
            <v>51311011</v>
          </cell>
          <cell r="C756" t="str">
            <v>Z003</v>
          </cell>
          <cell r="D756" t="str">
            <v>Payment by Bill of exchange CA 1</v>
          </cell>
        </row>
        <row r="757">
          <cell r="B757">
            <v>51311012</v>
          </cell>
          <cell r="C757" t="str">
            <v>Z003</v>
          </cell>
          <cell r="D757" t="str">
            <v>collection  Bill of exchange CA 1</v>
          </cell>
        </row>
        <row r="758">
          <cell r="B758">
            <v>51311015</v>
          </cell>
          <cell r="C758" t="str">
            <v>Z003</v>
          </cell>
          <cell r="D758" t="str">
            <v>Payment by Bill of exchange CA 1</v>
          </cell>
        </row>
        <row r="759">
          <cell r="B759">
            <v>51390011</v>
          </cell>
          <cell r="C759" t="str">
            <v>Z003</v>
          </cell>
          <cell r="D759" t="str">
            <v>Payment by Bill of exchange CA 2</v>
          </cell>
        </row>
        <row r="760">
          <cell r="B760">
            <v>51390012</v>
          </cell>
          <cell r="C760" t="str">
            <v>Z003</v>
          </cell>
          <cell r="D760" t="str">
            <v>collection  Bill of exchange CA 2</v>
          </cell>
        </row>
        <row r="761">
          <cell r="B761">
            <v>51390021</v>
          </cell>
          <cell r="C761" t="str">
            <v>Z003</v>
          </cell>
          <cell r="D761" t="str">
            <v>Payment by Bill of exchange CA 3</v>
          </cell>
        </row>
        <row r="762">
          <cell r="B762">
            <v>51390022</v>
          </cell>
          <cell r="C762" t="str">
            <v>Z003</v>
          </cell>
          <cell r="D762" t="str">
            <v>collection  Bill of exchange CA 3</v>
          </cell>
        </row>
        <row r="763">
          <cell r="B763">
            <v>51390031</v>
          </cell>
          <cell r="C763" t="str">
            <v>Z003</v>
          </cell>
          <cell r="D763" t="str">
            <v>Payment by Bill of exchange Account 1</v>
          </cell>
        </row>
        <row r="764">
          <cell r="B764">
            <v>51390032</v>
          </cell>
          <cell r="C764" t="str">
            <v>Z003</v>
          </cell>
          <cell r="D764" t="str">
            <v>collection  Bill of exchange Temp 1</v>
          </cell>
        </row>
        <row r="765">
          <cell r="B765">
            <v>51390041</v>
          </cell>
          <cell r="C765" t="str">
            <v>Z003</v>
          </cell>
          <cell r="D765" t="str">
            <v>Payment by Bill of exchange Account 2</v>
          </cell>
        </row>
        <row r="766">
          <cell r="B766">
            <v>51390042</v>
          </cell>
          <cell r="C766" t="str">
            <v>Z003</v>
          </cell>
          <cell r="D766" t="str">
            <v>collection  Bill of exchange Temp 2</v>
          </cell>
        </row>
        <row r="767">
          <cell r="B767">
            <v>51390051</v>
          </cell>
          <cell r="C767" t="str">
            <v>Z003</v>
          </cell>
          <cell r="D767" t="str">
            <v>Payment by Bill of exchange Account 3</v>
          </cell>
        </row>
        <row r="768">
          <cell r="B768">
            <v>51390052</v>
          </cell>
          <cell r="C768" t="str">
            <v>Z003</v>
          </cell>
          <cell r="D768" t="str">
            <v>collection  Bill of exchange Temp 3</v>
          </cell>
        </row>
        <row r="769">
          <cell r="B769">
            <v>51390061</v>
          </cell>
          <cell r="C769" t="str">
            <v>Z003</v>
          </cell>
          <cell r="D769" t="str">
            <v>Payment by Bill of exchange Account 4</v>
          </cell>
        </row>
        <row r="770">
          <cell r="B770">
            <v>51390062</v>
          </cell>
          <cell r="C770" t="str">
            <v>Z003</v>
          </cell>
          <cell r="D770" t="str">
            <v>collection  Bill of exchange Temp 4</v>
          </cell>
        </row>
        <row r="771">
          <cell r="B771">
            <v>51390071</v>
          </cell>
          <cell r="C771" t="str">
            <v>Z003</v>
          </cell>
          <cell r="D771" t="str">
            <v>Payment by Bill of exchange Account 5</v>
          </cell>
        </row>
        <row r="772">
          <cell r="B772">
            <v>51390072</v>
          </cell>
          <cell r="C772" t="str">
            <v>Z003</v>
          </cell>
          <cell r="D772" t="str">
            <v>collection  Bill of exchange Temp 5</v>
          </cell>
        </row>
        <row r="773">
          <cell r="B773">
            <v>51390081</v>
          </cell>
          <cell r="C773" t="str">
            <v>Z003</v>
          </cell>
          <cell r="D773" t="str">
            <v>Payment by Bill of exchange Account 6</v>
          </cell>
        </row>
        <row r="774">
          <cell r="B774">
            <v>51390082</v>
          </cell>
          <cell r="C774" t="str">
            <v>Z003</v>
          </cell>
          <cell r="D774" t="str">
            <v>collection  Bill of exchange Temp 6</v>
          </cell>
        </row>
        <row r="775">
          <cell r="B775">
            <v>51390091</v>
          </cell>
          <cell r="C775" t="str">
            <v>Z003</v>
          </cell>
          <cell r="D775" t="str">
            <v>Payment by Bill of exchange Account 7</v>
          </cell>
        </row>
        <row r="776">
          <cell r="B776">
            <v>51390092</v>
          </cell>
          <cell r="C776" t="str">
            <v>Z003</v>
          </cell>
          <cell r="D776" t="str">
            <v>collection  Bill of exchange Temp 7</v>
          </cell>
        </row>
        <row r="777">
          <cell r="B777">
            <v>51390101</v>
          </cell>
          <cell r="C777" t="str">
            <v>Z003</v>
          </cell>
          <cell r="D777" t="str">
            <v>Payment by Bill of exchange Account 8</v>
          </cell>
        </row>
        <row r="778">
          <cell r="B778">
            <v>51390102</v>
          </cell>
          <cell r="C778" t="str">
            <v>Z003</v>
          </cell>
          <cell r="D778" t="str">
            <v>collection  Bill of exchange Temp 8</v>
          </cell>
        </row>
        <row r="779">
          <cell r="B779">
            <v>51390111</v>
          </cell>
          <cell r="C779" t="str">
            <v>Z003</v>
          </cell>
          <cell r="D779" t="str">
            <v>Payment by Bill of exchange Account 9</v>
          </cell>
        </row>
        <row r="780">
          <cell r="B780">
            <v>51390112</v>
          </cell>
          <cell r="C780" t="str">
            <v>Z003</v>
          </cell>
          <cell r="D780" t="str">
            <v>collection  Bill of exchange Temp 9</v>
          </cell>
        </row>
        <row r="781">
          <cell r="B781">
            <v>52011000</v>
          </cell>
          <cell r="C781" t="str">
            <v>Z004</v>
          </cell>
          <cell r="D781" t="str">
            <v>Listed shares GV</v>
          </cell>
        </row>
        <row r="782">
          <cell r="B782">
            <v>52012000</v>
          </cell>
          <cell r="C782" t="str">
            <v>Z004</v>
          </cell>
          <cell r="D782" t="str">
            <v>Unlisted shares GV</v>
          </cell>
        </row>
        <row r="783">
          <cell r="B783">
            <v>52014000</v>
          </cell>
          <cell r="C783" t="str">
            <v>Z004</v>
          </cell>
          <cell r="D783" t="str">
            <v>Listed bonds GV</v>
          </cell>
        </row>
        <row r="784">
          <cell r="B784">
            <v>52015000</v>
          </cell>
          <cell r="C784" t="str">
            <v>Z004</v>
          </cell>
          <cell r="D784" t="str">
            <v>Unlisted bonds GV</v>
          </cell>
        </row>
        <row r="785">
          <cell r="B785">
            <v>52016000</v>
          </cell>
          <cell r="C785" t="str">
            <v>Z004</v>
          </cell>
          <cell r="D785" t="str">
            <v>Deposit certificate GV</v>
          </cell>
        </row>
        <row r="786">
          <cell r="B786">
            <v>52017000</v>
          </cell>
          <cell r="C786" t="str">
            <v>Z004</v>
          </cell>
          <cell r="D786" t="str">
            <v>Other marketable securities GV</v>
          </cell>
        </row>
        <row r="787">
          <cell r="B787">
            <v>52018000</v>
          </cell>
          <cell r="C787" t="str">
            <v>Z004</v>
          </cell>
          <cell r="D787" t="str">
            <v>Treasury stock GV</v>
          </cell>
        </row>
        <row r="788">
          <cell r="B788">
            <v>52090000</v>
          </cell>
          <cell r="C788" t="str">
            <v>Z004</v>
          </cell>
          <cell r="D788" t="str">
            <v>Marketable securities Impairment</v>
          </cell>
        </row>
        <row r="789">
          <cell r="B789">
            <v>52100000</v>
          </cell>
          <cell r="C789" t="str">
            <v>Z004</v>
          </cell>
          <cell r="D789" t="str">
            <v>commercial papers</v>
          </cell>
        </row>
        <row r="790">
          <cell r="B790">
            <v>53100000</v>
          </cell>
          <cell r="C790" t="str">
            <v>Z004</v>
          </cell>
          <cell r="D790" t="str">
            <v>short term external loans</v>
          </cell>
        </row>
        <row r="791">
          <cell r="B791">
            <v>54010001</v>
          </cell>
          <cell r="C791" t="str">
            <v>Z004</v>
          </cell>
          <cell r="D791" t="str">
            <v>internal borrowings (contract)</v>
          </cell>
        </row>
        <row r="792">
          <cell r="B792">
            <v>54100000</v>
          </cell>
          <cell r="C792" t="str">
            <v>Z004</v>
          </cell>
          <cell r="D792" t="str">
            <v>Internal loans euros (contract)</v>
          </cell>
        </row>
        <row r="793">
          <cell r="B793">
            <v>54110000</v>
          </cell>
          <cell r="C793" t="str">
            <v>Z004</v>
          </cell>
          <cell r="D793" t="str">
            <v>Internal loans euros (cash pool agreem)</v>
          </cell>
        </row>
        <row r="794">
          <cell r="B794">
            <v>55100000</v>
          </cell>
          <cell r="C794" t="str">
            <v>Z004</v>
          </cell>
          <cell r="D794" t="str">
            <v>Internal loans oth curr (contract)</v>
          </cell>
        </row>
        <row r="795">
          <cell r="B795">
            <v>55110000</v>
          </cell>
          <cell r="C795" t="str">
            <v>Z004</v>
          </cell>
          <cell r="D795" t="str">
            <v>Internal loans oth curr (cash pool agreem)</v>
          </cell>
        </row>
        <row r="796">
          <cell r="B796">
            <v>55510000</v>
          </cell>
          <cell r="C796" t="str">
            <v>Z004</v>
          </cell>
          <cell r="D796" t="str">
            <v>Internal currency loans (cash pool)</v>
          </cell>
        </row>
        <row r="797">
          <cell r="B797">
            <v>55511000</v>
          </cell>
          <cell r="C797" t="str">
            <v>Z004</v>
          </cell>
          <cell r="D797" t="str">
            <v>Internal loans (cash pool)</v>
          </cell>
        </row>
        <row r="798">
          <cell r="B798">
            <v>58000000</v>
          </cell>
          <cell r="C798" t="str">
            <v>Z004</v>
          </cell>
          <cell r="D798" t="str">
            <v>accrued interests on other debt &gt; 1 year</v>
          </cell>
        </row>
        <row r="799">
          <cell r="B799">
            <v>58000010</v>
          </cell>
          <cell r="C799" t="str">
            <v>Z004</v>
          </cell>
          <cell r="D799" t="str">
            <v>long term borrowings type 1 accrued interests</v>
          </cell>
        </row>
        <row r="800">
          <cell r="B800">
            <v>58000020</v>
          </cell>
          <cell r="C800" t="str">
            <v>Z004</v>
          </cell>
          <cell r="D800" t="str">
            <v>long term borrowings type 2 accrued interests</v>
          </cell>
        </row>
        <row r="801">
          <cell r="B801">
            <v>58000030</v>
          </cell>
          <cell r="C801" t="str">
            <v>Z004</v>
          </cell>
          <cell r="D801" t="str">
            <v>long term borrowings type 3 accrued interests</v>
          </cell>
        </row>
        <row r="802">
          <cell r="B802">
            <v>58000040</v>
          </cell>
          <cell r="C802" t="str">
            <v>Z004</v>
          </cell>
          <cell r="D802" t="str">
            <v>long term borrowings type 4 accrued interests</v>
          </cell>
        </row>
        <row r="803">
          <cell r="B803">
            <v>58000050</v>
          </cell>
          <cell r="C803" t="str">
            <v>Z004</v>
          </cell>
          <cell r="D803" t="str">
            <v>long term borrowings type 5 accrued interests</v>
          </cell>
        </row>
        <row r="804">
          <cell r="B804">
            <v>58000060</v>
          </cell>
          <cell r="C804" t="str">
            <v>Z004</v>
          </cell>
          <cell r="D804" t="str">
            <v>long term borrowings type 6 accrued interests</v>
          </cell>
        </row>
        <row r="805">
          <cell r="B805">
            <v>58000100</v>
          </cell>
          <cell r="C805" t="str">
            <v>Z004</v>
          </cell>
          <cell r="D805" t="str">
            <v>accrued interests on bank overdrafts</v>
          </cell>
        </row>
        <row r="806">
          <cell r="B806">
            <v>58000200</v>
          </cell>
          <cell r="C806" t="str">
            <v>Z004</v>
          </cell>
          <cell r="D806" t="str">
            <v>accrued interests on commercial papers</v>
          </cell>
        </row>
        <row r="807">
          <cell r="B807">
            <v>58000500</v>
          </cell>
          <cell r="C807" t="str">
            <v>Z004</v>
          </cell>
          <cell r="D807" t="str">
            <v>accrued interests on swaps/borrowings type 1</v>
          </cell>
        </row>
        <row r="808">
          <cell r="B808">
            <v>58000501</v>
          </cell>
          <cell r="C808" t="str">
            <v>Z004</v>
          </cell>
          <cell r="D808" t="str">
            <v>accrued interests on swaps/borrowings type 2</v>
          </cell>
        </row>
        <row r="809">
          <cell r="B809">
            <v>58000502</v>
          </cell>
          <cell r="C809" t="str">
            <v>Z004</v>
          </cell>
          <cell r="D809" t="str">
            <v>accrued interests on swaps/borrowings type 3</v>
          </cell>
        </row>
        <row r="810">
          <cell r="B810">
            <v>58008000</v>
          </cell>
          <cell r="C810" t="str">
            <v>Z004</v>
          </cell>
          <cell r="D810" t="str">
            <v>Intern loans (cash pool) accrued interests</v>
          </cell>
        </row>
        <row r="811">
          <cell r="B811">
            <v>58008100</v>
          </cell>
          <cell r="C811" t="str">
            <v>Z004</v>
          </cell>
          <cell r="D811" t="str">
            <v>Intern curr. loans (cash pool)- accrued interests</v>
          </cell>
        </row>
        <row r="812">
          <cell r="B812">
            <v>58008301</v>
          </cell>
          <cell r="C812" t="str">
            <v>Z004</v>
          </cell>
          <cell r="D812" t="str">
            <v>Internal borrowings (contract) accrued interests</v>
          </cell>
        </row>
        <row r="813">
          <cell r="B813">
            <v>58100000</v>
          </cell>
          <cell r="C813" t="str">
            <v>Z004</v>
          </cell>
          <cell r="D813" t="str">
            <v>accrued interests on bank accounts</v>
          </cell>
        </row>
        <row r="814">
          <cell r="B814">
            <v>58200000</v>
          </cell>
          <cell r="C814" t="str">
            <v>Z004</v>
          </cell>
          <cell r="D814" t="str">
            <v>accrued interests on marketable securities</v>
          </cell>
        </row>
        <row r="815">
          <cell r="B815">
            <v>58300000</v>
          </cell>
          <cell r="C815" t="str">
            <v>Z004</v>
          </cell>
          <cell r="D815" t="str">
            <v>accrued interests on short term external loans</v>
          </cell>
        </row>
        <row r="816">
          <cell r="B816">
            <v>58400000</v>
          </cell>
          <cell r="C816" t="str">
            <v>Z004</v>
          </cell>
          <cell r="D816" t="str">
            <v>accrued interests Internal loans euros (contract)</v>
          </cell>
        </row>
        <row r="817">
          <cell r="B817">
            <v>58400100</v>
          </cell>
          <cell r="C817" t="str">
            <v>Z004</v>
          </cell>
          <cell r="D817" t="str">
            <v>accrued interests Intern loans euros (cash pool)</v>
          </cell>
        </row>
        <row r="818">
          <cell r="B818">
            <v>58500000</v>
          </cell>
          <cell r="C818" t="str">
            <v>Z004</v>
          </cell>
          <cell r="D818" t="str">
            <v>accrued int intern oth curr. loan (contract)</v>
          </cell>
        </row>
        <row r="819">
          <cell r="B819">
            <v>58500100</v>
          </cell>
          <cell r="C819" t="str">
            <v>Z004</v>
          </cell>
          <cell r="D819" t="str">
            <v>accrued int intern oth curr. loan (cash pool)</v>
          </cell>
        </row>
        <row r="820">
          <cell r="B820">
            <v>60020000</v>
          </cell>
          <cell r="C820" t="str">
            <v>Z005</v>
          </cell>
          <cell r="D820" t="str">
            <v>Transit sales cut off</v>
          </cell>
        </row>
        <row r="821">
          <cell r="B821">
            <v>60034501</v>
          </cell>
          <cell r="C821" t="str">
            <v>Z005</v>
          </cell>
          <cell r="D821" t="str">
            <v>Customer Return Material only</v>
          </cell>
        </row>
        <row r="822">
          <cell r="B822">
            <v>60034505</v>
          </cell>
          <cell r="C822" t="str">
            <v>Z005</v>
          </cell>
          <cell r="D822" t="str">
            <v>Customer Return cancellation</v>
          </cell>
        </row>
        <row r="823">
          <cell r="B823">
            <v>60034530</v>
          </cell>
          <cell r="C823" t="str">
            <v>Z005</v>
          </cell>
          <cell r="D823" t="str">
            <v>Customer Return std - Raw Material</v>
          </cell>
        </row>
        <row r="824">
          <cell r="B824">
            <v>60034540</v>
          </cell>
          <cell r="C824" t="str">
            <v>Z005</v>
          </cell>
          <cell r="D824" t="str">
            <v>Customer Return std - Component</v>
          </cell>
        </row>
        <row r="825">
          <cell r="B825">
            <v>60034550</v>
          </cell>
          <cell r="C825" t="str">
            <v>Z005</v>
          </cell>
          <cell r="D825" t="str">
            <v>Customer Return std - Packaging</v>
          </cell>
        </row>
        <row r="826">
          <cell r="B826">
            <v>60034560</v>
          </cell>
          <cell r="C826" t="str">
            <v>Z005</v>
          </cell>
          <cell r="D826" t="str">
            <v>Customer Return std - Work In Progress</v>
          </cell>
        </row>
        <row r="827">
          <cell r="B827">
            <v>60034570</v>
          </cell>
          <cell r="C827" t="str">
            <v>Z005</v>
          </cell>
          <cell r="D827" t="str">
            <v>Customer Return std - Finished Goods</v>
          </cell>
        </row>
        <row r="828">
          <cell r="B828">
            <v>60034580</v>
          </cell>
          <cell r="C828" t="str">
            <v>Z005</v>
          </cell>
          <cell r="D828" t="str">
            <v>Customer Return std - Trading</v>
          </cell>
        </row>
        <row r="829">
          <cell r="B829">
            <v>60036001</v>
          </cell>
          <cell r="C829" t="str">
            <v>Z005</v>
          </cell>
          <cell r="D829" t="str">
            <v>COGS Material only</v>
          </cell>
        </row>
        <row r="830">
          <cell r="B830">
            <v>60036005</v>
          </cell>
          <cell r="C830" t="str">
            <v>Z005</v>
          </cell>
          <cell r="D830" t="str">
            <v>COGS cancellation</v>
          </cell>
        </row>
        <row r="831">
          <cell r="B831">
            <v>60036030</v>
          </cell>
          <cell r="C831" t="str">
            <v>Z005</v>
          </cell>
          <cell r="D831" t="str">
            <v>COGS standard - Raw Materials</v>
          </cell>
        </row>
        <row r="832">
          <cell r="B832">
            <v>60036040</v>
          </cell>
          <cell r="C832" t="str">
            <v>Z005</v>
          </cell>
          <cell r="D832" t="str">
            <v>COGS Standard - Components</v>
          </cell>
        </row>
        <row r="833">
          <cell r="B833">
            <v>60036050</v>
          </cell>
          <cell r="C833" t="str">
            <v>Z005</v>
          </cell>
          <cell r="D833" t="str">
            <v>COGS Standard - Packaging</v>
          </cell>
        </row>
        <row r="834">
          <cell r="B834">
            <v>60036060</v>
          </cell>
          <cell r="C834" t="str">
            <v>Z005</v>
          </cell>
          <cell r="D834" t="str">
            <v>COGS Standard - Work in Progress</v>
          </cell>
        </row>
        <row r="835">
          <cell r="B835">
            <v>60036070</v>
          </cell>
          <cell r="C835" t="str">
            <v>Z005</v>
          </cell>
          <cell r="D835" t="str">
            <v>COGS Standard - Finished Goods</v>
          </cell>
        </row>
        <row r="836">
          <cell r="B836">
            <v>60036080</v>
          </cell>
          <cell r="C836" t="str">
            <v>Z005</v>
          </cell>
          <cell r="D836" t="str">
            <v>COGS Standard - Trading</v>
          </cell>
        </row>
        <row r="837">
          <cell r="B837">
            <v>60100030</v>
          </cell>
          <cell r="C837" t="str">
            <v>Z005</v>
          </cell>
          <cell r="D837" t="str">
            <v>Purchasing std - Raw Material</v>
          </cell>
        </row>
        <row r="838">
          <cell r="B838">
            <v>60100040</v>
          </cell>
          <cell r="C838" t="str">
            <v>Z005</v>
          </cell>
          <cell r="D838" t="str">
            <v>Purchasing std - Component</v>
          </cell>
        </row>
        <row r="839">
          <cell r="B839">
            <v>60100050</v>
          </cell>
          <cell r="C839" t="str">
            <v>Z005</v>
          </cell>
          <cell r="D839" t="str">
            <v>Purchasing std - Packaging</v>
          </cell>
        </row>
        <row r="840">
          <cell r="B840">
            <v>60100060</v>
          </cell>
          <cell r="C840" t="str">
            <v>Z005</v>
          </cell>
          <cell r="D840" t="str">
            <v>purchasing std - Work in progress</v>
          </cell>
        </row>
        <row r="841">
          <cell r="B841">
            <v>60100070</v>
          </cell>
          <cell r="C841" t="str">
            <v>Z005</v>
          </cell>
          <cell r="D841" t="str">
            <v>purchasing std - Finished goods</v>
          </cell>
        </row>
        <row r="842">
          <cell r="B842">
            <v>60100080</v>
          </cell>
          <cell r="C842" t="str">
            <v>Z005</v>
          </cell>
          <cell r="D842" t="str">
            <v>Purchasing std - Trading</v>
          </cell>
        </row>
        <row r="843">
          <cell r="B843">
            <v>60110000</v>
          </cell>
          <cell r="C843" t="str">
            <v>Z005</v>
          </cell>
          <cell r="D843" t="str">
            <v>PPV Invoice vs PO</v>
          </cell>
        </row>
        <row r="844">
          <cell r="B844">
            <v>60111000</v>
          </cell>
          <cell r="C844" t="str">
            <v>Z005</v>
          </cell>
          <cell r="D844" t="str">
            <v>PPV PO vs Standard total</v>
          </cell>
        </row>
        <row r="845">
          <cell r="B845">
            <v>60120000</v>
          </cell>
          <cell r="C845" t="str">
            <v>Z005</v>
          </cell>
          <cell r="D845" t="str">
            <v>PPV Retrobilling</v>
          </cell>
        </row>
        <row r="846">
          <cell r="B846">
            <v>60120001</v>
          </cell>
          <cell r="C846" t="str">
            <v>Z005</v>
          </cell>
          <cell r="D846" t="str">
            <v>Purchasing Mat Cons Rebate</v>
          </cell>
        </row>
        <row r="847">
          <cell r="B847">
            <v>60120002</v>
          </cell>
          <cell r="C847" t="str">
            <v>Z005</v>
          </cell>
          <cell r="D847" t="str">
            <v>Purchasing Mat Cons quick Saving</v>
          </cell>
        </row>
        <row r="848">
          <cell r="B848">
            <v>60130009</v>
          </cell>
          <cell r="C848" t="str">
            <v>Z005</v>
          </cell>
          <cell r="D848" t="str">
            <v>PPV Purchasing Variance Manual</v>
          </cell>
        </row>
        <row r="849">
          <cell r="B849">
            <v>60131001</v>
          </cell>
          <cell r="C849" t="str">
            <v>Z005</v>
          </cell>
          <cell r="D849" t="str">
            <v>Stock entry on purchasing std - material only</v>
          </cell>
        </row>
        <row r="850">
          <cell r="B850">
            <v>60131005</v>
          </cell>
          <cell r="C850" t="str">
            <v>Z005</v>
          </cell>
          <cell r="D850" t="str">
            <v>Stock entry on purchasing std - cancellation</v>
          </cell>
        </row>
        <row r="851">
          <cell r="B851">
            <v>60131030</v>
          </cell>
          <cell r="C851" t="str">
            <v>Z005</v>
          </cell>
          <cell r="D851" t="str">
            <v>Stock entry on purchasing std - Raw Material</v>
          </cell>
        </row>
        <row r="852">
          <cell r="B852">
            <v>60131040</v>
          </cell>
          <cell r="C852" t="str">
            <v>Z005</v>
          </cell>
          <cell r="D852" t="str">
            <v>Stock entry on purchasing std - Component</v>
          </cell>
        </row>
        <row r="853">
          <cell r="B853">
            <v>60131050</v>
          </cell>
          <cell r="C853" t="str">
            <v>Z005</v>
          </cell>
          <cell r="D853" t="str">
            <v>Stock entry on purchasing std - Packaging</v>
          </cell>
        </row>
        <row r="854">
          <cell r="B854">
            <v>60131060</v>
          </cell>
          <cell r="C854" t="str">
            <v>Z005</v>
          </cell>
          <cell r="D854" t="str">
            <v>Stock entry on purchasing std - Work In Progress</v>
          </cell>
        </row>
        <row r="855">
          <cell r="B855">
            <v>60131070</v>
          </cell>
          <cell r="C855" t="str">
            <v>Z005</v>
          </cell>
          <cell r="D855" t="str">
            <v>Stock entry on purchasing std - Finished goods</v>
          </cell>
        </row>
        <row r="856">
          <cell r="B856">
            <v>60131080</v>
          </cell>
          <cell r="C856" t="str">
            <v>Z005</v>
          </cell>
          <cell r="D856" t="str">
            <v>Stock entry on purchasing std - Trading</v>
          </cell>
        </row>
        <row r="857">
          <cell r="B857">
            <v>60141001</v>
          </cell>
          <cell r="C857" t="str">
            <v>Z005</v>
          </cell>
          <cell r="D857" t="str">
            <v>Commodity cash flow hedge aluminium mat cons</v>
          </cell>
        </row>
        <row r="858">
          <cell r="B858">
            <v>60141002</v>
          </cell>
          <cell r="C858" t="str">
            <v>Z005</v>
          </cell>
          <cell r="D858" t="str">
            <v>Commodity cash flow hedge 2nd aluminium mat cons</v>
          </cell>
        </row>
        <row r="859">
          <cell r="B859">
            <v>60141003</v>
          </cell>
          <cell r="C859" t="str">
            <v>Z005</v>
          </cell>
          <cell r="D859" t="str">
            <v>Commodity cash flow hedge copper mat cons</v>
          </cell>
        </row>
        <row r="860">
          <cell r="B860">
            <v>60141004</v>
          </cell>
          <cell r="C860" t="str">
            <v>Z005</v>
          </cell>
          <cell r="D860" t="str">
            <v>Commodity cash flow hedge zinc mat cons</v>
          </cell>
        </row>
        <row r="861">
          <cell r="B861">
            <v>60141005</v>
          </cell>
          <cell r="C861" t="str">
            <v>Z005</v>
          </cell>
          <cell r="D861" t="str">
            <v>Commodity cash flow hedge other material mat cons</v>
          </cell>
        </row>
        <row r="862">
          <cell r="B862">
            <v>60142000</v>
          </cell>
          <cell r="C862" t="str">
            <v>Z005</v>
          </cell>
          <cell r="D862" t="str">
            <v>Curency cash flow hedge mat cons</v>
          </cell>
        </row>
        <row r="863">
          <cell r="B863">
            <v>60150000</v>
          </cell>
          <cell r="C863" t="str">
            <v>Z005</v>
          </cell>
          <cell r="D863" t="str">
            <v>PU Mat Cons Exch. rate var Receipt vs Invoice Auto</v>
          </cell>
        </row>
        <row r="864">
          <cell r="B864">
            <v>60210100</v>
          </cell>
          <cell r="C864" t="str">
            <v>Z005</v>
          </cell>
          <cell r="D864" t="str">
            <v>Freight In Mat Cons - Road</v>
          </cell>
        </row>
        <row r="865">
          <cell r="B865">
            <v>60210200</v>
          </cell>
          <cell r="C865" t="str">
            <v>Z005</v>
          </cell>
          <cell r="D865" t="str">
            <v>Freight In Mat Cons - Sea</v>
          </cell>
        </row>
        <row r="866">
          <cell r="B866">
            <v>60210300</v>
          </cell>
          <cell r="C866" t="str">
            <v>Z005</v>
          </cell>
          <cell r="D866" t="str">
            <v>Freight In Mat Cons - air</v>
          </cell>
        </row>
        <row r="867">
          <cell r="B867">
            <v>60210400</v>
          </cell>
          <cell r="C867" t="str">
            <v>Z005</v>
          </cell>
          <cell r="D867" t="str">
            <v>Freight In Mat Cons - platform</v>
          </cell>
        </row>
        <row r="868">
          <cell r="B868">
            <v>60212000</v>
          </cell>
          <cell r="C868" t="str">
            <v>Z005</v>
          </cell>
          <cell r="D868" t="str">
            <v>Freight In Mat Cons - custom</v>
          </cell>
        </row>
        <row r="869">
          <cell r="B869">
            <v>60213000</v>
          </cell>
          <cell r="C869" t="str">
            <v>Z005</v>
          </cell>
          <cell r="D869" t="str">
            <v>Freight In Mat Cons - other</v>
          </cell>
        </row>
        <row r="870">
          <cell r="B870">
            <v>60219000</v>
          </cell>
          <cell r="C870" t="str">
            <v>Z005</v>
          </cell>
          <cell r="D870" t="str">
            <v>Freight In unplanned delivery costs material MIRO</v>
          </cell>
        </row>
        <row r="871">
          <cell r="B871">
            <v>60220000</v>
          </cell>
          <cell r="C871" t="str">
            <v>Z005</v>
          </cell>
          <cell r="D871" t="str">
            <v>Freight In - Premium - Mat Cons</v>
          </cell>
        </row>
        <row r="872">
          <cell r="B872">
            <v>60231002</v>
          </cell>
          <cell r="C872" t="str">
            <v>Z005</v>
          </cell>
          <cell r="D872" t="str">
            <v>Freight std var on Inv. Purch</v>
          </cell>
        </row>
        <row r="873">
          <cell r="B873">
            <v>60231202</v>
          </cell>
          <cell r="C873" t="str">
            <v>Z005</v>
          </cell>
          <cell r="D873" t="str">
            <v>Freight std var on Inv. Supplier return</v>
          </cell>
        </row>
        <row r="874">
          <cell r="B874">
            <v>60231302</v>
          </cell>
          <cell r="C874" t="str">
            <v>Z005</v>
          </cell>
          <cell r="D874" t="str">
            <v>Freight std var on Inv. Prod</v>
          </cell>
        </row>
        <row r="875">
          <cell r="B875">
            <v>60232002</v>
          </cell>
          <cell r="C875" t="str">
            <v>Z005</v>
          </cell>
          <cell r="D875" t="str">
            <v>Freight std var on Inv. Cons CC</v>
          </cell>
        </row>
        <row r="876">
          <cell r="B876">
            <v>60232602</v>
          </cell>
          <cell r="C876" t="str">
            <v>Z005</v>
          </cell>
          <cell r="D876" t="str">
            <v>Freight std var on Inv. Backflush</v>
          </cell>
        </row>
        <row r="877">
          <cell r="B877">
            <v>60232902</v>
          </cell>
          <cell r="C877" t="str">
            <v>Z005</v>
          </cell>
          <cell r="D877" t="str">
            <v>Freight std var on Inv. Cons Pry</v>
          </cell>
        </row>
        <row r="878">
          <cell r="B878">
            <v>60233002</v>
          </cell>
          <cell r="C878" t="str">
            <v>Z005</v>
          </cell>
          <cell r="D878" t="str">
            <v>Freight std var on Inv. Deviation</v>
          </cell>
        </row>
        <row r="879">
          <cell r="B879">
            <v>60234502</v>
          </cell>
          <cell r="C879" t="str">
            <v>Z005</v>
          </cell>
          <cell r="D879" t="str">
            <v>Freight std var on Inv. cust return</v>
          </cell>
        </row>
        <row r="880">
          <cell r="B880">
            <v>60235402</v>
          </cell>
          <cell r="C880" t="str">
            <v>Z005</v>
          </cell>
          <cell r="D880" t="str">
            <v>Freight std var on Inv. subcontracting</v>
          </cell>
        </row>
        <row r="881">
          <cell r="B881">
            <v>60235502</v>
          </cell>
          <cell r="C881" t="str">
            <v>Z005</v>
          </cell>
          <cell r="D881" t="str">
            <v>Freight std var on Inv. Scrap</v>
          </cell>
        </row>
        <row r="882">
          <cell r="B882">
            <v>60236002</v>
          </cell>
          <cell r="C882" t="str">
            <v>Z005</v>
          </cell>
          <cell r="D882" t="str">
            <v>Freight std var on Inv. shipping</v>
          </cell>
        </row>
        <row r="883">
          <cell r="B883">
            <v>60237002</v>
          </cell>
          <cell r="C883" t="str">
            <v>Z005</v>
          </cell>
          <cell r="D883" t="str">
            <v>Freight std var on Inv. Inv Adj</v>
          </cell>
        </row>
        <row r="884">
          <cell r="B884">
            <v>60335501</v>
          </cell>
          <cell r="C884" t="str">
            <v>Z005</v>
          </cell>
          <cell r="D884" t="str">
            <v>Scrap Material only</v>
          </cell>
        </row>
        <row r="885">
          <cell r="B885">
            <v>60335505</v>
          </cell>
          <cell r="C885" t="str">
            <v>Z005</v>
          </cell>
          <cell r="D885" t="str">
            <v>Scrap cancellation</v>
          </cell>
        </row>
        <row r="886">
          <cell r="B886">
            <v>60335530</v>
          </cell>
          <cell r="C886" t="str">
            <v>Z005</v>
          </cell>
          <cell r="D886" t="str">
            <v>Scrap Standard - Raw Material</v>
          </cell>
        </row>
        <row r="887">
          <cell r="B887">
            <v>60335540</v>
          </cell>
          <cell r="C887" t="str">
            <v>Z005</v>
          </cell>
          <cell r="D887" t="str">
            <v>Scrap Standard - Component</v>
          </cell>
        </row>
        <row r="888">
          <cell r="B888">
            <v>60335550</v>
          </cell>
          <cell r="C888" t="str">
            <v>Z005</v>
          </cell>
          <cell r="D888" t="str">
            <v>Scrap Standard - Packaging</v>
          </cell>
        </row>
        <row r="889">
          <cell r="B889">
            <v>60335560</v>
          </cell>
          <cell r="C889" t="str">
            <v>Z005</v>
          </cell>
          <cell r="D889" t="str">
            <v>Scrap Standard - Work In Progress</v>
          </cell>
        </row>
        <row r="890">
          <cell r="B890">
            <v>60335570</v>
          </cell>
          <cell r="C890" t="str">
            <v>Z005</v>
          </cell>
          <cell r="D890" t="str">
            <v>Scrap Standard - Finished Goods</v>
          </cell>
        </row>
        <row r="891">
          <cell r="B891">
            <v>60335580</v>
          </cell>
          <cell r="C891" t="str">
            <v>Z005</v>
          </cell>
          <cell r="D891" t="str">
            <v>Scrap Standard - Trading</v>
          </cell>
        </row>
        <row r="892">
          <cell r="B892">
            <v>60340000</v>
          </cell>
          <cell r="C892" t="str">
            <v>Z005</v>
          </cell>
          <cell r="D892" t="str">
            <v>NQC rework material consumption</v>
          </cell>
        </row>
        <row r="893">
          <cell r="B893">
            <v>60350000</v>
          </cell>
          <cell r="C893" t="str">
            <v>Z005</v>
          </cell>
          <cell r="D893" t="str">
            <v>Valeo Service Warranty - Material consumption</v>
          </cell>
        </row>
        <row r="894">
          <cell r="B894">
            <v>60431001</v>
          </cell>
          <cell r="C894" t="str">
            <v>Z005</v>
          </cell>
          <cell r="D894" t="str">
            <v>Inv Adj Material only</v>
          </cell>
        </row>
        <row r="895">
          <cell r="B895">
            <v>60431005</v>
          </cell>
          <cell r="C895" t="str">
            <v>Z005</v>
          </cell>
          <cell r="D895" t="str">
            <v>Inv Adj cancellation</v>
          </cell>
        </row>
        <row r="896">
          <cell r="B896">
            <v>60431030</v>
          </cell>
          <cell r="C896" t="str">
            <v>Z005</v>
          </cell>
          <cell r="D896" t="str">
            <v>Inv value var on std update - Raw Material</v>
          </cell>
        </row>
        <row r="897">
          <cell r="B897">
            <v>60431040</v>
          </cell>
          <cell r="C897" t="str">
            <v>Z005</v>
          </cell>
          <cell r="D897" t="str">
            <v>Inv value var on std update - Component</v>
          </cell>
        </row>
        <row r="898">
          <cell r="B898">
            <v>60431050</v>
          </cell>
          <cell r="C898" t="str">
            <v>Z005</v>
          </cell>
          <cell r="D898" t="str">
            <v>Inv value var on std update - Packaging</v>
          </cell>
        </row>
        <row r="899">
          <cell r="B899">
            <v>60431060</v>
          </cell>
          <cell r="C899" t="str">
            <v>Z005</v>
          </cell>
          <cell r="D899" t="str">
            <v>Inv value var on std update - Work In Progress</v>
          </cell>
        </row>
        <row r="900">
          <cell r="B900">
            <v>60431070</v>
          </cell>
          <cell r="C900" t="str">
            <v>Z005</v>
          </cell>
          <cell r="D900" t="str">
            <v>Inv value var on std update - Finished Goods</v>
          </cell>
        </row>
        <row r="901">
          <cell r="B901">
            <v>60431080</v>
          </cell>
          <cell r="C901" t="str">
            <v>Z005</v>
          </cell>
          <cell r="D901" t="str">
            <v>Inv value var on std update - Trading</v>
          </cell>
        </row>
        <row r="902">
          <cell r="B902">
            <v>60432031</v>
          </cell>
          <cell r="C902" t="str">
            <v>Z005</v>
          </cell>
          <cell r="D902" t="str">
            <v>Inventory Adj - Raw Material - Revaluation</v>
          </cell>
        </row>
        <row r="903">
          <cell r="B903">
            <v>60432032</v>
          </cell>
          <cell r="C903" t="str">
            <v>Z005</v>
          </cell>
          <cell r="D903" t="str">
            <v>Inventory Adj - Raw Material - Adjustment</v>
          </cell>
        </row>
        <row r="904">
          <cell r="B904">
            <v>60432041</v>
          </cell>
          <cell r="C904" t="str">
            <v>Z005</v>
          </cell>
          <cell r="D904" t="str">
            <v>Inventory Adj - Component - Revaluation</v>
          </cell>
        </row>
        <row r="905">
          <cell r="B905">
            <v>60432042</v>
          </cell>
          <cell r="C905" t="str">
            <v>Z005</v>
          </cell>
          <cell r="D905" t="str">
            <v>Inventory Adj - Component - Adjustment</v>
          </cell>
        </row>
        <row r="906">
          <cell r="B906">
            <v>60432051</v>
          </cell>
          <cell r="C906" t="str">
            <v>Z005</v>
          </cell>
          <cell r="D906" t="str">
            <v>Inventory Adj - Packaging - Revaluation</v>
          </cell>
        </row>
        <row r="907">
          <cell r="B907">
            <v>60432052</v>
          </cell>
          <cell r="C907" t="str">
            <v>Z005</v>
          </cell>
          <cell r="D907" t="str">
            <v>Inventory Adj - Packaging - Adjustment</v>
          </cell>
        </row>
        <row r="908">
          <cell r="B908">
            <v>60432061</v>
          </cell>
          <cell r="C908" t="str">
            <v>Z005</v>
          </cell>
          <cell r="D908" t="str">
            <v>Inventory Adj - Work In Progress - Revaluation</v>
          </cell>
        </row>
        <row r="909">
          <cell r="B909">
            <v>60432062</v>
          </cell>
          <cell r="C909" t="str">
            <v>Z005</v>
          </cell>
          <cell r="D909" t="str">
            <v>Inventory Adj - work in progress - Adjustment</v>
          </cell>
        </row>
        <row r="910">
          <cell r="B910">
            <v>60432071</v>
          </cell>
          <cell r="C910" t="str">
            <v>Z005</v>
          </cell>
          <cell r="D910" t="str">
            <v>Inventory Adj - Finished Goods - Revaluation</v>
          </cell>
        </row>
        <row r="911">
          <cell r="B911">
            <v>60432072</v>
          </cell>
          <cell r="C911" t="str">
            <v>Z005</v>
          </cell>
          <cell r="D911" t="str">
            <v>Inventory Adj - Finished Goods - Adjustment</v>
          </cell>
        </row>
        <row r="912">
          <cell r="B912">
            <v>60432081</v>
          </cell>
          <cell r="C912" t="str">
            <v>Z005</v>
          </cell>
          <cell r="D912" t="str">
            <v>Inventory Adj - Trading - Revaluation</v>
          </cell>
        </row>
        <row r="913">
          <cell r="B913">
            <v>60432082</v>
          </cell>
          <cell r="C913" t="str">
            <v>Z005</v>
          </cell>
          <cell r="D913" t="str">
            <v>Inventory Adj - Trading - Adjustment</v>
          </cell>
        </row>
        <row r="914">
          <cell r="B914">
            <v>60437001</v>
          </cell>
          <cell r="C914" t="str">
            <v>Z005</v>
          </cell>
          <cell r="D914" t="str">
            <v>Inv Adj on count Material only</v>
          </cell>
        </row>
        <row r="915">
          <cell r="B915">
            <v>60437005</v>
          </cell>
          <cell r="C915" t="str">
            <v>Z005</v>
          </cell>
          <cell r="D915" t="str">
            <v>Inv Adj on count cancellation</v>
          </cell>
        </row>
        <row r="916">
          <cell r="B916">
            <v>60437030</v>
          </cell>
          <cell r="C916" t="str">
            <v>Z005</v>
          </cell>
          <cell r="D916" t="str">
            <v>Inv Adj on count std - Raw Material</v>
          </cell>
        </row>
        <row r="917">
          <cell r="B917">
            <v>60437040</v>
          </cell>
          <cell r="C917" t="str">
            <v>Z005</v>
          </cell>
          <cell r="D917" t="str">
            <v>Inv Adj on count std - Component</v>
          </cell>
        </row>
        <row r="918">
          <cell r="B918">
            <v>60437050</v>
          </cell>
          <cell r="C918" t="str">
            <v>Z005</v>
          </cell>
          <cell r="D918" t="str">
            <v>Inv Adj on count std - Packaging</v>
          </cell>
        </row>
        <row r="919">
          <cell r="B919">
            <v>60437060</v>
          </cell>
          <cell r="C919" t="str">
            <v>Z005</v>
          </cell>
          <cell r="D919" t="str">
            <v>Inv Adj on count std - Work In Progress</v>
          </cell>
        </row>
        <row r="920">
          <cell r="B920">
            <v>60437070</v>
          </cell>
          <cell r="C920" t="str">
            <v>Z005</v>
          </cell>
          <cell r="D920" t="str">
            <v>Inv Adj on count std - Finished Goods</v>
          </cell>
        </row>
        <row r="921">
          <cell r="B921">
            <v>60437080</v>
          </cell>
          <cell r="C921" t="str">
            <v>Z005</v>
          </cell>
          <cell r="D921" t="str">
            <v>Inv Adj on count std - Trading</v>
          </cell>
        </row>
        <row r="922">
          <cell r="B922">
            <v>60440000</v>
          </cell>
          <cell r="C922" t="str">
            <v>Z005</v>
          </cell>
          <cell r="D922" t="str">
            <v>Purchase Transit inventory external</v>
          </cell>
        </row>
        <row r="923">
          <cell r="B923">
            <v>60440002</v>
          </cell>
          <cell r="C923" t="str">
            <v>Z005</v>
          </cell>
          <cell r="D923" t="str">
            <v>Purchase Transit inventory InterLE</v>
          </cell>
        </row>
        <row r="924">
          <cell r="B924">
            <v>60441000</v>
          </cell>
          <cell r="C924" t="str">
            <v>Z005</v>
          </cell>
          <cell r="D924" t="str">
            <v>Transit Inventory entry external</v>
          </cell>
        </row>
        <row r="925">
          <cell r="B925">
            <v>60441002</v>
          </cell>
          <cell r="C925" t="str">
            <v>Z005</v>
          </cell>
          <cell r="D925" t="str">
            <v>Transit Inventory entry InterLE</v>
          </cell>
        </row>
        <row r="926">
          <cell r="B926">
            <v>60490030</v>
          </cell>
          <cell r="C926" t="str">
            <v>Z005</v>
          </cell>
          <cell r="D926" t="str">
            <v>Inventory impairment - Raw Material Increase</v>
          </cell>
        </row>
        <row r="927">
          <cell r="B927">
            <v>60490040</v>
          </cell>
          <cell r="C927" t="str">
            <v>Z005</v>
          </cell>
          <cell r="D927" t="str">
            <v>Inventory impairment - Component  Increase</v>
          </cell>
        </row>
        <row r="928">
          <cell r="B928">
            <v>60490050</v>
          </cell>
          <cell r="C928" t="str">
            <v>Z005</v>
          </cell>
          <cell r="D928" t="str">
            <v>Inventory impairment - Packaging Increase</v>
          </cell>
        </row>
        <row r="929">
          <cell r="B929">
            <v>60490060</v>
          </cell>
          <cell r="C929" t="str">
            <v>Z005</v>
          </cell>
          <cell r="D929" t="str">
            <v>Inventory impairment - Work In Progress Increase</v>
          </cell>
        </row>
        <row r="930">
          <cell r="B930">
            <v>60490070</v>
          </cell>
          <cell r="C930" t="str">
            <v>Z005</v>
          </cell>
          <cell r="D930" t="str">
            <v>Inventory impairment - Finished Goods Increase</v>
          </cell>
        </row>
        <row r="931">
          <cell r="B931">
            <v>60490080</v>
          </cell>
          <cell r="C931" t="str">
            <v>Z005</v>
          </cell>
          <cell r="D931" t="str">
            <v>Inventory impairment - Trading Increase</v>
          </cell>
        </row>
        <row r="932">
          <cell r="B932">
            <v>60500000</v>
          </cell>
          <cell r="C932" t="str">
            <v>Z005</v>
          </cell>
          <cell r="D932" t="str">
            <v>Subcontracting Purchase</v>
          </cell>
        </row>
        <row r="933">
          <cell r="B933">
            <v>60510000</v>
          </cell>
          <cell r="C933" t="str">
            <v>Z005</v>
          </cell>
          <cell r="D933" t="str">
            <v>Extra costs Mat consumption</v>
          </cell>
        </row>
        <row r="934">
          <cell r="B934">
            <v>60520000</v>
          </cell>
          <cell r="C934" t="str">
            <v>Z005</v>
          </cell>
          <cell r="D934" t="str">
            <v>Temporary subcontracting Mat Consumption</v>
          </cell>
        </row>
        <row r="935">
          <cell r="B935">
            <v>60530000</v>
          </cell>
          <cell r="C935" t="str">
            <v>Z005</v>
          </cell>
          <cell r="D935" t="str">
            <v>P0 Material testing purchase</v>
          </cell>
        </row>
        <row r="936">
          <cell r="B936">
            <v>60530060</v>
          </cell>
          <cell r="C936" t="str">
            <v>Z005</v>
          </cell>
          <cell r="D936" t="str">
            <v>Production variance - work in progress</v>
          </cell>
        </row>
        <row r="937">
          <cell r="B937">
            <v>60530070</v>
          </cell>
          <cell r="C937" t="str">
            <v>Z005</v>
          </cell>
          <cell r="D937" t="str">
            <v>Production variance - Finished goods</v>
          </cell>
        </row>
        <row r="938">
          <cell r="B938">
            <v>60531001</v>
          </cell>
          <cell r="C938" t="str">
            <v>Z005</v>
          </cell>
          <cell r="D938" t="str">
            <v>Subcontraction return - Material only</v>
          </cell>
        </row>
        <row r="939">
          <cell r="B939">
            <v>60531005</v>
          </cell>
          <cell r="C939" t="str">
            <v>Z005</v>
          </cell>
          <cell r="D939" t="str">
            <v>Subcontraction return - cancellation</v>
          </cell>
        </row>
        <row r="940">
          <cell r="B940">
            <v>60531060</v>
          </cell>
          <cell r="C940" t="str">
            <v>Z005</v>
          </cell>
          <cell r="D940" t="str">
            <v>Subcontracting return - Work In Progress</v>
          </cell>
        </row>
        <row r="941">
          <cell r="B941">
            <v>60531070</v>
          </cell>
          <cell r="C941" t="str">
            <v>Z005</v>
          </cell>
          <cell r="D941" t="str">
            <v>Subcontracting return - Finished Goods</v>
          </cell>
        </row>
        <row r="942">
          <cell r="B942">
            <v>60531080</v>
          </cell>
          <cell r="C942" t="str">
            <v>Z005</v>
          </cell>
          <cell r="D942" t="str">
            <v>Subcontracting return - Trading</v>
          </cell>
        </row>
        <row r="943">
          <cell r="B943">
            <v>60531201</v>
          </cell>
          <cell r="C943" t="str">
            <v>Z005</v>
          </cell>
          <cell r="D943" t="str">
            <v>Supplier return - Material only</v>
          </cell>
        </row>
        <row r="944">
          <cell r="B944">
            <v>60531205</v>
          </cell>
          <cell r="C944" t="str">
            <v>Z005</v>
          </cell>
          <cell r="D944" t="str">
            <v>Supplier return - cancellation</v>
          </cell>
        </row>
        <row r="945">
          <cell r="B945">
            <v>60531230</v>
          </cell>
          <cell r="C945" t="str">
            <v>Z005</v>
          </cell>
          <cell r="D945" t="str">
            <v>Supplier return std - Raw Material</v>
          </cell>
        </row>
        <row r="946">
          <cell r="B946">
            <v>60531240</v>
          </cell>
          <cell r="C946" t="str">
            <v>Z005</v>
          </cell>
          <cell r="D946" t="str">
            <v>Supplier return - Component</v>
          </cell>
        </row>
        <row r="947">
          <cell r="B947">
            <v>60531250</v>
          </cell>
          <cell r="C947" t="str">
            <v>Z005</v>
          </cell>
          <cell r="D947" t="str">
            <v>Supplier return - Packaging</v>
          </cell>
        </row>
        <row r="948">
          <cell r="B948">
            <v>60531260</v>
          </cell>
          <cell r="C948" t="str">
            <v>Z005</v>
          </cell>
          <cell r="D948" t="str">
            <v>Supplier return - Work In Progress</v>
          </cell>
        </row>
        <row r="949">
          <cell r="B949">
            <v>60531270</v>
          </cell>
          <cell r="C949" t="str">
            <v>Z005</v>
          </cell>
          <cell r="D949" t="str">
            <v>Supplier return - Finished Goods</v>
          </cell>
        </row>
        <row r="950">
          <cell r="B950">
            <v>60531280</v>
          </cell>
          <cell r="C950" t="str">
            <v>Z005</v>
          </cell>
          <cell r="D950" t="str">
            <v>Supplier return - Trading</v>
          </cell>
        </row>
        <row r="951">
          <cell r="B951">
            <v>60531301</v>
          </cell>
          <cell r="C951" t="str">
            <v>Z005</v>
          </cell>
          <cell r="D951" t="str">
            <v>Prod Declaration Material only</v>
          </cell>
        </row>
        <row r="952">
          <cell r="B952">
            <v>60531305</v>
          </cell>
          <cell r="C952" t="str">
            <v>Z005</v>
          </cell>
          <cell r="D952" t="str">
            <v>Prod Declaration cancellation</v>
          </cell>
        </row>
        <row r="953">
          <cell r="B953">
            <v>60531350</v>
          </cell>
          <cell r="C953" t="str">
            <v>Z005</v>
          </cell>
          <cell r="D953" t="str">
            <v>Prod Declaration std - Packaging</v>
          </cell>
        </row>
        <row r="954">
          <cell r="B954">
            <v>60531360</v>
          </cell>
          <cell r="C954" t="str">
            <v>Z005</v>
          </cell>
          <cell r="D954" t="str">
            <v>Prod Declaration std - Work In Progress</v>
          </cell>
        </row>
        <row r="955">
          <cell r="B955">
            <v>60531370</v>
          </cell>
          <cell r="C955" t="str">
            <v>Z005</v>
          </cell>
          <cell r="D955" t="str">
            <v>Prod Declaration std - Finished Goods</v>
          </cell>
        </row>
        <row r="956">
          <cell r="B956">
            <v>60531380</v>
          </cell>
          <cell r="C956" t="str">
            <v>Z005</v>
          </cell>
          <cell r="D956" t="str">
            <v>Prod Declaration std - Trading</v>
          </cell>
        </row>
        <row r="957">
          <cell r="B957">
            <v>60532001</v>
          </cell>
          <cell r="C957" t="str">
            <v>Z005</v>
          </cell>
          <cell r="D957" t="str">
            <v>Manual consumption on CC - Material only</v>
          </cell>
        </row>
        <row r="958">
          <cell r="B958">
            <v>60532005</v>
          </cell>
          <cell r="C958" t="str">
            <v>Z005</v>
          </cell>
          <cell r="D958" t="str">
            <v>Manual consumption on CC - cancellation</v>
          </cell>
        </row>
        <row r="959">
          <cell r="B959">
            <v>60532030</v>
          </cell>
          <cell r="C959" t="str">
            <v>Z005</v>
          </cell>
          <cell r="D959" t="str">
            <v>Manual consumption on CC std - Raw Material</v>
          </cell>
        </row>
        <row r="960">
          <cell r="B960">
            <v>60532040</v>
          </cell>
          <cell r="C960" t="str">
            <v>Z005</v>
          </cell>
          <cell r="D960" t="str">
            <v>Manual consumption on CC - Component</v>
          </cell>
        </row>
        <row r="961">
          <cell r="B961">
            <v>60532050</v>
          </cell>
          <cell r="C961" t="str">
            <v>Z005</v>
          </cell>
          <cell r="D961" t="str">
            <v>Manual consumption on CC - Packaging</v>
          </cell>
        </row>
        <row r="962">
          <cell r="B962">
            <v>60532060</v>
          </cell>
          <cell r="C962" t="str">
            <v>Z005</v>
          </cell>
          <cell r="D962" t="str">
            <v>Manual consumption on CC - Work In Progress</v>
          </cell>
        </row>
        <row r="963">
          <cell r="B963">
            <v>60532070</v>
          </cell>
          <cell r="C963" t="str">
            <v>Z005</v>
          </cell>
          <cell r="D963" t="str">
            <v>Manual consumption on CC - Finished Goods</v>
          </cell>
        </row>
        <row r="964">
          <cell r="B964">
            <v>60532080</v>
          </cell>
          <cell r="C964" t="str">
            <v>Z005</v>
          </cell>
          <cell r="D964" t="str">
            <v>Manual consumption on CC - Trading</v>
          </cell>
        </row>
        <row r="965">
          <cell r="B965">
            <v>60532601</v>
          </cell>
          <cell r="C965" t="str">
            <v>Z005</v>
          </cell>
          <cell r="D965" t="str">
            <v>Prod backflush Material only</v>
          </cell>
        </row>
        <row r="966">
          <cell r="B966">
            <v>60532605</v>
          </cell>
          <cell r="C966" t="str">
            <v>Z005</v>
          </cell>
          <cell r="D966" t="str">
            <v>Prod backflush cancellation</v>
          </cell>
        </row>
        <row r="967">
          <cell r="B967">
            <v>60532630</v>
          </cell>
          <cell r="C967" t="str">
            <v>Z005</v>
          </cell>
          <cell r="D967" t="str">
            <v>Prod backflush std - Raw Material</v>
          </cell>
        </row>
        <row r="968">
          <cell r="B968">
            <v>60532640</v>
          </cell>
          <cell r="C968" t="str">
            <v>Z005</v>
          </cell>
          <cell r="D968" t="str">
            <v>Prod backflush std - Component</v>
          </cell>
        </row>
        <row r="969">
          <cell r="B969">
            <v>60532650</v>
          </cell>
          <cell r="C969" t="str">
            <v>Z005</v>
          </cell>
          <cell r="D969" t="str">
            <v>Prod backflush std - Packaging</v>
          </cell>
        </row>
        <row r="970">
          <cell r="B970">
            <v>60532660</v>
          </cell>
          <cell r="C970" t="str">
            <v>Z005</v>
          </cell>
          <cell r="D970" t="str">
            <v>Prod backflush std - Work In Progress</v>
          </cell>
        </row>
        <row r="971">
          <cell r="B971">
            <v>60532670</v>
          </cell>
          <cell r="C971" t="str">
            <v>Z005</v>
          </cell>
          <cell r="D971" t="str">
            <v>Prod backflush std - Finished Goods</v>
          </cell>
        </row>
        <row r="972">
          <cell r="B972">
            <v>60532680</v>
          </cell>
          <cell r="C972" t="str">
            <v>Z005</v>
          </cell>
          <cell r="D972" t="str">
            <v>Prod backflush std - Trading</v>
          </cell>
        </row>
        <row r="973">
          <cell r="B973">
            <v>60532901</v>
          </cell>
          <cell r="C973" t="str">
            <v>Z005</v>
          </cell>
          <cell r="D973" t="str">
            <v>Manual consumption on PRY - Material only</v>
          </cell>
        </row>
        <row r="974">
          <cell r="B974">
            <v>60532905</v>
          </cell>
          <cell r="C974" t="str">
            <v>Z005</v>
          </cell>
          <cell r="D974" t="str">
            <v>Manual consumption on PRY - cancellation</v>
          </cell>
        </row>
        <row r="975">
          <cell r="B975">
            <v>60532930</v>
          </cell>
          <cell r="C975" t="str">
            <v>Z005</v>
          </cell>
          <cell r="D975" t="str">
            <v>Manual consumption on PRY std - Raw Material</v>
          </cell>
        </row>
        <row r="976">
          <cell r="B976">
            <v>60532940</v>
          </cell>
          <cell r="C976" t="str">
            <v>Z005</v>
          </cell>
          <cell r="D976" t="str">
            <v>Manual consumption on PRY - Component</v>
          </cell>
        </row>
        <row r="977">
          <cell r="B977">
            <v>60532950</v>
          </cell>
          <cell r="C977" t="str">
            <v>Z005</v>
          </cell>
          <cell r="D977" t="str">
            <v>Manual consumption on PRY - Packaging</v>
          </cell>
        </row>
        <row r="978">
          <cell r="B978">
            <v>60532960</v>
          </cell>
          <cell r="C978" t="str">
            <v>Z005</v>
          </cell>
          <cell r="D978" t="str">
            <v>Manual consumption on PRY - Work In Progress</v>
          </cell>
        </row>
        <row r="979">
          <cell r="B979">
            <v>60532970</v>
          </cell>
          <cell r="C979" t="str">
            <v>Z005</v>
          </cell>
          <cell r="D979" t="str">
            <v>Manual consumption on PRY - Finished Goods</v>
          </cell>
        </row>
        <row r="980">
          <cell r="B980">
            <v>60532980</v>
          </cell>
          <cell r="C980" t="str">
            <v>Z005</v>
          </cell>
          <cell r="D980" t="str">
            <v>Manual consumption on PRY - Trading</v>
          </cell>
        </row>
        <row r="981">
          <cell r="B981">
            <v>60533001</v>
          </cell>
          <cell r="C981" t="str">
            <v>Z005</v>
          </cell>
          <cell r="D981" t="str">
            <v>Deviation - Material only</v>
          </cell>
        </row>
        <row r="982">
          <cell r="B982">
            <v>60533005</v>
          </cell>
          <cell r="C982" t="str">
            <v>Z005</v>
          </cell>
          <cell r="D982" t="str">
            <v>Deviation - cancellation</v>
          </cell>
        </row>
        <row r="983">
          <cell r="B983">
            <v>60533030</v>
          </cell>
          <cell r="C983" t="str">
            <v>Z005</v>
          </cell>
          <cell r="D983" t="str">
            <v>Deviation std - Raw Material</v>
          </cell>
        </row>
        <row r="984">
          <cell r="B984">
            <v>60533040</v>
          </cell>
          <cell r="C984" t="str">
            <v>Z005</v>
          </cell>
          <cell r="D984" t="str">
            <v>Deviation - Component</v>
          </cell>
        </row>
        <row r="985">
          <cell r="B985">
            <v>60533050</v>
          </cell>
          <cell r="C985" t="str">
            <v>Z005</v>
          </cell>
          <cell r="D985" t="str">
            <v>Deviation - Packaging</v>
          </cell>
        </row>
        <row r="986">
          <cell r="B986">
            <v>60533060</v>
          </cell>
          <cell r="C986" t="str">
            <v>Z005</v>
          </cell>
          <cell r="D986" t="str">
            <v>Deviation - Work In Progress</v>
          </cell>
        </row>
        <row r="987">
          <cell r="B987">
            <v>60533070</v>
          </cell>
          <cell r="C987" t="str">
            <v>Z005</v>
          </cell>
          <cell r="D987" t="str">
            <v>Deviation - Finished Goods</v>
          </cell>
        </row>
        <row r="988">
          <cell r="B988">
            <v>60533080</v>
          </cell>
          <cell r="C988" t="str">
            <v>Z005</v>
          </cell>
          <cell r="D988" t="str">
            <v>Deviation - Trading</v>
          </cell>
        </row>
        <row r="989">
          <cell r="B989">
            <v>60535401</v>
          </cell>
          <cell r="C989" t="str">
            <v>Z005</v>
          </cell>
          <cell r="D989" t="str">
            <v>Subcontracting consumption - Material only</v>
          </cell>
        </row>
        <row r="990">
          <cell r="B990">
            <v>60535405</v>
          </cell>
          <cell r="C990" t="str">
            <v>Z005</v>
          </cell>
          <cell r="D990" t="str">
            <v>Subcontracting consumption - cancellation</v>
          </cell>
        </row>
        <row r="991">
          <cell r="B991">
            <v>60535430</v>
          </cell>
          <cell r="C991" t="str">
            <v>Z005</v>
          </cell>
          <cell r="D991" t="str">
            <v>Subcontracting consumption std - Raw Material</v>
          </cell>
        </row>
        <row r="992">
          <cell r="B992">
            <v>60535440</v>
          </cell>
          <cell r="C992" t="str">
            <v>Z005</v>
          </cell>
          <cell r="D992" t="str">
            <v>Subcontracting consumption - Component</v>
          </cell>
        </row>
        <row r="993">
          <cell r="B993">
            <v>60535450</v>
          </cell>
          <cell r="C993" t="str">
            <v>Z005</v>
          </cell>
          <cell r="D993" t="str">
            <v>Subcontracting consumption - Packaging</v>
          </cell>
        </row>
        <row r="994">
          <cell r="B994">
            <v>60535460</v>
          </cell>
          <cell r="C994" t="str">
            <v>Z005</v>
          </cell>
          <cell r="D994" t="str">
            <v>Subcontracting consumption - Work In Progress</v>
          </cell>
        </row>
        <row r="995">
          <cell r="B995">
            <v>60535470</v>
          </cell>
          <cell r="C995" t="str">
            <v>Z005</v>
          </cell>
          <cell r="D995" t="str">
            <v>Subcontracting consumption - Finished Goods</v>
          </cell>
        </row>
        <row r="996">
          <cell r="B996">
            <v>60535480</v>
          </cell>
          <cell r="C996" t="str">
            <v>Z005</v>
          </cell>
          <cell r="D996" t="str">
            <v>Subcontracting consumption - Trading</v>
          </cell>
        </row>
        <row r="997">
          <cell r="B997">
            <v>60540000</v>
          </cell>
          <cell r="C997" t="str">
            <v>Z005</v>
          </cell>
          <cell r="D997" t="str">
            <v>P1 Material preserie not in BOM</v>
          </cell>
        </row>
        <row r="998">
          <cell r="B998">
            <v>60610000</v>
          </cell>
          <cell r="C998" t="str">
            <v>Z005</v>
          </cell>
          <cell r="D998" t="str">
            <v>Tooling material purchase</v>
          </cell>
        </row>
        <row r="999">
          <cell r="B999">
            <v>60631000</v>
          </cell>
          <cell r="C999" t="str">
            <v>Z005</v>
          </cell>
          <cell r="D999" t="str">
            <v>Tooling Material Stock entry on purchase</v>
          </cell>
        </row>
        <row r="1000">
          <cell r="B1000">
            <v>60632000</v>
          </cell>
          <cell r="C1000" t="str">
            <v>Z005</v>
          </cell>
          <cell r="D1000" t="str">
            <v>Tooling Material costs on Sales</v>
          </cell>
        </row>
        <row r="1001">
          <cell r="B1001">
            <v>60680100</v>
          </cell>
          <cell r="C1001" t="str">
            <v>Z005</v>
          </cell>
          <cell r="D1001" t="str">
            <v>St.var tooling-av dir.per.costs</v>
          </cell>
        </row>
        <row r="1002">
          <cell r="B1002">
            <v>60680200</v>
          </cell>
          <cell r="C1002" t="str">
            <v>Z005</v>
          </cell>
          <cell r="D1002" t="str">
            <v>St.var tooling-av oh</v>
          </cell>
        </row>
        <row r="1003">
          <cell r="B1003">
            <v>60680300</v>
          </cell>
          <cell r="C1003" t="str">
            <v>Z005</v>
          </cell>
          <cell r="D1003" t="str">
            <v>Stock variation  tooling - out : direct personnel</v>
          </cell>
        </row>
        <row r="1004">
          <cell r="B1004">
            <v>60680400</v>
          </cell>
          <cell r="C1004" t="str">
            <v>Z005</v>
          </cell>
          <cell r="D1004" t="str">
            <v>Stock variation  tooling - out :other added value</v>
          </cell>
        </row>
        <row r="1005">
          <cell r="B1005">
            <v>60710000</v>
          </cell>
          <cell r="C1005" t="str">
            <v>Z005</v>
          </cell>
          <cell r="D1005" t="str">
            <v>Prototype material purchase</v>
          </cell>
        </row>
        <row r="1006">
          <cell r="B1006">
            <v>60731000</v>
          </cell>
          <cell r="C1006" t="str">
            <v>Z005</v>
          </cell>
          <cell r="D1006" t="str">
            <v>Prototype Material Stock entry on purchase</v>
          </cell>
        </row>
        <row r="1007">
          <cell r="B1007">
            <v>60732000</v>
          </cell>
          <cell r="C1007" t="str">
            <v>Z005</v>
          </cell>
          <cell r="D1007" t="str">
            <v>Prototype Material costs on Sales</v>
          </cell>
        </row>
        <row r="1008">
          <cell r="B1008">
            <v>60790000</v>
          </cell>
          <cell r="C1008" t="str">
            <v>Z005</v>
          </cell>
          <cell r="D1008" t="str">
            <v>Prototype impairment increase</v>
          </cell>
        </row>
        <row r="1009">
          <cell r="B1009">
            <v>60830009</v>
          </cell>
          <cell r="C1009" t="str">
            <v>Z005</v>
          </cell>
          <cell r="D1009" t="str">
            <v>Added Value Var on supplier ret std - Raw Material</v>
          </cell>
        </row>
        <row r="1010">
          <cell r="B1010">
            <v>60831006</v>
          </cell>
          <cell r="C1010" t="str">
            <v>Z005</v>
          </cell>
          <cell r="D1010" t="str">
            <v>Added Value Var on Purch Raw Mat</v>
          </cell>
        </row>
        <row r="1011">
          <cell r="B1011">
            <v>60831007</v>
          </cell>
          <cell r="C1011" t="str">
            <v>Z005</v>
          </cell>
          <cell r="D1011" t="str">
            <v>Added Value Var on Purch Component</v>
          </cell>
        </row>
        <row r="1012">
          <cell r="B1012">
            <v>60831206</v>
          </cell>
          <cell r="C1012" t="str">
            <v>Z005</v>
          </cell>
          <cell r="D1012" t="str">
            <v>Added Value Var on supplier ret std - Raw Material</v>
          </cell>
        </row>
        <row r="1013">
          <cell r="B1013">
            <v>60831207</v>
          </cell>
          <cell r="C1013" t="str">
            <v>Z005</v>
          </cell>
          <cell r="D1013" t="str">
            <v>Added Value Var on supplier ret - Component</v>
          </cell>
        </row>
        <row r="1014">
          <cell r="B1014">
            <v>60831306</v>
          </cell>
          <cell r="C1014" t="str">
            <v>Z005</v>
          </cell>
          <cell r="D1014" t="str">
            <v>Added Value Var on Prod Raw Mat</v>
          </cell>
        </row>
        <row r="1015">
          <cell r="B1015">
            <v>60831307</v>
          </cell>
          <cell r="C1015" t="str">
            <v>Z005</v>
          </cell>
          <cell r="D1015" t="str">
            <v>Added Value Var on Prod Component</v>
          </cell>
        </row>
        <row r="1016">
          <cell r="B1016">
            <v>60832006</v>
          </cell>
          <cell r="C1016" t="str">
            <v>Z005</v>
          </cell>
          <cell r="D1016" t="str">
            <v>Added Value Var on Cons CC Raw Mat</v>
          </cell>
        </row>
        <row r="1017">
          <cell r="B1017">
            <v>60832007</v>
          </cell>
          <cell r="C1017" t="str">
            <v>Z005</v>
          </cell>
          <cell r="D1017" t="str">
            <v>Added Value Var on Cons CC Component</v>
          </cell>
        </row>
        <row r="1018">
          <cell r="B1018">
            <v>60832606</v>
          </cell>
          <cell r="C1018" t="str">
            <v>Z005</v>
          </cell>
          <cell r="D1018" t="str">
            <v>Added Value Var on Back Raw Mat</v>
          </cell>
        </row>
        <row r="1019">
          <cell r="B1019">
            <v>60832607</v>
          </cell>
          <cell r="C1019" t="str">
            <v>Z005</v>
          </cell>
          <cell r="D1019" t="str">
            <v>Added Value Var on Back Component</v>
          </cell>
        </row>
        <row r="1020">
          <cell r="B1020">
            <v>60832906</v>
          </cell>
          <cell r="C1020" t="str">
            <v>Z005</v>
          </cell>
          <cell r="D1020" t="str">
            <v>Added Value Var on Cons Pry Raw Mat</v>
          </cell>
        </row>
        <row r="1021">
          <cell r="B1021">
            <v>60832907</v>
          </cell>
          <cell r="C1021" t="str">
            <v>Z005</v>
          </cell>
          <cell r="D1021" t="str">
            <v>Added Value Var on Cons Pry Component</v>
          </cell>
        </row>
        <row r="1022">
          <cell r="B1022">
            <v>60833006</v>
          </cell>
          <cell r="C1022" t="str">
            <v>Z005</v>
          </cell>
          <cell r="D1022" t="str">
            <v>Added Value Var on Cons Pry Raw Mat</v>
          </cell>
        </row>
        <row r="1023">
          <cell r="B1023">
            <v>60833007</v>
          </cell>
          <cell r="C1023" t="str">
            <v>Z005</v>
          </cell>
          <cell r="D1023" t="str">
            <v>Added Value Var on Cons Pry Component</v>
          </cell>
        </row>
        <row r="1024">
          <cell r="B1024">
            <v>60834506</v>
          </cell>
          <cell r="C1024" t="str">
            <v>Z005</v>
          </cell>
          <cell r="D1024" t="str">
            <v>Added Value Var on Cust Ret Raw Mat</v>
          </cell>
        </row>
        <row r="1025">
          <cell r="B1025">
            <v>60834507</v>
          </cell>
          <cell r="C1025" t="str">
            <v>Z005</v>
          </cell>
          <cell r="D1025" t="str">
            <v>Added Value Var on Cust Ret Component</v>
          </cell>
        </row>
        <row r="1026">
          <cell r="B1026">
            <v>60835406</v>
          </cell>
          <cell r="C1026" t="str">
            <v>Z005</v>
          </cell>
          <cell r="D1026" t="str">
            <v>Added Value Var on Sub Raw Mat</v>
          </cell>
        </row>
        <row r="1027">
          <cell r="B1027">
            <v>60835407</v>
          </cell>
          <cell r="C1027" t="str">
            <v>Z005</v>
          </cell>
          <cell r="D1027" t="str">
            <v>Added Value Var on Sub Component</v>
          </cell>
        </row>
        <row r="1028">
          <cell r="B1028">
            <v>60835506</v>
          </cell>
          <cell r="C1028" t="str">
            <v>Z005</v>
          </cell>
          <cell r="D1028" t="str">
            <v>Added Value Var on Scrap Raw Mat</v>
          </cell>
        </row>
        <row r="1029">
          <cell r="B1029">
            <v>60835507</v>
          </cell>
          <cell r="C1029" t="str">
            <v>Z005</v>
          </cell>
          <cell r="D1029" t="str">
            <v>Added Value Var on Scrap Component</v>
          </cell>
        </row>
        <row r="1030">
          <cell r="B1030">
            <v>60836006</v>
          </cell>
          <cell r="C1030" t="str">
            <v>Z005</v>
          </cell>
          <cell r="D1030" t="str">
            <v>Added Value Var on sales Raw Mat</v>
          </cell>
        </row>
        <row r="1031">
          <cell r="B1031">
            <v>60836007</v>
          </cell>
          <cell r="C1031" t="str">
            <v>Z005</v>
          </cell>
          <cell r="D1031" t="str">
            <v>Added Value Var on sales Component</v>
          </cell>
        </row>
        <row r="1032">
          <cell r="B1032">
            <v>60837006</v>
          </cell>
          <cell r="C1032" t="str">
            <v>Z005</v>
          </cell>
          <cell r="D1032" t="str">
            <v>Added Value Var on Inv Adj Raw Mat</v>
          </cell>
        </row>
        <row r="1033">
          <cell r="B1033">
            <v>60837007</v>
          </cell>
          <cell r="C1033" t="str">
            <v>Z005</v>
          </cell>
          <cell r="D1033" t="str">
            <v>Added Value Var on Inv Adj Component</v>
          </cell>
        </row>
        <row r="1034">
          <cell r="B1034">
            <v>60890052</v>
          </cell>
          <cell r="C1034" t="str">
            <v>Z005</v>
          </cell>
          <cell r="D1034" t="str">
            <v>Depreciation Added Value Var SFIN - MOD</v>
          </cell>
        </row>
        <row r="1035">
          <cell r="B1035">
            <v>60890053</v>
          </cell>
          <cell r="C1035" t="str">
            <v>Z005</v>
          </cell>
          <cell r="D1035" t="str">
            <v>Depreciation Added Value Var SFIN - oth VA</v>
          </cell>
        </row>
        <row r="1036">
          <cell r="B1036">
            <v>60890062</v>
          </cell>
          <cell r="C1036" t="str">
            <v>Z005</v>
          </cell>
          <cell r="D1036" t="str">
            <v>Depreciation Added Value Var FG - MOD</v>
          </cell>
        </row>
        <row r="1037">
          <cell r="B1037">
            <v>60890063</v>
          </cell>
          <cell r="C1037" t="str">
            <v>Z005</v>
          </cell>
          <cell r="D1037" t="str">
            <v>Depreciation Added Value Var FG - oth VA</v>
          </cell>
        </row>
        <row r="1038">
          <cell r="B1038">
            <v>60910000</v>
          </cell>
          <cell r="C1038" t="str">
            <v>Z005</v>
          </cell>
          <cell r="D1038" t="str">
            <v>Prov mat supplier litigation INC</v>
          </cell>
        </row>
        <row r="1039">
          <cell r="B1039">
            <v>60920000</v>
          </cell>
          <cell r="C1039" t="str">
            <v>Z005</v>
          </cell>
          <cell r="D1039" t="str">
            <v>Provision loss making contract - material increase</v>
          </cell>
        </row>
        <row r="1040">
          <cell r="B1040">
            <v>60960000</v>
          </cell>
          <cell r="C1040" t="str">
            <v>Z005</v>
          </cell>
          <cell r="D1040" t="str">
            <v>Provision Inc Loss on tooling</v>
          </cell>
        </row>
        <row r="1041">
          <cell r="B1041">
            <v>60962000</v>
          </cell>
          <cell r="C1041" t="str">
            <v>Z005</v>
          </cell>
          <cell r="D1041" t="str">
            <v>Loss on tooling - inventory write off</v>
          </cell>
        </row>
        <row r="1042">
          <cell r="B1042">
            <v>61010100</v>
          </cell>
          <cell r="C1042" t="str">
            <v>Z005</v>
          </cell>
          <cell r="D1042" t="str">
            <v>Regular freigth out road</v>
          </cell>
        </row>
        <row r="1043">
          <cell r="B1043">
            <v>61010200</v>
          </cell>
          <cell r="C1043" t="str">
            <v>Z005</v>
          </cell>
          <cell r="D1043" t="str">
            <v>Regular freigth out air</v>
          </cell>
        </row>
        <row r="1044">
          <cell r="B1044">
            <v>61010300</v>
          </cell>
          <cell r="C1044" t="str">
            <v>Z005</v>
          </cell>
          <cell r="D1044" t="str">
            <v>Regular freigth out sea</v>
          </cell>
        </row>
        <row r="1045">
          <cell r="B1045">
            <v>61010400</v>
          </cell>
          <cell r="C1045" t="str">
            <v>Z005</v>
          </cell>
          <cell r="D1045" t="str">
            <v>Regular freigth out customs agents fees</v>
          </cell>
        </row>
        <row r="1046">
          <cell r="B1046">
            <v>61020100</v>
          </cell>
          <cell r="C1046" t="str">
            <v>Z005</v>
          </cell>
          <cell r="D1046" t="str">
            <v>Premium freigth out road</v>
          </cell>
        </row>
        <row r="1047">
          <cell r="B1047">
            <v>61020200</v>
          </cell>
          <cell r="C1047" t="str">
            <v>Z005</v>
          </cell>
          <cell r="D1047" t="str">
            <v>Premium freigth out air</v>
          </cell>
        </row>
        <row r="1048">
          <cell r="B1048">
            <v>61020300</v>
          </cell>
          <cell r="C1048" t="str">
            <v>Z005</v>
          </cell>
          <cell r="D1048" t="str">
            <v>Premium freigth out sea</v>
          </cell>
        </row>
        <row r="1049">
          <cell r="B1049">
            <v>61020400</v>
          </cell>
          <cell r="C1049" t="str">
            <v>Z005</v>
          </cell>
          <cell r="D1049" t="str">
            <v>Premium freigth out customs</v>
          </cell>
        </row>
        <row r="1050">
          <cell r="B1050">
            <v>61030000</v>
          </cell>
          <cell r="C1050" t="str">
            <v>Z005</v>
          </cell>
          <cell r="D1050" t="str">
            <v>Dcos commission on sales</v>
          </cell>
        </row>
        <row r="1051">
          <cell r="B1051">
            <v>61040000</v>
          </cell>
          <cell r="C1051" t="str">
            <v>Z005</v>
          </cell>
          <cell r="D1051" t="str">
            <v>Warehouse rental and logistics services</v>
          </cell>
        </row>
        <row r="1052">
          <cell r="B1052">
            <v>61040100</v>
          </cell>
          <cell r="C1052" t="str">
            <v>Z005</v>
          </cell>
          <cell r="D1052" t="str">
            <v>Reusable packaging not capitalized</v>
          </cell>
        </row>
        <row r="1053">
          <cell r="B1053">
            <v>61070000</v>
          </cell>
          <cell r="C1053" t="str">
            <v>Z005</v>
          </cell>
          <cell r="D1053" t="str">
            <v>Freight on overhead purchase</v>
          </cell>
        </row>
        <row r="1054">
          <cell r="B1054">
            <v>61079000</v>
          </cell>
          <cell r="C1054" t="str">
            <v>Z005</v>
          </cell>
          <cell r="D1054" t="str">
            <v>Unplanned delivery costs overhead miro</v>
          </cell>
        </row>
        <row r="1055">
          <cell r="B1055">
            <v>61100100</v>
          </cell>
          <cell r="C1055" t="str">
            <v>Z005</v>
          </cell>
          <cell r="D1055" t="str">
            <v>Utilities electricity</v>
          </cell>
        </row>
        <row r="1056">
          <cell r="B1056">
            <v>61100200</v>
          </cell>
          <cell r="C1056" t="str">
            <v>Z005</v>
          </cell>
          <cell r="D1056" t="str">
            <v>Utilities gas</v>
          </cell>
        </row>
        <row r="1057">
          <cell r="B1057">
            <v>61100300</v>
          </cell>
          <cell r="C1057" t="str">
            <v>Z005</v>
          </cell>
          <cell r="D1057" t="str">
            <v>Utilities special gas</v>
          </cell>
        </row>
        <row r="1058">
          <cell r="B1058">
            <v>61100400</v>
          </cell>
          <cell r="C1058" t="str">
            <v>Z005</v>
          </cell>
          <cell r="D1058" t="str">
            <v>Utilities water</v>
          </cell>
        </row>
        <row r="1059">
          <cell r="B1059">
            <v>61100500</v>
          </cell>
          <cell r="C1059" t="str">
            <v>Z005</v>
          </cell>
          <cell r="D1059" t="str">
            <v>Utilities fuel</v>
          </cell>
        </row>
        <row r="1060">
          <cell r="B1060">
            <v>61100600</v>
          </cell>
          <cell r="C1060" t="str">
            <v>Z005</v>
          </cell>
          <cell r="D1060" t="str">
            <v>Utilities other</v>
          </cell>
        </row>
        <row r="1061">
          <cell r="B1061">
            <v>61111000</v>
          </cell>
          <cell r="C1061" t="str">
            <v>Z005</v>
          </cell>
          <cell r="D1061" t="str">
            <v>Consumable &amp; supplies on commerce one</v>
          </cell>
        </row>
        <row r="1062">
          <cell r="B1062">
            <v>61121100</v>
          </cell>
          <cell r="C1062" t="str">
            <v>Z005</v>
          </cell>
          <cell r="D1062" t="str">
            <v>Consumable on inventory purchase</v>
          </cell>
        </row>
        <row r="1063">
          <cell r="B1063">
            <v>61121200</v>
          </cell>
          <cell r="C1063" t="str">
            <v>Z005</v>
          </cell>
          <cell r="D1063" t="str">
            <v>Consumable stock entry on purchasing</v>
          </cell>
        </row>
        <row r="1064">
          <cell r="B1064">
            <v>61121300</v>
          </cell>
          <cell r="C1064" t="str">
            <v>Z005</v>
          </cell>
          <cell r="D1064" t="str">
            <v>Consumable inventory purchase price variance AUTO</v>
          </cell>
        </row>
        <row r="1065">
          <cell r="B1065">
            <v>61121310</v>
          </cell>
          <cell r="C1065" t="str">
            <v>Z005</v>
          </cell>
          <cell r="D1065" t="str">
            <v>consumable on inventory - retrobilling</v>
          </cell>
        </row>
        <row r="1066">
          <cell r="B1066">
            <v>61121400</v>
          </cell>
          <cell r="C1066" t="str">
            <v>Z005</v>
          </cell>
          <cell r="D1066" t="str">
            <v>Consumable on inventory - PPV exchange rate</v>
          </cell>
        </row>
        <row r="1067">
          <cell r="B1067">
            <v>61121500</v>
          </cell>
          <cell r="C1067" t="str">
            <v>Z005</v>
          </cell>
          <cell r="D1067" t="str">
            <v>Consumable on inventory - discount</v>
          </cell>
        </row>
        <row r="1068">
          <cell r="B1068">
            <v>61121600</v>
          </cell>
          <cell r="C1068" t="str">
            <v>Z005</v>
          </cell>
          <cell r="D1068" t="str">
            <v>Consumable on inventory consumption</v>
          </cell>
        </row>
        <row r="1069">
          <cell r="B1069">
            <v>61121700</v>
          </cell>
          <cell r="C1069" t="str">
            <v>Z005</v>
          </cell>
          <cell r="D1069" t="str">
            <v>Consumable on inventory cycle count adj</v>
          </cell>
        </row>
        <row r="1070">
          <cell r="B1070">
            <v>61121710</v>
          </cell>
          <cell r="C1070" t="str">
            <v>Z005</v>
          </cell>
          <cell r="D1070" t="str">
            <v>Inventory Value on Consumable Price Update</v>
          </cell>
        </row>
        <row r="1071">
          <cell r="B1071">
            <v>61121711</v>
          </cell>
          <cell r="C1071" t="str">
            <v>Z005</v>
          </cell>
          <cell r="D1071" t="str">
            <v>Consumable inventory GV manual ADJ</v>
          </cell>
        </row>
        <row r="1072">
          <cell r="B1072">
            <v>61121800</v>
          </cell>
          <cell r="C1072" t="str">
            <v>Z005</v>
          </cell>
          <cell r="D1072" t="str">
            <v>Consumable on inventory scrap</v>
          </cell>
        </row>
        <row r="1073">
          <cell r="B1073">
            <v>61121900</v>
          </cell>
          <cell r="C1073" t="str">
            <v>Z005</v>
          </cell>
          <cell r="D1073" t="str">
            <v>Consumable on inventory inventory depreciation</v>
          </cell>
        </row>
        <row r="1074">
          <cell r="B1074">
            <v>61152000</v>
          </cell>
          <cell r="C1074" t="str">
            <v>Z005</v>
          </cell>
          <cell r="D1074" t="str">
            <v>Spare parts on purchase requisition</v>
          </cell>
        </row>
        <row r="1075">
          <cell r="B1075">
            <v>61161100</v>
          </cell>
          <cell r="C1075" t="str">
            <v>Z005</v>
          </cell>
          <cell r="D1075" t="str">
            <v>Spare parts on inventory purchase</v>
          </cell>
        </row>
        <row r="1076">
          <cell r="B1076">
            <v>61161200</v>
          </cell>
          <cell r="C1076" t="str">
            <v>Z005</v>
          </cell>
          <cell r="D1076" t="str">
            <v>Spare parts stock entry on purchasing</v>
          </cell>
        </row>
        <row r="1077">
          <cell r="B1077">
            <v>61161300</v>
          </cell>
          <cell r="C1077" t="str">
            <v>Z005</v>
          </cell>
          <cell r="D1077" t="str">
            <v>Spare parts on inventory purchase price variance</v>
          </cell>
        </row>
        <row r="1078">
          <cell r="B1078">
            <v>61161310</v>
          </cell>
          <cell r="C1078" t="str">
            <v>Z005</v>
          </cell>
          <cell r="D1078" t="str">
            <v>Ppv spare part on inventory retrobilling</v>
          </cell>
        </row>
        <row r="1079">
          <cell r="B1079">
            <v>61161400</v>
          </cell>
          <cell r="C1079" t="str">
            <v>Z005</v>
          </cell>
          <cell r="D1079" t="str">
            <v>Spare parts on inventory ppv exchange rate</v>
          </cell>
        </row>
        <row r="1080">
          <cell r="B1080">
            <v>61161500</v>
          </cell>
          <cell r="C1080" t="str">
            <v>Z005</v>
          </cell>
          <cell r="D1080" t="str">
            <v>Spare parts on inventory discount</v>
          </cell>
        </row>
        <row r="1081">
          <cell r="B1081">
            <v>61161600</v>
          </cell>
          <cell r="C1081" t="str">
            <v>Z005</v>
          </cell>
          <cell r="D1081" t="str">
            <v>Spare parts on inventory consumption</v>
          </cell>
        </row>
        <row r="1082">
          <cell r="B1082">
            <v>61161700</v>
          </cell>
          <cell r="C1082" t="str">
            <v>Z005</v>
          </cell>
          <cell r="D1082" t="str">
            <v>Spare parts on inventory cycle count adj</v>
          </cell>
        </row>
        <row r="1083">
          <cell r="B1083">
            <v>61161710</v>
          </cell>
          <cell r="C1083" t="str">
            <v>Z005</v>
          </cell>
          <cell r="D1083" t="str">
            <v>Inventory Value on Maint Supplies Price Update</v>
          </cell>
        </row>
        <row r="1084">
          <cell r="B1084">
            <v>61161711</v>
          </cell>
          <cell r="C1084" t="str">
            <v>Z005</v>
          </cell>
          <cell r="D1084" t="str">
            <v>Spare parts inventory GV manual ADJ</v>
          </cell>
        </row>
        <row r="1085">
          <cell r="B1085">
            <v>61161800</v>
          </cell>
          <cell r="C1085" t="str">
            <v>Z005</v>
          </cell>
          <cell r="D1085" t="str">
            <v>Spare parts on inventory scrap</v>
          </cell>
        </row>
        <row r="1086">
          <cell r="B1086">
            <v>61161900</v>
          </cell>
          <cell r="C1086" t="str">
            <v>Z005</v>
          </cell>
          <cell r="D1086" t="str">
            <v>Spare parts on inventory inventory depreciation</v>
          </cell>
        </row>
        <row r="1087">
          <cell r="B1087">
            <v>61202000</v>
          </cell>
          <cell r="C1087" t="str">
            <v>Z005</v>
          </cell>
          <cell r="D1087" t="str">
            <v>Manuf. production continious improvement</v>
          </cell>
        </row>
        <row r="1088">
          <cell r="B1088">
            <v>61212000</v>
          </cell>
          <cell r="C1088" t="str">
            <v>Z005</v>
          </cell>
          <cell r="D1088" t="str">
            <v>Manuf. production machine maintenance</v>
          </cell>
        </row>
        <row r="1089">
          <cell r="B1089">
            <v>61212100</v>
          </cell>
          <cell r="C1089" t="str">
            <v>Z005</v>
          </cell>
          <cell r="D1089" t="str">
            <v>Manuf. tooling maintenance</v>
          </cell>
        </row>
        <row r="1090">
          <cell r="B1090">
            <v>61212300</v>
          </cell>
          <cell r="C1090" t="str">
            <v>Z005</v>
          </cell>
          <cell r="D1090" t="str">
            <v>Manuf. warehousing equipment maintenance</v>
          </cell>
        </row>
        <row r="1091">
          <cell r="B1091">
            <v>61212400</v>
          </cell>
          <cell r="C1091" t="str">
            <v>Z005</v>
          </cell>
          <cell r="D1091" t="str">
            <v>Manuf. handling equipment maintenance</v>
          </cell>
        </row>
        <row r="1092">
          <cell r="B1092">
            <v>61222000</v>
          </cell>
          <cell r="C1092" t="str">
            <v>Z005</v>
          </cell>
          <cell r="D1092" t="str">
            <v>Manuf. production machine repairs</v>
          </cell>
        </row>
        <row r="1093">
          <cell r="B1093">
            <v>61222100</v>
          </cell>
          <cell r="C1093" t="str">
            <v>Z005</v>
          </cell>
          <cell r="D1093" t="str">
            <v>Manuf. tooling repairs</v>
          </cell>
        </row>
        <row r="1094">
          <cell r="B1094">
            <v>61222300</v>
          </cell>
          <cell r="C1094" t="str">
            <v>Z005</v>
          </cell>
          <cell r="D1094" t="str">
            <v>Manuf. warehousing equipment repairs</v>
          </cell>
        </row>
        <row r="1095">
          <cell r="B1095">
            <v>61222400</v>
          </cell>
          <cell r="C1095" t="str">
            <v>Z005</v>
          </cell>
          <cell r="D1095" t="str">
            <v>Manuf. handling equipment repairs</v>
          </cell>
        </row>
        <row r="1096">
          <cell r="B1096">
            <v>61233000</v>
          </cell>
          <cell r="C1096" t="str">
            <v>Z005</v>
          </cell>
          <cell r="D1096" t="str">
            <v>Small equipement purchase</v>
          </cell>
        </row>
        <row r="1097">
          <cell r="B1097">
            <v>61233500</v>
          </cell>
          <cell r="C1097" t="str">
            <v>Z005</v>
          </cell>
          <cell r="D1097" t="str">
            <v>Equipment rental</v>
          </cell>
        </row>
        <row r="1098">
          <cell r="B1098">
            <v>61235000</v>
          </cell>
          <cell r="C1098" t="str">
            <v>Z005</v>
          </cell>
          <cell r="D1098" t="str">
            <v>General subcontracting</v>
          </cell>
        </row>
        <row r="1099">
          <cell r="B1099">
            <v>61235100</v>
          </cell>
          <cell r="C1099" t="str">
            <v>Z005</v>
          </cell>
          <cell r="D1099" t="str">
            <v>Donation</v>
          </cell>
        </row>
        <row r="1100">
          <cell r="B1100">
            <v>61241000</v>
          </cell>
          <cell r="C1100" t="str">
            <v>Z005</v>
          </cell>
          <cell r="D1100" t="str">
            <v>Vps &amp; supervision supplies</v>
          </cell>
        </row>
        <row r="1101">
          <cell r="B1101">
            <v>61241100</v>
          </cell>
          <cell r="C1101" t="str">
            <v>Z005</v>
          </cell>
          <cell r="D1101" t="str">
            <v>Testing sample</v>
          </cell>
        </row>
        <row r="1102">
          <cell r="B1102">
            <v>61243500</v>
          </cell>
          <cell r="C1102" t="str">
            <v>Z005</v>
          </cell>
          <cell r="D1102" t="str">
            <v>Manuf. handling equipement rental</v>
          </cell>
        </row>
        <row r="1103">
          <cell r="B1103">
            <v>61244000</v>
          </cell>
          <cell r="C1103" t="str">
            <v>Z005</v>
          </cell>
          <cell r="D1103" t="str">
            <v>Manufacturing support fonction external services</v>
          </cell>
        </row>
        <row r="1104">
          <cell r="B1104">
            <v>61245100</v>
          </cell>
          <cell r="C1104" t="str">
            <v>Z005</v>
          </cell>
          <cell r="D1104" t="str">
            <v>Manuf. relayout machine moving &amp; installation</v>
          </cell>
        </row>
        <row r="1105">
          <cell r="B1105">
            <v>61250100</v>
          </cell>
          <cell r="C1105" t="str">
            <v>Z005</v>
          </cell>
          <cell r="D1105" t="str">
            <v>Liability insurance</v>
          </cell>
        </row>
        <row r="1106">
          <cell r="B1106">
            <v>61250200</v>
          </cell>
          <cell r="C1106" t="str">
            <v>Z005</v>
          </cell>
          <cell r="D1106" t="str">
            <v>Car insurance</v>
          </cell>
        </row>
        <row r="1107">
          <cell r="B1107">
            <v>61250300</v>
          </cell>
          <cell r="C1107" t="str">
            <v>Z005</v>
          </cell>
          <cell r="D1107" t="str">
            <v>Building insurance</v>
          </cell>
        </row>
        <row r="1108">
          <cell r="B1108">
            <v>61250400</v>
          </cell>
          <cell r="C1108" t="str">
            <v>Z005</v>
          </cell>
          <cell r="D1108" t="str">
            <v>Transport insurance</v>
          </cell>
        </row>
        <row r="1109">
          <cell r="B1109">
            <v>61250500</v>
          </cell>
          <cell r="C1109" t="str">
            <v>Z005</v>
          </cell>
          <cell r="D1109" t="str">
            <v>Operating loss insurance</v>
          </cell>
        </row>
        <row r="1110">
          <cell r="B1110">
            <v>61250600</v>
          </cell>
          <cell r="C1110" t="str">
            <v>Z005</v>
          </cell>
          <cell r="D1110" t="str">
            <v>Credit insurance</v>
          </cell>
        </row>
        <row r="1111">
          <cell r="B1111">
            <v>61250700</v>
          </cell>
          <cell r="C1111" t="str">
            <v>Z005</v>
          </cell>
          <cell r="D1111" t="str">
            <v>Export loss insurance</v>
          </cell>
        </row>
        <row r="1112">
          <cell r="B1112">
            <v>61261000</v>
          </cell>
          <cell r="C1112" t="str">
            <v>Z005</v>
          </cell>
          <cell r="D1112" t="str">
            <v>Quality laboratory supplies</v>
          </cell>
        </row>
        <row r="1113">
          <cell r="B1113">
            <v>61262000</v>
          </cell>
          <cell r="C1113" t="str">
            <v>Z005</v>
          </cell>
          <cell r="D1113" t="str">
            <v>Quality equipment repairs &amp; maintenance</v>
          </cell>
        </row>
        <row r="1114">
          <cell r="B1114">
            <v>61264000</v>
          </cell>
          <cell r="C1114" t="str">
            <v>Z005</v>
          </cell>
          <cell r="D1114" t="str">
            <v>Quality external testing &amp; services</v>
          </cell>
        </row>
        <row r="1115">
          <cell r="B1115">
            <v>61266000</v>
          </cell>
          <cell r="C1115" t="str">
            <v>Z005</v>
          </cell>
          <cell r="D1115" t="str">
            <v>Quality audit fees</v>
          </cell>
        </row>
        <row r="1116">
          <cell r="B1116">
            <v>61271000</v>
          </cell>
          <cell r="C1116" t="str">
            <v>Z005</v>
          </cell>
          <cell r="D1116" t="str">
            <v>Safety &amp; environment supplies</v>
          </cell>
        </row>
        <row r="1117">
          <cell r="B1117">
            <v>61271100</v>
          </cell>
          <cell r="C1117" t="str">
            <v>Z005</v>
          </cell>
          <cell r="D1117" t="str">
            <v>Safety work clothes &amp; staff protection</v>
          </cell>
        </row>
        <row r="1118">
          <cell r="B1118">
            <v>61272000</v>
          </cell>
          <cell r="C1118" t="str">
            <v>Z005</v>
          </cell>
          <cell r="D1118" t="str">
            <v>Safety&amp;environment equipments repairs&amp;maintenance</v>
          </cell>
        </row>
        <row r="1119">
          <cell r="B1119">
            <v>61274000</v>
          </cell>
          <cell r="C1119" t="str">
            <v>Z005</v>
          </cell>
          <cell r="D1119" t="str">
            <v>Environment regular waste collection</v>
          </cell>
        </row>
        <row r="1120">
          <cell r="B1120">
            <v>61274100</v>
          </cell>
          <cell r="C1120" t="str">
            <v>Z005</v>
          </cell>
          <cell r="D1120" t="str">
            <v>Env. specific indus. waste collection&amp;treatment</v>
          </cell>
        </row>
        <row r="1121">
          <cell r="B1121">
            <v>61276000</v>
          </cell>
          <cell r="C1121" t="str">
            <v>Z005</v>
          </cell>
          <cell r="D1121" t="str">
            <v>Safety &amp; Environment  audit fees</v>
          </cell>
        </row>
        <row r="1122">
          <cell r="B1122">
            <v>61281000</v>
          </cell>
          <cell r="C1122" t="str">
            <v>Z005</v>
          </cell>
          <cell r="D1122" t="str">
            <v>Office supplies</v>
          </cell>
        </row>
        <row r="1123">
          <cell r="B1123">
            <v>61282000</v>
          </cell>
          <cell r="C1123" t="str">
            <v>Z005</v>
          </cell>
          <cell r="D1123" t="str">
            <v>Office equipment repairs &amp; maintenance</v>
          </cell>
        </row>
        <row r="1124">
          <cell r="B1124">
            <v>61283000</v>
          </cell>
          <cell r="C1124" t="str">
            <v>Z005</v>
          </cell>
          <cell r="D1124" t="str">
            <v>Office equipment purchase</v>
          </cell>
        </row>
        <row r="1125">
          <cell r="B1125">
            <v>61283500</v>
          </cell>
          <cell r="C1125" t="str">
            <v>Z005</v>
          </cell>
          <cell r="D1125" t="str">
            <v>Office equipment rent</v>
          </cell>
        </row>
        <row r="1126">
          <cell r="B1126">
            <v>61284100</v>
          </cell>
          <cell r="C1126" t="str">
            <v>Z005</v>
          </cell>
          <cell r="D1126" t="str">
            <v>Regular office postage</v>
          </cell>
        </row>
        <row r="1127">
          <cell r="B1127">
            <v>61284200</v>
          </cell>
          <cell r="C1127" t="str">
            <v>Z005</v>
          </cell>
          <cell r="D1127" t="str">
            <v>Express office postage</v>
          </cell>
        </row>
        <row r="1128">
          <cell r="B1128">
            <v>61284500</v>
          </cell>
          <cell r="C1128" t="str">
            <v>Z005</v>
          </cell>
          <cell r="D1128" t="str">
            <v>Archiving expenses</v>
          </cell>
        </row>
        <row r="1129">
          <cell r="B1129">
            <v>61284600</v>
          </cell>
          <cell r="C1129" t="str">
            <v>Z005</v>
          </cell>
          <cell r="D1129" t="str">
            <v>Internal documentation and translation</v>
          </cell>
        </row>
        <row r="1130">
          <cell r="B1130">
            <v>61284610</v>
          </cell>
          <cell r="C1130" t="str">
            <v>Z005</v>
          </cell>
          <cell r="D1130" t="str">
            <v>external documentation and subcription</v>
          </cell>
        </row>
        <row r="1131">
          <cell r="B1131">
            <v>61291000</v>
          </cell>
          <cell r="C1131" t="str">
            <v>Z005</v>
          </cell>
          <cell r="D1131" t="str">
            <v>Facilities supplies</v>
          </cell>
        </row>
        <row r="1132">
          <cell r="B1132">
            <v>61292000</v>
          </cell>
          <cell r="C1132" t="str">
            <v>Z005</v>
          </cell>
          <cell r="D1132" t="str">
            <v>Building &amp; facilities equipment maintenance</v>
          </cell>
        </row>
        <row r="1133">
          <cell r="B1133">
            <v>61292100</v>
          </cell>
          <cell r="C1133" t="str">
            <v>Z005</v>
          </cell>
          <cell r="D1133" t="str">
            <v>building &amp; Facilities equipment repairs</v>
          </cell>
        </row>
        <row r="1134">
          <cell r="B1134">
            <v>61293500</v>
          </cell>
          <cell r="C1134" t="str">
            <v>Z005</v>
          </cell>
          <cell r="D1134" t="str">
            <v>Building rental</v>
          </cell>
        </row>
        <row r="1135">
          <cell r="B1135">
            <v>61293600</v>
          </cell>
          <cell r="C1135" t="str">
            <v>Z005</v>
          </cell>
          <cell r="D1135" t="str">
            <v>Facilities equipment rental</v>
          </cell>
        </row>
        <row r="1136">
          <cell r="B1136">
            <v>61294000</v>
          </cell>
          <cell r="C1136" t="str">
            <v>Z005</v>
          </cell>
          <cell r="D1136" t="str">
            <v>Facilities external services</v>
          </cell>
        </row>
        <row r="1137">
          <cell r="B1137">
            <v>61294100</v>
          </cell>
          <cell r="C1137" t="str">
            <v>Z005</v>
          </cell>
          <cell r="D1137" t="str">
            <v>Security external services</v>
          </cell>
        </row>
        <row r="1138">
          <cell r="B1138">
            <v>61294200</v>
          </cell>
          <cell r="C1138" t="str">
            <v>Z005</v>
          </cell>
          <cell r="D1138" t="str">
            <v>Cleaning &amp; gardening exterior premises</v>
          </cell>
        </row>
        <row r="1139">
          <cell r="B1139">
            <v>61294300</v>
          </cell>
          <cell r="C1139" t="str">
            <v>Z005</v>
          </cell>
          <cell r="D1139" t="str">
            <v>interior Cleaning service</v>
          </cell>
        </row>
        <row r="1140">
          <cell r="B1140">
            <v>61294400</v>
          </cell>
          <cell r="C1140" t="str">
            <v>Z005</v>
          </cell>
          <cell r="D1140" t="str">
            <v>reception external services</v>
          </cell>
        </row>
        <row r="1141">
          <cell r="B1141">
            <v>61300100</v>
          </cell>
          <cell r="C1141" t="str">
            <v>Z005</v>
          </cell>
          <cell r="D1141" t="str">
            <v>Tax CVAE</v>
          </cell>
        </row>
        <row r="1142">
          <cell r="B1142">
            <v>61300200</v>
          </cell>
          <cell r="C1142" t="str">
            <v>Z005</v>
          </cell>
          <cell r="D1142" t="str">
            <v>Property tax</v>
          </cell>
        </row>
        <row r="1143">
          <cell r="B1143">
            <v>61300300</v>
          </cell>
          <cell r="C1143" t="str">
            <v>Z005</v>
          </cell>
          <cell r="D1143" t="str">
            <v>COMPANY CARS TAX</v>
          </cell>
        </row>
        <row r="1144">
          <cell r="B1144">
            <v>61300700</v>
          </cell>
          <cell r="C1144" t="str">
            <v>Z005</v>
          </cell>
          <cell r="D1144" t="str">
            <v>TAX Misc 1</v>
          </cell>
        </row>
        <row r="1145">
          <cell r="B1145">
            <v>61300800</v>
          </cell>
          <cell r="C1145" t="str">
            <v>Z005</v>
          </cell>
          <cell r="D1145" t="str">
            <v>TAX Misc 2</v>
          </cell>
        </row>
        <row r="1146">
          <cell r="B1146">
            <v>61300900</v>
          </cell>
          <cell r="C1146" t="str">
            <v>Z005</v>
          </cell>
          <cell r="D1146" t="str">
            <v>TAX Misc 3</v>
          </cell>
        </row>
        <row r="1147">
          <cell r="B1147">
            <v>61301100</v>
          </cell>
          <cell r="C1147" t="str">
            <v>Z005</v>
          </cell>
          <cell r="D1147" t="str">
            <v>TAX Misc 4</v>
          </cell>
        </row>
        <row r="1148">
          <cell r="B1148">
            <v>61301200</v>
          </cell>
          <cell r="C1148" t="str">
            <v>Z005</v>
          </cell>
          <cell r="D1148" t="str">
            <v>TAX Misc 5</v>
          </cell>
        </row>
        <row r="1149">
          <cell r="B1149">
            <v>61301300</v>
          </cell>
          <cell r="C1149" t="str">
            <v>Z005</v>
          </cell>
          <cell r="D1149" t="str">
            <v>TAX Misc 6</v>
          </cell>
        </row>
        <row r="1150">
          <cell r="B1150">
            <v>61301400</v>
          </cell>
          <cell r="C1150" t="str">
            <v>Z005</v>
          </cell>
          <cell r="D1150" t="str">
            <v>TAX Misc 7</v>
          </cell>
        </row>
        <row r="1151">
          <cell r="B1151">
            <v>61301500</v>
          </cell>
          <cell r="C1151" t="str">
            <v>Z005</v>
          </cell>
          <cell r="D1151" t="str">
            <v>TAX Misc 8</v>
          </cell>
        </row>
        <row r="1152">
          <cell r="B1152">
            <v>61301600</v>
          </cell>
          <cell r="C1152" t="str">
            <v>Z005</v>
          </cell>
          <cell r="D1152" t="str">
            <v>TAX Misc 9</v>
          </cell>
        </row>
        <row r="1153">
          <cell r="B1153">
            <v>61301700</v>
          </cell>
          <cell r="C1153" t="str">
            <v>Z005</v>
          </cell>
          <cell r="D1153" t="str">
            <v>TAX Misc 10</v>
          </cell>
        </row>
        <row r="1154">
          <cell r="B1154">
            <v>61310100</v>
          </cell>
          <cell r="C1154" t="str">
            <v>Z005</v>
          </cell>
          <cell r="D1154" t="str">
            <v>Travel expenses - airfare</v>
          </cell>
        </row>
        <row r="1155">
          <cell r="B1155">
            <v>61310200</v>
          </cell>
          <cell r="C1155" t="str">
            <v>Z005</v>
          </cell>
          <cell r="D1155" t="str">
            <v>Travel expenses - ground transportation</v>
          </cell>
        </row>
        <row r="1156">
          <cell r="B1156">
            <v>61310300</v>
          </cell>
          <cell r="C1156" t="str">
            <v>Z005</v>
          </cell>
          <cell r="D1156" t="str">
            <v>Travel expenses - hotel expenses</v>
          </cell>
        </row>
        <row r="1157">
          <cell r="B1157">
            <v>61310400</v>
          </cell>
          <cell r="C1157" t="str">
            <v>Z005</v>
          </cell>
          <cell r="D1157" t="str">
            <v>Travel expenses - restaurant</v>
          </cell>
        </row>
        <row r="1158">
          <cell r="B1158">
            <v>61310500</v>
          </cell>
          <cell r="C1158" t="str">
            <v>Z005</v>
          </cell>
          <cell r="D1158" t="str">
            <v>Travel expenses - rental car</v>
          </cell>
        </row>
        <row r="1159">
          <cell r="B1159">
            <v>61310600</v>
          </cell>
          <cell r="C1159" t="str">
            <v>Z005</v>
          </cell>
          <cell r="D1159" t="str">
            <v>Travel expenses - others deductible</v>
          </cell>
        </row>
        <row r="1160">
          <cell r="B1160">
            <v>61310700</v>
          </cell>
          <cell r="C1160" t="str">
            <v>Z005</v>
          </cell>
          <cell r="D1160" t="str">
            <v>Travel expenses - others non deductible</v>
          </cell>
        </row>
        <row r="1161">
          <cell r="B1161">
            <v>61320100</v>
          </cell>
          <cell r="C1161" t="str">
            <v>Z005</v>
          </cell>
          <cell r="D1161" t="str">
            <v>Training expenses</v>
          </cell>
        </row>
        <row r="1162">
          <cell r="B1162">
            <v>61320200</v>
          </cell>
          <cell r="C1162" t="str">
            <v>Z005</v>
          </cell>
          <cell r="D1162" t="str">
            <v>Training internal organization costs</v>
          </cell>
        </row>
        <row r="1163">
          <cell r="B1163">
            <v>61320300</v>
          </cell>
          <cell r="C1163" t="str">
            <v>Z005</v>
          </cell>
          <cell r="D1163" t="str">
            <v>Travel expenses on training</v>
          </cell>
        </row>
        <row r="1164">
          <cell r="B1164">
            <v>61320400</v>
          </cell>
          <cell r="C1164" t="str">
            <v>Z005</v>
          </cell>
          <cell r="D1164" t="str">
            <v>Training tuition education expenses</v>
          </cell>
        </row>
        <row r="1165">
          <cell r="B1165">
            <v>61330100</v>
          </cell>
          <cell r="C1165" t="str">
            <v>Z005</v>
          </cell>
          <cell r="D1165" t="str">
            <v>Employees Gathering / Canteen services</v>
          </cell>
        </row>
        <row r="1166">
          <cell r="B1166">
            <v>61330200</v>
          </cell>
          <cell r="C1166" t="str">
            <v>Z005</v>
          </cell>
          <cell r="D1166" t="str">
            <v>Employees Gathering / Canteen supplies</v>
          </cell>
        </row>
        <row r="1167">
          <cell r="B1167">
            <v>61330300</v>
          </cell>
          <cell r="C1167" t="str">
            <v>Z005</v>
          </cell>
          <cell r="D1167" t="str">
            <v>Employees contribution on Canteen</v>
          </cell>
        </row>
        <row r="1168">
          <cell r="B1168">
            <v>61330400</v>
          </cell>
          <cell r="C1168" t="str">
            <v>Z005</v>
          </cell>
          <cell r="D1168" t="str">
            <v>Employees uniform</v>
          </cell>
        </row>
        <row r="1169">
          <cell r="B1169">
            <v>61330500</v>
          </cell>
          <cell r="C1169" t="str">
            <v>Z005</v>
          </cell>
          <cell r="D1169" t="str">
            <v>Employees transportation</v>
          </cell>
        </row>
        <row r="1170">
          <cell r="B1170">
            <v>61330600</v>
          </cell>
          <cell r="C1170" t="str">
            <v>Z005</v>
          </cell>
          <cell r="D1170" t="str">
            <v>Employees medical services</v>
          </cell>
        </row>
        <row r="1171">
          <cell r="B1171">
            <v>61330700</v>
          </cell>
          <cell r="C1171" t="str">
            <v>Z005</v>
          </cell>
          <cell r="D1171" t="str">
            <v>Employees medical supplies</v>
          </cell>
        </row>
        <row r="1172">
          <cell r="B1172">
            <v>61330800</v>
          </cell>
          <cell r="C1172" t="str">
            <v>Z005</v>
          </cell>
          <cell r="D1172" t="str">
            <v>UNIONS AND MEMBERSHIP CONTRIBUTIONS</v>
          </cell>
        </row>
        <row r="1173">
          <cell r="B1173">
            <v>61340100</v>
          </cell>
          <cell r="C1173" t="str">
            <v>Z005</v>
          </cell>
          <cell r="D1173" t="str">
            <v>Employees recognition</v>
          </cell>
        </row>
        <row r="1174">
          <cell r="B1174">
            <v>61340200</v>
          </cell>
          <cell r="C1174" t="str">
            <v>Z005</v>
          </cell>
          <cell r="D1174" t="str">
            <v>Special event for employees</v>
          </cell>
        </row>
        <row r="1175">
          <cell r="B1175">
            <v>61340300</v>
          </cell>
          <cell r="C1175" t="str">
            <v>Z005</v>
          </cell>
          <cell r="D1175" t="str">
            <v>Special event for employees non deductible</v>
          </cell>
        </row>
        <row r="1176">
          <cell r="B1176">
            <v>61354300</v>
          </cell>
          <cell r="C1176" t="str">
            <v>Z005</v>
          </cell>
          <cell r="D1176" t="str">
            <v>Meeting and seminars expenses</v>
          </cell>
        </row>
        <row r="1177">
          <cell r="B1177">
            <v>61354400</v>
          </cell>
          <cell r="C1177" t="str">
            <v>Z005</v>
          </cell>
          <cell r="D1177" t="str">
            <v>Gathering / Cafeteria for internal meeting</v>
          </cell>
        </row>
        <row r="1178">
          <cell r="B1178">
            <v>61360100</v>
          </cell>
          <cell r="C1178" t="str">
            <v>Z005</v>
          </cell>
          <cell r="D1178" t="str">
            <v>Employees recruitment expenses</v>
          </cell>
        </row>
        <row r="1179">
          <cell r="B1179">
            <v>61360200</v>
          </cell>
          <cell r="C1179" t="str">
            <v>Z005</v>
          </cell>
          <cell r="D1179" t="str">
            <v>Relocation expenses</v>
          </cell>
        </row>
        <row r="1180">
          <cell r="B1180">
            <v>61370100</v>
          </cell>
          <cell r="C1180" t="str">
            <v>Z005</v>
          </cell>
          <cell r="D1180" t="str">
            <v>Company cars repairs and maintenance</v>
          </cell>
        </row>
        <row r="1181">
          <cell r="B1181">
            <v>61370200</v>
          </cell>
          <cell r="C1181" t="str">
            <v>Z005</v>
          </cell>
          <cell r="D1181" t="str">
            <v>Company cars gasoline &amp; toll</v>
          </cell>
        </row>
        <row r="1182">
          <cell r="B1182">
            <v>61370300</v>
          </cell>
          <cell r="C1182" t="str">
            <v>Z005</v>
          </cell>
          <cell r="D1182" t="str">
            <v>Company cars rental</v>
          </cell>
        </row>
        <row r="1183">
          <cell r="B1183">
            <v>61400010</v>
          </cell>
          <cell r="C1183" t="str">
            <v>Z005</v>
          </cell>
          <cell r="D1183" t="str">
            <v>IS intragroup costs</v>
          </cell>
        </row>
        <row r="1184">
          <cell r="B1184">
            <v>61401000</v>
          </cell>
          <cell r="C1184" t="str">
            <v>Z005</v>
          </cell>
          <cell r="D1184" t="str">
            <v>IS supplies</v>
          </cell>
        </row>
        <row r="1185">
          <cell r="B1185">
            <v>61402000</v>
          </cell>
          <cell r="C1185" t="str">
            <v>Z005</v>
          </cell>
          <cell r="D1185" t="str">
            <v>IS hardware repairs &amp; maintenance</v>
          </cell>
        </row>
        <row r="1186">
          <cell r="B1186">
            <v>61402100</v>
          </cell>
          <cell r="C1186" t="str">
            <v>Z005</v>
          </cell>
          <cell r="D1186" t="str">
            <v>IS software repairs &amp; maintenance</v>
          </cell>
        </row>
        <row r="1187">
          <cell r="B1187">
            <v>61403000</v>
          </cell>
          <cell r="C1187" t="str">
            <v>Z005</v>
          </cell>
          <cell r="D1187" t="str">
            <v>IS hardware&amp;equipment purchase &amp; installation</v>
          </cell>
        </row>
        <row r="1188">
          <cell r="B1188">
            <v>61403100</v>
          </cell>
          <cell r="C1188" t="str">
            <v>Z005</v>
          </cell>
          <cell r="D1188" t="str">
            <v>IS software purchases &amp; installation</v>
          </cell>
        </row>
        <row r="1189">
          <cell r="B1189">
            <v>61403500</v>
          </cell>
          <cell r="C1189" t="str">
            <v>Z005</v>
          </cell>
          <cell r="D1189" t="str">
            <v>IS hardware &amp; equipment rent</v>
          </cell>
        </row>
        <row r="1190">
          <cell r="B1190">
            <v>61404000</v>
          </cell>
          <cell r="C1190" t="str">
            <v>Z005</v>
          </cell>
          <cell r="D1190" t="str">
            <v>IS infrastructure outsourcing, long term agreement</v>
          </cell>
        </row>
        <row r="1191">
          <cell r="B1191">
            <v>61405100</v>
          </cell>
          <cell r="C1191" t="str">
            <v>Z005</v>
          </cell>
          <cell r="D1191" t="str">
            <v>IS consulting</v>
          </cell>
        </row>
        <row r="1192">
          <cell r="B1192">
            <v>61405200</v>
          </cell>
          <cell r="C1192" t="str">
            <v>Z005</v>
          </cell>
          <cell r="D1192" t="str">
            <v>IS subcontracting services</v>
          </cell>
        </row>
        <row r="1193">
          <cell r="B1193">
            <v>61410100</v>
          </cell>
          <cell r="C1193" t="str">
            <v>Z005</v>
          </cell>
          <cell r="D1193" t="str">
            <v>IS telecom data</v>
          </cell>
        </row>
        <row r="1194">
          <cell r="B1194">
            <v>61410200</v>
          </cell>
          <cell r="C1194" t="str">
            <v>Z005</v>
          </cell>
          <cell r="D1194" t="str">
            <v>IS telecom fix phone</v>
          </cell>
        </row>
        <row r="1195">
          <cell r="B1195">
            <v>61410300</v>
          </cell>
          <cell r="C1195" t="str">
            <v>Z005</v>
          </cell>
          <cell r="D1195" t="str">
            <v>IS Telecom Mobile phone</v>
          </cell>
        </row>
        <row r="1196">
          <cell r="B1196">
            <v>61411000</v>
          </cell>
          <cell r="C1196" t="str">
            <v>Z005</v>
          </cell>
          <cell r="D1196" t="str">
            <v>IS Telecom equipments purchase &amp; installation</v>
          </cell>
        </row>
        <row r="1197">
          <cell r="B1197">
            <v>61412000</v>
          </cell>
          <cell r="C1197" t="str">
            <v>Z005</v>
          </cell>
          <cell r="D1197" t="str">
            <v>IS Telecom equipments repairs &amp; maintenance</v>
          </cell>
        </row>
        <row r="1198">
          <cell r="B1198">
            <v>61456000</v>
          </cell>
          <cell r="C1198" t="str">
            <v>Z005</v>
          </cell>
          <cell r="D1198" t="str">
            <v>Lawyer fees</v>
          </cell>
        </row>
        <row r="1199">
          <cell r="B1199">
            <v>61510100</v>
          </cell>
          <cell r="C1199" t="str">
            <v>Z005</v>
          </cell>
          <cell r="D1199" t="str">
            <v>R&amp;D Patent registration fees and maintenance</v>
          </cell>
        </row>
        <row r="1200">
          <cell r="B1200">
            <v>61512000</v>
          </cell>
          <cell r="C1200" t="str">
            <v>Z005</v>
          </cell>
          <cell r="D1200" t="str">
            <v>R&amp;D Prototype shop equipments repairs&amp;maintenance</v>
          </cell>
        </row>
        <row r="1201">
          <cell r="B1201">
            <v>61512100</v>
          </cell>
          <cell r="C1201" t="str">
            <v>Z005</v>
          </cell>
          <cell r="D1201" t="str">
            <v>R&amp;D equipments repairs &amp; maintenance</v>
          </cell>
        </row>
        <row r="1202">
          <cell r="B1202">
            <v>61513000</v>
          </cell>
          <cell r="C1202" t="str">
            <v>Z005</v>
          </cell>
          <cell r="D1202" t="str">
            <v>R&amp;D equipment purchases out of investment</v>
          </cell>
        </row>
        <row r="1203">
          <cell r="B1203">
            <v>61514010</v>
          </cell>
          <cell r="C1203" t="str">
            <v>Z005</v>
          </cell>
          <cell r="D1203" t="str">
            <v>R&amp;D intragroup services</v>
          </cell>
        </row>
        <row r="1204">
          <cell r="B1204">
            <v>61514100</v>
          </cell>
          <cell r="C1204" t="str">
            <v>Z005</v>
          </cell>
          <cell r="D1204" t="str">
            <v>R&amp;D external study</v>
          </cell>
        </row>
        <row r="1205">
          <cell r="B1205">
            <v>61514300</v>
          </cell>
          <cell r="C1205" t="str">
            <v>Z005</v>
          </cell>
          <cell r="D1205" t="str">
            <v>R&amp;D external testing services</v>
          </cell>
        </row>
        <row r="1206">
          <cell r="B1206">
            <v>61514500</v>
          </cell>
          <cell r="C1206" t="str">
            <v>Z005</v>
          </cell>
          <cell r="D1206" t="str">
            <v>R&amp;D simulation services</v>
          </cell>
        </row>
        <row r="1207">
          <cell r="B1207">
            <v>61515000</v>
          </cell>
          <cell r="C1207" t="str">
            <v>Z005</v>
          </cell>
          <cell r="D1207" t="str">
            <v>R&amp;D subcontracting services</v>
          </cell>
        </row>
        <row r="1208">
          <cell r="B1208">
            <v>61600100</v>
          </cell>
          <cell r="C1208" t="str">
            <v>Z005</v>
          </cell>
          <cell r="D1208" t="str">
            <v>lump sum Commission not based on sales</v>
          </cell>
        </row>
        <row r="1209">
          <cell r="B1209">
            <v>61600200</v>
          </cell>
          <cell r="C1209" t="str">
            <v>Z005</v>
          </cell>
          <cell r="D1209" t="str">
            <v>External fees for licenses not based on sales</v>
          </cell>
        </row>
        <row r="1210">
          <cell r="B1210">
            <v>61600300</v>
          </cell>
          <cell r="C1210" t="str">
            <v>Z005</v>
          </cell>
          <cell r="D1210" t="str">
            <v>Patents licences, trademarks out of group</v>
          </cell>
        </row>
        <row r="1211">
          <cell r="B1211">
            <v>61610010</v>
          </cell>
          <cell r="C1211" t="str">
            <v>Z005</v>
          </cell>
          <cell r="D1211" t="str">
            <v>Intragroup sales office costs recharge</v>
          </cell>
        </row>
        <row r="1212">
          <cell r="B1212">
            <v>61620100</v>
          </cell>
          <cell r="C1212" t="str">
            <v>Z005</v>
          </cell>
          <cell r="D1212" t="str">
            <v>Advertising</v>
          </cell>
        </row>
        <row r="1213">
          <cell r="B1213">
            <v>61620200</v>
          </cell>
          <cell r="C1213" t="str">
            <v>Z005</v>
          </cell>
          <cell r="D1213" t="str">
            <v>Miscellaneaous advertising</v>
          </cell>
        </row>
        <row r="1214">
          <cell r="B1214">
            <v>61620300</v>
          </cell>
          <cell r="C1214" t="str">
            <v>Z005</v>
          </cell>
          <cell r="D1214" t="str">
            <v>Other communication expenses</v>
          </cell>
        </row>
        <row r="1215">
          <cell r="B1215">
            <v>61620400</v>
          </cell>
          <cell r="C1215" t="str">
            <v>Z005</v>
          </cell>
          <cell r="D1215" t="str">
            <v>Audiovisual production</v>
          </cell>
        </row>
        <row r="1216">
          <cell r="B1216">
            <v>61620500</v>
          </cell>
          <cell r="C1216" t="str">
            <v>Z005</v>
          </cell>
          <cell r="D1216" t="str">
            <v>Trade shows exhibits</v>
          </cell>
        </row>
        <row r="1217">
          <cell r="B1217">
            <v>61620600</v>
          </cell>
          <cell r="C1217" t="str">
            <v>Z005</v>
          </cell>
          <cell r="D1217" t="str">
            <v>Sponsoring</v>
          </cell>
        </row>
        <row r="1218">
          <cell r="B1218">
            <v>61620700</v>
          </cell>
          <cell r="C1218" t="str">
            <v>Z005</v>
          </cell>
          <cell r="D1218" t="str">
            <v>Samples</v>
          </cell>
        </row>
        <row r="1219">
          <cell r="B1219">
            <v>61620800</v>
          </cell>
          <cell r="C1219" t="str">
            <v>Z005</v>
          </cell>
          <cell r="D1219" t="str">
            <v>Packaging creation &amp; design</v>
          </cell>
        </row>
        <row r="1220">
          <cell r="B1220">
            <v>61620900</v>
          </cell>
          <cell r="C1220" t="str">
            <v>Z005</v>
          </cell>
          <cell r="D1220" t="str">
            <v>Presents to clients</v>
          </cell>
        </row>
        <row r="1221">
          <cell r="B1221">
            <v>61621000</v>
          </cell>
          <cell r="C1221" t="str">
            <v>Z005</v>
          </cell>
          <cell r="D1221" t="str">
            <v>Advertising on selling site</v>
          </cell>
        </row>
        <row r="1222">
          <cell r="B1222">
            <v>61621100</v>
          </cell>
          <cell r="C1222" t="str">
            <v>Z005</v>
          </cell>
          <cell r="D1222" t="str">
            <v>Customer gift promotions</v>
          </cell>
        </row>
        <row r="1223">
          <cell r="B1223">
            <v>61621200</v>
          </cell>
          <cell r="C1223" t="str">
            <v>Z005</v>
          </cell>
          <cell r="D1223" t="str">
            <v>Personnel challenge</v>
          </cell>
        </row>
        <row r="1224">
          <cell r="B1224">
            <v>61621300</v>
          </cell>
          <cell r="C1224" t="str">
            <v>Z005</v>
          </cell>
          <cell r="D1224" t="str">
            <v>Catalogues</v>
          </cell>
        </row>
        <row r="1225">
          <cell r="B1225">
            <v>61621400</v>
          </cell>
          <cell r="C1225" t="str">
            <v>Z005</v>
          </cell>
          <cell r="D1225" t="str">
            <v>Catalogues documents</v>
          </cell>
        </row>
        <row r="1226">
          <cell r="B1226">
            <v>61621500</v>
          </cell>
          <cell r="C1226" t="str">
            <v>Z005</v>
          </cell>
          <cell r="D1226" t="str">
            <v>Newsletter document</v>
          </cell>
        </row>
        <row r="1227">
          <cell r="B1227">
            <v>61621600</v>
          </cell>
          <cell r="C1227" t="str">
            <v>Z005</v>
          </cell>
          <cell r="D1227" t="str">
            <v>Price list document</v>
          </cell>
        </row>
        <row r="1228">
          <cell r="B1228">
            <v>61621700</v>
          </cell>
          <cell r="C1228" t="str">
            <v>Z005</v>
          </cell>
          <cell r="D1228" t="str">
            <v>New products notice document</v>
          </cell>
        </row>
        <row r="1229">
          <cell r="B1229">
            <v>61621800</v>
          </cell>
          <cell r="C1229" t="str">
            <v>Z005</v>
          </cell>
          <cell r="D1229" t="str">
            <v>Legal publications</v>
          </cell>
        </row>
        <row r="1230">
          <cell r="B1230">
            <v>61621900</v>
          </cell>
          <cell r="C1230" t="str">
            <v>Z005</v>
          </cell>
          <cell r="D1230" t="str">
            <v>Marketing services</v>
          </cell>
        </row>
        <row r="1231">
          <cell r="B1231">
            <v>61633000</v>
          </cell>
          <cell r="C1231" t="str">
            <v>Z005</v>
          </cell>
          <cell r="D1231" t="str">
            <v>Payroll external services</v>
          </cell>
        </row>
        <row r="1232">
          <cell r="B1232">
            <v>61634000</v>
          </cell>
          <cell r="C1232" t="str">
            <v>Z005</v>
          </cell>
          <cell r="D1232" t="str">
            <v>Human resources internal communication expenses</v>
          </cell>
        </row>
        <row r="1233">
          <cell r="B1233">
            <v>61636000</v>
          </cell>
          <cell r="C1233" t="str">
            <v>Z005</v>
          </cell>
          <cell r="D1233" t="str">
            <v>Human resources consulting services</v>
          </cell>
        </row>
        <row r="1234">
          <cell r="B1234">
            <v>61644000</v>
          </cell>
          <cell r="C1234" t="str">
            <v>Z005</v>
          </cell>
          <cell r="D1234" t="str">
            <v>Financial legal publication</v>
          </cell>
        </row>
        <row r="1235">
          <cell r="B1235">
            <v>61646100</v>
          </cell>
          <cell r="C1235" t="str">
            <v>Z005</v>
          </cell>
          <cell r="D1235" t="str">
            <v>Financial audit MAF fees</v>
          </cell>
        </row>
        <row r="1236">
          <cell r="B1236">
            <v>61646200</v>
          </cell>
          <cell r="C1236" t="str">
            <v>Z005</v>
          </cell>
          <cell r="D1236" t="str">
            <v>Financial audit local &amp; tax fees</v>
          </cell>
        </row>
        <row r="1237">
          <cell r="B1237">
            <v>61646300</v>
          </cell>
          <cell r="C1237" t="str">
            <v>Z005</v>
          </cell>
          <cell r="D1237" t="str">
            <v>Financial &amp; Tax consulting fees</v>
          </cell>
        </row>
        <row r="1238">
          <cell r="B1238">
            <v>61650100</v>
          </cell>
          <cell r="C1238" t="str">
            <v>Z005</v>
          </cell>
          <cell r="D1238" t="str">
            <v>Bank fees on account</v>
          </cell>
        </row>
        <row r="1239">
          <cell r="B1239">
            <v>61650200</v>
          </cell>
          <cell r="C1239" t="str">
            <v>Z005</v>
          </cell>
          <cell r="D1239" t="str">
            <v>Other bank fees</v>
          </cell>
        </row>
        <row r="1240">
          <cell r="B1240">
            <v>61650300</v>
          </cell>
          <cell r="C1240" t="str">
            <v>Z005</v>
          </cell>
          <cell r="D1240" t="str">
            <v>Brokerage charges</v>
          </cell>
        </row>
        <row r="1241">
          <cell r="B1241">
            <v>61650400</v>
          </cell>
          <cell r="C1241" t="str">
            <v>Z005</v>
          </cell>
          <cell r="D1241" t="str">
            <v>Loan issue charges</v>
          </cell>
        </row>
        <row r="1242">
          <cell r="B1242">
            <v>61650500</v>
          </cell>
          <cell r="C1242" t="str">
            <v>Z005</v>
          </cell>
          <cell r="D1242" t="str">
            <v>Endorsement charges</v>
          </cell>
        </row>
        <row r="1243">
          <cell r="B1243">
            <v>61650600</v>
          </cell>
          <cell r="C1243" t="str">
            <v>Z005</v>
          </cell>
          <cell r="D1243" t="str">
            <v>Others broker fees</v>
          </cell>
        </row>
        <row r="1244">
          <cell r="B1244">
            <v>61700010</v>
          </cell>
          <cell r="C1244" t="str">
            <v>Z005</v>
          </cell>
          <cell r="D1244" t="str">
            <v>Intragroup costs recharge</v>
          </cell>
        </row>
        <row r="1245">
          <cell r="B1245">
            <v>61720000</v>
          </cell>
          <cell r="C1245" t="str">
            <v>Z005</v>
          </cell>
          <cell r="D1245" t="str">
            <v>rounding variance</v>
          </cell>
        </row>
        <row r="1246">
          <cell r="B1246">
            <v>61725000</v>
          </cell>
          <cell r="C1246" t="str">
            <v>Z005</v>
          </cell>
          <cell r="D1246" t="str">
            <v>rounding variance VAT</v>
          </cell>
        </row>
        <row r="1247">
          <cell r="B1247">
            <v>61725100</v>
          </cell>
          <cell r="C1247" t="str">
            <v>Z005</v>
          </cell>
          <cell r="D1247" t="str">
            <v>rounding variance no VAT</v>
          </cell>
        </row>
        <row r="1248">
          <cell r="B1248">
            <v>61750000</v>
          </cell>
          <cell r="C1248" t="str">
            <v>Z005</v>
          </cell>
          <cell r="D1248" t="str">
            <v>Penalties non deductible</v>
          </cell>
        </row>
        <row r="1249">
          <cell r="B1249">
            <v>61800100</v>
          </cell>
          <cell r="C1249" t="str">
            <v>Z005</v>
          </cell>
          <cell r="D1249" t="str">
            <v>NQC sorting &amp; supercontrol</v>
          </cell>
        </row>
        <row r="1250">
          <cell r="B1250">
            <v>61800200</v>
          </cell>
          <cell r="C1250" t="str">
            <v>Z005</v>
          </cell>
          <cell r="D1250" t="str">
            <v>NQC customer penalties on quality incident</v>
          </cell>
        </row>
        <row r="1251">
          <cell r="B1251">
            <v>61800300</v>
          </cell>
          <cell r="C1251" t="str">
            <v>Z005</v>
          </cell>
          <cell r="D1251" t="str">
            <v>NQC customer sorting</v>
          </cell>
        </row>
        <row r="1252">
          <cell r="B1252">
            <v>61800400</v>
          </cell>
          <cell r="C1252" t="str">
            <v>Z005</v>
          </cell>
          <cell r="D1252" t="str">
            <v>Warranty expenses KM0</v>
          </cell>
        </row>
        <row r="1253">
          <cell r="B1253">
            <v>61800500</v>
          </cell>
          <cell r="C1253" t="str">
            <v>Z005</v>
          </cell>
          <cell r="D1253" t="str">
            <v>Warranty expenses</v>
          </cell>
        </row>
        <row r="1254">
          <cell r="B1254">
            <v>61901010</v>
          </cell>
          <cell r="C1254" t="str">
            <v>Z005</v>
          </cell>
          <cell r="D1254" t="str">
            <v>Purchasing shared services center</v>
          </cell>
        </row>
        <row r="1255">
          <cell r="B1255">
            <v>61902010</v>
          </cell>
          <cell r="C1255" t="str">
            <v>Z005</v>
          </cell>
          <cell r="D1255" t="str">
            <v>Ssc invoiced adjustment</v>
          </cell>
        </row>
        <row r="1256">
          <cell r="B1256">
            <v>61909100</v>
          </cell>
          <cell r="C1256" t="str">
            <v>Z005</v>
          </cell>
          <cell r="D1256" t="str">
            <v>Provision for warranty statistical inc</v>
          </cell>
        </row>
        <row r="1257">
          <cell r="B1257">
            <v>61909200</v>
          </cell>
          <cell r="C1257" t="str">
            <v>Z005</v>
          </cell>
          <cell r="D1257" t="str">
            <v>Provision for quality risk inc</v>
          </cell>
        </row>
        <row r="1258">
          <cell r="B1258">
            <v>61910100</v>
          </cell>
          <cell r="C1258" t="str">
            <v>Z005</v>
          </cell>
          <cell r="D1258" t="str">
            <v>Bad debt AR write off</v>
          </cell>
        </row>
        <row r="1259">
          <cell r="B1259">
            <v>61910200</v>
          </cell>
          <cell r="C1259" t="str">
            <v>Z005</v>
          </cell>
          <cell r="D1259" t="str">
            <v>Bad debt other receivable write off</v>
          </cell>
        </row>
        <row r="1260">
          <cell r="B1260">
            <v>61911010</v>
          </cell>
          <cell r="C1260" t="str">
            <v>Z005</v>
          </cell>
          <cell r="D1260" t="str">
            <v>invoicing SSC Non production</v>
          </cell>
        </row>
        <row r="1261">
          <cell r="B1261">
            <v>61911100</v>
          </cell>
          <cell r="C1261" t="str">
            <v>Z005</v>
          </cell>
          <cell r="D1261" t="str">
            <v>Bad debt AR provision allowance</v>
          </cell>
        </row>
        <row r="1262">
          <cell r="B1262">
            <v>61911200</v>
          </cell>
          <cell r="C1262" t="str">
            <v>Z005</v>
          </cell>
          <cell r="D1262" t="str">
            <v>Bad debt other receivable provision allowance</v>
          </cell>
        </row>
        <row r="1263">
          <cell r="B1263">
            <v>61912010</v>
          </cell>
          <cell r="C1263" t="str">
            <v>Z005</v>
          </cell>
          <cell r="D1263" t="str">
            <v>SSC Non production invoiced adjustment</v>
          </cell>
        </row>
        <row r="1264">
          <cell r="B1264">
            <v>61990100</v>
          </cell>
          <cell r="C1264" t="str">
            <v>Z005</v>
          </cell>
          <cell r="D1264" t="str">
            <v>Provision INC other tax contingencies operating</v>
          </cell>
        </row>
        <row r="1265">
          <cell r="B1265">
            <v>61990200</v>
          </cell>
          <cell r="C1265" t="str">
            <v>Z005</v>
          </cell>
          <cell r="D1265" t="str">
            <v>Provision INC lawsuits &amp; other - operating</v>
          </cell>
        </row>
        <row r="1266">
          <cell r="B1266">
            <v>61990300</v>
          </cell>
          <cell r="C1266" t="str">
            <v>Z005</v>
          </cell>
          <cell r="D1266" t="str">
            <v>Provision INC other operating type 1</v>
          </cell>
        </row>
        <row r="1267">
          <cell r="B1267">
            <v>61990400</v>
          </cell>
          <cell r="C1267" t="str">
            <v>Z005</v>
          </cell>
          <cell r="D1267" t="str">
            <v>Provision INC restructuring costs</v>
          </cell>
        </row>
        <row r="1268">
          <cell r="B1268">
            <v>62200000</v>
          </cell>
          <cell r="C1268" t="str">
            <v>Z005</v>
          </cell>
          <cell r="D1268" t="str">
            <v>Intangible asset nbv scrap</v>
          </cell>
        </row>
        <row r="1269">
          <cell r="B1269">
            <v>62210000</v>
          </cell>
          <cell r="C1269" t="str">
            <v>Z005</v>
          </cell>
          <cell r="D1269" t="str">
            <v>Tangible asset nbv scrap</v>
          </cell>
        </row>
        <row r="1270">
          <cell r="B1270">
            <v>62300000</v>
          </cell>
          <cell r="C1270" t="str">
            <v>Z005</v>
          </cell>
          <cell r="D1270" t="str">
            <v>Intangible asset nbv disposal</v>
          </cell>
        </row>
        <row r="1271">
          <cell r="B1271">
            <v>62310000</v>
          </cell>
          <cell r="C1271" t="str">
            <v>Z005</v>
          </cell>
          <cell r="D1271" t="str">
            <v>Tangible asset nbv disposal</v>
          </cell>
        </row>
        <row r="1272">
          <cell r="B1272">
            <v>62700009</v>
          </cell>
          <cell r="C1272" t="str">
            <v>Z005</v>
          </cell>
          <cell r="D1272" t="str">
            <v>Grant amortized</v>
          </cell>
        </row>
        <row r="1273">
          <cell r="B1273">
            <v>62800009</v>
          </cell>
          <cell r="C1273" t="str">
            <v>Z005</v>
          </cell>
          <cell r="D1273" t="str">
            <v>Intangible asset depreciation manual</v>
          </cell>
        </row>
        <row r="1274">
          <cell r="B1274">
            <v>62801100</v>
          </cell>
          <cell r="C1274" t="str">
            <v>Z005</v>
          </cell>
          <cell r="D1274" t="str">
            <v>Software depreciation</v>
          </cell>
        </row>
        <row r="1275">
          <cell r="B1275">
            <v>62801200</v>
          </cell>
          <cell r="C1275" t="str">
            <v>Z005</v>
          </cell>
          <cell r="D1275" t="str">
            <v>Software leasing depreciation</v>
          </cell>
        </row>
        <row r="1276">
          <cell r="B1276">
            <v>62802000</v>
          </cell>
          <cell r="C1276" t="str">
            <v>Z005</v>
          </cell>
          <cell r="D1276" t="str">
            <v>Patents &amp; licenses depreciation</v>
          </cell>
        </row>
        <row r="1277">
          <cell r="B1277">
            <v>62803000</v>
          </cell>
          <cell r="C1277" t="str">
            <v>Z005</v>
          </cell>
          <cell r="D1277" t="str">
            <v>Customer relationship depreciation</v>
          </cell>
        </row>
        <row r="1278">
          <cell r="B1278">
            <v>62804100</v>
          </cell>
          <cell r="C1278" t="str">
            <v>Z005</v>
          </cell>
          <cell r="D1278" t="str">
            <v>Other intangible assets depreciation</v>
          </cell>
        </row>
        <row r="1279">
          <cell r="B1279">
            <v>62804200</v>
          </cell>
          <cell r="C1279" t="str">
            <v>Z005</v>
          </cell>
          <cell r="D1279" t="str">
            <v>Other intangible assets leasing depreciation</v>
          </cell>
        </row>
        <row r="1280">
          <cell r="B1280">
            <v>62805000</v>
          </cell>
          <cell r="C1280" t="str">
            <v>Z005</v>
          </cell>
          <cell r="D1280" t="str">
            <v>Tooling right of use depreciation</v>
          </cell>
        </row>
        <row r="1281">
          <cell r="B1281">
            <v>62808000</v>
          </cell>
          <cell r="C1281" t="str">
            <v>Z005</v>
          </cell>
          <cell r="D1281" t="str">
            <v>Capitalized development costs depreciation</v>
          </cell>
        </row>
        <row r="1282">
          <cell r="B1282">
            <v>62808009</v>
          </cell>
          <cell r="C1282" t="str">
            <v>Z005</v>
          </cell>
          <cell r="D1282" t="str">
            <v>Capitalized development costs depreciation manual</v>
          </cell>
        </row>
        <row r="1283">
          <cell r="B1283">
            <v>62810009</v>
          </cell>
          <cell r="C1283" t="str">
            <v>Z005</v>
          </cell>
          <cell r="D1283" t="str">
            <v>tangible asset depreciation manual</v>
          </cell>
        </row>
        <row r="1284">
          <cell r="B1284">
            <v>62811200</v>
          </cell>
          <cell r="C1284" t="str">
            <v>Z005</v>
          </cell>
          <cell r="D1284" t="str">
            <v>Land leasing depreciation</v>
          </cell>
        </row>
        <row r="1285">
          <cell r="B1285">
            <v>62811400</v>
          </cell>
          <cell r="C1285" t="str">
            <v>Z005</v>
          </cell>
          <cell r="D1285" t="str">
            <v>Land improvement depreciation</v>
          </cell>
        </row>
        <row r="1286">
          <cell r="B1286">
            <v>62812000</v>
          </cell>
          <cell r="C1286" t="str">
            <v>Z005</v>
          </cell>
          <cell r="D1286" t="str">
            <v>Building leasing depreciation</v>
          </cell>
        </row>
        <row r="1287">
          <cell r="B1287">
            <v>62812100</v>
          </cell>
          <cell r="C1287" t="str">
            <v>Z005</v>
          </cell>
          <cell r="D1287" t="str">
            <v>Indus. buildings depreciation</v>
          </cell>
        </row>
        <row r="1288">
          <cell r="B1288">
            <v>62812300</v>
          </cell>
          <cell r="C1288" t="str">
            <v>Z005</v>
          </cell>
          <cell r="D1288" t="str">
            <v>Office buildings depreciation</v>
          </cell>
        </row>
        <row r="1289">
          <cell r="B1289">
            <v>62812400</v>
          </cell>
          <cell r="C1289" t="str">
            <v>Z005</v>
          </cell>
          <cell r="D1289" t="str">
            <v>Buildings infrastructure items depreciation</v>
          </cell>
        </row>
        <row r="1290">
          <cell r="B1290">
            <v>62812500</v>
          </cell>
          <cell r="C1290" t="str">
            <v>Z005</v>
          </cell>
          <cell r="D1290" t="str">
            <v>Buildings fixtures and improvements depreciation</v>
          </cell>
        </row>
        <row r="1291">
          <cell r="B1291">
            <v>62813100</v>
          </cell>
          <cell r="C1291" t="str">
            <v>Z005</v>
          </cell>
          <cell r="D1291" t="str">
            <v>machinery and equipements dep</v>
          </cell>
        </row>
        <row r="1292">
          <cell r="B1292">
            <v>62813200</v>
          </cell>
          <cell r="C1292" t="str">
            <v>Z005</v>
          </cell>
          <cell r="D1292" t="str">
            <v>machinery and equipements leasing depreciation</v>
          </cell>
        </row>
        <row r="1293">
          <cell r="B1293">
            <v>62813300</v>
          </cell>
          <cell r="C1293" t="str">
            <v>Z005</v>
          </cell>
          <cell r="D1293" t="str">
            <v>Manufacturing machinery and equipements dep</v>
          </cell>
        </row>
        <row r="1294">
          <cell r="B1294">
            <v>62813400</v>
          </cell>
          <cell r="C1294" t="str">
            <v>Z005</v>
          </cell>
          <cell r="D1294" t="str">
            <v>Packing and storage equipement depreciation</v>
          </cell>
        </row>
        <row r="1295">
          <cell r="B1295">
            <v>62813500</v>
          </cell>
          <cell r="C1295" t="str">
            <v>Z005</v>
          </cell>
          <cell r="D1295" t="str">
            <v>Machinery and equipment improvements dep</v>
          </cell>
        </row>
        <row r="1296">
          <cell r="B1296">
            <v>62813600</v>
          </cell>
          <cell r="C1296" t="str">
            <v>Z005</v>
          </cell>
          <cell r="D1296" t="str">
            <v>Electronic hardward depreciation</v>
          </cell>
        </row>
        <row r="1297">
          <cell r="B1297">
            <v>62814100</v>
          </cell>
          <cell r="C1297" t="str">
            <v>Z005</v>
          </cell>
          <cell r="D1297" t="str">
            <v>Specific tooling depreciation</v>
          </cell>
        </row>
        <row r="1298">
          <cell r="B1298">
            <v>62814200</v>
          </cell>
          <cell r="C1298" t="str">
            <v>Z005</v>
          </cell>
          <cell r="D1298" t="str">
            <v>Specific toolings leasing depreciation</v>
          </cell>
        </row>
        <row r="1299">
          <cell r="B1299">
            <v>62815100</v>
          </cell>
          <cell r="C1299" t="str">
            <v>Z005</v>
          </cell>
          <cell r="D1299" t="str">
            <v>General improvements and fittings depreciation</v>
          </cell>
        </row>
        <row r="1300">
          <cell r="B1300">
            <v>62815200</v>
          </cell>
          <cell r="C1300" t="str">
            <v>Z005</v>
          </cell>
          <cell r="D1300" t="str">
            <v>Light and heavy road vehicules depreciation</v>
          </cell>
        </row>
        <row r="1301">
          <cell r="B1301">
            <v>62815300</v>
          </cell>
          <cell r="C1301" t="str">
            <v>Z005</v>
          </cell>
          <cell r="D1301" t="str">
            <v>Light and heavy road vehicules leasing dep</v>
          </cell>
        </row>
        <row r="1302">
          <cell r="B1302">
            <v>62815400</v>
          </cell>
          <cell r="C1302" t="str">
            <v>Z005</v>
          </cell>
          <cell r="D1302" t="str">
            <v>Internal handling vehicles depreciation</v>
          </cell>
        </row>
        <row r="1303">
          <cell r="B1303">
            <v>62815500</v>
          </cell>
          <cell r="C1303" t="str">
            <v>Z005</v>
          </cell>
          <cell r="D1303" t="str">
            <v>Internal handling vehicles leasing depreciation</v>
          </cell>
        </row>
        <row r="1304">
          <cell r="B1304">
            <v>62815600</v>
          </cell>
          <cell r="C1304" t="str">
            <v>Z005</v>
          </cell>
          <cell r="D1304" t="str">
            <v>Office equipment depreciation</v>
          </cell>
        </row>
        <row r="1305">
          <cell r="B1305">
            <v>62815700</v>
          </cell>
          <cell r="C1305" t="str">
            <v>Z005</v>
          </cell>
          <cell r="D1305" t="str">
            <v>Office equipment and it hardware leasing dep</v>
          </cell>
        </row>
        <row r="1306">
          <cell r="B1306">
            <v>62815800</v>
          </cell>
          <cell r="C1306" t="str">
            <v>Z005</v>
          </cell>
          <cell r="D1306" t="str">
            <v>It hardware depreciation</v>
          </cell>
        </row>
        <row r="1307">
          <cell r="B1307">
            <v>62815900</v>
          </cell>
          <cell r="C1307" t="str">
            <v>Z005</v>
          </cell>
          <cell r="D1307" t="str">
            <v>Office furniture depreciation</v>
          </cell>
        </row>
        <row r="1308">
          <cell r="B1308">
            <v>62900000</v>
          </cell>
          <cell r="C1308" t="str">
            <v>Z005</v>
          </cell>
          <cell r="D1308" t="str">
            <v>Impairement on intangible assets increase</v>
          </cell>
        </row>
        <row r="1309">
          <cell r="B1309">
            <v>62900009</v>
          </cell>
          <cell r="C1309" t="str">
            <v>Z005</v>
          </cell>
          <cell r="D1309" t="str">
            <v>Impairement on intangible assets increase manual</v>
          </cell>
        </row>
        <row r="1310">
          <cell r="B1310">
            <v>62908000</v>
          </cell>
          <cell r="C1310" t="str">
            <v>Z005</v>
          </cell>
          <cell r="D1310" t="str">
            <v>Impairement on intangible assets increase</v>
          </cell>
        </row>
        <row r="1311">
          <cell r="B1311">
            <v>62908009</v>
          </cell>
          <cell r="C1311" t="str">
            <v>Z005</v>
          </cell>
          <cell r="D1311" t="str">
            <v>Impairement on intangible assets increase manual</v>
          </cell>
        </row>
        <row r="1312">
          <cell r="B1312">
            <v>62910000</v>
          </cell>
          <cell r="C1312" t="str">
            <v>Z005</v>
          </cell>
          <cell r="D1312" t="str">
            <v>Impairement on tangible asset increase</v>
          </cell>
        </row>
        <row r="1313">
          <cell r="B1313">
            <v>62910009</v>
          </cell>
          <cell r="C1313" t="str">
            <v>Z005</v>
          </cell>
          <cell r="D1313" t="str">
            <v>Impairement on tangible asset increase manual</v>
          </cell>
        </row>
        <row r="1314">
          <cell r="B1314">
            <v>63400110</v>
          </cell>
          <cell r="C1314" t="str">
            <v>Z005</v>
          </cell>
          <cell r="D1314" t="str">
            <v>Internal fees in contract</v>
          </cell>
        </row>
        <row r="1315">
          <cell r="B1315">
            <v>63400210</v>
          </cell>
          <cell r="C1315" t="str">
            <v>Z005</v>
          </cell>
          <cell r="D1315" t="str">
            <v>Internal fees in to adjust in MIA</v>
          </cell>
        </row>
        <row r="1316">
          <cell r="B1316">
            <v>63400310</v>
          </cell>
          <cell r="C1316" t="str">
            <v>Z005</v>
          </cell>
          <cell r="D1316" t="str">
            <v>Internal fees in national direction</v>
          </cell>
        </row>
        <row r="1317">
          <cell r="B1317">
            <v>63410110</v>
          </cell>
          <cell r="C1317" t="str">
            <v>Z005</v>
          </cell>
          <cell r="D1317" t="str">
            <v>Internal fees R&amp;D P2 contract</v>
          </cell>
        </row>
        <row r="1318">
          <cell r="B1318">
            <v>63410210</v>
          </cell>
          <cell r="C1318" t="str">
            <v>Z005</v>
          </cell>
          <cell r="D1318" t="str">
            <v>Internal fees R&amp;D P2 to adjust in MIA</v>
          </cell>
        </row>
        <row r="1319">
          <cell r="B1319">
            <v>64110000</v>
          </cell>
          <cell r="C1319" t="str">
            <v>Z005</v>
          </cell>
          <cell r="D1319" t="str">
            <v>Wage direct productive</v>
          </cell>
        </row>
        <row r="1320">
          <cell r="B1320">
            <v>64110080</v>
          </cell>
          <cell r="C1320" t="str">
            <v>Z005</v>
          </cell>
          <cell r="D1320" t="str">
            <v>Wage direct productive accrual</v>
          </cell>
        </row>
        <row r="1321">
          <cell r="B1321">
            <v>64110100</v>
          </cell>
          <cell r="C1321" t="str">
            <v>Z005</v>
          </cell>
          <cell r="D1321" t="str">
            <v>Wage direct productive temporary</v>
          </cell>
        </row>
        <row r="1322">
          <cell r="B1322">
            <v>64110200</v>
          </cell>
          <cell r="C1322" t="str">
            <v>Z005</v>
          </cell>
          <cell r="D1322" t="str">
            <v>Wage direct productive trainees</v>
          </cell>
        </row>
        <row r="1323">
          <cell r="B1323">
            <v>64110300</v>
          </cell>
          <cell r="C1323" t="str">
            <v>Z005</v>
          </cell>
          <cell r="D1323" t="str">
            <v>Wage direct productive contract type1</v>
          </cell>
        </row>
        <row r="1324">
          <cell r="B1324">
            <v>64110400</v>
          </cell>
          <cell r="C1324" t="str">
            <v>Z005</v>
          </cell>
          <cell r="D1324" t="str">
            <v>Wage direct productive contract type 2</v>
          </cell>
        </row>
        <row r="1325">
          <cell r="B1325">
            <v>64113000</v>
          </cell>
          <cell r="C1325" t="str">
            <v>Z005</v>
          </cell>
          <cell r="D1325" t="str">
            <v>Wage indirect productive</v>
          </cell>
        </row>
        <row r="1326">
          <cell r="B1326">
            <v>64113080</v>
          </cell>
          <cell r="C1326" t="str">
            <v>Z005</v>
          </cell>
          <cell r="D1326" t="str">
            <v>Wage indirect productive accrual</v>
          </cell>
        </row>
        <row r="1327">
          <cell r="B1327">
            <v>64113100</v>
          </cell>
          <cell r="C1327" t="str">
            <v>Z005</v>
          </cell>
          <cell r="D1327" t="str">
            <v>Wage indirect productive temporary</v>
          </cell>
        </row>
        <row r="1328">
          <cell r="B1328">
            <v>64113200</v>
          </cell>
          <cell r="C1328" t="str">
            <v>Z005</v>
          </cell>
          <cell r="D1328" t="str">
            <v>Wage indirect productive trainees</v>
          </cell>
        </row>
        <row r="1329">
          <cell r="B1329">
            <v>64113300</v>
          </cell>
          <cell r="C1329" t="str">
            <v>Z005</v>
          </cell>
          <cell r="D1329" t="str">
            <v>Wage indirect productive contract type 1</v>
          </cell>
        </row>
        <row r="1330">
          <cell r="B1330">
            <v>64113400</v>
          </cell>
          <cell r="C1330" t="str">
            <v>Z005</v>
          </cell>
          <cell r="D1330" t="str">
            <v>Wage indirect productive contract type 2</v>
          </cell>
        </row>
        <row r="1331">
          <cell r="B1331">
            <v>64115000</v>
          </cell>
          <cell r="C1331" t="str">
            <v>Z005</v>
          </cell>
          <cell r="D1331" t="str">
            <v>Wages structure</v>
          </cell>
        </row>
        <row r="1332">
          <cell r="B1332">
            <v>64115010</v>
          </cell>
          <cell r="C1332" t="str">
            <v>Z005</v>
          </cell>
          <cell r="D1332" t="str">
            <v>Expatriates wages structure</v>
          </cell>
        </row>
        <row r="1333">
          <cell r="B1333">
            <v>64115020</v>
          </cell>
          <cell r="C1333" t="str">
            <v>Z005</v>
          </cell>
          <cell r="D1333" t="str">
            <v>Expatriate wages 2 structure</v>
          </cell>
        </row>
        <row r="1334">
          <cell r="B1334">
            <v>64115080</v>
          </cell>
          <cell r="C1334" t="str">
            <v>Z005</v>
          </cell>
          <cell r="D1334" t="str">
            <v>Accrual on wages structure</v>
          </cell>
        </row>
        <row r="1335">
          <cell r="B1335">
            <v>64115100</v>
          </cell>
          <cell r="C1335" t="str">
            <v>Z005</v>
          </cell>
          <cell r="D1335" t="str">
            <v>Temporary structure</v>
          </cell>
        </row>
        <row r="1336">
          <cell r="B1336">
            <v>64115200</v>
          </cell>
          <cell r="C1336" t="str">
            <v>Z005</v>
          </cell>
          <cell r="D1336" t="str">
            <v>Trainees wages structure</v>
          </cell>
        </row>
        <row r="1337">
          <cell r="B1337">
            <v>64115310</v>
          </cell>
          <cell r="C1337" t="str">
            <v>Z005</v>
          </cell>
          <cell r="D1337" t="str">
            <v>Trainees wages t2 structure</v>
          </cell>
        </row>
        <row r="1338">
          <cell r="B1338">
            <v>64115420</v>
          </cell>
          <cell r="C1338" t="str">
            <v>Z005</v>
          </cell>
          <cell r="D1338" t="str">
            <v>Trainees wages t3 structure</v>
          </cell>
        </row>
        <row r="1339">
          <cell r="B1339">
            <v>64120000</v>
          </cell>
          <cell r="C1339" t="str">
            <v>Z005</v>
          </cell>
          <cell r="D1339" t="str">
            <v>Vacation direct productive</v>
          </cell>
        </row>
        <row r="1340">
          <cell r="B1340">
            <v>64120010</v>
          </cell>
          <cell r="C1340" t="str">
            <v>Z005</v>
          </cell>
          <cell r="D1340" t="str">
            <v>Vacation direct productive t2</v>
          </cell>
        </row>
        <row r="1341">
          <cell r="B1341">
            <v>64120080</v>
          </cell>
          <cell r="C1341" t="str">
            <v>Z005</v>
          </cell>
          <cell r="D1341" t="str">
            <v>Accrual on vacation direct productive</v>
          </cell>
        </row>
        <row r="1342">
          <cell r="B1342">
            <v>64120081</v>
          </cell>
          <cell r="C1342" t="str">
            <v>Z005</v>
          </cell>
          <cell r="D1342" t="str">
            <v>Accrual on vacation direct productive t2</v>
          </cell>
        </row>
        <row r="1343">
          <cell r="B1343">
            <v>64123000</v>
          </cell>
          <cell r="C1343" t="str">
            <v>Z005</v>
          </cell>
          <cell r="D1343" t="str">
            <v>Vacation indirect productive</v>
          </cell>
        </row>
        <row r="1344">
          <cell r="B1344">
            <v>64123010</v>
          </cell>
          <cell r="C1344" t="str">
            <v>Z005</v>
          </cell>
          <cell r="D1344" t="str">
            <v>Vacation indirect productive  t2</v>
          </cell>
        </row>
        <row r="1345">
          <cell r="B1345">
            <v>64123080</v>
          </cell>
          <cell r="C1345" t="str">
            <v>Z005</v>
          </cell>
          <cell r="D1345" t="str">
            <v>Accrual on vacation indirect productive</v>
          </cell>
        </row>
        <row r="1346">
          <cell r="B1346">
            <v>64123081</v>
          </cell>
          <cell r="C1346" t="str">
            <v>Z005</v>
          </cell>
          <cell r="D1346" t="str">
            <v>Accrual on vacation indirect productive  t2</v>
          </cell>
        </row>
        <row r="1347">
          <cell r="B1347">
            <v>64125000</v>
          </cell>
          <cell r="C1347" t="str">
            <v>Z005</v>
          </cell>
          <cell r="D1347" t="str">
            <v>Vacation &amp; holiday structure</v>
          </cell>
        </row>
        <row r="1348">
          <cell r="B1348">
            <v>64125010</v>
          </cell>
          <cell r="C1348" t="str">
            <v>Z005</v>
          </cell>
          <cell r="D1348" t="str">
            <v>Vacation &amp; holiday T2 structure</v>
          </cell>
        </row>
        <row r="1349">
          <cell r="B1349">
            <v>64125020</v>
          </cell>
          <cell r="C1349" t="str">
            <v>Z005</v>
          </cell>
          <cell r="D1349" t="str">
            <v>Vacation &amp; holiday T3 structure</v>
          </cell>
        </row>
        <row r="1350">
          <cell r="B1350">
            <v>64125080</v>
          </cell>
          <cell r="C1350" t="str">
            <v>Z005</v>
          </cell>
          <cell r="D1350" t="str">
            <v>Accrual on vacation &amp; holiday structure</v>
          </cell>
        </row>
        <row r="1351">
          <cell r="B1351">
            <v>64125081</v>
          </cell>
          <cell r="C1351" t="str">
            <v>Z005</v>
          </cell>
          <cell r="D1351" t="str">
            <v>Accrual on vacation &amp; holiday T2 structure</v>
          </cell>
        </row>
        <row r="1352">
          <cell r="B1352">
            <v>64130000</v>
          </cell>
          <cell r="C1352" t="str">
            <v>Z005</v>
          </cell>
          <cell r="D1352" t="str">
            <v>Bonus direct productive</v>
          </cell>
        </row>
        <row r="1353">
          <cell r="B1353">
            <v>64130010</v>
          </cell>
          <cell r="C1353" t="str">
            <v>Z005</v>
          </cell>
          <cell r="D1353" t="str">
            <v>Bonus direct productive t2</v>
          </cell>
        </row>
        <row r="1354">
          <cell r="B1354">
            <v>64130020</v>
          </cell>
          <cell r="C1354" t="str">
            <v>Z005</v>
          </cell>
          <cell r="D1354" t="str">
            <v>Bonus direct productive seniority</v>
          </cell>
        </row>
        <row r="1355">
          <cell r="B1355">
            <v>64130030</v>
          </cell>
          <cell r="C1355" t="str">
            <v>Z005</v>
          </cell>
          <cell r="D1355" t="str">
            <v>Bonus direct productive 5 axes</v>
          </cell>
        </row>
        <row r="1356">
          <cell r="B1356">
            <v>64130080</v>
          </cell>
          <cell r="C1356" t="str">
            <v>Z005</v>
          </cell>
          <cell r="D1356" t="str">
            <v>Bonus direct productive accrual</v>
          </cell>
        </row>
        <row r="1357">
          <cell r="B1357">
            <v>64130082</v>
          </cell>
          <cell r="C1357" t="str">
            <v>Z005</v>
          </cell>
          <cell r="D1357" t="str">
            <v>Bonus direct productive accrual  t2</v>
          </cell>
        </row>
        <row r="1358">
          <cell r="B1358">
            <v>64133000</v>
          </cell>
          <cell r="C1358" t="str">
            <v>Z005</v>
          </cell>
          <cell r="D1358" t="str">
            <v>Bonus indirect productive</v>
          </cell>
        </row>
        <row r="1359">
          <cell r="B1359">
            <v>64133010</v>
          </cell>
          <cell r="C1359" t="str">
            <v>Z005</v>
          </cell>
          <cell r="D1359" t="str">
            <v>Bonus indirect productive  t2</v>
          </cell>
        </row>
        <row r="1360">
          <cell r="B1360">
            <v>64133020</v>
          </cell>
          <cell r="C1360" t="str">
            <v>Z005</v>
          </cell>
          <cell r="D1360" t="str">
            <v>Bonus indirect productive seniority</v>
          </cell>
        </row>
        <row r="1361">
          <cell r="B1361">
            <v>64133030</v>
          </cell>
          <cell r="C1361" t="str">
            <v>Z005</v>
          </cell>
          <cell r="D1361" t="str">
            <v>Bonus indirect productive 5 axes</v>
          </cell>
        </row>
        <row r="1362">
          <cell r="B1362">
            <v>64133080</v>
          </cell>
          <cell r="C1362" t="str">
            <v>Z005</v>
          </cell>
          <cell r="D1362" t="str">
            <v>Bonus indirect productive accrual</v>
          </cell>
        </row>
        <row r="1363">
          <cell r="B1363">
            <v>64133082</v>
          </cell>
          <cell r="C1363" t="str">
            <v>Z005</v>
          </cell>
          <cell r="D1363" t="str">
            <v>Bonus indirect productive accrual  t2</v>
          </cell>
        </row>
        <row r="1364">
          <cell r="B1364">
            <v>64135000</v>
          </cell>
          <cell r="C1364" t="str">
            <v>Z005</v>
          </cell>
          <cell r="D1364" t="str">
            <v>Bonus structure</v>
          </cell>
        </row>
        <row r="1365">
          <cell r="B1365">
            <v>64135010</v>
          </cell>
          <cell r="C1365" t="str">
            <v>Z005</v>
          </cell>
          <cell r="D1365" t="str">
            <v>Bonus seniority structure</v>
          </cell>
        </row>
        <row r="1366">
          <cell r="B1366">
            <v>64135020</v>
          </cell>
          <cell r="C1366" t="str">
            <v>Z005</v>
          </cell>
          <cell r="D1366" t="str">
            <v>Bonus 5 axis structure</v>
          </cell>
        </row>
        <row r="1367">
          <cell r="B1367">
            <v>64135030</v>
          </cell>
          <cell r="C1367" t="str">
            <v>Z005</v>
          </cell>
          <cell r="D1367" t="str">
            <v>Bonus T4 structure</v>
          </cell>
        </row>
        <row r="1368">
          <cell r="B1368">
            <v>64135080</v>
          </cell>
          <cell r="C1368" t="str">
            <v>Z005</v>
          </cell>
          <cell r="D1368" t="str">
            <v>Accrual on bonus T1 structure</v>
          </cell>
        </row>
        <row r="1369">
          <cell r="B1369">
            <v>64135081</v>
          </cell>
          <cell r="C1369" t="str">
            <v>Z005</v>
          </cell>
          <cell r="D1369" t="str">
            <v>Accrual on bonus T2 structure</v>
          </cell>
        </row>
        <row r="1370">
          <cell r="B1370">
            <v>64135200</v>
          </cell>
          <cell r="C1370" t="str">
            <v>Z005</v>
          </cell>
          <cell r="D1370" t="str">
            <v>Bonus T5 structure</v>
          </cell>
        </row>
        <row r="1371">
          <cell r="B1371">
            <v>64140000</v>
          </cell>
          <cell r="C1371" t="str">
            <v>Z005</v>
          </cell>
          <cell r="D1371" t="str">
            <v>Misc. fringe benefit direct productive</v>
          </cell>
        </row>
        <row r="1372">
          <cell r="B1372">
            <v>64140010</v>
          </cell>
          <cell r="C1372" t="str">
            <v>Z005</v>
          </cell>
          <cell r="D1372" t="str">
            <v>Daily compensation direct productive</v>
          </cell>
        </row>
        <row r="1373">
          <cell r="B1373">
            <v>64140020</v>
          </cell>
          <cell r="C1373" t="str">
            <v>Z005</v>
          </cell>
          <cell r="D1373" t="str">
            <v>Medals direct productive</v>
          </cell>
        </row>
        <row r="1374">
          <cell r="B1374">
            <v>64140030</v>
          </cell>
          <cell r="C1374" t="str">
            <v>Z005</v>
          </cell>
          <cell r="D1374" t="str">
            <v>Abestos compensation direct productive</v>
          </cell>
        </row>
        <row r="1375">
          <cell r="B1375">
            <v>64140050</v>
          </cell>
          <cell r="C1375" t="str">
            <v>Z005</v>
          </cell>
          <cell r="D1375" t="str">
            <v>Notice direct productive</v>
          </cell>
        </row>
        <row r="1376">
          <cell r="B1376">
            <v>64140060</v>
          </cell>
          <cell r="C1376" t="str">
            <v>Z005</v>
          </cell>
          <cell r="D1376" t="str">
            <v>Children gifts direct productive</v>
          </cell>
        </row>
        <row r="1377">
          <cell r="B1377">
            <v>64140070</v>
          </cell>
          <cell r="C1377" t="str">
            <v>Z005</v>
          </cell>
          <cell r="D1377" t="str">
            <v>Contribution Group saving plan direct productive</v>
          </cell>
        </row>
        <row r="1378">
          <cell r="B1378">
            <v>64140080</v>
          </cell>
          <cell r="C1378" t="str">
            <v>Z005</v>
          </cell>
          <cell r="D1378" t="str">
            <v>Accrual fringes direct productive</v>
          </cell>
        </row>
        <row r="1379">
          <cell r="B1379">
            <v>64140081</v>
          </cell>
          <cell r="C1379" t="str">
            <v>Z005</v>
          </cell>
          <cell r="D1379" t="str">
            <v>Accrual children direct productive</v>
          </cell>
        </row>
        <row r="1380">
          <cell r="B1380">
            <v>64143000</v>
          </cell>
          <cell r="C1380" t="str">
            <v>Z005</v>
          </cell>
          <cell r="D1380" t="str">
            <v>Misc. fringe benefit indirect productive</v>
          </cell>
        </row>
        <row r="1381">
          <cell r="B1381">
            <v>64143010</v>
          </cell>
          <cell r="C1381" t="str">
            <v>Z005</v>
          </cell>
          <cell r="D1381" t="str">
            <v>Daily compensation indirect productive</v>
          </cell>
        </row>
        <row r="1382">
          <cell r="B1382">
            <v>64143020</v>
          </cell>
          <cell r="C1382" t="str">
            <v>Z005</v>
          </cell>
          <cell r="D1382" t="str">
            <v>Medals indirect productive</v>
          </cell>
        </row>
        <row r="1383">
          <cell r="B1383">
            <v>64143030</v>
          </cell>
          <cell r="C1383" t="str">
            <v>Z005</v>
          </cell>
          <cell r="D1383" t="str">
            <v>Abestos compensation indirect productive</v>
          </cell>
        </row>
        <row r="1384">
          <cell r="B1384">
            <v>64143050</v>
          </cell>
          <cell r="C1384" t="str">
            <v>Z005</v>
          </cell>
          <cell r="D1384" t="str">
            <v>Notice indirect productive</v>
          </cell>
        </row>
        <row r="1385">
          <cell r="B1385">
            <v>64143060</v>
          </cell>
          <cell r="C1385" t="str">
            <v>Z005</v>
          </cell>
          <cell r="D1385" t="str">
            <v>Children gifts indirect productive</v>
          </cell>
        </row>
        <row r="1386">
          <cell r="B1386">
            <v>64143070</v>
          </cell>
          <cell r="C1386" t="str">
            <v>Z005</v>
          </cell>
          <cell r="D1386" t="str">
            <v>Contribution Group saving plan indirect productive</v>
          </cell>
        </row>
        <row r="1387">
          <cell r="B1387">
            <v>64143080</v>
          </cell>
          <cell r="C1387" t="str">
            <v>Z005</v>
          </cell>
          <cell r="D1387" t="str">
            <v>Accrual fringes indirect productive</v>
          </cell>
        </row>
        <row r="1388">
          <cell r="B1388">
            <v>64145000</v>
          </cell>
          <cell r="C1388" t="str">
            <v>Z005</v>
          </cell>
          <cell r="D1388" t="str">
            <v>Misc. fringe benefit structure</v>
          </cell>
        </row>
        <row r="1389">
          <cell r="B1389">
            <v>64145005</v>
          </cell>
          <cell r="C1389" t="str">
            <v>Z005</v>
          </cell>
          <cell r="D1389" t="str">
            <v>Compensation dissmissal I&amp;C structure</v>
          </cell>
        </row>
        <row r="1390">
          <cell r="B1390">
            <v>64145006</v>
          </cell>
          <cell r="C1390" t="str">
            <v>Z005</v>
          </cell>
          <cell r="D1390" t="str">
            <v>Compensation dissmissal ETAM ATAM structure</v>
          </cell>
        </row>
        <row r="1391">
          <cell r="B1391">
            <v>64145010</v>
          </cell>
          <cell r="C1391" t="str">
            <v>Z005</v>
          </cell>
          <cell r="D1391" t="str">
            <v>Daily compensation structure</v>
          </cell>
        </row>
        <row r="1392">
          <cell r="B1392">
            <v>64145020</v>
          </cell>
          <cell r="C1392" t="str">
            <v>Z005</v>
          </cell>
          <cell r="D1392" t="str">
            <v>Compens. depart. asbestos structure structure</v>
          </cell>
        </row>
        <row r="1393">
          <cell r="B1393">
            <v>64145030</v>
          </cell>
          <cell r="C1393" t="str">
            <v>Z005</v>
          </cell>
          <cell r="D1393" t="str">
            <v>Notice structure</v>
          </cell>
        </row>
        <row r="1394">
          <cell r="B1394">
            <v>64145040</v>
          </cell>
          <cell r="C1394" t="str">
            <v>Z005</v>
          </cell>
          <cell r="D1394" t="str">
            <v>Dons to children structure</v>
          </cell>
        </row>
        <row r="1395">
          <cell r="B1395">
            <v>64145050</v>
          </cell>
          <cell r="C1395" t="str">
            <v>Z005</v>
          </cell>
          <cell r="D1395" t="str">
            <v>Contribution group savings plan struct</v>
          </cell>
        </row>
        <row r="1396">
          <cell r="B1396">
            <v>64145060</v>
          </cell>
          <cell r="C1396" t="str">
            <v>Z005</v>
          </cell>
          <cell r="D1396" t="str">
            <v>Contribution group retirement savings plan struct</v>
          </cell>
        </row>
        <row r="1397">
          <cell r="B1397">
            <v>64145080</v>
          </cell>
          <cell r="C1397" t="str">
            <v>Z005</v>
          </cell>
          <cell r="D1397" t="str">
            <v>Dep.notice structure</v>
          </cell>
        </row>
        <row r="1398">
          <cell r="B1398">
            <v>64145081</v>
          </cell>
          <cell r="C1398" t="str">
            <v>Z005</v>
          </cell>
          <cell r="D1398" t="str">
            <v>Dep.prov.dons to children structure</v>
          </cell>
        </row>
        <row r="1399">
          <cell r="B1399">
            <v>64145100</v>
          </cell>
          <cell r="C1399" t="str">
            <v>Z005</v>
          </cell>
          <cell r="D1399" t="str">
            <v>Misc. fringe benefit structure</v>
          </cell>
        </row>
        <row r="1400">
          <cell r="B1400">
            <v>64150000</v>
          </cell>
          <cell r="C1400" t="str">
            <v>Z005</v>
          </cell>
          <cell r="D1400" t="str">
            <v>Overtime direct productive</v>
          </cell>
        </row>
        <row r="1401">
          <cell r="B1401">
            <v>64150080</v>
          </cell>
          <cell r="C1401" t="str">
            <v>Z005</v>
          </cell>
          <cell r="D1401" t="str">
            <v>Overtime direct productive accrual</v>
          </cell>
        </row>
        <row r="1402">
          <cell r="B1402">
            <v>64153000</v>
          </cell>
          <cell r="C1402" t="str">
            <v>Z005</v>
          </cell>
          <cell r="D1402" t="str">
            <v>Overtime indirect productive</v>
          </cell>
        </row>
        <row r="1403">
          <cell r="B1403">
            <v>64153080</v>
          </cell>
          <cell r="C1403" t="str">
            <v>Z005</v>
          </cell>
          <cell r="D1403" t="str">
            <v>Overtime indirect productive accrual</v>
          </cell>
        </row>
        <row r="1404">
          <cell r="B1404">
            <v>64155000</v>
          </cell>
          <cell r="C1404" t="str">
            <v>Z005</v>
          </cell>
          <cell r="D1404" t="str">
            <v>Overtime T1 structure</v>
          </cell>
        </row>
        <row r="1405">
          <cell r="B1405">
            <v>64155010</v>
          </cell>
          <cell r="C1405" t="str">
            <v>Z005</v>
          </cell>
          <cell r="D1405" t="str">
            <v>Overtime T2 structure</v>
          </cell>
        </row>
        <row r="1406">
          <cell r="B1406">
            <v>64155080</v>
          </cell>
          <cell r="C1406" t="str">
            <v>Z005</v>
          </cell>
          <cell r="D1406" t="str">
            <v>Accrual on overtime structure</v>
          </cell>
        </row>
        <row r="1407">
          <cell r="B1407">
            <v>64160000</v>
          </cell>
          <cell r="C1407" t="str">
            <v>Z005</v>
          </cell>
          <cell r="D1407" t="str">
            <v>13th month direct productive</v>
          </cell>
        </row>
        <row r="1408">
          <cell r="B1408">
            <v>64160080</v>
          </cell>
          <cell r="C1408" t="str">
            <v>Z005</v>
          </cell>
          <cell r="D1408" t="str">
            <v>13th month direct productive accrual</v>
          </cell>
        </row>
        <row r="1409">
          <cell r="B1409">
            <v>64163000</v>
          </cell>
          <cell r="C1409" t="str">
            <v>Z005</v>
          </cell>
          <cell r="D1409" t="str">
            <v>13th month indirect productive</v>
          </cell>
        </row>
        <row r="1410">
          <cell r="B1410">
            <v>64163080</v>
          </cell>
          <cell r="C1410" t="str">
            <v>Z005</v>
          </cell>
          <cell r="D1410" t="str">
            <v>13th month indirect productive accrual</v>
          </cell>
        </row>
        <row r="1411">
          <cell r="B1411">
            <v>64165020</v>
          </cell>
          <cell r="C1411" t="str">
            <v>Z005</v>
          </cell>
          <cell r="D1411" t="str">
            <v>13th month structure</v>
          </cell>
        </row>
        <row r="1412">
          <cell r="B1412">
            <v>64165080</v>
          </cell>
          <cell r="C1412" t="str">
            <v>Z005</v>
          </cell>
          <cell r="D1412" t="str">
            <v>Accrual on 13th month Structure</v>
          </cell>
        </row>
        <row r="1413">
          <cell r="B1413">
            <v>64170000</v>
          </cell>
          <cell r="C1413" t="str">
            <v>Z005</v>
          </cell>
          <cell r="D1413" t="str">
            <v>Profit sharing direct productive</v>
          </cell>
        </row>
        <row r="1414">
          <cell r="B1414">
            <v>64170010</v>
          </cell>
          <cell r="C1414" t="str">
            <v>Z005</v>
          </cell>
          <cell r="D1414" t="str">
            <v>Profit sharing direct productive T2</v>
          </cell>
        </row>
        <row r="1415">
          <cell r="B1415">
            <v>64170080</v>
          </cell>
          <cell r="C1415" t="str">
            <v>Z005</v>
          </cell>
          <cell r="D1415" t="str">
            <v>Profit sharing direct productive accrual</v>
          </cell>
        </row>
        <row r="1416">
          <cell r="B1416">
            <v>64170081</v>
          </cell>
          <cell r="C1416" t="str">
            <v>Z005</v>
          </cell>
          <cell r="D1416" t="str">
            <v>Profit sharing direct productive t2 accrual</v>
          </cell>
        </row>
        <row r="1417">
          <cell r="B1417">
            <v>64173000</v>
          </cell>
          <cell r="C1417" t="str">
            <v>Z005</v>
          </cell>
          <cell r="D1417" t="str">
            <v>Profit sharing indirect productive</v>
          </cell>
        </row>
        <row r="1418">
          <cell r="B1418">
            <v>64173010</v>
          </cell>
          <cell r="C1418" t="str">
            <v>Z005</v>
          </cell>
          <cell r="D1418" t="str">
            <v>Profit sharing indirect productive T2</v>
          </cell>
        </row>
        <row r="1419">
          <cell r="B1419">
            <v>64173080</v>
          </cell>
          <cell r="C1419" t="str">
            <v>Z005</v>
          </cell>
          <cell r="D1419" t="str">
            <v>Profit sharing indirect productive accrual</v>
          </cell>
        </row>
        <row r="1420">
          <cell r="B1420">
            <v>64173081</v>
          </cell>
          <cell r="C1420" t="str">
            <v>Z005</v>
          </cell>
          <cell r="D1420" t="str">
            <v>Profit sharing indirect productive T2 accrual</v>
          </cell>
        </row>
        <row r="1421">
          <cell r="B1421">
            <v>64175000</v>
          </cell>
          <cell r="C1421" t="str">
            <v>Z005</v>
          </cell>
          <cell r="D1421" t="str">
            <v>Profit sharing T1 structure</v>
          </cell>
        </row>
        <row r="1422">
          <cell r="B1422">
            <v>64175010</v>
          </cell>
          <cell r="C1422" t="str">
            <v>Z005</v>
          </cell>
          <cell r="D1422" t="str">
            <v>Profit sharing T2 structure</v>
          </cell>
        </row>
        <row r="1423">
          <cell r="B1423">
            <v>64175080</v>
          </cell>
          <cell r="C1423" t="str">
            <v>Z005</v>
          </cell>
          <cell r="D1423" t="str">
            <v>Accrual on Profit sharing structure</v>
          </cell>
        </row>
        <row r="1424">
          <cell r="B1424">
            <v>64180010</v>
          </cell>
          <cell r="C1424" t="str">
            <v>Z005</v>
          </cell>
          <cell r="D1424" t="str">
            <v>Fringe benefits direct productive no tax</v>
          </cell>
        </row>
        <row r="1425">
          <cell r="B1425">
            <v>64180080</v>
          </cell>
          <cell r="C1425" t="str">
            <v>Z005</v>
          </cell>
          <cell r="D1425" t="str">
            <v>Fringe benefits direct productive no tax accrual</v>
          </cell>
        </row>
        <row r="1426">
          <cell r="B1426">
            <v>64183010</v>
          </cell>
          <cell r="C1426" t="str">
            <v>Z005</v>
          </cell>
          <cell r="D1426" t="str">
            <v>Fringe benefits indirect productive no tax</v>
          </cell>
        </row>
        <row r="1427">
          <cell r="B1427">
            <v>64183080</v>
          </cell>
          <cell r="C1427" t="str">
            <v>Z005</v>
          </cell>
          <cell r="D1427" t="str">
            <v>Fringe benefits indirect productive no tax accrual</v>
          </cell>
        </row>
        <row r="1428">
          <cell r="B1428">
            <v>64185010</v>
          </cell>
          <cell r="C1428" t="str">
            <v>Z005</v>
          </cell>
          <cell r="D1428" t="str">
            <v>Fringe benefits non taxed structure</v>
          </cell>
        </row>
        <row r="1429">
          <cell r="B1429">
            <v>64185080</v>
          </cell>
          <cell r="C1429" t="str">
            <v>Z005</v>
          </cell>
          <cell r="D1429" t="str">
            <v>Provision fringe benefits non taxed structure</v>
          </cell>
        </row>
        <row r="1430">
          <cell r="B1430">
            <v>64190000</v>
          </cell>
          <cell r="C1430" t="str">
            <v>Z005</v>
          </cell>
          <cell r="D1430" t="str">
            <v>Transport compensation direct productive</v>
          </cell>
        </row>
        <row r="1431">
          <cell r="B1431">
            <v>64190010</v>
          </cell>
          <cell r="C1431" t="str">
            <v>Z005</v>
          </cell>
          <cell r="D1431" t="str">
            <v>Basket productive direct</v>
          </cell>
        </row>
        <row r="1432">
          <cell r="B1432">
            <v>64190080</v>
          </cell>
          <cell r="C1432" t="str">
            <v>Z005</v>
          </cell>
          <cell r="D1432" t="str">
            <v>Transport compensation direct productive</v>
          </cell>
        </row>
        <row r="1433">
          <cell r="B1433">
            <v>64193000</v>
          </cell>
          <cell r="C1433" t="str">
            <v>Z005</v>
          </cell>
          <cell r="D1433" t="str">
            <v>Transport compensation indirect productive</v>
          </cell>
        </row>
        <row r="1434">
          <cell r="B1434">
            <v>64193010</v>
          </cell>
          <cell r="C1434" t="str">
            <v>Z005</v>
          </cell>
          <cell r="D1434" t="str">
            <v>Basket productive indirect</v>
          </cell>
        </row>
        <row r="1435">
          <cell r="B1435">
            <v>64195000</v>
          </cell>
          <cell r="C1435" t="str">
            <v>Z005</v>
          </cell>
          <cell r="D1435" t="str">
            <v>Transportation compensation structure</v>
          </cell>
        </row>
        <row r="1436">
          <cell r="B1436">
            <v>64195010</v>
          </cell>
          <cell r="C1436" t="str">
            <v>Z005</v>
          </cell>
          <cell r="D1436" t="str">
            <v>Transportation compensation T2 structure</v>
          </cell>
        </row>
        <row r="1437">
          <cell r="B1437">
            <v>64195080</v>
          </cell>
          <cell r="C1437" t="str">
            <v>Z005</v>
          </cell>
          <cell r="D1437" t="str">
            <v>Accrual on Transportation compensation structure</v>
          </cell>
        </row>
        <row r="1438">
          <cell r="B1438">
            <v>64200000</v>
          </cell>
          <cell r="C1438" t="str">
            <v>Z005</v>
          </cell>
          <cell r="D1438" t="str">
            <v>Technical unemployment direct productive</v>
          </cell>
        </row>
        <row r="1439">
          <cell r="B1439">
            <v>64200010</v>
          </cell>
          <cell r="C1439" t="str">
            <v>Z005</v>
          </cell>
          <cell r="D1439" t="str">
            <v>Other direct productive</v>
          </cell>
        </row>
        <row r="1440">
          <cell r="B1440">
            <v>64200020</v>
          </cell>
          <cell r="C1440" t="str">
            <v>Z005</v>
          </cell>
          <cell r="D1440" t="str">
            <v>dismissal compensation direct productive no tax</v>
          </cell>
        </row>
        <row r="1441">
          <cell r="B1441">
            <v>64200030</v>
          </cell>
          <cell r="C1441" t="str">
            <v>Z005</v>
          </cell>
          <cell r="D1441" t="str">
            <v>Other direct productive</v>
          </cell>
        </row>
        <row r="1442">
          <cell r="B1442">
            <v>64200080</v>
          </cell>
          <cell r="C1442" t="str">
            <v>Z005</v>
          </cell>
          <cell r="D1442" t="str">
            <v>Technical unemp. Direct productive accrual</v>
          </cell>
        </row>
        <row r="1443">
          <cell r="B1443">
            <v>64203000</v>
          </cell>
          <cell r="C1443" t="str">
            <v>Z005</v>
          </cell>
          <cell r="D1443" t="str">
            <v>Technical unemployment indirect productive</v>
          </cell>
        </row>
        <row r="1444">
          <cell r="B1444">
            <v>64203010</v>
          </cell>
          <cell r="C1444" t="str">
            <v>Z005</v>
          </cell>
          <cell r="D1444" t="str">
            <v>Other indirect productive</v>
          </cell>
        </row>
        <row r="1445">
          <cell r="B1445">
            <v>64203020</v>
          </cell>
          <cell r="C1445" t="str">
            <v>Z005</v>
          </cell>
          <cell r="D1445" t="str">
            <v>dismissal compensation indirect productive no tax</v>
          </cell>
        </row>
        <row r="1446">
          <cell r="B1446">
            <v>64203030</v>
          </cell>
          <cell r="C1446" t="str">
            <v>Z005</v>
          </cell>
          <cell r="D1446" t="str">
            <v>Other indirect productive</v>
          </cell>
        </row>
        <row r="1447">
          <cell r="B1447">
            <v>64203080</v>
          </cell>
          <cell r="C1447" t="str">
            <v>Z005</v>
          </cell>
          <cell r="D1447" t="str">
            <v>Technical unemp. indirect productive accrual</v>
          </cell>
        </row>
        <row r="1448">
          <cell r="B1448">
            <v>64205000</v>
          </cell>
          <cell r="C1448" t="str">
            <v>Z005</v>
          </cell>
          <cell r="D1448" t="str">
            <v>Technical unemployment structure</v>
          </cell>
        </row>
        <row r="1449">
          <cell r="B1449">
            <v>64205010</v>
          </cell>
          <cell r="C1449" t="str">
            <v>Z005</v>
          </cell>
          <cell r="D1449" t="str">
            <v>Other structures structure</v>
          </cell>
        </row>
        <row r="1450">
          <cell r="B1450">
            <v>64205020</v>
          </cell>
          <cell r="C1450" t="str">
            <v>Z005</v>
          </cell>
          <cell r="D1450" t="str">
            <v>Compens. dissmissal ( non soumis) struct</v>
          </cell>
        </row>
        <row r="1451">
          <cell r="B1451">
            <v>64205030</v>
          </cell>
          <cell r="C1451" t="str">
            <v>Z005</v>
          </cell>
          <cell r="D1451" t="str">
            <v>Other social expenses structure</v>
          </cell>
        </row>
        <row r="1452">
          <cell r="B1452">
            <v>64205040</v>
          </cell>
          <cell r="C1452" t="str">
            <v>Z005</v>
          </cell>
          <cell r="D1452" t="str">
            <v>Personnel cost - maf only structure</v>
          </cell>
        </row>
        <row r="1453">
          <cell r="B1453">
            <v>64205050</v>
          </cell>
          <cell r="C1453" t="str">
            <v>Z005</v>
          </cell>
          <cell r="D1453" t="str">
            <v>Other costs - - maf only structure</v>
          </cell>
        </row>
        <row r="1454">
          <cell r="B1454">
            <v>64205080</v>
          </cell>
          <cell r="C1454" t="str">
            <v>Z005</v>
          </cell>
          <cell r="D1454" t="str">
            <v>Provision on technical unemp. structure</v>
          </cell>
        </row>
        <row r="1455">
          <cell r="B1455">
            <v>64510000</v>
          </cell>
          <cell r="C1455" t="str">
            <v>Z005</v>
          </cell>
          <cell r="D1455" t="str">
            <v>Welfare direct productive</v>
          </cell>
        </row>
        <row r="1456">
          <cell r="B1456">
            <v>64513000</v>
          </cell>
          <cell r="C1456" t="str">
            <v>Z005</v>
          </cell>
          <cell r="D1456" t="str">
            <v>Welfare indirect productive</v>
          </cell>
        </row>
        <row r="1457">
          <cell r="B1457">
            <v>64515000</v>
          </cell>
          <cell r="C1457" t="str">
            <v>Z005</v>
          </cell>
          <cell r="D1457" t="str">
            <v>Welfare contribution structure</v>
          </cell>
        </row>
        <row r="1458">
          <cell r="B1458">
            <v>64515010</v>
          </cell>
          <cell r="C1458" t="str">
            <v>Z005</v>
          </cell>
          <cell r="D1458" t="str">
            <v>CFE cost expatriate structure</v>
          </cell>
        </row>
        <row r="1459">
          <cell r="B1459">
            <v>64520000</v>
          </cell>
          <cell r="C1459" t="str">
            <v>Z005</v>
          </cell>
          <cell r="D1459" t="str">
            <v>healthcare insurance direct productive</v>
          </cell>
        </row>
        <row r="1460">
          <cell r="B1460">
            <v>64520010</v>
          </cell>
          <cell r="C1460" t="str">
            <v>Z005</v>
          </cell>
          <cell r="D1460" t="str">
            <v>Dental insurance direct productive</v>
          </cell>
        </row>
        <row r="1461">
          <cell r="B1461">
            <v>64520020</v>
          </cell>
          <cell r="C1461" t="str">
            <v>Z005</v>
          </cell>
          <cell r="D1461" t="str">
            <v>Other social insurance direct productive</v>
          </cell>
        </row>
        <row r="1462">
          <cell r="B1462">
            <v>64523000</v>
          </cell>
          <cell r="C1462" t="str">
            <v>Z005</v>
          </cell>
          <cell r="D1462" t="str">
            <v>healthcare insurance indirect productive</v>
          </cell>
        </row>
        <row r="1463">
          <cell r="B1463">
            <v>64523010</v>
          </cell>
          <cell r="C1463" t="str">
            <v>Z005</v>
          </cell>
          <cell r="D1463" t="str">
            <v>Dental insurance indirect productive</v>
          </cell>
        </row>
        <row r="1464">
          <cell r="B1464">
            <v>64523020</v>
          </cell>
          <cell r="C1464" t="str">
            <v>Z005</v>
          </cell>
          <cell r="D1464" t="str">
            <v>Other social insurance indirect productive</v>
          </cell>
        </row>
        <row r="1465">
          <cell r="B1465">
            <v>64525000</v>
          </cell>
          <cell r="C1465" t="str">
            <v>Z005</v>
          </cell>
          <cell r="D1465" t="str">
            <v>Healthcare insurance structure</v>
          </cell>
        </row>
        <row r="1466">
          <cell r="B1466">
            <v>64525010</v>
          </cell>
          <cell r="C1466" t="str">
            <v>Z005</v>
          </cell>
          <cell r="D1466" t="str">
            <v>Dental insurance structure</v>
          </cell>
        </row>
        <row r="1467">
          <cell r="B1467">
            <v>64525020</v>
          </cell>
          <cell r="C1467" t="str">
            <v>Z005</v>
          </cell>
          <cell r="D1467" t="str">
            <v>Other social insurance structure</v>
          </cell>
        </row>
        <row r="1468">
          <cell r="B1468">
            <v>64530000</v>
          </cell>
          <cell r="C1468" t="str">
            <v>Z005</v>
          </cell>
          <cell r="D1468" t="str">
            <v>Pension direct productive</v>
          </cell>
        </row>
        <row r="1469">
          <cell r="B1469">
            <v>64530010</v>
          </cell>
          <cell r="C1469" t="str">
            <v>Z005</v>
          </cell>
          <cell r="D1469" t="str">
            <v>Pension direct productive T1</v>
          </cell>
        </row>
        <row r="1470">
          <cell r="B1470">
            <v>64530020</v>
          </cell>
          <cell r="C1470" t="str">
            <v>Z005</v>
          </cell>
          <cell r="D1470" t="str">
            <v>Pension direct productive T2</v>
          </cell>
        </row>
        <row r="1471">
          <cell r="B1471">
            <v>64530030</v>
          </cell>
          <cell r="C1471" t="str">
            <v>Z005</v>
          </cell>
          <cell r="D1471" t="str">
            <v>Pension direct productive T1</v>
          </cell>
        </row>
        <row r="1472">
          <cell r="B1472">
            <v>64530040</v>
          </cell>
          <cell r="C1472" t="str">
            <v>Z005</v>
          </cell>
          <cell r="D1472" t="str">
            <v>Pension direct productive T3</v>
          </cell>
        </row>
        <row r="1473">
          <cell r="B1473">
            <v>64533000</v>
          </cell>
          <cell r="C1473" t="str">
            <v>Z005</v>
          </cell>
          <cell r="D1473" t="str">
            <v>Pension indirect productive</v>
          </cell>
        </row>
        <row r="1474">
          <cell r="B1474">
            <v>64533010</v>
          </cell>
          <cell r="C1474" t="str">
            <v>Z005</v>
          </cell>
          <cell r="D1474" t="str">
            <v>Pension indirect productive T1</v>
          </cell>
        </row>
        <row r="1475">
          <cell r="B1475">
            <v>64533020</v>
          </cell>
          <cell r="C1475" t="str">
            <v>Z005</v>
          </cell>
          <cell r="D1475" t="str">
            <v>Pension indirect productive T2</v>
          </cell>
        </row>
        <row r="1476">
          <cell r="B1476">
            <v>64533030</v>
          </cell>
          <cell r="C1476" t="str">
            <v>Z005</v>
          </cell>
          <cell r="D1476" t="str">
            <v>Pension indirect productive T2</v>
          </cell>
        </row>
        <row r="1477">
          <cell r="B1477">
            <v>64533040</v>
          </cell>
          <cell r="C1477" t="str">
            <v>Z005</v>
          </cell>
          <cell r="D1477" t="str">
            <v>Pension indirect productive T3</v>
          </cell>
        </row>
        <row r="1478">
          <cell r="B1478">
            <v>64535000</v>
          </cell>
          <cell r="C1478" t="str">
            <v>Z005</v>
          </cell>
          <cell r="D1478" t="str">
            <v>Pension  structure</v>
          </cell>
        </row>
        <row r="1479">
          <cell r="B1479">
            <v>64535010</v>
          </cell>
          <cell r="C1479" t="str">
            <v>Z005</v>
          </cell>
          <cell r="D1479" t="str">
            <v>Pension  T1 structure</v>
          </cell>
        </row>
        <row r="1480">
          <cell r="B1480">
            <v>64535020</v>
          </cell>
          <cell r="C1480" t="str">
            <v>Z005</v>
          </cell>
          <cell r="D1480" t="str">
            <v>Pension  T2 structure</v>
          </cell>
        </row>
        <row r="1481">
          <cell r="B1481">
            <v>64535030</v>
          </cell>
          <cell r="C1481" t="str">
            <v>Z005</v>
          </cell>
          <cell r="D1481" t="str">
            <v>Pension  T3 structure</v>
          </cell>
        </row>
        <row r="1482">
          <cell r="B1482">
            <v>64535040</v>
          </cell>
          <cell r="C1482" t="str">
            <v>Z005</v>
          </cell>
          <cell r="D1482" t="str">
            <v>Pension  T4 structure</v>
          </cell>
        </row>
        <row r="1483">
          <cell r="B1483">
            <v>64540000</v>
          </cell>
          <cell r="C1483" t="str">
            <v>Z005</v>
          </cell>
          <cell r="D1483" t="str">
            <v>Unemployment insurance direct productive</v>
          </cell>
        </row>
        <row r="1484">
          <cell r="B1484">
            <v>64543000</v>
          </cell>
          <cell r="C1484" t="str">
            <v>Z005</v>
          </cell>
          <cell r="D1484" t="str">
            <v>Unemployment insurance indirect productive</v>
          </cell>
        </row>
        <row r="1485">
          <cell r="B1485">
            <v>64545000</v>
          </cell>
          <cell r="C1485" t="str">
            <v>Z005</v>
          </cell>
          <cell r="D1485" t="str">
            <v>Unemployment insurance structure</v>
          </cell>
        </row>
        <row r="1486">
          <cell r="B1486">
            <v>64545010</v>
          </cell>
          <cell r="C1486" t="str">
            <v>Z005</v>
          </cell>
          <cell r="D1486" t="str">
            <v>Expatriate unemployment insurance structure</v>
          </cell>
        </row>
        <row r="1487">
          <cell r="B1487">
            <v>64550000</v>
          </cell>
          <cell r="C1487" t="str">
            <v>Z005</v>
          </cell>
          <cell r="D1487" t="str">
            <v>Tax on wage direct productive T1</v>
          </cell>
        </row>
        <row r="1488">
          <cell r="B1488">
            <v>64550010</v>
          </cell>
          <cell r="C1488" t="str">
            <v>Z005</v>
          </cell>
          <cell r="D1488" t="str">
            <v>Tax on wage direct productive T2</v>
          </cell>
        </row>
        <row r="1489">
          <cell r="B1489">
            <v>64550015</v>
          </cell>
          <cell r="C1489" t="str">
            <v>Z005</v>
          </cell>
          <cell r="D1489" t="str">
            <v>Tax on wage direct productive T3</v>
          </cell>
        </row>
        <row r="1490">
          <cell r="B1490">
            <v>64550020</v>
          </cell>
          <cell r="C1490" t="str">
            <v>Z005</v>
          </cell>
          <cell r="D1490" t="str">
            <v>Tax on wage direct productive T4</v>
          </cell>
        </row>
        <row r="1491">
          <cell r="B1491">
            <v>64550025</v>
          </cell>
          <cell r="C1491" t="str">
            <v>Z005</v>
          </cell>
          <cell r="D1491" t="str">
            <v>Tax on wage direct productive T5</v>
          </cell>
        </row>
        <row r="1492">
          <cell r="B1492">
            <v>64550030</v>
          </cell>
          <cell r="C1492" t="str">
            <v>Z005</v>
          </cell>
          <cell r="D1492" t="str">
            <v>Tax on wage direct productive T6</v>
          </cell>
        </row>
        <row r="1493">
          <cell r="B1493">
            <v>64550035</v>
          </cell>
          <cell r="C1493" t="str">
            <v>Z005</v>
          </cell>
          <cell r="D1493" t="str">
            <v>Tax on wage direct productive T7</v>
          </cell>
        </row>
        <row r="1494">
          <cell r="B1494">
            <v>64550040</v>
          </cell>
          <cell r="C1494" t="str">
            <v>Z005</v>
          </cell>
          <cell r="D1494" t="str">
            <v>Tax on wage direct productive T8</v>
          </cell>
        </row>
        <row r="1495">
          <cell r="B1495">
            <v>64550045</v>
          </cell>
          <cell r="C1495" t="str">
            <v>Z005</v>
          </cell>
          <cell r="D1495" t="str">
            <v>Tax on wage direct productive T9</v>
          </cell>
        </row>
        <row r="1496">
          <cell r="B1496">
            <v>64550050</v>
          </cell>
          <cell r="C1496" t="str">
            <v>Z005</v>
          </cell>
          <cell r="D1496" t="str">
            <v>Tax on wage direct productive T10</v>
          </cell>
        </row>
        <row r="1497">
          <cell r="B1497">
            <v>64550055</v>
          </cell>
          <cell r="C1497" t="str">
            <v>Z005</v>
          </cell>
          <cell r="D1497" t="str">
            <v>Tax on wage direct productive T11</v>
          </cell>
        </row>
        <row r="1498">
          <cell r="B1498">
            <v>64550400</v>
          </cell>
          <cell r="C1498" t="str">
            <v>Z005</v>
          </cell>
          <cell r="D1498" t="str">
            <v>Direct productive alternate training</v>
          </cell>
        </row>
        <row r="1499">
          <cell r="B1499">
            <v>64553000</v>
          </cell>
          <cell r="C1499" t="str">
            <v>Z005</v>
          </cell>
          <cell r="D1499" t="str">
            <v>Tax on wage indirect productive T1</v>
          </cell>
        </row>
        <row r="1500">
          <cell r="B1500">
            <v>64553010</v>
          </cell>
          <cell r="C1500" t="str">
            <v>Z005</v>
          </cell>
          <cell r="D1500" t="str">
            <v>Tax on wage indirect productive T2</v>
          </cell>
        </row>
        <row r="1501">
          <cell r="B1501">
            <v>64553015</v>
          </cell>
          <cell r="C1501" t="str">
            <v>Z005</v>
          </cell>
          <cell r="D1501" t="str">
            <v>Tax on wage indirect productive T3</v>
          </cell>
        </row>
        <row r="1502">
          <cell r="B1502">
            <v>64553020</v>
          </cell>
          <cell r="C1502" t="str">
            <v>Z005</v>
          </cell>
          <cell r="D1502" t="str">
            <v>Tax on wage indirect productive T4</v>
          </cell>
        </row>
        <row r="1503">
          <cell r="B1503">
            <v>64553025</v>
          </cell>
          <cell r="C1503" t="str">
            <v>Z005</v>
          </cell>
          <cell r="D1503" t="str">
            <v>Tax on wage indirect productive T5</v>
          </cell>
        </row>
        <row r="1504">
          <cell r="B1504">
            <v>64553030</v>
          </cell>
          <cell r="C1504" t="str">
            <v>Z005</v>
          </cell>
          <cell r="D1504" t="str">
            <v>Tax on wage indirect productive T6</v>
          </cell>
        </row>
        <row r="1505">
          <cell r="B1505">
            <v>64553035</v>
          </cell>
          <cell r="C1505" t="str">
            <v>Z005</v>
          </cell>
          <cell r="D1505" t="str">
            <v>Tax on wage indirect productive T7</v>
          </cell>
        </row>
        <row r="1506">
          <cell r="B1506">
            <v>64553040</v>
          </cell>
          <cell r="C1506" t="str">
            <v>Z005</v>
          </cell>
          <cell r="D1506" t="str">
            <v>Tax on wage indirect productive T8</v>
          </cell>
        </row>
        <row r="1507">
          <cell r="B1507">
            <v>64553045</v>
          </cell>
          <cell r="C1507" t="str">
            <v>Z005</v>
          </cell>
          <cell r="D1507" t="str">
            <v>Tax on wage indirect productive T9</v>
          </cell>
        </row>
        <row r="1508">
          <cell r="B1508">
            <v>64553050</v>
          </cell>
          <cell r="C1508" t="str">
            <v>Z005</v>
          </cell>
          <cell r="D1508" t="str">
            <v>Tax on wage indirect productive T10</v>
          </cell>
        </row>
        <row r="1509">
          <cell r="B1509">
            <v>64553055</v>
          </cell>
          <cell r="C1509" t="str">
            <v>Z005</v>
          </cell>
          <cell r="D1509" t="str">
            <v>Tax on wage indirect productive T11</v>
          </cell>
        </row>
        <row r="1510">
          <cell r="B1510">
            <v>64553400</v>
          </cell>
          <cell r="C1510" t="str">
            <v>Z005</v>
          </cell>
          <cell r="D1510" t="str">
            <v>Ind.prod.alter.train</v>
          </cell>
        </row>
        <row r="1511">
          <cell r="B1511">
            <v>64555000</v>
          </cell>
          <cell r="C1511" t="str">
            <v>Z005</v>
          </cell>
          <cell r="D1511" t="str">
            <v>Tax proportional to salaries structure</v>
          </cell>
        </row>
        <row r="1512">
          <cell r="B1512">
            <v>64555010</v>
          </cell>
          <cell r="C1512" t="str">
            <v>Z005</v>
          </cell>
          <cell r="D1512" t="str">
            <v>Aprenticeship tax structure</v>
          </cell>
        </row>
        <row r="1513">
          <cell r="B1513">
            <v>64555015</v>
          </cell>
          <cell r="C1513" t="str">
            <v>Z005</v>
          </cell>
          <cell r="D1513" t="str">
            <v>Continuing education tax structure</v>
          </cell>
        </row>
        <row r="1514">
          <cell r="B1514">
            <v>64555020</v>
          </cell>
          <cell r="C1514" t="str">
            <v>Z005</v>
          </cell>
          <cell r="D1514" t="str">
            <v>Building tax structure</v>
          </cell>
        </row>
        <row r="1515">
          <cell r="B1515">
            <v>64555025</v>
          </cell>
          <cell r="C1515" t="str">
            <v>Z005</v>
          </cell>
          <cell r="D1515" t="str">
            <v>Other taxes to tax authorities structure</v>
          </cell>
        </row>
        <row r="1516">
          <cell r="B1516">
            <v>64555030</v>
          </cell>
          <cell r="C1516" t="str">
            <v>Z005</v>
          </cell>
          <cell r="D1516" t="str">
            <v>Transport allowances structure</v>
          </cell>
        </row>
        <row r="1517">
          <cell r="B1517">
            <v>64555035</v>
          </cell>
          <cell r="C1517" t="str">
            <v>Z005</v>
          </cell>
          <cell r="D1517" t="str">
            <v>Accomodation allowances structure</v>
          </cell>
        </row>
        <row r="1518">
          <cell r="B1518">
            <v>64555040</v>
          </cell>
          <cell r="C1518" t="str">
            <v>Z005</v>
          </cell>
          <cell r="D1518" t="str">
            <v>Continuing education allowce structure</v>
          </cell>
        </row>
        <row r="1519">
          <cell r="B1519">
            <v>64555045</v>
          </cell>
          <cell r="C1519" t="str">
            <v>Z005</v>
          </cell>
          <cell r="D1519" t="str">
            <v>Building allowances structure</v>
          </cell>
        </row>
        <row r="1520">
          <cell r="B1520">
            <v>64555050</v>
          </cell>
          <cell r="C1520" t="str">
            <v>Z005</v>
          </cell>
          <cell r="D1520" t="str">
            <v>Aprenticeship allowances structure</v>
          </cell>
        </row>
        <row r="1521">
          <cell r="B1521">
            <v>64555055</v>
          </cell>
          <cell r="C1521" t="str">
            <v>Z005</v>
          </cell>
          <cell r="D1521" t="str">
            <v>Other taxes to organizations structure</v>
          </cell>
        </row>
        <row r="1522">
          <cell r="B1522">
            <v>64555400</v>
          </cell>
          <cell r="C1522" t="str">
            <v>Z005</v>
          </cell>
          <cell r="D1522" t="str">
            <v>Prod.alter.train structure</v>
          </cell>
        </row>
        <row r="1523">
          <cell r="B1523">
            <v>64560000</v>
          </cell>
          <cell r="C1523" t="str">
            <v>Z005</v>
          </cell>
          <cell r="D1523" t="str">
            <v>Work council direct productive</v>
          </cell>
        </row>
        <row r="1524">
          <cell r="B1524">
            <v>64560010</v>
          </cell>
          <cell r="C1524" t="str">
            <v>Z005</v>
          </cell>
          <cell r="D1524" t="str">
            <v>Safety &amp; security direct productive</v>
          </cell>
        </row>
        <row r="1525">
          <cell r="B1525">
            <v>64563000</v>
          </cell>
          <cell r="C1525" t="str">
            <v>Z005</v>
          </cell>
          <cell r="D1525" t="str">
            <v>Work council indirect productive</v>
          </cell>
        </row>
        <row r="1526">
          <cell r="B1526">
            <v>64563010</v>
          </cell>
          <cell r="C1526" t="str">
            <v>Z005</v>
          </cell>
          <cell r="D1526" t="str">
            <v>Safety &amp; security indirect productive</v>
          </cell>
        </row>
        <row r="1527">
          <cell r="B1527">
            <v>64565000</v>
          </cell>
          <cell r="C1527" t="str">
            <v>Z005</v>
          </cell>
          <cell r="D1527" t="str">
            <v>Works council contribution structure</v>
          </cell>
        </row>
        <row r="1528">
          <cell r="B1528">
            <v>64565010</v>
          </cell>
          <cell r="C1528" t="str">
            <v>Z005</v>
          </cell>
          <cell r="D1528" t="str">
            <v>Struct.hygiene&amp;security council contribu structure</v>
          </cell>
        </row>
        <row r="1529">
          <cell r="B1529">
            <v>64585000</v>
          </cell>
          <cell r="C1529" t="str">
            <v>Z005</v>
          </cell>
          <cell r="D1529" t="str">
            <v>Accrual company contribution structure T1</v>
          </cell>
        </row>
        <row r="1530">
          <cell r="B1530">
            <v>64585010</v>
          </cell>
          <cell r="C1530" t="str">
            <v>Z005</v>
          </cell>
          <cell r="D1530" t="str">
            <v>Accrual company contribution structure T2</v>
          </cell>
        </row>
        <row r="1531">
          <cell r="B1531">
            <v>64585020</v>
          </cell>
          <cell r="C1531" t="str">
            <v>Z005</v>
          </cell>
          <cell r="D1531" t="str">
            <v>Accrual company contribution structure T3</v>
          </cell>
        </row>
        <row r="1532">
          <cell r="B1532">
            <v>64585030</v>
          </cell>
          <cell r="C1532" t="str">
            <v>Z005</v>
          </cell>
          <cell r="D1532" t="str">
            <v>Accrual company contribution structure T4</v>
          </cell>
        </row>
        <row r="1533">
          <cell r="B1533">
            <v>64590000</v>
          </cell>
          <cell r="C1533" t="str">
            <v>Z005</v>
          </cell>
          <cell r="D1533" t="str">
            <v>Company contribution direct productive accrual</v>
          </cell>
        </row>
        <row r="1534">
          <cell r="B1534">
            <v>64590010</v>
          </cell>
          <cell r="C1534" t="str">
            <v>Z005</v>
          </cell>
          <cell r="D1534" t="str">
            <v>Company contribution direct productive accrual</v>
          </cell>
        </row>
        <row r="1535">
          <cell r="B1535">
            <v>64590020</v>
          </cell>
          <cell r="C1535" t="str">
            <v>Z005</v>
          </cell>
          <cell r="D1535" t="str">
            <v>Company contribution direct productive accrual</v>
          </cell>
        </row>
        <row r="1536">
          <cell r="B1536">
            <v>64590030</v>
          </cell>
          <cell r="C1536" t="str">
            <v>Z005</v>
          </cell>
          <cell r="D1536" t="str">
            <v>Company contribution direct productive accrual</v>
          </cell>
        </row>
        <row r="1537">
          <cell r="B1537">
            <v>64593000</v>
          </cell>
          <cell r="C1537" t="str">
            <v>Z005</v>
          </cell>
          <cell r="D1537" t="str">
            <v>Company contribution indirect productive accrual</v>
          </cell>
        </row>
        <row r="1538">
          <cell r="B1538">
            <v>64593010</v>
          </cell>
          <cell r="C1538" t="str">
            <v>Z005</v>
          </cell>
          <cell r="D1538" t="str">
            <v>Company contribution indirect productive accrual</v>
          </cell>
        </row>
        <row r="1539">
          <cell r="B1539">
            <v>64593020</v>
          </cell>
          <cell r="C1539" t="str">
            <v>Z005</v>
          </cell>
          <cell r="D1539" t="str">
            <v>Company contribution indirect productive accrual</v>
          </cell>
        </row>
        <row r="1540">
          <cell r="B1540">
            <v>64593030</v>
          </cell>
          <cell r="C1540" t="str">
            <v>Z005</v>
          </cell>
          <cell r="D1540" t="str">
            <v>Company contribution indirect productive accrual</v>
          </cell>
        </row>
        <row r="1541">
          <cell r="B1541">
            <v>64700000</v>
          </cell>
          <cell r="C1541" t="str">
            <v>Z005</v>
          </cell>
          <cell r="D1541" t="str">
            <v>Re invoicing IN external productive</v>
          </cell>
        </row>
        <row r="1542">
          <cell r="B1542">
            <v>64700010</v>
          </cell>
          <cell r="C1542" t="str">
            <v>Z005</v>
          </cell>
          <cell r="D1542" t="str">
            <v>Re invoicing IN intragroup productive</v>
          </cell>
        </row>
        <row r="1543">
          <cell r="B1543">
            <v>64705000</v>
          </cell>
          <cell r="C1543" t="str">
            <v>Z005</v>
          </cell>
          <cell r="D1543" t="str">
            <v>Re invoicing IN external structure</v>
          </cell>
        </row>
        <row r="1544">
          <cell r="B1544">
            <v>64705010</v>
          </cell>
          <cell r="C1544" t="str">
            <v>Z005</v>
          </cell>
          <cell r="D1544" t="str">
            <v>Re invoicing IN intragroup structure</v>
          </cell>
        </row>
        <row r="1545">
          <cell r="B1545">
            <v>64900000</v>
          </cell>
          <cell r="C1545" t="str">
            <v>Z005</v>
          </cell>
          <cell r="D1545" t="str">
            <v>Provision pension direct productive increase</v>
          </cell>
        </row>
        <row r="1546">
          <cell r="B1546">
            <v>64903000</v>
          </cell>
          <cell r="C1546" t="str">
            <v>Z005</v>
          </cell>
          <cell r="D1546" t="str">
            <v>Provision pension indirect productive increase</v>
          </cell>
        </row>
        <row r="1547">
          <cell r="B1547">
            <v>64905000</v>
          </cell>
          <cell r="C1547" t="str">
            <v>Z005</v>
          </cell>
          <cell r="D1547" t="str">
            <v>Provisision for pension structure increase</v>
          </cell>
        </row>
        <row r="1548">
          <cell r="B1548">
            <v>64905010</v>
          </cell>
          <cell r="C1548" t="str">
            <v>Z005</v>
          </cell>
          <cell r="D1548" t="str">
            <v>Provisision for pension structure T2 increase</v>
          </cell>
        </row>
        <row r="1549">
          <cell r="B1549">
            <v>64910000</v>
          </cell>
          <cell r="C1549" t="str">
            <v>Z005</v>
          </cell>
          <cell r="D1549" t="str">
            <v>Lawsuits and other contingencies payout productive</v>
          </cell>
        </row>
        <row r="1550">
          <cell r="B1550">
            <v>64910010</v>
          </cell>
          <cell r="C1550" t="str">
            <v>Z005</v>
          </cell>
          <cell r="D1550" t="str">
            <v>Provision lawsuits&amp;oth.  direct productive inc</v>
          </cell>
        </row>
        <row r="1551">
          <cell r="B1551">
            <v>64913010</v>
          </cell>
          <cell r="C1551" t="str">
            <v>Z005</v>
          </cell>
          <cell r="D1551" t="str">
            <v>Provision lawsuits&amp;oth. indirect productive inc</v>
          </cell>
        </row>
        <row r="1552">
          <cell r="B1552">
            <v>64915000</v>
          </cell>
          <cell r="C1552" t="str">
            <v>Z005</v>
          </cell>
          <cell r="D1552" t="str">
            <v>Lawsuits and other contingencies payout structure</v>
          </cell>
        </row>
        <row r="1553">
          <cell r="B1553">
            <v>64915010</v>
          </cell>
          <cell r="C1553" t="str">
            <v>Z005</v>
          </cell>
          <cell r="D1553" t="str">
            <v>Provision lawsuits&amp;oth. Structure increase</v>
          </cell>
        </row>
        <row r="1554">
          <cell r="B1554">
            <v>64920000</v>
          </cell>
          <cell r="C1554" t="str">
            <v>Z005</v>
          </cell>
          <cell r="D1554" t="str">
            <v>Restructuring costs T1 productive</v>
          </cell>
        </row>
        <row r="1555">
          <cell r="B1555">
            <v>64920001</v>
          </cell>
          <cell r="C1555" t="str">
            <v>Z005</v>
          </cell>
          <cell r="D1555" t="str">
            <v>Restructuring costs T2 productive</v>
          </cell>
        </row>
        <row r="1556">
          <cell r="B1556">
            <v>64920010</v>
          </cell>
          <cell r="C1556" t="str">
            <v>Z005</v>
          </cell>
          <cell r="D1556" t="str">
            <v>Provision restructuring direct productive inc</v>
          </cell>
        </row>
        <row r="1557">
          <cell r="B1557">
            <v>64923010</v>
          </cell>
          <cell r="C1557" t="str">
            <v>Z005</v>
          </cell>
          <cell r="D1557" t="str">
            <v>Provision restructuring indirect productive inc</v>
          </cell>
        </row>
        <row r="1558">
          <cell r="B1558">
            <v>64925000</v>
          </cell>
          <cell r="C1558" t="str">
            <v>Z005</v>
          </cell>
          <cell r="D1558" t="str">
            <v>Restructuring costs T1 structure</v>
          </cell>
        </row>
        <row r="1559">
          <cell r="B1559">
            <v>64925001</v>
          </cell>
          <cell r="C1559" t="str">
            <v>Z005</v>
          </cell>
          <cell r="D1559" t="str">
            <v>Restructuring costs T2 structure</v>
          </cell>
        </row>
        <row r="1560">
          <cell r="B1560">
            <v>64925010</v>
          </cell>
          <cell r="C1560" t="str">
            <v>Z005</v>
          </cell>
          <cell r="D1560" t="str">
            <v>Provision restructuring increase structure</v>
          </cell>
        </row>
        <row r="1561">
          <cell r="B1561">
            <v>65111000</v>
          </cell>
          <cell r="C1561" t="str">
            <v>Z005</v>
          </cell>
          <cell r="D1561" t="str">
            <v>Oth Inc &amp; Exp Claims and litigation Prov Inc</v>
          </cell>
        </row>
        <row r="1562">
          <cell r="B1562">
            <v>65113000</v>
          </cell>
          <cell r="C1562" t="str">
            <v>Z005</v>
          </cell>
          <cell r="D1562" t="str">
            <v>Oth Inc &amp; Exp Claims and litigation</v>
          </cell>
        </row>
        <row r="1563">
          <cell r="B1563">
            <v>65121000</v>
          </cell>
          <cell r="C1563" t="str">
            <v>Z005</v>
          </cell>
          <cell r="D1563" t="str">
            <v>Oth Inc &amp; Exp restructuring costs Prov Inc</v>
          </cell>
        </row>
        <row r="1564">
          <cell r="B1564">
            <v>65123000</v>
          </cell>
          <cell r="C1564" t="str">
            <v>Z005</v>
          </cell>
          <cell r="D1564" t="str">
            <v>Oth Inc &amp; Exp restructuring costs</v>
          </cell>
        </row>
        <row r="1565">
          <cell r="B1565">
            <v>65131000</v>
          </cell>
          <cell r="C1565" t="str">
            <v>Z005</v>
          </cell>
          <cell r="D1565" t="str">
            <v>Impairment of PP&amp;E or intangibles assets</v>
          </cell>
        </row>
        <row r="1566">
          <cell r="B1566">
            <v>65132000</v>
          </cell>
          <cell r="C1566" t="str">
            <v>Z005</v>
          </cell>
          <cell r="D1566" t="str">
            <v>Impairment loss on goodwill</v>
          </cell>
        </row>
        <row r="1567">
          <cell r="B1567">
            <v>65140000</v>
          </cell>
          <cell r="C1567" t="str">
            <v>Z005</v>
          </cell>
          <cell r="D1567" t="str">
            <v>Other income and expenses other</v>
          </cell>
        </row>
        <row r="1568">
          <cell r="B1568">
            <v>65210110</v>
          </cell>
          <cell r="C1568" t="str">
            <v>Z005</v>
          </cell>
          <cell r="D1568" t="str">
            <v>MIA Internal fees adjustment</v>
          </cell>
        </row>
        <row r="1569">
          <cell r="B1569">
            <v>65210210</v>
          </cell>
          <cell r="C1569" t="str">
            <v>Z005</v>
          </cell>
          <cell r="D1569" t="str">
            <v>MIA R&amp;D fees adjustement</v>
          </cell>
        </row>
        <row r="1570">
          <cell r="B1570">
            <v>65210310</v>
          </cell>
          <cell r="C1570" t="str">
            <v>Z005</v>
          </cell>
          <cell r="D1570" t="str">
            <v>MIA other adjustement</v>
          </cell>
        </row>
        <row r="1571">
          <cell r="B1571">
            <v>65999900</v>
          </cell>
          <cell r="C1571" t="str">
            <v>Z005</v>
          </cell>
          <cell r="D1571" t="str">
            <v>TRANSIT.INVEST.</v>
          </cell>
        </row>
        <row r="1572">
          <cell r="B1572">
            <v>66000000</v>
          </cell>
          <cell r="C1572" t="str">
            <v>Z005</v>
          </cell>
          <cell r="D1572" t="str">
            <v>FIN.EXP. interests on bank overdrafts</v>
          </cell>
        </row>
        <row r="1573">
          <cell r="B1573">
            <v>66000010</v>
          </cell>
          <cell r="C1573" t="str">
            <v>Z005</v>
          </cell>
          <cell r="D1573" t="str">
            <v>FIN.EXP. Internal  loans (cash pool)</v>
          </cell>
        </row>
        <row r="1574">
          <cell r="B1574">
            <v>66000020</v>
          </cell>
          <cell r="C1574" t="str">
            <v>Z005</v>
          </cell>
          <cell r="D1574" t="str">
            <v>FIN.EXP. Internal currency loans (cash pool)</v>
          </cell>
        </row>
        <row r="1575">
          <cell r="B1575">
            <v>66000030</v>
          </cell>
          <cell r="C1575" t="str">
            <v>Z005</v>
          </cell>
          <cell r="D1575" t="str">
            <v>FIN.EXP. internal loans - contract</v>
          </cell>
        </row>
        <row r="1576">
          <cell r="B1576">
            <v>66000100</v>
          </cell>
          <cell r="C1576" t="str">
            <v>Z005</v>
          </cell>
          <cell r="D1576" t="str">
            <v>FIN.EXP. interests on leasing contract</v>
          </cell>
        </row>
        <row r="1577">
          <cell r="B1577">
            <v>66000200</v>
          </cell>
          <cell r="C1577" t="str">
            <v>Z005</v>
          </cell>
          <cell r="D1577" t="str">
            <v>FIN.EXP. interests on financial instrument 2</v>
          </cell>
        </row>
        <row r="1578">
          <cell r="B1578">
            <v>66000300</v>
          </cell>
          <cell r="C1578" t="str">
            <v>Z005</v>
          </cell>
          <cell r="D1578" t="str">
            <v>FIN.EXP. interests on financial instrument 3</v>
          </cell>
        </row>
        <row r="1579">
          <cell r="B1579">
            <v>66000400</v>
          </cell>
          <cell r="C1579" t="str">
            <v>Z005</v>
          </cell>
          <cell r="D1579" t="str">
            <v>FIN.EXP. interests on financial instrument 4</v>
          </cell>
        </row>
        <row r="1580">
          <cell r="B1580">
            <v>66010100</v>
          </cell>
          <cell r="C1580" t="str">
            <v>Z005</v>
          </cell>
          <cell r="D1580" t="str">
            <v>Interest costs defined benefit obliga.</v>
          </cell>
        </row>
        <row r="1581">
          <cell r="B1581">
            <v>66010200</v>
          </cell>
          <cell r="C1581" t="str">
            <v>Z005</v>
          </cell>
          <cell r="D1581" t="str">
            <v>Provision interest costs defined benefit obliga.</v>
          </cell>
        </row>
        <row r="1582">
          <cell r="B1582">
            <v>66020000</v>
          </cell>
          <cell r="C1582" t="str">
            <v>Z005</v>
          </cell>
          <cell r="D1582" t="str">
            <v>Expected return on plan assets</v>
          </cell>
        </row>
        <row r="1583">
          <cell r="B1583">
            <v>66030000</v>
          </cell>
          <cell r="C1583" t="str">
            <v>Z005</v>
          </cell>
          <cell r="D1583" t="str">
            <v>Subsidiaries risk provisions</v>
          </cell>
        </row>
        <row r="1584">
          <cell r="B1584">
            <v>66040100</v>
          </cell>
          <cell r="C1584" t="str">
            <v>Z005</v>
          </cell>
          <cell r="D1584" t="str">
            <v>Investment depreciation inc</v>
          </cell>
        </row>
        <row r="1585">
          <cell r="B1585">
            <v>66040200</v>
          </cell>
          <cell r="C1585" t="str">
            <v>Z005</v>
          </cell>
          <cell r="D1585" t="str">
            <v>Shareholde current account depreciation  inc</v>
          </cell>
        </row>
        <row r="1586">
          <cell r="B1586">
            <v>66050000</v>
          </cell>
          <cell r="C1586" t="str">
            <v>Z005</v>
          </cell>
          <cell r="D1586" t="str">
            <v>Internal cap. loss inv. in affiliate</v>
          </cell>
        </row>
        <row r="1587">
          <cell r="B1587">
            <v>66060000</v>
          </cell>
          <cell r="C1587" t="str">
            <v>Z005</v>
          </cell>
          <cell r="D1587" t="str">
            <v>credit risk insurance</v>
          </cell>
        </row>
        <row r="1588">
          <cell r="B1588">
            <v>66070100</v>
          </cell>
          <cell r="C1588" t="str">
            <v>Z005</v>
          </cell>
          <cell r="D1588" t="str">
            <v>Bad debt - write off current period</v>
          </cell>
        </row>
        <row r="1589">
          <cell r="B1589">
            <v>66070200</v>
          </cell>
          <cell r="C1589" t="str">
            <v>Z005</v>
          </cell>
          <cell r="D1589" t="str">
            <v>Bad debt - write off previous period</v>
          </cell>
        </row>
        <row r="1590">
          <cell r="B1590">
            <v>66070300</v>
          </cell>
          <cell r="C1590" t="str">
            <v>Z005</v>
          </cell>
          <cell r="D1590" t="str">
            <v>Debt renunciation</v>
          </cell>
        </row>
        <row r="1591">
          <cell r="B1591">
            <v>66070900</v>
          </cell>
          <cell r="C1591" t="str">
            <v>Z005</v>
          </cell>
          <cell r="D1591" t="str">
            <v>bad debt - bankruptcy - prov increase</v>
          </cell>
        </row>
        <row r="1592">
          <cell r="B1592">
            <v>66081000</v>
          </cell>
          <cell r="C1592" t="str">
            <v>Z005</v>
          </cell>
          <cell r="D1592" t="str">
            <v>Currency trading - realized loss</v>
          </cell>
        </row>
        <row r="1593">
          <cell r="B1593">
            <v>66082000</v>
          </cell>
          <cell r="C1593" t="str">
            <v>Z005</v>
          </cell>
          <cell r="D1593" t="str">
            <v>Currency trading - unrealized loss</v>
          </cell>
        </row>
        <row r="1594">
          <cell r="B1594">
            <v>66083000</v>
          </cell>
          <cell r="C1594" t="str">
            <v>Z005</v>
          </cell>
          <cell r="D1594" t="str">
            <v>Ineffectiveness of currency hedging loss</v>
          </cell>
        </row>
        <row r="1595">
          <cell r="B1595">
            <v>66084000</v>
          </cell>
          <cell r="C1595" t="str">
            <v>Z005</v>
          </cell>
          <cell r="D1595" t="str">
            <v>Exchange variance excl currency trading loss</v>
          </cell>
        </row>
        <row r="1596">
          <cell r="B1596">
            <v>66091000</v>
          </cell>
          <cell r="C1596" t="str">
            <v>Z005</v>
          </cell>
          <cell r="D1596" t="str">
            <v>Other commodity loss</v>
          </cell>
        </row>
        <row r="1597">
          <cell r="B1597">
            <v>66092000</v>
          </cell>
          <cell r="C1597" t="str">
            <v>Z005</v>
          </cell>
          <cell r="D1597" t="str">
            <v>Commodity trading - unrealized loss</v>
          </cell>
        </row>
        <row r="1598">
          <cell r="B1598">
            <v>66093000</v>
          </cell>
          <cell r="C1598" t="str">
            <v>Z005</v>
          </cell>
          <cell r="D1598" t="str">
            <v>Commodity trading - realized   loss</v>
          </cell>
        </row>
        <row r="1599">
          <cell r="B1599">
            <v>66094000</v>
          </cell>
          <cell r="C1599" t="str">
            <v>Z005</v>
          </cell>
          <cell r="D1599" t="str">
            <v>Ineffectiveness of  commodity hedging   loss</v>
          </cell>
        </row>
        <row r="1600">
          <cell r="B1600">
            <v>66101000</v>
          </cell>
          <cell r="C1600" t="str">
            <v>Z005</v>
          </cell>
          <cell r="D1600" t="str">
            <v>Ineffectiveness of interest rate hedging loss</v>
          </cell>
        </row>
        <row r="1601">
          <cell r="B1601">
            <v>66102000</v>
          </cell>
          <cell r="C1601" t="str">
            <v>Z005</v>
          </cell>
          <cell r="D1601" t="str">
            <v>Interest rate trading  loss</v>
          </cell>
        </row>
        <row r="1602">
          <cell r="B1602">
            <v>66200000</v>
          </cell>
          <cell r="C1602" t="str">
            <v>Z005</v>
          </cell>
          <cell r="D1602" t="str">
            <v>Reversal of discounting other provisions inc</v>
          </cell>
        </row>
        <row r="1603">
          <cell r="B1603">
            <v>66200100</v>
          </cell>
          <cell r="C1603" t="str">
            <v>Z005</v>
          </cell>
          <cell r="D1603" t="str">
            <v>Customer cash discounts</v>
          </cell>
        </row>
        <row r="1604">
          <cell r="B1604">
            <v>66300100</v>
          </cell>
          <cell r="C1604" t="str">
            <v>Z005</v>
          </cell>
          <cell r="D1604" t="str">
            <v>Depreciation other financial asset loss</v>
          </cell>
        </row>
        <row r="1605">
          <cell r="B1605">
            <v>66400000</v>
          </cell>
          <cell r="C1605" t="str">
            <v>Z005</v>
          </cell>
          <cell r="D1605" t="str">
            <v>Other expenses on financial assets</v>
          </cell>
        </row>
        <row r="1606">
          <cell r="B1606">
            <v>66600000</v>
          </cell>
          <cell r="C1606" t="str">
            <v>Z005</v>
          </cell>
          <cell r="D1606" t="str">
            <v>Other miscellaneous financial expense</v>
          </cell>
        </row>
        <row r="1607">
          <cell r="B1607">
            <v>66600101</v>
          </cell>
          <cell r="C1607" t="str">
            <v>Z005</v>
          </cell>
          <cell r="D1607" t="str">
            <v>contribution on financial income - pis/cofins</v>
          </cell>
        </row>
        <row r="1608">
          <cell r="B1608">
            <v>68100100</v>
          </cell>
          <cell r="C1608" t="str">
            <v>Z005</v>
          </cell>
          <cell r="D1608" t="str">
            <v>current income tax - rate 1</v>
          </cell>
        </row>
        <row r="1609">
          <cell r="B1609">
            <v>68100200</v>
          </cell>
          <cell r="C1609" t="str">
            <v>Z005</v>
          </cell>
          <cell r="D1609" t="str">
            <v>current income tax - rate 2</v>
          </cell>
        </row>
        <row r="1610">
          <cell r="B1610">
            <v>68100300</v>
          </cell>
          <cell r="C1610" t="str">
            <v>Z005</v>
          </cell>
          <cell r="D1610" t="str">
            <v>additional contribution to current income tax</v>
          </cell>
        </row>
        <row r="1611">
          <cell r="B1611">
            <v>68200000</v>
          </cell>
          <cell r="C1611" t="str">
            <v>Z005</v>
          </cell>
          <cell r="D1611" t="str">
            <v>deferred tax expense (p&amp;l)</v>
          </cell>
        </row>
        <row r="1612">
          <cell r="B1612">
            <v>68290000</v>
          </cell>
          <cell r="C1612" t="str">
            <v>Z005</v>
          </cell>
          <cell r="D1612" t="str">
            <v>deferred tax asset impairment losses (p&amp;l)</v>
          </cell>
        </row>
        <row r="1613">
          <cell r="B1613">
            <v>68300000</v>
          </cell>
          <cell r="C1613" t="str">
            <v>Z005</v>
          </cell>
          <cell r="D1613" t="str">
            <v>current income tax contingencies - allowances</v>
          </cell>
        </row>
        <row r="1614">
          <cell r="B1614">
            <v>70011000</v>
          </cell>
          <cell r="C1614" t="str">
            <v>Z005</v>
          </cell>
          <cell r="D1614" t="str">
            <v>Material Sales Domestic - Auto</v>
          </cell>
        </row>
        <row r="1615">
          <cell r="B1615">
            <v>70011050</v>
          </cell>
          <cell r="C1615" t="str">
            <v>Z005</v>
          </cell>
          <cell r="D1615" t="str">
            <v>Material Sales Domestic - Manual</v>
          </cell>
        </row>
        <row r="1616">
          <cell r="B1616">
            <v>70011090</v>
          </cell>
          <cell r="C1616" t="str">
            <v>Z005</v>
          </cell>
          <cell r="D1616" t="str">
            <v>Material Sales Domestic - Accrual</v>
          </cell>
        </row>
        <row r="1617">
          <cell r="B1617">
            <v>70012000</v>
          </cell>
          <cell r="C1617" t="str">
            <v>Z005</v>
          </cell>
          <cell r="D1617" t="str">
            <v>Material Sales Foreign - Auto</v>
          </cell>
        </row>
        <row r="1618">
          <cell r="B1618">
            <v>70012050</v>
          </cell>
          <cell r="C1618" t="str">
            <v>Z005</v>
          </cell>
          <cell r="D1618" t="str">
            <v>Material Sales Foreign - Manual</v>
          </cell>
        </row>
        <row r="1619">
          <cell r="B1619">
            <v>70012090</v>
          </cell>
          <cell r="C1619" t="str">
            <v>Z005</v>
          </cell>
          <cell r="D1619" t="str">
            <v>Material Sales Foreign - Accrual</v>
          </cell>
        </row>
        <row r="1620">
          <cell r="B1620">
            <v>70014000</v>
          </cell>
          <cell r="C1620" t="str">
            <v>Z005</v>
          </cell>
          <cell r="D1620" t="str">
            <v>Material Sales Intercos domestic - Auto</v>
          </cell>
        </row>
        <row r="1621">
          <cell r="B1621">
            <v>70014050</v>
          </cell>
          <cell r="C1621" t="str">
            <v>Z005</v>
          </cell>
          <cell r="D1621" t="str">
            <v>Material Sales Intercos domestic - Manual</v>
          </cell>
        </row>
        <row r="1622">
          <cell r="B1622">
            <v>70014090</v>
          </cell>
          <cell r="C1622" t="str">
            <v>Z005</v>
          </cell>
          <cell r="D1622" t="str">
            <v>Material Sales Intercos domestic- Accrual</v>
          </cell>
        </row>
        <row r="1623">
          <cell r="B1623">
            <v>70015000</v>
          </cell>
          <cell r="C1623" t="str">
            <v>Z005</v>
          </cell>
          <cell r="D1623" t="str">
            <v>Material Sales Intercos foreign- Auto</v>
          </cell>
        </row>
        <row r="1624">
          <cell r="B1624">
            <v>70015050</v>
          </cell>
          <cell r="C1624" t="str">
            <v>Z005</v>
          </cell>
          <cell r="D1624" t="str">
            <v>Material Sales Intercos foreign- Manual</v>
          </cell>
        </row>
        <row r="1625">
          <cell r="B1625">
            <v>70015090</v>
          </cell>
          <cell r="C1625" t="str">
            <v>Z005</v>
          </cell>
          <cell r="D1625" t="str">
            <v>Material Sales Intercos foreign - Accrual</v>
          </cell>
        </row>
        <row r="1626">
          <cell r="B1626">
            <v>70020000</v>
          </cell>
          <cell r="C1626" t="str">
            <v>Z005</v>
          </cell>
          <cell r="D1626" t="str">
            <v>Freight In - Premium Rebill - Mat Cons</v>
          </cell>
        </row>
        <row r="1627">
          <cell r="B1627">
            <v>70030000</v>
          </cell>
          <cell r="C1627" t="str">
            <v>Z005</v>
          </cell>
          <cell r="D1627" t="str">
            <v>Scrap / NQC re invoice to supplier</v>
          </cell>
        </row>
        <row r="1628">
          <cell r="B1628">
            <v>70031000</v>
          </cell>
          <cell r="C1628" t="str">
            <v>Z005</v>
          </cell>
          <cell r="D1628" t="str">
            <v>Scrap sales domestic- Auto</v>
          </cell>
        </row>
        <row r="1629">
          <cell r="B1629">
            <v>70031050</v>
          </cell>
          <cell r="C1629" t="str">
            <v>Z005</v>
          </cell>
          <cell r="D1629" t="str">
            <v>Scrap sales domestic- Manual</v>
          </cell>
        </row>
        <row r="1630">
          <cell r="B1630">
            <v>70031090</v>
          </cell>
          <cell r="C1630" t="str">
            <v>Z005</v>
          </cell>
          <cell r="D1630" t="str">
            <v>Scrap sales domestic- Accrual</v>
          </cell>
        </row>
        <row r="1631">
          <cell r="B1631">
            <v>70032000</v>
          </cell>
          <cell r="C1631" t="str">
            <v>Z005</v>
          </cell>
          <cell r="D1631" t="str">
            <v>Scrap sales foreign- Auto</v>
          </cell>
        </row>
        <row r="1632">
          <cell r="B1632">
            <v>70032050</v>
          </cell>
          <cell r="C1632" t="str">
            <v>Z005</v>
          </cell>
          <cell r="D1632" t="str">
            <v>Scrap sales foreign- Manual</v>
          </cell>
        </row>
        <row r="1633">
          <cell r="B1633">
            <v>70032090</v>
          </cell>
          <cell r="C1633" t="str">
            <v>Z005</v>
          </cell>
          <cell r="D1633" t="str">
            <v>Scrap sales foreign- Accrual</v>
          </cell>
        </row>
        <row r="1634">
          <cell r="B1634">
            <v>70050000</v>
          </cell>
          <cell r="C1634" t="str">
            <v>Z005</v>
          </cell>
          <cell r="D1634" t="str">
            <v>Reinvoice material cost</v>
          </cell>
        </row>
        <row r="1635">
          <cell r="B1635">
            <v>70051000</v>
          </cell>
          <cell r="C1635" t="str">
            <v>Z005</v>
          </cell>
          <cell r="D1635" t="str">
            <v>waste sales domestic- Auto</v>
          </cell>
        </row>
        <row r="1636">
          <cell r="B1636">
            <v>70051050</v>
          </cell>
          <cell r="C1636" t="str">
            <v>Z005</v>
          </cell>
          <cell r="D1636" t="str">
            <v>waste sales domestic - Manual</v>
          </cell>
        </row>
        <row r="1637">
          <cell r="B1637">
            <v>70051090</v>
          </cell>
          <cell r="C1637" t="str">
            <v>Z005</v>
          </cell>
          <cell r="D1637" t="str">
            <v>waste sales domestic - Accrual</v>
          </cell>
        </row>
        <row r="1638">
          <cell r="B1638">
            <v>70052000</v>
          </cell>
          <cell r="C1638" t="str">
            <v>Z005</v>
          </cell>
          <cell r="D1638" t="str">
            <v>waste sales foreign- Auto</v>
          </cell>
        </row>
        <row r="1639">
          <cell r="B1639">
            <v>70052050</v>
          </cell>
          <cell r="C1639" t="str">
            <v>Z005</v>
          </cell>
          <cell r="D1639" t="str">
            <v>waste sales foreign - Manual</v>
          </cell>
        </row>
        <row r="1640">
          <cell r="B1640">
            <v>70052090</v>
          </cell>
          <cell r="C1640" t="str">
            <v>Z005</v>
          </cell>
          <cell r="D1640" t="str">
            <v>waste sales foreign - Accrual</v>
          </cell>
        </row>
        <row r="1641">
          <cell r="B1641">
            <v>70059000</v>
          </cell>
          <cell r="C1641" t="str">
            <v>Z005</v>
          </cell>
          <cell r="D1641" t="str">
            <v>Reinvoice material cost Internal order</v>
          </cell>
        </row>
        <row r="1642">
          <cell r="B1642">
            <v>70100000</v>
          </cell>
          <cell r="C1642" t="str">
            <v>Z005</v>
          </cell>
          <cell r="D1642" t="str">
            <v>Sales auto incorrectly assigned</v>
          </cell>
        </row>
        <row r="1643">
          <cell r="B1643">
            <v>70111100</v>
          </cell>
          <cell r="C1643" t="str">
            <v>Z005</v>
          </cell>
          <cell r="D1643" t="str">
            <v>OEM sales domestic manufacturing auto</v>
          </cell>
        </row>
        <row r="1644">
          <cell r="B1644">
            <v>70111150</v>
          </cell>
          <cell r="C1644" t="str">
            <v>Z005</v>
          </cell>
          <cell r="D1644" t="str">
            <v>OEM sales domestic manufacturing manual</v>
          </cell>
        </row>
        <row r="1645">
          <cell r="B1645">
            <v>70111190</v>
          </cell>
          <cell r="C1645" t="str">
            <v>Z005</v>
          </cell>
          <cell r="D1645" t="str">
            <v>OEM sales domestic manufacturing accrual</v>
          </cell>
        </row>
        <row r="1646">
          <cell r="B1646">
            <v>70111200</v>
          </cell>
          <cell r="C1646" t="str">
            <v>Z005</v>
          </cell>
          <cell r="D1646" t="str">
            <v>OEM sales domestic trading auto</v>
          </cell>
        </row>
        <row r="1647">
          <cell r="B1647">
            <v>70111250</v>
          </cell>
          <cell r="C1647" t="str">
            <v>Z005</v>
          </cell>
          <cell r="D1647" t="str">
            <v>OEM sales domestic trading manual</v>
          </cell>
        </row>
        <row r="1648">
          <cell r="B1648">
            <v>70111290</v>
          </cell>
          <cell r="C1648" t="str">
            <v>Z005</v>
          </cell>
          <cell r="D1648" t="str">
            <v>OEM sales domestic trading accrual</v>
          </cell>
        </row>
        <row r="1649">
          <cell r="B1649">
            <v>70112100</v>
          </cell>
          <cell r="C1649" t="str">
            <v>Z005</v>
          </cell>
          <cell r="D1649" t="str">
            <v>OEM sales foreign manufacturing auto</v>
          </cell>
        </row>
        <row r="1650">
          <cell r="B1650">
            <v>70112150</v>
          </cell>
          <cell r="C1650" t="str">
            <v>Z005</v>
          </cell>
          <cell r="D1650" t="str">
            <v>OEM sales foreign manufacturing manual</v>
          </cell>
        </row>
        <row r="1651">
          <cell r="B1651">
            <v>70112190</v>
          </cell>
          <cell r="C1651" t="str">
            <v>Z005</v>
          </cell>
          <cell r="D1651" t="str">
            <v>OEM sales foreign manufacturing accrual</v>
          </cell>
        </row>
        <row r="1652">
          <cell r="B1652">
            <v>70112200</v>
          </cell>
          <cell r="C1652" t="str">
            <v>Z005</v>
          </cell>
          <cell r="D1652" t="str">
            <v>OEM sales foreign trading auto</v>
          </cell>
        </row>
        <row r="1653">
          <cell r="B1653">
            <v>70112250</v>
          </cell>
          <cell r="C1653" t="str">
            <v>Z005</v>
          </cell>
          <cell r="D1653" t="str">
            <v>OEM sales foreign trading manual</v>
          </cell>
        </row>
        <row r="1654">
          <cell r="B1654">
            <v>70112290</v>
          </cell>
          <cell r="C1654" t="str">
            <v>Z005</v>
          </cell>
          <cell r="D1654" t="str">
            <v>OEM sales foreign trading accrual</v>
          </cell>
        </row>
        <row r="1655">
          <cell r="B1655">
            <v>70121100</v>
          </cell>
          <cell r="C1655" t="str">
            <v>Z005</v>
          </cell>
          <cell r="D1655" t="str">
            <v>OES sales domestic manufacturing auto</v>
          </cell>
        </row>
        <row r="1656">
          <cell r="B1656">
            <v>70121150</v>
          </cell>
          <cell r="C1656" t="str">
            <v>Z005</v>
          </cell>
          <cell r="D1656" t="str">
            <v>OES sales domestic manufacturing manual</v>
          </cell>
        </row>
        <row r="1657">
          <cell r="B1657">
            <v>70121190</v>
          </cell>
          <cell r="C1657" t="str">
            <v>Z005</v>
          </cell>
          <cell r="D1657" t="str">
            <v>OES sales domestic manufacturing accrual</v>
          </cell>
        </row>
        <row r="1658">
          <cell r="B1658">
            <v>70121200</v>
          </cell>
          <cell r="C1658" t="str">
            <v>Z005</v>
          </cell>
          <cell r="D1658" t="str">
            <v>OES sales domestic trading auto</v>
          </cell>
        </row>
        <row r="1659">
          <cell r="B1659">
            <v>70121250</v>
          </cell>
          <cell r="C1659" t="str">
            <v>Z005</v>
          </cell>
          <cell r="D1659" t="str">
            <v>OES sales domestic trading manual</v>
          </cell>
        </row>
        <row r="1660">
          <cell r="B1660">
            <v>70121290</v>
          </cell>
          <cell r="C1660" t="str">
            <v>Z005</v>
          </cell>
          <cell r="D1660" t="str">
            <v>OES sales domestic trading accrual</v>
          </cell>
        </row>
        <row r="1661">
          <cell r="B1661">
            <v>70122100</v>
          </cell>
          <cell r="C1661" t="str">
            <v>Z005</v>
          </cell>
          <cell r="D1661" t="str">
            <v>OES sales foreign manufacturing auto</v>
          </cell>
        </row>
        <row r="1662">
          <cell r="B1662">
            <v>70122150</v>
          </cell>
          <cell r="C1662" t="str">
            <v>Z005</v>
          </cell>
          <cell r="D1662" t="str">
            <v>OES sales foreign manufacturing manual</v>
          </cell>
        </row>
        <row r="1663">
          <cell r="B1663">
            <v>70122190</v>
          </cell>
          <cell r="C1663" t="str">
            <v>Z005</v>
          </cell>
          <cell r="D1663" t="str">
            <v>OES sales foreign manufacturing accrual</v>
          </cell>
        </row>
        <row r="1664">
          <cell r="B1664">
            <v>70122200</v>
          </cell>
          <cell r="C1664" t="str">
            <v>Z005</v>
          </cell>
          <cell r="D1664" t="str">
            <v>OES sales foreign trading auto</v>
          </cell>
        </row>
        <row r="1665">
          <cell r="B1665">
            <v>70122250</v>
          </cell>
          <cell r="C1665" t="str">
            <v>Z005</v>
          </cell>
          <cell r="D1665" t="str">
            <v>OES sales foreign trading manual</v>
          </cell>
        </row>
        <row r="1666">
          <cell r="B1666">
            <v>70122290</v>
          </cell>
          <cell r="C1666" t="str">
            <v>Z005</v>
          </cell>
          <cell r="D1666" t="str">
            <v>OES sales foreign trading accrual</v>
          </cell>
        </row>
        <row r="1667">
          <cell r="B1667">
            <v>70131100</v>
          </cell>
          <cell r="C1667" t="str">
            <v>Z005</v>
          </cell>
          <cell r="D1667" t="str">
            <v>IAM sales domestic manufacturing auto</v>
          </cell>
        </row>
        <row r="1668">
          <cell r="B1668">
            <v>70131150</v>
          </cell>
          <cell r="C1668" t="str">
            <v>Z005</v>
          </cell>
          <cell r="D1668" t="str">
            <v>IAM sales domestic manufacturing manual</v>
          </cell>
        </row>
        <row r="1669">
          <cell r="B1669">
            <v>70131190</v>
          </cell>
          <cell r="C1669" t="str">
            <v>Z005</v>
          </cell>
          <cell r="D1669" t="str">
            <v>IAM sales domestic manufacturing accrual</v>
          </cell>
        </row>
        <row r="1670">
          <cell r="B1670">
            <v>70131200</v>
          </cell>
          <cell r="C1670" t="str">
            <v>Z005</v>
          </cell>
          <cell r="D1670" t="str">
            <v>IAM sales domestic trading auto</v>
          </cell>
        </row>
        <row r="1671">
          <cell r="B1671">
            <v>70131250</v>
          </cell>
          <cell r="C1671" t="str">
            <v>Z005</v>
          </cell>
          <cell r="D1671" t="str">
            <v>IAM sales domestic trading manual</v>
          </cell>
        </row>
        <row r="1672">
          <cell r="B1672">
            <v>70131290</v>
          </cell>
          <cell r="C1672" t="str">
            <v>Z005</v>
          </cell>
          <cell r="D1672" t="str">
            <v>IAM sales domestic trading accrual</v>
          </cell>
        </row>
        <row r="1673">
          <cell r="B1673">
            <v>70132100</v>
          </cell>
          <cell r="C1673" t="str">
            <v>Z005</v>
          </cell>
          <cell r="D1673" t="str">
            <v>IAM sales foreign manufacturing auto</v>
          </cell>
        </row>
        <row r="1674">
          <cell r="B1674">
            <v>70132150</v>
          </cell>
          <cell r="C1674" t="str">
            <v>Z005</v>
          </cell>
          <cell r="D1674" t="str">
            <v>IAM sales foreign manufacturing manual</v>
          </cell>
        </row>
        <row r="1675">
          <cell r="B1675">
            <v>70132190</v>
          </cell>
          <cell r="C1675" t="str">
            <v>Z005</v>
          </cell>
          <cell r="D1675" t="str">
            <v>IAM sales foreign manufacturing accrual</v>
          </cell>
        </row>
        <row r="1676">
          <cell r="B1676">
            <v>70132200</v>
          </cell>
          <cell r="C1676" t="str">
            <v>Z005</v>
          </cell>
          <cell r="D1676" t="str">
            <v>IAM sales foreign trading auto</v>
          </cell>
        </row>
        <row r="1677">
          <cell r="B1677">
            <v>70132250</v>
          </cell>
          <cell r="C1677" t="str">
            <v>Z005</v>
          </cell>
          <cell r="D1677" t="str">
            <v>IAM sales foreign trading manual</v>
          </cell>
        </row>
        <row r="1678">
          <cell r="B1678">
            <v>70132290</v>
          </cell>
          <cell r="C1678" t="str">
            <v>Z005</v>
          </cell>
          <cell r="D1678" t="str">
            <v>IAM sales foreign trading accrual</v>
          </cell>
        </row>
        <row r="1679">
          <cell r="B1679">
            <v>70141100</v>
          </cell>
          <cell r="C1679" t="str">
            <v>Z005</v>
          </cell>
          <cell r="D1679" t="str">
            <v>Non automotive sales domestic manuf. auto</v>
          </cell>
        </row>
        <row r="1680">
          <cell r="B1680">
            <v>70141150</v>
          </cell>
          <cell r="C1680" t="str">
            <v>Z005</v>
          </cell>
          <cell r="D1680" t="str">
            <v>Non automotive sales domestic manuf.  manual</v>
          </cell>
        </row>
        <row r="1681">
          <cell r="B1681">
            <v>70141190</v>
          </cell>
          <cell r="C1681" t="str">
            <v>Z005</v>
          </cell>
          <cell r="D1681" t="str">
            <v>Non automotive sales domestic manuf.  accrual</v>
          </cell>
        </row>
        <row r="1682">
          <cell r="B1682">
            <v>70141200</v>
          </cell>
          <cell r="C1682" t="str">
            <v>Z005</v>
          </cell>
          <cell r="D1682" t="str">
            <v>Sales to licenses domestic auto</v>
          </cell>
        </row>
        <row r="1683">
          <cell r="B1683">
            <v>70141250</v>
          </cell>
          <cell r="C1683" t="str">
            <v>Z005</v>
          </cell>
          <cell r="D1683" t="str">
            <v>Sales to licenses domestic  manual</v>
          </cell>
        </row>
        <row r="1684">
          <cell r="B1684">
            <v>70141290</v>
          </cell>
          <cell r="C1684" t="str">
            <v>Z005</v>
          </cell>
          <cell r="D1684" t="str">
            <v>Sales to licenses domestic  accrual</v>
          </cell>
        </row>
        <row r="1685">
          <cell r="B1685">
            <v>70141300</v>
          </cell>
          <cell r="C1685" t="str">
            <v>Z005</v>
          </cell>
          <cell r="D1685" t="str">
            <v>Sales service rendered production domestic auto</v>
          </cell>
        </row>
        <row r="1686">
          <cell r="B1686">
            <v>70141350</v>
          </cell>
          <cell r="C1686" t="str">
            <v>Z005</v>
          </cell>
          <cell r="D1686" t="str">
            <v>Sales service rendered production domestic  manual</v>
          </cell>
        </row>
        <row r="1687">
          <cell r="B1687">
            <v>70141390</v>
          </cell>
          <cell r="C1687" t="str">
            <v>Z005</v>
          </cell>
          <cell r="D1687" t="str">
            <v>Sales service rendered production domestic accrual</v>
          </cell>
        </row>
        <row r="1688">
          <cell r="B1688">
            <v>70141400</v>
          </cell>
          <cell r="C1688" t="str">
            <v>Z005</v>
          </cell>
          <cell r="D1688" t="str">
            <v>Other miscellaneous sales domestic auto</v>
          </cell>
        </row>
        <row r="1689">
          <cell r="B1689">
            <v>70141450</v>
          </cell>
          <cell r="C1689" t="str">
            <v>Z005</v>
          </cell>
          <cell r="D1689" t="str">
            <v>Other miscellaneous sales domestic  manual</v>
          </cell>
        </row>
        <row r="1690">
          <cell r="B1690">
            <v>70141490</v>
          </cell>
          <cell r="C1690" t="str">
            <v>Z005</v>
          </cell>
          <cell r="D1690" t="str">
            <v>Other miscellaneous sales domestic  accrual</v>
          </cell>
        </row>
        <row r="1691">
          <cell r="B1691">
            <v>70141500</v>
          </cell>
          <cell r="C1691" t="str">
            <v>Z005</v>
          </cell>
          <cell r="D1691" t="str">
            <v>External royalties domestic auto</v>
          </cell>
        </row>
        <row r="1692">
          <cell r="B1692">
            <v>70141550</v>
          </cell>
          <cell r="C1692" t="str">
            <v>Z005</v>
          </cell>
          <cell r="D1692" t="str">
            <v>External royalties domestic  manual</v>
          </cell>
        </row>
        <row r="1693">
          <cell r="B1693">
            <v>70141590</v>
          </cell>
          <cell r="C1693" t="str">
            <v>Z005</v>
          </cell>
          <cell r="D1693" t="str">
            <v>External royalties domestic  accrual</v>
          </cell>
        </row>
        <row r="1694">
          <cell r="B1694">
            <v>70141600</v>
          </cell>
          <cell r="C1694" t="str">
            <v>Z005</v>
          </cell>
          <cell r="D1694" t="str">
            <v>Sales service rendered non prod domestic auto</v>
          </cell>
        </row>
        <row r="1695">
          <cell r="B1695">
            <v>70141650</v>
          </cell>
          <cell r="C1695" t="str">
            <v>Z005</v>
          </cell>
          <cell r="D1695" t="str">
            <v>Sales service rendered non production domestic ma</v>
          </cell>
        </row>
        <row r="1696">
          <cell r="B1696">
            <v>70141690</v>
          </cell>
          <cell r="C1696" t="str">
            <v>Z005</v>
          </cell>
          <cell r="D1696" t="str">
            <v>Sales service rendered non production domestic acc</v>
          </cell>
        </row>
        <row r="1697">
          <cell r="B1697">
            <v>70142100</v>
          </cell>
          <cell r="C1697" t="str">
            <v>Z005</v>
          </cell>
          <cell r="D1697" t="str">
            <v>Non automotive sales foreign manuf. auto</v>
          </cell>
        </row>
        <row r="1698">
          <cell r="B1698">
            <v>70142150</v>
          </cell>
          <cell r="C1698" t="str">
            <v>Z005</v>
          </cell>
          <cell r="D1698" t="str">
            <v>Non automotive sales foreign manuf. manual</v>
          </cell>
        </row>
        <row r="1699">
          <cell r="B1699">
            <v>70142190</v>
          </cell>
          <cell r="C1699" t="str">
            <v>Z005</v>
          </cell>
          <cell r="D1699" t="str">
            <v>Non automotive sales foreign manuf. accrual</v>
          </cell>
        </row>
        <row r="1700">
          <cell r="B1700">
            <v>70142200</v>
          </cell>
          <cell r="C1700" t="str">
            <v>Z005</v>
          </cell>
          <cell r="D1700" t="str">
            <v>Sales to licenses foreign auto</v>
          </cell>
        </row>
        <row r="1701">
          <cell r="B1701">
            <v>70142250</v>
          </cell>
          <cell r="C1701" t="str">
            <v>Z005</v>
          </cell>
          <cell r="D1701" t="str">
            <v>Sales to licenses foreign  manual</v>
          </cell>
        </row>
        <row r="1702">
          <cell r="B1702">
            <v>70142290</v>
          </cell>
          <cell r="C1702" t="str">
            <v>Z005</v>
          </cell>
          <cell r="D1702" t="str">
            <v>Sales to licenses foreign  accrual</v>
          </cell>
        </row>
        <row r="1703">
          <cell r="B1703">
            <v>70142300</v>
          </cell>
          <cell r="C1703" t="str">
            <v>Z005</v>
          </cell>
          <cell r="D1703" t="str">
            <v>Sales service rendered production foreign auto</v>
          </cell>
        </row>
        <row r="1704">
          <cell r="B1704">
            <v>70142350</v>
          </cell>
          <cell r="C1704" t="str">
            <v>Z005</v>
          </cell>
          <cell r="D1704" t="str">
            <v>Sales service rendered production foreign  manual</v>
          </cell>
        </row>
        <row r="1705">
          <cell r="B1705">
            <v>70142390</v>
          </cell>
          <cell r="C1705" t="str">
            <v>Z005</v>
          </cell>
          <cell r="D1705" t="str">
            <v>Sales service rendered production foreign accrual</v>
          </cell>
        </row>
        <row r="1706">
          <cell r="B1706">
            <v>70142400</v>
          </cell>
          <cell r="C1706" t="str">
            <v>Z005</v>
          </cell>
          <cell r="D1706" t="str">
            <v>Other miscellaneous sales foreign auto</v>
          </cell>
        </row>
        <row r="1707">
          <cell r="B1707">
            <v>70142450</v>
          </cell>
          <cell r="C1707" t="str">
            <v>Z005</v>
          </cell>
          <cell r="D1707" t="str">
            <v>Other miscellaneous sales foreign  manual</v>
          </cell>
        </row>
        <row r="1708">
          <cell r="B1708">
            <v>70142490</v>
          </cell>
          <cell r="C1708" t="str">
            <v>Z005</v>
          </cell>
          <cell r="D1708" t="str">
            <v>Other miscellaneous sales foreign  accrual</v>
          </cell>
        </row>
        <row r="1709">
          <cell r="B1709">
            <v>70142500</v>
          </cell>
          <cell r="C1709" t="str">
            <v>Z005</v>
          </cell>
          <cell r="D1709" t="str">
            <v>External royalties foreign auto</v>
          </cell>
        </row>
        <row r="1710">
          <cell r="B1710">
            <v>70142550</v>
          </cell>
          <cell r="C1710" t="str">
            <v>Z005</v>
          </cell>
          <cell r="D1710" t="str">
            <v>External royalties foreign  manual</v>
          </cell>
        </row>
        <row r="1711">
          <cell r="B1711">
            <v>70142590</v>
          </cell>
          <cell r="C1711" t="str">
            <v>Z005</v>
          </cell>
          <cell r="D1711" t="str">
            <v>External royalties foreign  accrual</v>
          </cell>
        </row>
        <row r="1712">
          <cell r="B1712">
            <v>70142600</v>
          </cell>
          <cell r="C1712" t="str">
            <v>Z005</v>
          </cell>
          <cell r="D1712" t="str">
            <v>Sales service rendered non production foreign auto</v>
          </cell>
        </row>
        <row r="1713">
          <cell r="B1713">
            <v>70142650</v>
          </cell>
          <cell r="C1713" t="str">
            <v>Z005</v>
          </cell>
          <cell r="D1713" t="str">
            <v>Sales service rendered non production foreign man</v>
          </cell>
        </row>
        <row r="1714">
          <cell r="B1714">
            <v>70142690</v>
          </cell>
          <cell r="C1714" t="str">
            <v>Z005</v>
          </cell>
          <cell r="D1714" t="str">
            <v>Sales service rendered non production foreign acc</v>
          </cell>
        </row>
        <row r="1715">
          <cell r="B1715">
            <v>70151100</v>
          </cell>
          <cell r="C1715" t="str">
            <v>Z005</v>
          </cell>
          <cell r="D1715" t="str">
            <v>Internal sales domestic manufacturing auto</v>
          </cell>
        </row>
        <row r="1716">
          <cell r="B1716">
            <v>70151150</v>
          </cell>
          <cell r="C1716" t="str">
            <v>Z005</v>
          </cell>
          <cell r="D1716" t="str">
            <v>Internal sales domestic manufacturing manual</v>
          </cell>
        </row>
        <row r="1717">
          <cell r="B1717">
            <v>70151190</v>
          </cell>
          <cell r="C1717" t="str">
            <v>Z005</v>
          </cell>
          <cell r="D1717" t="str">
            <v>Internal sales domestic manufacturing accrual</v>
          </cell>
        </row>
        <row r="1718">
          <cell r="B1718">
            <v>70151200</v>
          </cell>
          <cell r="C1718" t="str">
            <v>Z005</v>
          </cell>
          <cell r="D1718" t="str">
            <v>Internal sales domestic trading auto</v>
          </cell>
        </row>
        <row r="1719">
          <cell r="B1719">
            <v>70151250</v>
          </cell>
          <cell r="C1719" t="str">
            <v>Z005</v>
          </cell>
          <cell r="D1719" t="str">
            <v>Internal sales domestic trading manual</v>
          </cell>
        </row>
        <row r="1720">
          <cell r="B1720">
            <v>70151290</v>
          </cell>
          <cell r="C1720" t="str">
            <v>Z005</v>
          </cell>
          <cell r="D1720" t="str">
            <v>Internal sales domestic trading accrual</v>
          </cell>
        </row>
        <row r="1721">
          <cell r="B1721">
            <v>70152100</v>
          </cell>
          <cell r="C1721" t="str">
            <v>Z005</v>
          </cell>
          <cell r="D1721" t="str">
            <v>Internal sales foreign manufacturing auto</v>
          </cell>
        </row>
        <row r="1722">
          <cell r="B1722">
            <v>70152150</v>
          </cell>
          <cell r="C1722" t="str">
            <v>Z005</v>
          </cell>
          <cell r="D1722" t="str">
            <v>Internal sales foreign manufacturing manual</v>
          </cell>
        </row>
        <row r="1723">
          <cell r="B1723">
            <v>70152190</v>
          </cell>
          <cell r="C1723" t="str">
            <v>Z005</v>
          </cell>
          <cell r="D1723" t="str">
            <v>Internal sales foreign manufacturing accrual</v>
          </cell>
        </row>
        <row r="1724">
          <cell r="B1724">
            <v>70152200</v>
          </cell>
          <cell r="C1724" t="str">
            <v>Z005</v>
          </cell>
          <cell r="D1724" t="str">
            <v>Internal sales foreign trading auto</v>
          </cell>
        </row>
        <row r="1725">
          <cell r="B1725">
            <v>70152250</v>
          </cell>
          <cell r="C1725" t="str">
            <v>Z005</v>
          </cell>
          <cell r="D1725" t="str">
            <v>Internal sales foreign trading manual</v>
          </cell>
        </row>
        <row r="1726">
          <cell r="B1726">
            <v>70152290</v>
          </cell>
          <cell r="C1726" t="str">
            <v>Z005</v>
          </cell>
          <cell r="D1726" t="str">
            <v>Internal sales foreign trading accrual</v>
          </cell>
        </row>
        <row r="1727">
          <cell r="B1727">
            <v>70211000</v>
          </cell>
          <cell r="C1727" t="str">
            <v>Z005</v>
          </cell>
          <cell r="D1727" t="str">
            <v>Tooling sales domestic auto</v>
          </cell>
        </row>
        <row r="1728">
          <cell r="B1728">
            <v>70211050</v>
          </cell>
          <cell r="C1728" t="str">
            <v>Z005</v>
          </cell>
          <cell r="D1728" t="str">
            <v>Tooling sales domestic manual</v>
          </cell>
        </row>
        <row r="1729">
          <cell r="B1729">
            <v>70211090</v>
          </cell>
          <cell r="C1729" t="str">
            <v>Z005</v>
          </cell>
          <cell r="D1729" t="str">
            <v>Tooling sales domestic accrual</v>
          </cell>
        </row>
        <row r="1730">
          <cell r="B1730">
            <v>70212000</v>
          </cell>
          <cell r="C1730" t="str">
            <v>Z005</v>
          </cell>
          <cell r="D1730" t="str">
            <v>Tooling sales foreign auto</v>
          </cell>
        </row>
        <row r="1731">
          <cell r="B1731">
            <v>70212050</v>
          </cell>
          <cell r="C1731" t="str">
            <v>Z005</v>
          </cell>
          <cell r="D1731" t="str">
            <v>Tooling sales foreign manual</v>
          </cell>
        </row>
        <row r="1732">
          <cell r="B1732">
            <v>70212090</v>
          </cell>
          <cell r="C1732" t="str">
            <v>Z005</v>
          </cell>
          <cell r="D1732" t="str">
            <v>Tooling sales foreign accrual</v>
          </cell>
        </row>
        <row r="1733">
          <cell r="B1733">
            <v>70221000</v>
          </cell>
          <cell r="C1733" t="str">
            <v>Z005</v>
          </cell>
          <cell r="D1733" t="str">
            <v>Tooling contribution piece price domestic auto</v>
          </cell>
        </row>
        <row r="1734">
          <cell r="B1734">
            <v>70221090</v>
          </cell>
          <cell r="C1734" t="str">
            <v>Z005</v>
          </cell>
          <cell r="D1734" t="str">
            <v>Tooling contribution domestic deferred inc manual</v>
          </cell>
        </row>
        <row r="1735">
          <cell r="B1735">
            <v>70221190</v>
          </cell>
          <cell r="C1735" t="str">
            <v>Z005</v>
          </cell>
          <cell r="D1735" t="str">
            <v>Tooling cont piece price domestic reclass AR</v>
          </cell>
        </row>
        <row r="1736">
          <cell r="B1736">
            <v>70222000</v>
          </cell>
          <cell r="C1736" t="str">
            <v>Z005</v>
          </cell>
          <cell r="D1736" t="str">
            <v>Tooling contribution piece price foreign auto</v>
          </cell>
        </row>
        <row r="1737">
          <cell r="B1737">
            <v>70222090</v>
          </cell>
          <cell r="C1737" t="str">
            <v>Z005</v>
          </cell>
          <cell r="D1737" t="str">
            <v>Tooling contribution foreign deferred inc manual</v>
          </cell>
        </row>
        <row r="1738">
          <cell r="B1738">
            <v>70222190</v>
          </cell>
          <cell r="C1738" t="str">
            <v>Z005</v>
          </cell>
          <cell r="D1738" t="str">
            <v>Tooling cont piece price foreign reclass AR</v>
          </cell>
        </row>
        <row r="1739">
          <cell r="B1739">
            <v>70234000</v>
          </cell>
          <cell r="C1739" t="str">
            <v>Z005</v>
          </cell>
          <cell r="D1739" t="str">
            <v>Internal tooling sales  domestic interco auto</v>
          </cell>
        </row>
        <row r="1740">
          <cell r="B1740">
            <v>70234050</v>
          </cell>
          <cell r="C1740" t="str">
            <v>Z005</v>
          </cell>
          <cell r="D1740" t="str">
            <v>Internal tooling sales  domestic interco manual</v>
          </cell>
        </row>
        <row r="1741">
          <cell r="B1741">
            <v>70234090</v>
          </cell>
          <cell r="C1741" t="str">
            <v>Z005</v>
          </cell>
          <cell r="D1741" t="str">
            <v>Internal tooling sales  domestic interco accrual</v>
          </cell>
        </row>
        <row r="1742">
          <cell r="B1742">
            <v>70235000</v>
          </cell>
          <cell r="C1742" t="str">
            <v>Z005</v>
          </cell>
          <cell r="D1742" t="str">
            <v>Internal tooling sales  foreign interco auto</v>
          </cell>
        </row>
        <row r="1743">
          <cell r="B1743">
            <v>70235050</v>
          </cell>
          <cell r="C1743" t="str">
            <v>Z005</v>
          </cell>
          <cell r="D1743" t="str">
            <v>Internal tooling sales  foregn interco manual</v>
          </cell>
        </row>
        <row r="1744">
          <cell r="B1744">
            <v>70235090</v>
          </cell>
          <cell r="C1744" t="str">
            <v>Z005</v>
          </cell>
          <cell r="D1744" t="str">
            <v>Internal tooling sales  foreign interco accrual</v>
          </cell>
        </row>
        <row r="1745">
          <cell r="B1745">
            <v>70490030</v>
          </cell>
          <cell r="C1745" t="str">
            <v>Z005</v>
          </cell>
          <cell r="D1745" t="str">
            <v>Inventory impairment - Raw Material Decreaserease</v>
          </cell>
        </row>
        <row r="1746">
          <cell r="B1746">
            <v>70490040</v>
          </cell>
          <cell r="C1746" t="str">
            <v>Z005</v>
          </cell>
          <cell r="D1746" t="str">
            <v>Inventory impairment - Component Decrease</v>
          </cell>
        </row>
        <row r="1747">
          <cell r="B1747">
            <v>70490050</v>
          </cell>
          <cell r="C1747" t="str">
            <v>Z005</v>
          </cell>
          <cell r="D1747" t="str">
            <v>Inventory impairment - Packaging Decrease</v>
          </cell>
        </row>
        <row r="1748">
          <cell r="B1748">
            <v>70490060</v>
          </cell>
          <cell r="C1748" t="str">
            <v>Z005</v>
          </cell>
          <cell r="D1748" t="str">
            <v>Inventory impairment - Work In Progress Decrease</v>
          </cell>
        </row>
        <row r="1749">
          <cell r="B1749">
            <v>70490070</v>
          </cell>
          <cell r="C1749" t="str">
            <v>Z005</v>
          </cell>
          <cell r="D1749" t="str">
            <v>Inventory impairment - Finished Goods Decrease</v>
          </cell>
        </row>
        <row r="1750">
          <cell r="B1750">
            <v>70490080</v>
          </cell>
          <cell r="C1750" t="str">
            <v>Z005</v>
          </cell>
          <cell r="D1750" t="str">
            <v>Inventory impairment - Trading Decrease</v>
          </cell>
        </row>
        <row r="1751">
          <cell r="B1751">
            <v>70511000</v>
          </cell>
          <cell r="C1751" t="str">
            <v>Z005</v>
          </cell>
          <cell r="D1751" t="str">
            <v>Prototype P3/P2 Revenues domestic auto</v>
          </cell>
        </row>
        <row r="1752">
          <cell r="B1752">
            <v>70511050</v>
          </cell>
          <cell r="C1752" t="str">
            <v>Z005</v>
          </cell>
          <cell r="D1752" t="str">
            <v>Prototype P3/P2 Revenues domestic manual</v>
          </cell>
        </row>
        <row r="1753">
          <cell r="B1753">
            <v>70511090</v>
          </cell>
          <cell r="C1753" t="str">
            <v>Z005</v>
          </cell>
          <cell r="D1753" t="str">
            <v>Prototype P3/P2 Revenues domestic accrual</v>
          </cell>
        </row>
        <row r="1754">
          <cell r="B1754">
            <v>70511100</v>
          </cell>
          <cell r="C1754" t="str">
            <v>Z005</v>
          </cell>
          <cell r="D1754" t="str">
            <v>Prototype P1 Revenues domestic auto</v>
          </cell>
        </row>
        <row r="1755">
          <cell r="B1755">
            <v>70511150</v>
          </cell>
          <cell r="C1755" t="str">
            <v>Z005</v>
          </cell>
          <cell r="D1755" t="str">
            <v>Prototype P1 Revenues domestic manual</v>
          </cell>
        </row>
        <row r="1756">
          <cell r="B1756">
            <v>70511190</v>
          </cell>
          <cell r="C1756" t="str">
            <v>Z005</v>
          </cell>
          <cell r="D1756" t="str">
            <v>Prototype P1 Revenues domestic accrual</v>
          </cell>
        </row>
        <row r="1757">
          <cell r="B1757">
            <v>70511200</v>
          </cell>
          <cell r="C1757" t="str">
            <v>Z005</v>
          </cell>
          <cell r="D1757" t="str">
            <v>Prototype P0/other Revenues domestic auto</v>
          </cell>
        </row>
        <row r="1758">
          <cell r="B1758">
            <v>70511250</v>
          </cell>
          <cell r="C1758" t="str">
            <v>Z005</v>
          </cell>
          <cell r="D1758" t="str">
            <v>Prototype P0/other Revenues domestic  manual</v>
          </cell>
        </row>
        <row r="1759">
          <cell r="B1759">
            <v>70511290</v>
          </cell>
          <cell r="C1759" t="str">
            <v>Z005</v>
          </cell>
          <cell r="D1759" t="str">
            <v>Prototype P0/other Revenues domestic  accrual</v>
          </cell>
        </row>
        <row r="1760">
          <cell r="B1760">
            <v>70512000</v>
          </cell>
          <cell r="C1760" t="str">
            <v>Z005</v>
          </cell>
          <cell r="D1760" t="str">
            <v>Prototype P3/P2 Revenues foreign auto</v>
          </cell>
        </row>
        <row r="1761">
          <cell r="B1761">
            <v>70512050</v>
          </cell>
          <cell r="C1761" t="str">
            <v>Z005</v>
          </cell>
          <cell r="D1761" t="str">
            <v>Prototype P3/P2 Revenues  foreign manual</v>
          </cell>
        </row>
        <row r="1762">
          <cell r="B1762">
            <v>70512090</v>
          </cell>
          <cell r="C1762" t="str">
            <v>Z005</v>
          </cell>
          <cell r="D1762" t="str">
            <v>Prototype P3/P2 Revenues foreign accrual</v>
          </cell>
        </row>
        <row r="1763">
          <cell r="B1763">
            <v>70512100</v>
          </cell>
          <cell r="C1763" t="str">
            <v>Z005</v>
          </cell>
          <cell r="D1763" t="str">
            <v>Prototype P1 Revenues foreign auto</v>
          </cell>
        </row>
        <row r="1764">
          <cell r="B1764">
            <v>70512150</v>
          </cell>
          <cell r="C1764" t="str">
            <v>Z005</v>
          </cell>
          <cell r="D1764" t="str">
            <v>Prototype P1 Revenues foreign manual</v>
          </cell>
        </row>
        <row r="1765">
          <cell r="B1765">
            <v>70512190</v>
          </cell>
          <cell r="C1765" t="str">
            <v>Z005</v>
          </cell>
          <cell r="D1765" t="str">
            <v>Prototype P1 Revenues foreign accrual</v>
          </cell>
        </row>
        <row r="1766">
          <cell r="B1766">
            <v>70512200</v>
          </cell>
          <cell r="C1766" t="str">
            <v>Z005</v>
          </cell>
          <cell r="D1766" t="str">
            <v>Prototype P0/other Revenues foreign auto</v>
          </cell>
        </row>
        <row r="1767">
          <cell r="B1767">
            <v>70512250</v>
          </cell>
          <cell r="C1767" t="str">
            <v>Z005</v>
          </cell>
          <cell r="D1767" t="str">
            <v>Prototype P0/other Revenues foreign  manual</v>
          </cell>
        </row>
        <row r="1768">
          <cell r="B1768">
            <v>70512290</v>
          </cell>
          <cell r="C1768" t="str">
            <v>Z005</v>
          </cell>
          <cell r="D1768" t="str">
            <v>Prototype P0/other Revenues foreign accrual</v>
          </cell>
        </row>
        <row r="1769">
          <cell r="B1769">
            <v>70514000</v>
          </cell>
          <cell r="C1769" t="str">
            <v>Z005</v>
          </cell>
          <cell r="D1769" t="str">
            <v>Prototype internal revenues  domestic auto</v>
          </cell>
        </row>
        <row r="1770">
          <cell r="B1770">
            <v>70514050</v>
          </cell>
          <cell r="C1770" t="str">
            <v>Z005</v>
          </cell>
          <cell r="D1770" t="str">
            <v>Prototype internal revenues domestic manual</v>
          </cell>
        </row>
        <row r="1771">
          <cell r="B1771">
            <v>70514090</v>
          </cell>
          <cell r="C1771" t="str">
            <v>Z005</v>
          </cell>
          <cell r="D1771" t="str">
            <v>Prototype internal revenues domestic accrual</v>
          </cell>
        </row>
        <row r="1772">
          <cell r="B1772">
            <v>70515000</v>
          </cell>
          <cell r="C1772" t="str">
            <v>Z005</v>
          </cell>
          <cell r="D1772" t="str">
            <v>Prototype internal revenues foreign auto</v>
          </cell>
        </row>
        <row r="1773">
          <cell r="B1773">
            <v>70515050</v>
          </cell>
          <cell r="C1773" t="str">
            <v>Z005</v>
          </cell>
          <cell r="D1773" t="str">
            <v>Prototype internal revenues foreign manual</v>
          </cell>
        </row>
        <row r="1774">
          <cell r="B1774">
            <v>70515090</v>
          </cell>
          <cell r="C1774" t="str">
            <v>Z005</v>
          </cell>
          <cell r="D1774" t="str">
            <v>Prototype internal revenues foreign accrual</v>
          </cell>
        </row>
        <row r="1775">
          <cell r="B1775">
            <v>70524000</v>
          </cell>
          <cell r="C1775" t="str">
            <v>Z005</v>
          </cell>
          <cell r="D1775" t="str">
            <v>R&amp;d service rendered domestique internal auto</v>
          </cell>
        </row>
        <row r="1776">
          <cell r="B1776">
            <v>70524050</v>
          </cell>
          <cell r="C1776" t="str">
            <v>Z005</v>
          </cell>
          <cell r="D1776" t="str">
            <v>R&amp;d service rendered domestique internal manual</v>
          </cell>
        </row>
        <row r="1777">
          <cell r="B1777">
            <v>70524090</v>
          </cell>
          <cell r="C1777" t="str">
            <v>Z005</v>
          </cell>
          <cell r="D1777" t="str">
            <v>R&amp;d service rendered domestique internal accrual</v>
          </cell>
        </row>
        <row r="1778">
          <cell r="B1778">
            <v>70525000</v>
          </cell>
          <cell r="C1778" t="str">
            <v>Z005</v>
          </cell>
          <cell r="D1778" t="str">
            <v>R&amp;d service rendered foreign internal auto</v>
          </cell>
        </row>
        <row r="1779">
          <cell r="B1779">
            <v>70525050</v>
          </cell>
          <cell r="C1779" t="str">
            <v>Z005</v>
          </cell>
          <cell r="D1779" t="str">
            <v>R&amp;d service rendered foreign internal manual</v>
          </cell>
        </row>
        <row r="1780">
          <cell r="B1780">
            <v>70525090</v>
          </cell>
          <cell r="C1780" t="str">
            <v>Z005</v>
          </cell>
          <cell r="D1780" t="str">
            <v>R&amp;d service rendered foreign internal accrual</v>
          </cell>
        </row>
        <row r="1781">
          <cell r="B1781">
            <v>70530400</v>
          </cell>
          <cell r="C1781" t="str">
            <v>Z005</v>
          </cell>
          <cell r="D1781" t="str">
            <v>R&amp;D P1 cust. contrib. deferred income amortiz.</v>
          </cell>
        </row>
        <row r="1782">
          <cell r="B1782">
            <v>70530499</v>
          </cell>
          <cell r="C1782" t="str">
            <v>Z005</v>
          </cell>
          <cell r="D1782" t="str">
            <v>R&amp;D P1 cust. contrib. settlement to BS</v>
          </cell>
        </row>
        <row r="1783">
          <cell r="B1783">
            <v>70531000</v>
          </cell>
          <cell r="C1783" t="str">
            <v>Z005</v>
          </cell>
          <cell r="D1783" t="str">
            <v>R&amp;D Customer contribution domestic P3/P2 Auto</v>
          </cell>
        </row>
        <row r="1784">
          <cell r="B1784">
            <v>70531050</v>
          </cell>
          <cell r="C1784" t="str">
            <v>Z005</v>
          </cell>
          <cell r="D1784" t="str">
            <v>R&amp;D Customer contribution domestic P3/P2 manual</v>
          </cell>
        </row>
        <row r="1785">
          <cell r="B1785">
            <v>70531100</v>
          </cell>
          <cell r="C1785" t="str">
            <v>Z005</v>
          </cell>
          <cell r="D1785" t="str">
            <v>R&amp;D P1 cust contr. piece-price domestic Auto</v>
          </cell>
        </row>
        <row r="1786">
          <cell r="B1786">
            <v>70531150</v>
          </cell>
          <cell r="C1786" t="str">
            <v>Z005</v>
          </cell>
          <cell r="D1786" t="str">
            <v>R&amp;D P1 cust contr. piece-price domestic Manual</v>
          </cell>
        </row>
        <row r="1787">
          <cell r="B1787">
            <v>70531190</v>
          </cell>
          <cell r="C1787" t="str">
            <v>Z005</v>
          </cell>
          <cell r="D1787" t="str">
            <v>R&amp;D P1 cust contr. piece-price domestic accrual</v>
          </cell>
        </row>
        <row r="1788">
          <cell r="B1788">
            <v>70531200</v>
          </cell>
          <cell r="C1788" t="str">
            <v>Z005</v>
          </cell>
          <cell r="D1788" t="str">
            <v>R&amp;D cust contr. P0/other domestic Auto</v>
          </cell>
        </row>
        <row r="1789">
          <cell r="B1789">
            <v>70531250</v>
          </cell>
          <cell r="C1789" t="str">
            <v>Z005</v>
          </cell>
          <cell r="D1789" t="str">
            <v>R&amp;D cust contr. P0/other domestic manual</v>
          </cell>
        </row>
        <row r="1790">
          <cell r="B1790">
            <v>70531400</v>
          </cell>
          <cell r="C1790" t="str">
            <v>Z005</v>
          </cell>
          <cell r="D1790" t="str">
            <v>R&amp;D P1 cust. contrib. domestic auto</v>
          </cell>
        </row>
        <row r="1791">
          <cell r="B1791">
            <v>70531450</v>
          </cell>
          <cell r="C1791" t="str">
            <v>Z005</v>
          </cell>
          <cell r="D1791" t="str">
            <v>R&amp;D P1 Cust contrib. domestic  manual</v>
          </cell>
        </row>
        <row r="1792">
          <cell r="B1792">
            <v>70532000</v>
          </cell>
          <cell r="C1792" t="str">
            <v>Z005</v>
          </cell>
          <cell r="D1792" t="str">
            <v>R&amp;D Customer contribution foreign P3/P2 Auto</v>
          </cell>
        </row>
        <row r="1793">
          <cell r="B1793">
            <v>70532050</v>
          </cell>
          <cell r="C1793" t="str">
            <v>Z005</v>
          </cell>
          <cell r="D1793" t="str">
            <v>R&amp;D Customer contribution foreign P3/P2 manual</v>
          </cell>
        </row>
        <row r="1794">
          <cell r="B1794">
            <v>70532100</v>
          </cell>
          <cell r="C1794" t="str">
            <v>Z005</v>
          </cell>
          <cell r="D1794" t="str">
            <v>R&amp;D P1 cust contr. piece-price foreign Auto</v>
          </cell>
        </row>
        <row r="1795">
          <cell r="B1795">
            <v>70532150</v>
          </cell>
          <cell r="C1795" t="str">
            <v>Z005</v>
          </cell>
          <cell r="D1795" t="str">
            <v>R&amp;D P1 cust contr. piece-price foreign Manual</v>
          </cell>
        </row>
        <row r="1796">
          <cell r="B1796">
            <v>70532190</v>
          </cell>
          <cell r="C1796" t="str">
            <v>Z005</v>
          </cell>
          <cell r="D1796" t="str">
            <v>R&amp;D P1 cust contr. piece-price foreign accrual</v>
          </cell>
        </row>
        <row r="1797">
          <cell r="B1797">
            <v>70532200</v>
          </cell>
          <cell r="C1797" t="str">
            <v>Z005</v>
          </cell>
          <cell r="D1797" t="str">
            <v>R&amp;D cust contr. P0/other foreign Auto</v>
          </cell>
        </row>
        <row r="1798">
          <cell r="B1798">
            <v>70532250</v>
          </cell>
          <cell r="C1798" t="str">
            <v>Z005</v>
          </cell>
          <cell r="D1798" t="str">
            <v>R&amp;D cust contr. P0/other foreign manual</v>
          </cell>
        </row>
        <row r="1799">
          <cell r="B1799">
            <v>70532400</v>
          </cell>
          <cell r="C1799" t="str">
            <v>Z005</v>
          </cell>
          <cell r="D1799" t="str">
            <v>R&amp;D P1 cust. contrib. foreign auto</v>
          </cell>
        </row>
        <row r="1800">
          <cell r="B1800">
            <v>70532450</v>
          </cell>
          <cell r="C1800" t="str">
            <v>Z005</v>
          </cell>
          <cell r="D1800" t="str">
            <v>R&amp;D P1 cust. contrib. foreign manual</v>
          </cell>
        </row>
        <row r="1801">
          <cell r="B1801">
            <v>70540050</v>
          </cell>
          <cell r="C1801" t="str">
            <v>Z005</v>
          </cell>
          <cell r="D1801" t="str">
            <v>Research tax credit P3 / P2</v>
          </cell>
        </row>
        <row r="1802">
          <cell r="B1802">
            <v>70540150</v>
          </cell>
          <cell r="C1802" t="str">
            <v>Z005</v>
          </cell>
          <cell r="D1802" t="str">
            <v>Research tax credit P1</v>
          </cell>
        </row>
        <row r="1803">
          <cell r="B1803">
            <v>70540250</v>
          </cell>
          <cell r="C1803" t="str">
            <v>Z005</v>
          </cell>
          <cell r="D1803" t="str">
            <v>Research tax credit P0 / Others</v>
          </cell>
        </row>
        <row r="1804">
          <cell r="B1804">
            <v>70550050</v>
          </cell>
          <cell r="C1804" t="str">
            <v>Z005</v>
          </cell>
          <cell r="D1804" t="str">
            <v>R&amp;D Subsidies P3 / P2</v>
          </cell>
        </row>
        <row r="1805">
          <cell r="B1805">
            <v>70550150</v>
          </cell>
          <cell r="C1805" t="str">
            <v>Z005</v>
          </cell>
          <cell r="D1805" t="str">
            <v>R&amp;D Subsidies P1</v>
          </cell>
        </row>
        <row r="1806">
          <cell r="B1806">
            <v>70550250</v>
          </cell>
          <cell r="C1806" t="str">
            <v>Z005</v>
          </cell>
          <cell r="D1806" t="str">
            <v>R&amp;D Subsidies P0 / Others</v>
          </cell>
        </row>
        <row r="1807">
          <cell r="B1807">
            <v>70820000</v>
          </cell>
          <cell r="C1807" t="str">
            <v>Z005</v>
          </cell>
          <cell r="D1807" t="str">
            <v>Capitalized material R&amp;D</v>
          </cell>
        </row>
        <row r="1808">
          <cell r="B1808">
            <v>70830000</v>
          </cell>
          <cell r="C1808" t="str">
            <v>Z005</v>
          </cell>
          <cell r="D1808" t="str">
            <v>Capitalized material</v>
          </cell>
        </row>
        <row r="1809">
          <cell r="B1809">
            <v>70890052</v>
          </cell>
          <cell r="C1809" t="str">
            <v>Z005</v>
          </cell>
          <cell r="D1809" t="str">
            <v>Depreciation Added Value Var SFIN - MOD</v>
          </cell>
        </row>
        <row r="1810">
          <cell r="B1810">
            <v>70890053</v>
          </cell>
          <cell r="C1810" t="str">
            <v>Z005</v>
          </cell>
          <cell r="D1810" t="str">
            <v>Depreciation Added Value Var SFIN - oth VA</v>
          </cell>
        </row>
        <row r="1811">
          <cell r="B1811">
            <v>70890062</v>
          </cell>
          <cell r="C1811" t="str">
            <v>Z005</v>
          </cell>
          <cell r="D1811" t="str">
            <v>Depreciation Added Value Var FG - MOD</v>
          </cell>
        </row>
        <row r="1812">
          <cell r="B1812">
            <v>70890063</v>
          </cell>
          <cell r="C1812" t="str">
            <v>Z005</v>
          </cell>
          <cell r="D1812" t="str">
            <v>Depreciation Added Value Var FG - oth VA</v>
          </cell>
        </row>
        <row r="1813">
          <cell r="B1813">
            <v>70910000</v>
          </cell>
          <cell r="C1813" t="str">
            <v>Z005</v>
          </cell>
          <cell r="D1813" t="str">
            <v>Prov mat supplier litigation DEC</v>
          </cell>
        </row>
        <row r="1814">
          <cell r="B1814">
            <v>70920000</v>
          </cell>
          <cell r="C1814" t="str">
            <v>Z005</v>
          </cell>
          <cell r="D1814" t="str">
            <v>Provision loss making contract - material decrease</v>
          </cell>
        </row>
        <row r="1815">
          <cell r="B1815">
            <v>70961000</v>
          </cell>
          <cell r="C1815" t="str">
            <v>Z005</v>
          </cell>
          <cell r="D1815" t="str">
            <v>Provision dec Loss on tooling</v>
          </cell>
        </row>
        <row r="1816">
          <cell r="B1816">
            <v>71020000</v>
          </cell>
          <cell r="C1816" t="str">
            <v>Z005</v>
          </cell>
          <cell r="D1816" t="str">
            <v>Premium freigth out rebilling</v>
          </cell>
        </row>
        <row r="1817">
          <cell r="B1817">
            <v>71320000</v>
          </cell>
          <cell r="C1817" t="str">
            <v>Z005</v>
          </cell>
          <cell r="D1817" t="str">
            <v>Training subsidies</v>
          </cell>
        </row>
        <row r="1818">
          <cell r="B1818">
            <v>71400010</v>
          </cell>
          <cell r="C1818" t="str">
            <v>Z005</v>
          </cell>
          <cell r="D1818" t="str">
            <v>IS intragroup reinvoiced costs</v>
          </cell>
        </row>
        <row r="1819">
          <cell r="B1819">
            <v>71514010</v>
          </cell>
          <cell r="C1819" t="str">
            <v>Z005</v>
          </cell>
          <cell r="D1819" t="str">
            <v>R&amp;D intragroup services</v>
          </cell>
        </row>
        <row r="1820">
          <cell r="B1820">
            <v>71610010</v>
          </cell>
          <cell r="C1820" t="str">
            <v>Z005</v>
          </cell>
          <cell r="D1820" t="str">
            <v>Intragroup sales office reinvoice</v>
          </cell>
        </row>
        <row r="1821">
          <cell r="B1821">
            <v>71700010</v>
          </cell>
          <cell r="C1821" t="str">
            <v>Z005</v>
          </cell>
          <cell r="D1821" t="str">
            <v>Intragroup costs reinvoice</v>
          </cell>
        </row>
        <row r="1822">
          <cell r="B1822">
            <v>71700910</v>
          </cell>
          <cell r="C1822" t="str">
            <v>Z005</v>
          </cell>
          <cell r="D1822" t="str">
            <v>Intragroup costs reinvoice on internal order</v>
          </cell>
        </row>
        <row r="1823">
          <cell r="B1823">
            <v>71710000</v>
          </cell>
          <cell r="C1823" t="str">
            <v>Z005</v>
          </cell>
          <cell r="D1823" t="str">
            <v>Overhead external Reinvoice</v>
          </cell>
        </row>
        <row r="1824">
          <cell r="B1824">
            <v>71710900</v>
          </cell>
          <cell r="C1824" t="str">
            <v>Z005</v>
          </cell>
          <cell r="D1824" t="str">
            <v>Overhead external Reinvoice on internal order</v>
          </cell>
        </row>
        <row r="1825">
          <cell r="B1825">
            <v>71800100</v>
          </cell>
          <cell r="C1825" t="str">
            <v>Z005</v>
          </cell>
          <cell r="D1825" t="str">
            <v>NQC reinvoicing</v>
          </cell>
        </row>
        <row r="1826">
          <cell r="B1826">
            <v>71800500</v>
          </cell>
          <cell r="C1826" t="str">
            <v>Z005</v>
          </cell>
          <cell r="D1826" t="str">
            <v>Warranty reinvoicing</v>
          </cell>
        </row>
        <row r="1827">
          <cell r="B1827">
            <v>71820000</v>
          </cell>
          <cell r="C1827" t="str">
            <v>Z005</v>
          </cell>
          <cell r="D1827" t="str">
            <v>capitalized R&amp;D developpment costs overhead</v>
          </cell>
        </row>
        <row r="1828">
          <cell r="B1828">
            <v>71830000</v>
          </cell>
          <cell r="C1828" t="str">
            <v>Z005</v>
          </cell>
          <cell r="D1828" t="str">
            <v>Capitalized production overhead</v>
          </cell>
        </row>
        <row r="1829">
          <cell r="B1829">
            <v>71901010</v>
          </cell>
          <cell r="C1829" t="str">
            <v>Z005</v>
          </cell>
          <cell r="D1829" t="str">
            <v>Re-invoicing shared services center</v>
          </cell>
        </row>
        <row r="1830">
          <cell r="B1830">
            <v>71902010</v>
          </cell>
          <cell r="C1830" t="str">
            <v>Z005</v>
          </cell>
          <cell r="D1830" t="str">
            <v>Ssc reinvoiced adjustment</v>
          </cell>
        </row>
        <row r="1831">
          <cell r="B1831">
            <v>71909100</v>
          </cell>
          <cell r="C1831" t="str">
            <v>Z005</v>
          </cell>
          <cell r="D1831" t="str">
            <v>Provision for warranty statistical dec</v>
          </cell>
        </row>
        <row r="1832">
          <cell r="B1832">
            <v>71909200</v>
          </cell>
          <cell r="C1832" t="str">
            <v>Z005</v>
          </cell>
          <cell r="D1832" t="str">
            <v>Provision for quality risk dec</v>
          </cell>
        </row>
        <row r="1833">
          <cell r="B1833">
            <v>71911010</v>
          </cell>
          <cell r="C1833" t="str">
            <v>Z005</v>
          </cell>
          <cell r="D1833" t="str">
            <v>Re-invoicing SSC Non production</v>
          </cell>
        </row>
        <row r="1834">
          <cell r="B1834">
            <v>71911100</v>
          </cell>
          <cell r="C1834" t="str">
            <v>Z005</v>
          </cell>
          <cell r="D1834" t="str">
            <v>Bad debt AR provision decrease</v>
          </cell>
        </row>
        <row r="1835">
          <cell r="B1835">
            <v>71911200</v>
          </cell>
          <cell r="C1835" t="str">
            <v>Z005</v>
          </cell>
          <cell r="D1835" t="str">
            <v>Bad debt other receivable provision allowance</v>
          </cell>
        </row>
        <row r="1836">
          <cell r="B1836">
            <v>71912010</v>
          </cell>
          <cell r="C1836" t="str">
            <v>Z005</v>
          </cell>
          <cell r="D1836" t="str">
            <v>SSC Non production reinvoiced adjustment</v>
          </cell>
        </row>
        <row r="1837">
          <cell r="B1837">
            <v>71990100</v>
          </cell>
          <cell r="C1837" t="str">
            <v>Z005</v>
          </cell>
          <cell r="D1837" t="str">
            <v>Provision DEC other tax contingencies operating</v>
          </cell>
        </row>
        <row r="1838">
          <cell r="B1838">
            <v>71990200</v>
          </cell>
          <cell r="C1838" t="str">
            <v>Z005</v>
          </cell>
          <cell r="D1838" t="str">
            <v>Provision DEC lawsuits &amp; other - operating</v>
          </cell>
        </row>
        <row r="1839">
          <cell r="B1839">
            <v>71990300</v>
          </cell>
          <cell r="C1839" t="str">
            <v>Z005</v>
          </cell>
          <cell r="D1839" t="str">
            <v>Provision DEC other operating type 1</v>
          </cell>
        </row>
        <row r="1840">
          <cell r="B1840">
            <v>71990400</v>
          </cell>
          <cell r="C1840" t="str">
            <v>Z005</v>
          </cell>
          <cell r="D1840" t="str">
            <v>Provision DEC restructuring costs</v>
          </cell>
        </row>
        <row r="1841">
          <cell r="B1841">
            <v>72100000</v>
          </cell>
          <cell r="C1841" t="str">
            <v>Z005</v>
          </cell>
          <cell r="D1841" t="str">
            <v>Intangible asset sales</v>
          </cell>
        </row>
        <row r="1842">
          <cell r="B1842">
            <v>72100010</v>
          </cell>
          <cell r="C1842" t="str">
            <v>Z005</v>
          </cell>
          <cell r="D1842" t="str">
            <v>Intangible asset sales internal</v>
          </cell>
        </row>
        <row r="1843">
          <cell r="B1843">
            <v>72110000</v>
          </cell>
          <cell r="C1843" t="str">
            <v>Z005</v>
          </cell>
          <cell r="D1843" t="str">
            <v>Tangible asset sales</v>
          </cell>
        </row>
        <row r="1844">
          <cell r="B1844">
            <v>72110010</v>
          </cell>
          <cell r="C1844" t="str">
            <v>Z005</v>
          </cell>
          <cell r="D1844" t="str">
            <v>Tangible asset sales internal</v>
          </cell>
        </row>
        <row r="1845">
          <cell r="B1845">
            <v>72800000</v>
          </cell>
          <cell r="C1845" t="str">
            <v>Z005</v>
          </cell>
          <cell r="D1845" t="str">
            <v>Intangible asset depreciation decrease</v>
          </cell>
        </row>
        <row r="1846">
          <cell r="B1846">
            <v>72800009</v>
          </cell>
          <cell r="C1846" t="str">
            <v>Z005</v>
          </cell>
          <cell r="D1846" t="str">
            <v>Intangible asset depreciation manual</v>
          </cell>
        </row>
        <row r="1847">
          <cell r="B1847">
            <v>72808000</v>
          </cell>
          <cell r="C1847" t="str">
            <v>Z005</v>
          </cell>
          <cell r="D1847" t="str">
            <v>Capitalized development costs depreciation dec</v>
          </cell>
        </row>
        <row r="1848">
          <cell r="B1848">
            <v>72808009</v>
          </cell>
          <cell r="C1848" t="str">
            <v>Z005</v>
          </cell>
          <cell r="D1848" t="str">
            <v>Capitalized development costs depreciation manual</v>
          </cell>
        </row>
        <row r="1849">
          <cell r="B1849">
            <v>72810000</v>
          </cell>
          <cell r="C1849" t="str">
            <v>Z005</v>
          </cell>
          <cell r="D1849" t="str">
            <v>Tangible asset dep dec</v>
          </cell>
        </row>
        <row r="1850">
          <cell r="B1850">
            <v>72810009</v>
          </cell>
          <cell r="C1850" t="str">
            <v>Z005</v>
          </cell>
          <cell r="D1850" t="str">
            <v>tangible asset depreciation manual</v>
          </cell>
        </row>
        <row r="1851">
          <cell r="B1851">
            <v>72901000</v>
          </cell>
          <cell r="C1851" t="str">
            <v>Z005</v>
          </cell>
          <cell r="D1851" t="str">
            <v>Impairement on intangible assets decrease</v>
          </cell>
        </row>
        <row r="1852">
          <cell r="B1852">
            <v>72901009</v>
          </cell>
          <cell r="C1852" t="str">
            <v>Z005</v>
          </cell>
          <cell r="D1852" t="str">
            <v>Impairement on intangible assets decrease manual</v>
          </cell>
        </row>
        <row r="1853">
          <cell r="B1853">
            <v>72908000</v>
          </cell>
          <cell r="C1853" t="str">
            <v>Z005</v>
          </cell>
          <cell r="D1853" t="str">
            <v>Impairement on intangible assets decrease</v>
          </cell>
        </row>
        <row r="1854">
          <cell r="B1854">
            <v>72908009</v>
          </cell>
          <cell r="C1854" t="str">
            <v>Z005</v>
          </cell>
          <cell r="D1854" t="str">
            <v>Impairement on intangible assets decrease manual</v>
          </cell>
        </row>
        <row r="1855">
          <cell r="B1855">
            <v>72911000</v>
          </cell>
          <cell r="C1855" t="str">
            <v>Z005</v>
          </cell>
          <cell r="D1855" t="str">
            <v>Impairement on tangible asset decrease</v>
          </cell>
        </row>
        <row r="1856">
          <cell r="B1856">
            <v>72911009</v>
          </cell>
          <cell r="C1856" t="str">
            <v>Z005</v>
          </cell>
          <cell r="D1856" t="str">
            <v>Impairement on tangible asset decrease manual</v>
          </cell>
        </row>
        <row r="1857">
          <cell r="B1857">
            <v>73400110</v>
          </cell>
          <cell r="C1857" t="str">
            <v>Z005</v>
          </cell>
          <cell r="D1857" t="str">
            <v>Internal fees out contract</v>
          </cell>
        </row>
        <row r="1858">
          <cell r="B1858">
            <v>73400210</v>
          </cell>
          <cell r="C1858" t="str">
            <v>Z005</v>
          </cell>
          <cell r="D1858" t="str">
            <v>Internal fees out to adjust in MIA</v>
          </cell>
        </row>
        <row r="1859">
          <cell r="B1859">
            <v>73400310</v>
          </cell>
          <cell r="C1859" t="str">
            <v>Z005</v>
          </cell>
          <cell r="D1859" t="str">
            <v>Internal fees out national direction</v>
          </cell>
        </row>
        <row r="1860">
          <cell r="B1860">
            <v>73410110</v>
          </cell>
          <cell r="C1860" t="str">
            <v>Z005</v>
          </cell>
          <cell r="D1860" t="str">
            <v>Internal fees R&amp;D P2 contract</v>
          </cell>
        </row>
        <row r="1861">
          <cell r="B1861">
            <v>73410210</v>
          </cell>
          <cell r="C1861" t="str">
            <v>Z005</v>
          </cell>
          <cell r="D1861" t="str">
            <v>Internal fees R&amp;D P2 to adjust in MIA</v>
          </cell>
        </row>
        <row r="1862">
          <cell r="B1862">
            <v>74000010</v>
          </cell>
          <cell r="C1862" t="str">
            <v>Z005</v>
          </cell>
          <cell r="D1862" t="str">
            <v>Operating subsidy received productive</v>
          </cell>
        </row>
        <row r="1863">
          <cell r="B1863">
            <v>74005000</v>
          </cell>
          <cell r="C1863" t="str">
            <v>Z005</v>
          </cell>
          <cell r="D1863" t="str">
            <v>Operating subsidy received structure</v>
          </cell>
        </row>
        <row r="1864">
          <cell r="B1864">
            <v>74005010</v>
          </cell>
          <cell r="C1864" t="str">
            <v>Z005</v>
          </cell>
          <cell r="D1864" t="str">
            <v>Operating subsidy received adjustment structure</v>
          </cell>
        </row>
        <row r="1865">
          <cell r="B1865">
            <v>74700000</v>
          </cell>
          <cell r="C1865" t="str">
            <v>Z005</v>
          </cell>
          <cell r="D1865" t="str">
            <v>Re invoicing OUT external productive</v>
          </cell>
        </row>
        <row r="1866">
          <cell r="B1866">
            <v>74700010</v>
          </cell>
          <cell r="C1866" t="str">
            <v>Z005</v>
          </cell>
          <cell r="D1866" t="str">
            <v>Re invoicing OUT intragroup productive</v>
          </cell>
        </row>
        <row r="1867">
          <cell r="B1867">
            <v>74705000</v>
          </cell>
          <cell r="C1867" t="str">
            <v>Z005</v>
          </cell>
          <cell r="D1867" t="str">
            <v>Re invoicing OUT external structure</v>
          </cell>
        </row>
        <row r="1868">
          <cell r="B1868">
            <v>74705010</v>
          </cell>
          <cell r="C1868" t="str">
            <v>Z005</v>
          </cell>
          <cell r="D1868" t="str">
            <v>Re invoicing OUT intragroup structure</v>
          </cell>
        </row>
        <row r="1869">
          <cell r="B1869">
            <v>74790000</v>
          </cell>
          <cell r="C1869" t="str">
            <v>Z005</v>
          </cell>
          <cell r="D1869" t="str">
            <v>Reinvoice out direct prod. empl. internal order</v>
          </cell>
        </row>
        <row r="1870">
          <cell r="B1870">
            <v>74795000</v>
          </cell>
          <cell r="C1870" t="str">
            <v>Z005</v>
          </cell>
          <cell r="D1870" t="str">
            <v>Rech.pr.payr.c. structure</v>
          </cell>
        </row>
        <row r="1871">
          <cell r="B1871">
            <v>74820000</v>
          </cell>
          <cell r="C1871" t="str">
            <v>Z005</v>
          </cell>
          <cell r="D1871" t="str">
            <v>Capitalized r&amp;d direct labor</v>
          </cell>
        </row>
        <row r="1872">
          <cell r="B1872">
            <v>74825000</v>
          </cell>
          <cell r="C1872" t="str">
            <v>Z005</v>
          </cell>
          <cell r="D1872" t="str">
            <v>Capitalized R&amp;D  structure</v>
          </cell>
        </row>
        <row r="1873">
          <cell r="B1873">
            <v>74830000</v>
          </cell>
          <cell r="C1873" t="str">
            <v>Z005</v>
          </cell>
          <cell r="D1873" t="str">
            <v>Capitalized production direct labor</v>
          </cell>
        </row>
        <row r="1874">
          <cell r="B1874">
            <v>74835000</v>
          </cell>
          <cell r="C1874" t="str">
            <v>Z005</v>
          </cell>
          <cell r="D1874" t="str">
            <v>Immobilized production structure</v>
          </cell>
        </row>
        <row r="1875">
          <cell r="B1875">
            <v>74900000</v>
          </cell>
          <cell r="C1875" t="str">
            <v>Z005</v>
          </cell>
          <cell r="D1875" t="str">
            <v>Provision pension direct productive decrease</v>
          </cell>
        </row>
        <row r="1876">
          <cell r="B1876">
            <v>74903000</v>
          </cell>
          <cell r="C1876" t="str">
            <v>Z005</v>
          </cell>
          <cell r="D1876" t="str">
            <v>Provision pension indirect productive decrease</v>
          </cell>
        </row>
        <row r="1877">
          <cell r="B1877">
            <v>74905000</v>
          </cell>
          <cell r="C1877" t="str">
            <v>Z005</v>
          </cell>
          <cell r="D1877" t="str">
            <v>Provisision for pension structure decrease</v>
          </cell>
        </row>
        <row r="1878">
          <cell r="B1878">
            <v>74905010</v>
          </cell>
          <cell r="C1878" t="str">
            <v>Z005</v>
          </cell>
          <cell r="D1878" t="str">
            <v>Provisision for pension structure T2 decrease</v>
          </cell>
        </row>
        <row r="1879">
          <cell r="B1879">
            <v>74910010</v>
          </cell>
          <cell r="C1879" t="str">
            <v>Z005</v>
          </cell>
          <cell r="D1879" t="str">
            <v>Provision lawsuits&amp;oth. direct productive dec</v>
          </cell>
        </row>
        <row r="1880">
          <cell r="B1880">
            <v>74913010</v>
          </cell>
          <cell r="C1880" t="str">
            <v>Z005</v>
          </cell>
          <cell r="D1880" t="str">
            <v>Provision lawsuits&amp;oth. indirect productive dec</v>
          </cell>
        </row>
        <row r="1881">
          <cell r="B1881">
            <v>74915010</v>
          </cell>
          <cell r="C1881" t="str">
            <v>Z005</v>
          </cell>
          <cell r="D1881" t="str">
            <v>Provision lawsuits&amp;oth. Structure decrease</v>
          </cell>
        </row>
        <row r="1882">
          <cell r="B1882">
            <v>74920010</v>
          </cell>
          <cell r="C1882" t="str">
            <v>Z005</v>
          </cell>
          <cell r="D1882" t="str">
            <v>Provision restructuring direct productive dec</v>
          </cell>
        </row>
        <row r="1883">
          <cell r="B1883">
            <v>74923010</v>
          </cell>
          <cell r="C1883" t="str">
            <v>Z005</v>
          </cell>
          <cell r="D1883" t="str">
            <v>Provision restructuring indirect productive dec</v>
          </cell>
        </row>
        <row r="1884">
          <cell r="B1884">
            <v>74925010</v>
          </cell>
          <cell r="C1884" t="str">
            <v>Z005</v>
          </cell>
          <cell r="D1884" t="str">
            <v>Provision restructuring decrease structure</v>
          </cell>
        </row>
        <row r="1885">
          <cell r="B1885">
            <v>75112000</v>
          </cell>
          <cell r="C1885" t="str">
            <v>Z005</v>
          </cell>
          <cell r="D1885" t="str">
            <v>Oth Inc &amp; Exp Claims and litigation Prov rev</v>
          </cell>
        </row>
        <row r="1886">
          <cell r="B1886">
            <v>75122000</v>
          </cell>
          <cell r="C1886" t="str">
            <v>Z005</v>
          </cell>
          <cell r="D1886" t="str">
            <v>Oth Inc &amp; Exp restructuring costs Prov rev</v>
          </cell>
        </row>
        <row r="1887">
          <cell r="B1887">
            <v>75210110</v>
          </cell>
          <cell r="C1887" t="str">
            <v>Z005</v>
          </cell>
          <cell r="D1887" t="str">
            <v>MIA Internal fees adjustment</v>
          </cell>
        </row>
        <row r="1888">
          <cell r="B1888">
            <v>75210210</v>
          </cell>
          <cell r="C1888" t="str">
            <v>Z005</v>
          </cell>
          <cell r="D1888" t="str">
            <v>MIA R&amp;D fees adjustement</v>
          </cell>
        </row>
        <row r="1889">
          <cell r="B1889">
            <v>75210310</v>
          </cell>
          <cell r="C1889" t="str">
            <v>Z005</v>
          </cell>
          <cell r="D1889" t="str">
            <v>MIA management adjustement</v>
          </cell>
        </row>
        <row r="1890">
          <cell r="B1890">
            <v>76000000</v>
          </cell>
          <cell r="C1890" t="str">
            <v>Z005</v>
          </cell>
          <cell r="D1890" t="str">
            <v>FIN.INC. interests on bank overdrafts</v>
          </cell>
        </row>
        <row r="1891">
          <cell r="B1891">
            <v>76000010</v>
          </cell>
          <cell r="C1891" t="str">
            <v>Z005</v>
          </cell>
          <cell r="D1891" t="str">
            <v>FIN.INC. Internal  loans (cash pool)</v>
          </cell>
        </row>
        <row r="1892">
          <cell r="B1892">
            <v>76000020</v>
          </cell>
          <cell r="C1892" t="str">
            <v>Z005</v>
          </cell>
          <cell r="D1892" t="str">
            <v>FIN.INC. Internal currency loans (cash pool)</v>
          </cell>
        </row>
        <row r="1893">
          <cell r="B1893">
            <v>76000030</v>
          </cell>
          <cell r="C1893" t="str">
            <v>Z005</v>
          </cell>
          <cell r="D1893" t="str">
            <v>FIN.INC. internal loans - contract</v>
          </cell>
        </row>
        <row r="1894">
          <cell r="B1894">
            <v>76000100</v>
          </cell>
          <cell r="C1894" t="str">
            <v>Z005</v>
          </cell>
          <cell r="D1894" t="str">
            <v>FIN.INC. Interest on Financial instrument 1</v>
          </cell>
        </row>
        <row r="1895">
          <cell r="B1895">
            <v>76000200</v>
          </cell>
          <cell r="C1895" t="str">
            <v>Z005</v>
          </cell>
          <cell r="D1895" t="str">
            <v>FIN.INC. Interest on Financial instrument 2</v>
          </cell>
        </row>
        <row r="1896">
          <cell r="B1896">
            <v>76000300</v>
          </cell>
          <cell r="C1896" t="str">
            <v>Z005</v>
          </cell>
          <cell r="D1896" t="str">
            <v>FIN.INC. Interest on Financial instrument 3</v>
          </cell>
        </row>
        <row r="1897">
          <cell r="B1897">
            <v>76000400</v>
          </cell>
          <cell r="C1897" t="str">
            <v>Z005</v>
          </cell>
          <cell r="D1897" t="str">
            <v>FIN.INC. Interest on Financial instrument 4</v>
          </cell>
        </row>
        <row r="1898">
          <cell r="B1898">
            <v>76010200</v>
          </cell>
          <cell r="C1898" t="str">
            <v>Z005</v>
          </cell>
          <cell r="D1898" t="str">
            <v>Provision interest costs defined benefit obliga.</v>
          </cell>
        </row>
        <row r="1899">
          <cell r="B1899">
            <v>76040100</v>
          </cell>
          <cell r="C1899" t="str">
            <v>Z005</v>
          </cell>
          <cell r="D1899" t="str">
            <v>Investment depreciation dec</v>
          </cell>
        </row>
        <row r="1900">
          <cell r="B1900">
            <v>76040200</v>
          </cell>
          <cell r="C1900" t="str">
            <v>Z005</v>
          </cell>
          <cell r="D1900" t="str">
            <v>Shareholde current account depreciation dec</v>
          </cell>
        </row>
        <row r="1901">
          <cell r="B1901">
            <v>76050000</v>
          </cell>
          <cell r="C1901" t="str">
            <v>Z005</v>
          </cell>
          <cell r="D1901" t="str">
            <v>Internal cap.gain inv. in affiliate</v>
          </cell>
        </row>
        <row r="1902">
          <cell r="B1902">
            <v>76070100</v>
          </cell>
          <cell r="C1902" t="str">
            <v>Z005</v>
          </cell>
          <cell r="D1902" t="str">
            <v>Back on loans written off</v>
          </cell>
        </row>
        <row r="1903">
          <cell r="B1903">
            <v>76070900</v>
          </cell>
          <cell r="C1903" t="str">
            <v>Z005</v>
          </cell>
          <cell r="D1903" t="str">
            <v>bad debt - bankruptcy - prov decrease</v>
          </cell>
        </row>
        <row r="1904">
          <cell r="B1904">
            <v>76081000</v>
          </cell>
          <cell r="C1904" t="str">
            <v>Z005</v>
          </cell>
          <cell r="D1904" t="str">
            <v>Currency trading - realized gain</v>
          </cell>
        </row>
        <row r="1905">
          <cell r="B1905">
            <v>76082000</v>
          </cell>
          <cell r="C1905" t="str">
            <v>Z005</v>
          </cell>
          <cell r="D1905" t="str">
            <v>Currency trading - unrealized gain</v>
          </cell>
        </row>
        <row r="1906">
          <cell r="B1906">
            <v>76083000</v>
          </cell>
          <cell r="C1906" t="str">
            <v>Z005</v>
          </cell>
          <cell r="D1906" t="str">
            <v>Ineffectiveness of currency hedging  gain</v>
          </cell>
        </row>
        <row r="1907">
          <cell r="B1907">
            <v>76084000</v>
          </cell>
          <cell r="C1907" t="str">
            <v>Z005</v>
          </cell>
          <cell r="D1907" t="str">
            <v>Exchange variance excl currency trading gain</v>
          </cell>
        </row>
        <row r="1908">
          <cell r="B1908">
            <v>76091000</v>
          </cell>
          <cell r="C1908" t="str">
            <v>Z005</v>
          </cell>
          <cell r="D1908" t="str">
            <v>Other commodity gain</v>
          </cell>
        </row>
        <row r="1909">
          <cell r="B1909">
            <v>76092000</v>
          </cell>
          <cell r="C1909" t="str">
            <v>Z005</v>
          </cell>
          <cell r="D1909" t="str">
            <v>Commodity trading - unrealized gain</v>
          </cell>
        </row>
        <row r="1910">
          <cell r="B1910">
            <v>76093000</v>
          </cell>
          <cell r="C1910" t="str">
            <v>Z005</v>
          </cell>
          <cell r="D1910" t="str">
            <v>Commodity trading - realized gain</v>
          </cell>
        </row>
        <row r="1911">
          <cell r="B1911">
            <v>76094000</v>
          </cell>
          <cell r="C1911" t="str">
            <v>Z005</v>
          </cell>
          <cell r="D1911" t="str">
            <v>Ineffectiveness of  commodity hedging   gain</v>
          </cell>
        </row>
        <row r="1912">
          <cell r="B1912">
            <v>76101000</v>
          </cell>
          <cell r="C1912" t="str">
            <v>Z005</v>
          </cell>
          <cell r="D1912" t="str">
            <v>Ineffectiveness of interest rate hedging gain</v>
          </cell>
        </row>
        <row r="1913">
          <cell r="B1913">
            <v>76102000</v>
          </cell>
          <cell r="C1913" t="str">
            <v>Z005</v>
          </cell>
          <cell r="D1913" t="str">
            <v>Interest rate trading  gain</v>
          </cell>
        </row>
        <row r="1914">
          <cell r="B1914">
            <v>76110000</v>
          </cell>
          <cell r="C1914" t="str">
            <v>Z005</v>
          </cell>
          <cell r="D1914" t="str">
            <v>Dividends received-Net</v>
          </cell>
        </row>
        <row r="1915">
          <cell r="B1915">
            <v>76120000</v>
          </cell>
          <cell r="C1915" t="str">
            <v>Z005</v>
          </cell>
          <cell r="D1915" t="str">
            <v>Dividends receiv.withholding tax</v>
          </cell>
        </row>
        <row r="1916">
          <cell r="B1916">
            <v>76200000</v>
          </cell>
          <cell r="C1916" t="str">
            <v>Z005</v>
          </cell>
          <cell r="D1916" t="str">
            <v>Reversal of discounting other provisions dec</v>
          </cell>
        </row>
        <row r="1917">
          <cell r="B1917">
            <v>76200100</v>
          </cell>
          <cell r="C1917" t="str">
            <v>Z005</v>
          </cell>
          <cell r="D1917" t="str">
            <v>Supplier cash discounts</v>
          </cell>
        </row>
        <row r="1918">
          <cell r="B1918">
            <v>76300100</v>
          </cell>
          <cell r="C1918" t="str">
            <v>Z005</v>
          </cell>
          <cell r="D1918" t="str">
            <v>Write back other financial asset gain</v>
          </cell>
        </row>
        <row r="1919">
          <cell r="B1919">
            <v>76400000</v>
          </cell>
          <cell r="C1919" t="str">
            <v>Z005</v>
          </cell>
          <cell r="D1919" t="str">
            <v>Other income on financial assets</v>
          </cell>
        </row>
        <row r="1920">
          <cell r="B1920">
            <v>76600000</v>
          </cell>
          <cell r="C1920" t="str">
            <v>Z005</v>
          </cell>
          <cell r="D1920" t="str">
            <v>Other miscellaneous financial income</v>
          </cell>
        </row>
        <row r="1921">
          <cell r="B1921">
            <v>78290000</v>
          </cell>
          <cell r="C1921" t="str">
            <v>Z005</v>
          </cell>
          <cell r="D1921" t="str">
            <v>deferred tax asset impairment reversal (p&amp;l)</v>
          </cell>
        </row>
        <row r="1922">
          <cell r="B1922">
            <v>78300000</v>
          </cell>
          <cell r="C1922" t="str">
            <v>Z005</v>
          </cell>
          <cell r="D1922" t="str">
            <v>current income tax contingencies - reversals</v>
          </cell>
        </row>
        <row r="1923">
          <cell r="B1923">
            <v>88888888</v>
          </cell>
          <cell r="C1923" t="str">
            <v>Z009</v>
          </cell>
          <cell r="D1923" t="str">
            <v>migration technical</v>
          </cell>
        </row>
        <row r="1924">
          <cell r="B1924">
            <v>98888888</v>
          </cell>
          <cell r="C1924" t="str">
            <v>Z009</v>
          </cell>
          <cell r="D1924" t="str">
            <v>Migration Offsetting B/S P&amp;L</v>
          </cell>
        </row>
        <row r="1925">
          <cell r="B1925">
            <v>99999998</v>
          </cell>
          <cell r="C1925" t="str">
            <v>Z009</v>
          </cell>
          <cell r="D1925" t="str">
            <v>Migration Transit for Open Items</v>
          </cell>
        </row>
        <row r="1926">
          <cell r="B1926">
            <v>99999999</v>
          </cell>
          <cell r="C1926" t="str">
            <v>Z009</v>
          </cell>
          <cell r="D1926" t="str">
            <v>Migration Offsetting B/S P&amp;L</v>
          </cell>
        </row>
        <row r="1927">
          <cell r="B1927" t="str">
            <v>4011001L</v>
          </cell>
          <cell r="C1927" t="str">
            <v>Z02J</v>
          </cell>
          <cell r="D1927" t="str">
            <v>AP Material domestic intralegal entity</v>
          </cell>
        </row>
        <row r="1928">
          <cell r="B1928" t="str">
            <v>4012001L</v>
          </cell>
          <cell r="C1928" t="str">
            <v>Z02J</v>
          </cell>
          <cell r="D1928" t="str">
            <v>AP overhead domestic intralegal entity</v>
          </cell>
        </row>
        <row r="1929">
          <cell r="B1929" t="str">
            <v>4013001L</v>
          </cell>
          <cell r="C1929" t="str">
            <v>Z02J</v>
          </cell>
          <cell r="D1929" t="str">
            <v>AP Customer Tooling domestic intralegal entity</v>
          </cell>
        </row>
        <row r="1930">
          <cell r="B1930" t="str">
            <v>4014001L</v>
          </cell>
          <cell r="C1930" t="str">
            <v>Z04J</v>
          </cell>
          <cell r="D1930" t="str">
            <v>AP investment reclass  intralegal entity</v>
          </cell>
        </row>
        <row r="1931">
          <cell r="B1931" t="str">
            <v>4014101L</v>
          </cell>
          <cell r="C1931" t="str">
            <v>Z04J</v>
          </cell>
          <cell r="D1931" t="str">
            <v>AP investment reclass  intralegal entity overhead</v>
          </cell>
        </row>
        <row r="1932">
          <cell r="B1932" t="str">
            <v>4081001L</v>
          </cell>
          <cell r="C1932" t="str">
            <v>Z04J</v>
          </cell>
          <cell r="D1932" t="str">
            <v>AP GRNI Material intralegal entity</v>
          </cell>
        </row>
        <row r="1933">
          <cell r="B1933" t="str">
            <v>4082001L</v>
          </cell>
          <cell r="C1933" t="str">
            <v>Z04J</v>
          </cell>
          <cell r="D1933" t="str">
            <v>AP GRNI overhead Intra legal entity</v>
          </cell>
        </row>
        <row r="1934">
          <cell r="B1934" t="str">
            <v>4083001L</v>
          </cell>
          <cell r="C1934" t="str">
            <v>Z04J</v>
          </cell>
          <cell r="D1934" t="str">
            <v>GRNI customer tooling Intra legal entity</v>
          </cell>
        </row>
        <row r="1935">
          <cell r="B1935" t="str">
            <v>4091001L</v>
          </cell>
          <cell r="C1935" t="str">
            <v>Z02J</v>
          </cell>
          <cell r="D1935" t="str">
            <v>AP Accrual material CGS Intra legal entity</v>
          </cell>
        </row>
        <row r="1936">
          <cell r="B1936" t="str">
            <v>4092001L</v>
          </cell>
          <cell r="C1936" t="str">
            <v>Z02J</v>
          </cell>
          <cell r="D1936" t="str">
            <v>AP Accrual overhead CGS Intra legal entity</v>
          </cell>
        </row>
        <row r="1937">
          <cell r="B1937" t="str">
            <v>4093001L</v>
          </cell>
          <cell r="C1937" t="str">
            <v>Z02J</v>
          </cell>
          <cell r="D1937" t="str">
            <v>Accrual tooling subledger Intra legal entity</v>
          </cell>
        </row>
        <row r="1938">
          <cell r="B1938" t="str">
            <v>4111001L</v>
          </cell>
          <cell r="C1938" t="str">
            <v>Z02J</v>
          </cell>
          <cell r="D1938" t="str">
            <v>AR invoices Intra Legal Entity GV</v>
          </cell>
        </row>
        <row r="1939">
          <cell r="B1939" t="str">
            <v>4112001L</v>
          </cell>
          <cell r="C1939" t="str">
            <v>Z02J</v>
          </cell>
          <cell r="D1939" t="str">
            <v>AR Tooling invoices Intra Legal Entity GV</v>
          </cell>
        </row>
        <row r="1940">
          <cell r="B1940" t="str">
            <v>4171001L</v>
          </cell>
          <cell r="C1940" t="str">
            <v>Z02J</v>
          </cell>
          <cell r="D1940" t="str">
            <v>AR Payment diff debit notes ILE</v>
          </cell>
        </row>
        <row r="1941">
          <cell r="B1941" t="str">
            <v>4172001L</v>
          </cell>
          <cell r="C1941" t="str">
            <v>Z02J</v>
          </cell>
          <cell r="D1941" t="str">
            <v>AR Payment diff excess ILE</v>
          </cell>
        </row>
        <row r="1942">
          <cell r="B1942" t="str">
            <v>4180000L</v>
          </cell>
          <cell r="C1942" t="str">
            <v>Z02J</v>
          </cell>
          <cell r="D1942" t="str">
            <v>AR Accrued Sales intra LE</v>
          </cell>
        </row>
        <row r="1943">
          <cell r="B1943" t="str">
            <v>4181501L</v>
          </cell>
          <cell r="C1943" t="str">
            <v>Z02J</v>
          </cell>
          <cell r="D1943" t="str">
            <v>AR Unbilled  intraLE GV</v>
          </cell>
        </row>
        <row r="1944">
          <cell r="B1944" t="str">
            <v>4522000L</v>
          </cell>
          <cell r="C1944" t="str">
            <v>Z02J</v>
          </cell>
          <cell r="D1944" t="str">
            <v>Downpayment supplier ILE except tooling Sp.G/L</v>
          </cell>
        </row>
        <row r="1945">
          <cell r="B1945" t="str">
            <v>4560000L</v>
          </cell>
          <cell r="C1945" t="str">
            <v>Z02J</v>
          </cell>
          <cell r="D1945" t="str">
            <v>Down-payments customer received ILE</v>
          </cell>
        </row>
        <row r="1946">
          <cell r="B1946" t="str">
            <v>4821001L</v>
          </cell>
          <cell r="C1946" t="str">
            <v>Z02J</v>
          </cell>
          <cell r="D1946" t="str">
            <v>A/P tangible assets intra legal entity</v>
          </cell>
        </row>
        <row r="1947">
          <cell r="B1947" t="str">
            <v>4821801L</v>
          </cell>
          <cell r="C1947" t="str">
            <v>Z04J</v>
          </cell>
          <cell r="D1947" t="str">
            <v>A/P tang. assets received not invoiced- intra LE</v>
          </cell>
        </row>
        <row r="1948">
          <cell r="B1948" t="str">
            <v>4831001L</v>
          </cell>
          <cell r="C1948" t="str">
            <v>Z04J</v>
          </cell>
          <cell r="D1948" t="str">
            <v>A/P intangible assets intra legal entity</v>
          </cell>
        </row>
        <row r="1949">
          <cell r="B1949" t="str">
            <v>4831801L</v>
          </cell>
          <cell r="C1949" t="str">
            <v>Z04J</v>
          </cell>
          <cell r="D1949" t="str">
            <v>A/P intang. assets received not invoiced- intra LE</v>
          </cell>
        </row>
        <row r="1950">
          <cell r="B1950" t="str">
            <v>5190000L</v>
          </cell>
          <cell r="C1950" t="str">
            <v>Z010</v>
          </cell>
          <cell r="D1950" t="str">
            <v>Internal cash balancing auto</v>
          </cell>
        </row>
        <row r="1951">
          <cell r="B1951" t="str">
            <v>5190009L</v>
          </cell>
          <cell r="C1951" t="str">
            <v>Z03J</v>
          </cell>
          <cell r="D1951" t="str">
            <v>Internal cash manual</v>
          </cell>
        </row>
        <row r="1952">
          <cell r="B1952" t="str">
            <v>6010000L</v>
          </cell>
          <cell r="C1952" t="str">
            <v>Z05J</v>
          </cell>
          <cell r="D1952" t="str">
            <v>Purchasing std - intra LE</v>
          </cell>
        </row>
        <row r="1953">
          <cell r="B1953" t="str">
            <v>6011100L</v>
          </cell>
          <cell r="C1953" t="str">
            <v>Z05J</v>
          </cell>
          <cell r="D1953" t="str">
            <v>PPV PO vs Standard total Intral Legal Entity</v>
          </cell>
        </row>
        <row r="1954">
          <cell r="B1954" t="str">
            <v>6044000L</v>
          </cell>
          <cell r="C1954" t="str">
            <v>Z05J</v>
          </cell>
          <cell r="D1954" t="str">
            <v>Purchase Transit inventory IntraLE</v>
          </cell>
        </row>
        <row r="1955">
          <cell r="B1955" t="str">
            <v>6140001L</v>
          </cell>
          <cell r="C1955" t="str">
            <v>Z05J</v>
          </cell>
          <cell r="D1955" t="str">
            <v>IS intralegal entity costs</v>
          </cell>
        </row>
        <row r="1956">
          <cell r="B1956" t="str">
            <v>6151401L</v>
          </cell>
          <cell r="C1956" t="str">
            <v>Z05J</v>
          </cell>
          <cell r="D1956" t="str">
            <v>R&amp;D intragroup intra legal entity services</v>
          </cell>
        </row>
        <row r="1957">
          <cell r="B1957" t="str">
            <v>6161001L</v>
          </cell>
          <cell r="C1957" t="str">
            <v>Z05J</v>
          </cell>
          <cell r="D1957" t="str">
            <v>Intralegal entity sales office costs recharge</v>
          </cell>
        </row>
        <row r="1958">
          <cell r="B1958" t="str">
            <v>6170001L</v>
          </cell>
          <cell r="C1958" t="str">
            <v>Z05J</v>
          </cell>
          <cell r="D1958" t="str">
            <v>Intralegal entity costs recharge</v>
          </cell>
        </row>
        <row r="1959">
          <cell r="B1959" t="str">
            <v>6190101L</v>
          </cell>
          <cell r="C1959" t="str">
            <v>Z05J</v>
          </cell>
          <cell r="D1959" t="str">
            <v>Purchasing shared services center intrale</v>
          </cell>
        </row>
        <row r="1960">
          <cell r="B1960" t="str">
            <v>6191101L</v>
          </cell>
          <cell r="C1960" t="str">
            <v>Z05J</v>
          </cell>
          <cell r="D1960" t="str">
            <v>Invoicing SSC non prod intrale</v>
          </cell>
        </row>
        <row r="1961">
          <cell r="B1961" t="str">
            <v>6340001L</v>
          </cell>
          <cell r="C1961" t="str">
            <v>Z05J</v>
          </cell>
          <cell r="D1961" t="str">
            <v>Internal fees in intraLE</v>
          </cell>
        </row>
        <row r="1962">
          <cell r="B1962" t="str">
            <v>6341001L</v>
          </cell>
          <cell r="C1962" t="str">
            <v>Z05J</v>
          </cell>
          <cell r="D1962" t="str">
            <v>Internal fees R&amp;D P2intraLE</v>
          </cell>
        </row>
        <row r="1963">
          <cell r="B1963" t="str">
            <v>6470001L</v>
          </cell>
          <cell r="C1963" t="str">
            <v>Z05J</v>
          </cell>
          <cell r="D1963" t="str">
            <v>Re invoicing IN Intralegal entity productive</v>
          </cell>
        </row>
        <row r="1964">
          <cell r="B1964" t="str">
            <v>6470501L</v>
          </cell>
          <cell r="C1964" t="str">
            <v>Z05J</v>
          </cell>
          <cell r="D1964" t="str">
            <v>Re invoicing IN Intralegal entity structure</v>
          </cell>
        </row>
        <row r="1965">
          <cell r="B1965" t="str">
            <v>7001300L</v>
          </cell>
          <cell r="C1965" t="str">
            <v>Z05J</v>
          </cell>
          <cell r="D1965" t="str">
            <v>Material Sales IntraLegal entity - Auto</v>
          </cell>
        </row>
        <row r="1966">
          <cell r="B1966" t="str">
            <v>7001305L</v>
          </cell>
          <cell r="C1966" t="str">
            <v>Z05J</v>
          </cell>
          <cell r="D1966" t="str">
            <v>Material Sales IntraLegal entity - Manual</v>
          </cell>
        </row>
        <row r="1967">
          <cell r="B1967" t="str">
            <v>7001309L</v>
          </cell>
          <cell r="C1967" t="str">
            <v>Z05J</v>
          </cell>
          <cell r="D1967" t="str">
            <v>Material Sales IntraLegal entity - Accrual</v>
          </cell>
        </row>
        <row r="1968">
          <cell r="B1968" t="str">
            <v>7015310L</v>
          </cell>
          <cell r="C1968" t="str">
            <v>Z05J</v>
          </cell>
          <cell r="D1968" t="str">
            <v>Internal sales intraLE manufacturing auto</v>
          </cell>
        </row>
        <row r="1969">
          <cell r="B1969" t="str">
            <v>7015315L</v>
          </cell>
          <cell r="C1969" t="str">
            <v>Z05J</v>
          </cell>
          <cell r="D1969" t="str">
            <v>Internal sales intraLE manufacturing manual</v>
          </cell>
        </row>
        <row r="1970">
          <cell r="B1970" t="str">
            <v>7015319L</v>
          </cell>
          <cell r="C1970" t="str">
            <v>Z05J</v>
          </cell>
          <cell r="D1970" t="str">
            <v>Internal sales intraLE manufacturing accrual</v>
          </cell>
        </row>
        <row r="1971">
          <cell r="B1971" t="str">
            <v>7015320L</v>
          </cell>
          <cell r="C1971" t="str">
            <v>Z05J</v>
          </cell>
          <cell r="D1971" t="str">
            <v>Internal sales intraLE trading auto</v>
          </cell>
        </row>
        <row r="1972">
          <cell r="B1972" t="str">
            <v>7015325L</v>
          </cell>
          <cell r="C1972" t="str">
            <v>Z05J</v>
          </cell>
          <cell r="D1972" t="str">
            <v>Internal sales intraLE trading manual</v>
          </cell>
        </row>
        <row r="1973">
          <cell r="B1973" t="str">
            <v>7015329L</v>
          </cell>
          <cell r="C1973" t="str">
            <v>Z05J</v>
          </cell>
          <cell r="D1973" t="str">
            <v>Internal sales intraLE trading accrual</v>
          </cell>
        </row>
        <row r="1974">
          <cell r="B1974" t="str">
            <v>7023300L</v>
          </cell>
          <cell r="C1974" t="str">
            <v>Z05J</v>
          </cell>
          <cell r="D1974" t="str">
            <v>IntraLE tooling sales auto</v>
          </cell>
        </row>
        <row r="1975">
          <cell r="B1975" t="str">
            <v>7023305L</v>
          </cell>
          <cell r="C1975" t="str">
            <v>Z05J</v>
          </cell>
          <cell r="D1975" t="str">
            <v>IntraLE tooling sales manual</v>
          </cell>
        </row>
        <row r="1976">
          <cell r="B1976" t="str">
            <v>7023309L</v>
          </cell>
          <cell r="C1976" t="str">
            <v>Z05J</v>
          </cell>
          <cell r="D1976" t="str">
            <v>IntraLE tooling sales accrual</v>
          </cell>
        </row>
        <row r="1977">
          <cell r="B1977" t="str">
            <v>7051300L</v>
          </cell>
          <cell r="C1977" t="str">
            <v>Z05J</v>
          </cell>
          <cell r="D1977" t="str">
            <v>Prototype internal revenues intraLE auto</v>
          </cell>
        </row>
        <row r="1978">
          <cell r="B1978" t="str">
            <v>7051305L</v>
          </cell>
          <cell r="C1978" t="str">
            <v>Z05J</v>
          </cell>
          <cell r="D1978" t="str">
            <v>Prototype internal revenues  intraLE manual</v>
          </cell>
        </row>
        <row r="1979">
          <cell r="B1979" t="str">
            <v>7051309L</v>
          </cell>
          <cell r="C1979" t="str">
            <v>Z05J</v>
          </cell>
          <cell r="D1979" t="str">
            <v>Prototype internal revenues  intraLE accrual</v>
          </cell>
        </row>
        <row r="1980">
          <cell r="B1980" t="str">
            <v>7052300L</v>
          </cell>
          <cell r="C1980" t="str">
            <v>Z05J</v>
          </cell>
          <cell r="D1980" t="str">
            <v>R&amp;d service rendered intraLE auto</v>
          </cell>
        </row>
        <row r="1981">
          <cell r="B1981" t="str">
            <v>7052305L</v>
          </cell>
          <cell r="C1981" t="str">
            <v>Z05J</v>
          </cell>
          <cell r="D1981" t="str">
            <v>R&amp;d service rendered  intraLE manual</v>
          </cell>
        </row>
        <row r="1982">
          <cell r="B1982" t="str">
            <v>7052309L</v>
          </cell>
          <cell r="C1982" t="str">
            <v>Z05J</v>
          </cell>
          <cell r="D1982" t="str">
            <v>R&amp;d service rendered  intraLE accrual</v>
          </cell>
        </row>
        <row r="1983">
          <cell r="B1983" t="str">
            <v>7140001L</v>
          </cell>
          <cell r="C1983" t="str">
            <v>Z05J</v>
          </cell>
          <cell r="D1983" t="str">
            <v>IS Intralegal entity reinvoiced costs</v>
          </cell>
        </row>
        <row r="1984">
          <cell r="B1984" t="str">
            <v>7151401L</v>
          </cell>
          <cell r="C1984" t="str">
            <v>Z05J</v>
          </cell>
          <cell r="D1984" t="str">
            <v>R&amp;D intragroup intra legal entity services</v>
          </cell>
        </row>
        <row r="1985">
          <cell r="B1985" t="str">
            <v>7161001L</v>
          </cell>
          <cell r="C1985" t="str">
            <v>Z05J</v>
          </cell>
          <cell r="D1985" t="str">
            <v>Intralegal entity sales office reinvoice</v>
          </cell>
        </row>
        <row r="1986">
          <cell r="B1986" t="str">
            <v>7170001L</v>
          </cell>
          <cell r="C1986" t="str">
            <v>Z05J</v>
          </cell>
          <cell r="D1986" t="str">
            <v>Intralegal cost reinvoice</v>
          </cell>
        </row>
        <row r="1987">
          <cell r="B1987" t="str">
            <v>7190101L</v>
          </cell>
          <cell r="C1987" t="str">
            <v>Z05J</v>
          </cell>
          <cell r="D1987" t="str">
            <v>Re-invoicing shared services center intrale</v>
          </cell>
        </row>
        <row r="1988">
          <cell r="B1988" t="str">
            <v>7191101L</v>
          </cell>
          <cell r="C1988" t="str">
            <v>Z05J</v>
          </cell>
          <cell r="D1988" t="str">
            <v>Re-invoicing SSC Non production intrale</v>
          </cell>
        </row>
        <row r="1989">
          <cell r="B1989" t="str">
            <v>7340001L</v>
          </cell>
          <cell r="C1989" t="str">
            <v>Z05J</v>
          </cell>
          <cell r="D1989" t="str">
            <v>Internal fees out national direction</v>
          </cell>
        </row>
        <row r="1990">
          <cell r="B1990" t="str">
            <v>7341001L</v>
          </cell>
          <cell r="C1990" t="str">
            <v>Z05J</v>
          </cell>
          <cell r="D1990" t="str">
            <v>Internal fees R&amp;D P2intraLE</v>
          </cell>
        </row>
        <row r="1991">
          <cell r="B1991" t="str">
            <v>7470001L</v>
          </cell>
          <cell r="C1991" t="str">
            <v>Z05J</v>
          </cell>
          <cell r="D1991" t="str">
            <v>Re invoicing OUT Intralegal entity productive</v>
          </cell>
        </row>
        <row r="1992">
          <cell r="B1992" t="str">
            <v>7470501L</v>
          </cell>
          <cell r="C1992" t="str">
            <v>Z05J</v>
          </cell>
          <cell r="D1992" t="str">
            <v>Re invoicing OUT Intralegal entity structure</v>
          </cell>
        </row>
        <row r="1993">
          <cell r="B1993" t="str">
            <v>F921CAPRO</v>
          </cell>
          <cell r="C1993" t="str">
            <v>Z009</v>
          </cell>
          <cell r="D1993" t="str">
            <v>PROTOTYPES SALES TO CO-PA</v>
          </cell>
        </row>
        <row r="1994">
          <cell r="B1994" t="str">
            <v>F921CATOOL</v>
          </cell>
          <cell r="C1994" t="str">
            <v>Z009</v>
          </cell>
          <cell r="D1994" t="str">
            <v>Tool CA - Settlement in COPA</v>
          </cell>
        </row>
        <row r="1995">
          <cell r="B1995" t="str">
            <v>F921MEXT</v>
          </cell>
          <cell r="C1995" t="str">
            <v>Z009</v>
          </cell>
          <cell r="D1995" t="str">
            <v>PM - Ext Purchases for Maintenance</v>
          </cell>
        </row>
        <row r="1996">
          <cell r="B1996" t="str">
            <v>F921MINT</v>
          </cell>
          <cell r="C1996" t="str">
            <v>Z009</v>
          </cell>
          <cell r="D1996" t="str">
            <v>PM - Internal Stock for Maintenance</v>
          </cell>
        </row>
        <row r="1997">
          <cell r="B1997" t="str">
            <v>F921MMAIC</v>
          </cell>
          <cell r="C1997" t="str">
            <v>Z009</v>
          </cell>
          <cell r="D1997" t="str">
            <v>PM - Maintenance Labour Cur.</v>
          </cell>
        </row>
        <row r="1998">
          <cell r="B1998" t="str">
            <v>F921MMAIP</v>
          </cell>
          <cell r="C1998" t="str">
            <v>Z009</v>
          </cell>
          <cell r="D1998" t="str">
            <v>PM - Maintenance Labour Prev.</v>
          </cell>
        </row>
        <row r="1999">
          <cell r="B1999" t="str">
            <v>F931WIPL</v>
          </cell>
          <cell r="C1999" t="str">
            <v>Z009</v>
          </cell>
          <cell r="D1999" t="str">
            <v>WIP LABOR</v>
          </cell>
        </row>
        <row r="2000">
          <cell r="B2000" t="str">
            <v>F931WIPM</v>
          </cell>
          <cell r="C2000" t="str">
            <v>Z009</v>
          </cell>
          <cell r="D2000" t="str">
            <v>WIP MATERIAL</v>
          </cell>
        </row>
        <row r="2001">
          <cell r="B2001" t="str">
            <v>F931WIPO</v>
          </cell>
          <cell r="C2001" t="str">
            <v>Z009</v>
          </cell>
          <cell r="D2001" t="str">
            <v>WIP OTHER VA</v>
          </cell>
        </row>
        <row r="2002">
          <cell r="B2002" t="str">
            <v>F941CUAGT</v>
          </cell>
          <cell r="C2002" t="str">
            <v>Z009</v>
          </cell>
          <cell r="D2002" t="str">
            <v>Custom Agents</v>
          </cell>
        </row>
        <row r="2003">
          <cell r="B2003" t="str">
            <v>F941DECST</v>
          </cell>
          <cell r="C2003" t="str">
            <v>Z009</v>
          </cell>
          <cell r="D2003" t="str">
            <v>Delivery Costs - Overhead</v>
          </cell>
        </row>
        <row r="2004">
          <cell r="B2004" t="str">
            <v>F941DOFRT</v>
          </cell>
          <cell r="C2004" t="str">
            <v>Z009</v>
          </cell>
          <cell r="D2004" t="str">
            <v>Domestic Freight</v>
          </cell>
        </row>
        <row r="2005">
          <cell r="B2005" t="str">
            <v>F941FDV</v>
          </cell>
          <cell r="C2005" t="str">
            <v>Z009</v>
          </cell>
          <cell r="D2005" t="str">
            <v>Direct Sales Cost Element</v>
          </cell>
        </row>
        <row r="2006">
          <cell r="B2006" t="str">
            <v>F941IMTAX</v>
          </cell>
          <cell r="C2006" t="str">
            <v>Z009</v>
          </cell>
          <cell r="D2006" t="str">
            <v>Import taxes</v>
          </cell>
        </row>
        <row r="2007">
          <cell r="B2007" t="str">
            <v>F941INAPU</v>
          </cell>
          <cell r="C2007" t="str">
            <v>Z009</v>
          </cell>
          <cell r="D2007" t="str">
            <v>Indirect Sector Costs - Overhead</v>
          </cell>
        </row>
        <row r="2008">
          <cell r="B2008" t="str">
            <v>F941INCOM</v>
          </cell>
          <cell r="C2008" t="str">
            <v>Z009</v>
          </cell>
          <cell r="D2008" t="str">
            <v>Indirect Common Costs - Overhead</v>
          </cell>
        </row>
        <row r="2009">
          <cell r="B2009" t="str">
            <v>F941INDPR</v>
          </cell>
          <cell r="C2009" t="str">
            <v>Z009</v>
          </cell>
          <cell r="D2009" t="str">
            <v>Deprecitation Indirect Costs</v>
          </cell>
        </row>
        <row r="2010">
          <cell r="B2010" t="str">
            <v>F941INDPRC</v>
          </cell>
          <cell r="C2010" t="str">
            <v>Z009</v>
          </cell>
          <cell r="D2010" t="str">
            <v>Depre cts Common CC</v>
          </cell>
        </row>
        <row r="2011">
          <cell r="B2011" t="str">
            <v>F941INLAB</v>
          </cell>
          <cell r="C2011" t="str">
            <v>Z009</v>
          </cell>
          <cell r="D2011" t="str">
            <v>Indirect Labor Costs - Overhead</v>
          </cell>
        </row>
        <row r="2012">
          <cell r="B2012" t="str">
            <v>F941INLABC</v>
          </cell>
          <cell r="C2012" t="str">
            <v>Z009</v>
          </cell>
          <cell r="D2012" t="str">
            <v>Labor cts Common CC</v>
          </cell>
        </row>
        <row r="2013">
          <cell r="B2013" t="str">
            <v>F941MAT</v>
          </cell>
          <cell r="C2013" t="str">
            <v>Z009</v>
          </cell>
          <cell r="D2013" t="str">
            <v>Indirect Materials - Overhead</v>
          </cell>
        </row>
        <row r="2014">
          <cell r="B2014" t="str">
            <v>F941MATT</v>
          </cell>
          <cell r="C2014" t="str">
            <v>Z009</v>
          </cell>
          <cell r="D2014" t="str">
            <v>OH Ind. Mat TOLE</v>
          </cell>
        </row>
        <row r="2015">
          <cell r="B2015" t="str">
            <v>F941NEGO</v>
          </cell>
          <cell r="C2015" t="str">
            <v>Z009</v>
          </cell>
          <cell r="D2015" t="str">
            <v>Trading Goods - Overhead</v>
          </cell>
        </row>
        <row r="2016">
          <cell r="B2016" t="str">
            <v>F941OHSC</v>
          </cell>
          <cell r="C2016" t="str">
            <v>Z009</v>
          </cell>
          <cell r="D2016" t="str">
            <v>Subcontracting Costs - Overhead</v>
          </cell>
        </row>
        <row r="2017">
          <cell r="B2017" t="str">
            <v>F941PRES</v>
          </cell>
          <cell r="C2017" t="str">
            <v>Z009</v>
          </cell>
          <cell r="D2017" t="str">
            <v>Press Tools - Overhead</v>
          </cell>
        </row>
        <row r="2018">
          <cell r="B2018" t="str">
            <v>F941PROD</v>
          </cell>
          <cell r="C2018" t="str">
            <v>Z009</v>
          </cell>
          <cell r="D2018" t="str">
            <v>MATERIAL PRODUCTIVITY IMPACT</v>
          </cell>
        </row>
        <row r="2019">
          <cell r="B2019" t="str">
            <v>F941RDOT</v>
          </cell>
          <cell r="C2019" t="str">
            <v>Z009</v>
          </cell>
          <cell r="D2019" t="str">
            <v>Other R&amp;D</v>
          </cell>
        </row>
        <row r="2020">
          <cell r="B2020" t="str">
            <v>F941RDP1</v>
          </cell>
          <cell r="C2020" t="str">
            <v>Z009</v>
          </cell>
          <cell r="D2020" t="str">
            <v>P1 developpment costs</v>
          </cell>
        </row>
        <row r="2021">
          <cell r="B2021" t="str">
            <v>F941SCRAP</v>
          </cell>
          <cell r="C2021" t="str">
            <v>Z009</v>
          </cell>
          <cell r="D2021" t="str">
            <v>Scrap MOD</v>
          </cell>
        </row>
        <row r="2022">
          <cell r="B2022" t="str">
            <v>F941SCRAPM</v>
          </cell>
          <cell r="C2022" t="str">
            <v>Z009</v>
          </cell>
          <cell r="D2022" t="str">
            <v>Scrap material</v>
          </cell>
        </row>
        <row r="2023">
          <cell r="B2023" t="str">
            <v>F941SCRAPP</v>
          </cell>
          <cell r="C2023" t="str">
            <v>Z009</v>
          </cell>
          <cell r="D2023" t="str">
            <v>Scrap process</v>
          </cell>
        </row>
        <row r="2024">
          <cell r="B2024" t="str">
            <v>F941SGA</v>
          </cell>
          <cell r="C2024" t="str">
            <v>Z009</v>
          </cell>
          <cell r="D2024" t="str">
            <v>SG&amp;A</v>
          </cell>
        </row>
        <row r="2025">
          <cell r="B2025" t="str">
            <v>F941TODO</v>
          </cell>
          <cell r="C2025" t="str">
            <v>Z009</v>
          </cell>
          <cell r="D2025" t="str">
            <v>Light Metal - Cost Reduction</v>
          </cell>
        </row>
        <row r="2026">
          <cell r="B2026" t="str">
            <v>F941TODU</v>
          </cell>
          <cell r="C2026" t="str">
            <v>Z009</v>
          </cell>
          <cell r="D2026" t="str">
            <v>Heavy Metal - Cost Reduction</v>
          </cell>
        </row>
        <row r="2027">
          <cell r="B2027" t="str">
            <v>F941TOOL</v>
          </cell>
          <cell r="C2027" t="str">
            <v>Z009</v>
          </cell>
          <cell r="D2027" t="str">
            <v>Tooling Secondary Cost Element</v>
          </cell>
        </row>
        <row r="2028">
          <cell r="B2028" t="str">
            <v>F941TOOL2</v>
          </cell>
          <cell r="C2028" t="str">
            <v>Z009</v>
          </cell>
          <cell r="D2028" t="str">
            <v>External Tooling</v>
          </cell>
        </row>
        <row r="2029">
          <cell r="B2029" t="str">
            <v>F941WARRAN</v>
          </cell>
          <cell r="C2029" t="str">
            <v>Z009</v>
          </cell>
          <cell r="D2029" t="str">
            <v>Warranty costs</v>
          </cell>
        </row>
        <row r="2030">
          <cell r="B2030" t="str">
            <v>F942AFA</v>
          </cell>
          <cell r="C2030" t="str">
            <v>Z009</v>
          </cell>
          <cell r="D2030" t="str">
            <v>Allocation controlling depreciation</v>
          </cell>
        </row>
        <row r="2031">
          <cell r="B2031" t="str">
            <v>F942BATC</v>
          </cell>
          <cell r="C2031" t="str">
            <v>Z009</v>
          </cell>
          <cell r="D2031" t="str">
            <v>Allocation controlling Buildings Costs</v>
          </cell>
        </row>
        <row r="2032">
          <cell r="B2032" t="str">
            <v>F942DMAPU</v>
          </cell>
          <cell r="C2032" t="str">
            <v>Z009</v>
          </cell>
          <cell r="D2032" t="str">
            <v>Allocation controlling APU depreciation</v>
          </cell>
        </row>
        <row r="2033">
          <cell r="B2033" t="str">
            <v>F942DMSTR</v>
          </cell>
          <cell r="C2033" t="str">
            <v>Z009</v>
          </cell>
          <cell r="D2033" t="str">
            <v>Allocation controlling general services depr.</v>
          </cell>
        </row>
        <row r="2034">
          <cell r="B2034" t="str">
            <v>F942DMTECH</v>
          </cell>
          <cell r="C2034" t="str">
            <v>Z009</v>
          </cell>
          <cell r="D2034" t="str">
            <v>Allocation controlling support depreciation</v>
          </cell>
        </row>
        <row r="2035">
          <cell r="B2035" t="str">
            <v>F942FDV</v>
          </cell>
          <cell r="C2035" t="str">
            <v>Z009</v>
          </cell>
          <cell r="D2035" t="str">
            <v>Allocation controlling direct cost of sales</v>
          </cell>
        </row>
        <row r="2036">
          <cell r="B2036" t="str">
            <v>F942IFE</v>
          </cell>
          <cell r="C2036" t="str">
            <v>Z009</v>
          </cell>
          <cell r="D2036" t="str">
            <v>Allocation controlling internal fees</v>
          </cell>
        </row>
        <row r="2037">
          <cell r="B2037" t="str">
            <v>F942INFC</v>
          </cell>
          <cell r="C2037" t="str">
            <v>Z009</v>
          </cell>
          <cell r="D2037" t="str">
            <v>Allocation controlling IS OH</v>
          </cell>
        </row>
        <row r="2038">
          <cell r="B2038" t="str">
            <v>F942INFDM</v>
          </cell>
          <cell r="C2038" t="str">
            <v>Z009</v>
          </cell>
          <cell r="D2038" t="str">
            <v>Allocation controlling IS depreciation</v>
          </cell>
        </row>
        <row r="2039">
          <cell r="B2039" t="str">
            <v>F942INFPS</v>
          </cell>
          <cell r="C2039" t="str">
            <v>Z009</v>
          </cell>
          <cell r="D2039" t="str">
            <v>Allocation IS structure personnel costs</v>
          </cell>
        </row>
        <row r="2040">
          <cell r="B2040" t="str">
            <v>F942MATC</v>
          </cell>
          <cell r="C2040" t="str">
            <v>Z009</v>
          </cell>
          <cell r="D2040" t="str">
            <v>Allocation controlling material</v>
          </cell>
        </row>
        <row r="2041">
          <cell r="B2041" t="str">
            <v>F942OVEC</v>
          </cell>
          <cell r="C2041" t="str">
            <v>Z009</v>
          </cell>
          <cell r="D2041" t="str">
            <v>Allocation controlling Overhead Costs</v>
          </cell>
        </row>
        <row r="2042">
          <cell r="B2042" t="str">
            <v>F942OZAPU</v>
          </cell>
          <cell r="C2042" t="str">
            <v>Z009</v>
          </cell>
          <cell r="D2042" t="str">
            <v>Allocation controlling APU</v>
          </cell>
        </row>
        <row r="2043">
          <cell r="B2043" t="str">
            <v>F942OZSTR</v>
          </cell>
          <cell r="C2043" t="str">
            <v>Z009</v>
          </cell>
          <cell r="D2043" t="str">
            <v>Allocation controlling support</v>
          </cell>
        </row>
        <row r="2044">
          <cell r="B2044" t="str">
            <v>F942OZTECH</v>
          </cell>
          <cell r="C2044" t="str">
            <v>Z009</v>
          </cell>
          <cell r="D2044" t="str">
            <v>Allocation controlling general servives</v>
          </cell>
        </row>
        <row r="2045">
          <cell r="B2045" t="str">
            <v>F942PEPC</v>
          </cell>
          <cell r="C2045" t="str">
            <v>Z009</v>
          </cell>
          <cell r="D2045" t="str">
            <v>Allocation Production Personnel Costs</v>
          </cell>
        </row>
        <row r="2046">
          <cell r="B2046" t="str">
            <v>F942PESC</v>
          </cell>
          <cell r="C2046" t="str">
            <v>Z009</v>
          </cell>
          <cell r="D2046" t="str">
            <v>Allocation structure personnel costs</v>
          </cell>
        </row>
        <row r="2047">
          <cell r="B2047" t="str">
            <v>F942PPAPU</v>
          </cell>
          <cell r="C2047" t="str">
            <v>Z009</v>
          </cell>
          <cell r="D2047" t="str">
            <v>Allocation APU Production Personnel Costs</v>
          </cell>
        </row>
        <row r="2048">
          <cell r="B2048" t="str">
            <v>F942PSAPU</v>
          </cell>
          <cell r="C2048" t="str">
            <v>Z009</v>
          </cell>
          <cell r="D2048" t="str">
            <v>Allocation APU structure personnel costs</v>
          </cell>
        </row>
        <row r="2049">
          <cell r="B2049" t="str">
            <v>F942PSSTR</v>
          </cell>
          <cell r="C2049" t="str">
            <v>Z009</v>
          </cell>
          <cell r="D2049" t="str">
            <v>Allocation other structure pers. costs</v>
          </cell>
        </row>
        <row r="2050">
          <cell r="B2050" t="str">
            <v>F942PSTECH</v>
          </cell>
          <cell r="C2050" t="str">
            <v>Z009</v>
          </cell>
          <cell r="D2050" t="str">
            <v>Allocation general services structure pers. costs</v>
          </cell>
        </row>
        <row r="2051">
          <cell r="B2051" t="str">
            <v>F942VARVA</v>
          </cell>
          <cell r="C2051" t="str">
            <v>Z009</v>
          </cell>
          <cell r="D2051" t="str">
            <v>Allocation controlling added value var</v>
          </cell>
        </row>
        <row r="2052">
          <cell r="B2052" t="str">
            <v>F943HPSA</v>
          </cell>
          <cell r="C2052" t="str">
            <v>Z009</v>
          </cell>
          <cell r="D2052" t="str">
            <v>Misc Subcontractor 1</v>
          </cell>
        </row>
        <row r="2053">
          <cell r="B2053" t="str">
            <v>F943HPSB</v>
          </cell>
          <cell r="C2053" t="str">
            <v>Z009</v>
          </cell>
          <cell r="D2053" t="str">
            <v>Misc Subcontractor 2</v>
          </cell>
        </row>
        <row r="2054">
          <cell r="B2054" t="str">
            <v>F943HPSC</v>
          </cell>
          <cell r="C2054" t="str">
            <v>Z009</v>
          </cell>
          <cell r="D2054" t="str">
            <v>Misc Subcontractor 3</v>
          </cell>
        </row>
        <row r="2055">
          <cell r="B2055" t="str">
            <v>F943HPSE</v>
          </cell>
          <cell r="C2055" t="str">
            <v>Z009</v>
          </cell>
          <cell r="D2055" t="str">
            <v>Engineer</v>
          </cell>
        </row>
        <row r="2056">
          <cell r="B2056" t="str">
            <v>F943HPSL</v>
          </cell>
          <cell r="C2056" t="str">
            <v>Z009</v>
          </cell>
          <cell r="D2056" t="str">
            <v>Project Leader</v>
          </cell>
        </row>
        <row r="2057">
          <cell r="B2057" t="str">
            <v>F943HPSM</v>
          </cell>
          <cell r="C2057" t="str">
            <v>Z009</v>
          </cell>
          <cell r="D2057" t="str">
            <v>Machine Hours</v>
          </cell>
        </row>
        <row r="2058">
          <cell r="B2058" t="str">
            <v>F943HPST</v>
          </cell>
          <cell r="C2058" t="str">
            <v>Z009</v>
          </cell>
          <cell r="D2058" t="str">
            <v>Technician</v>
          </cell>
        </row>
        <row r="2059">
          <cell r="B2059" t="str">
            <v>F943MAC</v>
          </cell>
          <cell r="C2059" t="str">
            <v>Z009</v>
          </cell>
          <cell r="D2059" t="str">
            <v>Direct process depreciation</v>
          </cell>
        </row>
        <row r="2060">
          <cell r="B2060" t="str">
            <v>F943MAI</v>
          </cell>
          <cell r="C2060" t="str">
            <v>Z009</v>
          </cell>
          <cell r="D2060" t="str">
            <v>Direct Labor cost -PM</v>
          </cell>
        </row>
        <row r="2061">
          <cell r="B2061" t="str">
            <v>F943MOD</v>
          </cell>
          <cell r="C2061" t="str">
            <v>Z009</v>
          </cell>
          <cell r="D2061" t="str">
            <v>Direct Labor cost</v>
          </cell>
        </row>
        <row r="2062">
          <cell r="B2062" t="str">
            <v>F943MOH</v>
          </cell>
          <cell r="C2062" t="str">
            <v>Z009</v>
          </cell>
          <cell r="D2062" t="str">
            <v>Direct process overhead</v>
          </cell>
        </row>
        <row r="2063">
          <cell r="B2063" t="str">
            <v>F943MOI</v>
          </cell>
          <cell r="C2063" t="str">
            <v>Z009</v>
          </cell>
          <cell r="D2063" t="str">
            <v>STRUCURE COST</v>
          </cell>
        </row>
        <row r="2064">
          <cell r="B2064" t="str">
            <v>F943MOQ</v>
          </cell>
          <cell r="C2064" t="str">
            <v>Z009</v>
          </cell>
          <cell r="D2064" t="str">
            <v>QUALITY DEFAULT COST</v>
          </cell>
        </row>
        <row r="2065">
          <cell r="B2065" t="str">
            <v>F943MSL</v>
          </cell>
          <cell r="C2065" t="str">
            <v>Z009</v>
          </cell>
          <cell r="D2065" t="str">
            <v>Direct process structure labor</v>
          </cell>
        </row>
        <row r="2066">
          <cell r="B2066" t="str">
            <v>F943OUEX</v>
          </cell>
          <cell r="C2066" t="str">
            <v>Z009</v>
          </cell>
          <cell r="D2066" t="str">
            <v>External Tool Cost</v>
          </cell>
        </row>
        <row r="2067">
          <cell r="B2067" t="str">
            <v>F943OUIN</v>
          </cell>
          <cell r="C2067" t="str">
            <v>Z009</v>
          </cell>
          <cell r="D2067" t="str">
            <v>Internal Tool Cost</v>
          </cell>
        </row>
        <row r="2068">
          <cell r="B2068" t="str">
            <v>F943PS01</v>
          </cell>
          <cell r="C2068" t="str">
            <v>Z009</v>
          </cell>
          <cell r="D2068" t="str">
            <v>R&amp;D Labor cost - not to use only testing</v>
          </cell>
        </row>
        <row r="2069">
          <cell r="B2069" t="str">
            <v>F943PSL</v>
          </cell>
          <cell r="C2069" t="str">
            <v>Z009</v>
          </cell>
          <cell r="D2069" t="str">
            <v>PS Labor cost Valeo staff-do not use - t</v>
          </cell>
        </row>
        <row r="2070">
          <cell r="B2070" t="str">
            <v>F943TIN</v>
          </cell>
          <cell r="C2070" t="str">
            <v>Z009</v>
          </cell>
          <cell r="D2070" t="str">
            <v>Tooling Costs - Internal</v>
          </cell>
        </row>
        <row r="2071">
          <cell r="B2071" t="str">
            <v>S1010000</v>
          </cell>
          <cell r="C2071" t="str">
            <v>Z006</v>
          </cell>
          <cell r="D2071" t="str">
            <v>Capital subscribed uncalled</v>
          </cell>
        </row>
        <row r="2072">
          <cell r="B2072" t="str">
            <v>S1010001</v>
          </cell>
          <cell r="C2072" t="str">
            <v>Z006</v>
          </cell>
          <cell r="D2072" t="str">
            <v>Capital subscribed called not paid up</v>
          </cell>
        </row>
        <row r="2073">
          <cell r="B2073" t="str">
            <v>S1010002</v>
          </cell>
          <cell r="C2073" t="str">
            <v>Z006</v>
          </cell>
          <cell r="D2073" t="str">
            <v>Capital subscribed, called paid up</v>
          </cell>
        </row>
        <row r="2074">
          <cell r="B2074" t="str">
            <v>S1020000</v>
          </cell>
          <cell r="C2074" t="str">
            <v>Z006</v>
          </cell>
          <cell r="D2074" t="str">
            <v>convertible notes equity</v>
          </cell>
        </row>
        <row r="2075">
          <cell r="B2075" t="str">
            <v>S1050001</v>
          </cell>
          <cell r="C2075" t="str">
            <v>Z006</v>
          </cell>
          <cell r="D2075" t="str">
            <v>reserve - type 1</v>
          </cell>
        </row>
        <row r="2076">
          <cell r="B2076" t="str">
            <v>S1050002</v>
          </cell>
          <cell r="C2076" t="str">
            <v>Z006</v>
          </cell>
          <cell r="D2076" t="str">
            <v>reserve - type 2</v>
          </cell>
        </row>
        <row r="2077">
          <cell r="B2077" t="str">
            <v>S1050003</v>
          </cell>
          <cell r="C2077" t="str">
            <v>Z006</v>
          </cell>
          <cell r="D2077" t="str">
            <v>reserve - type 3</v>
          </cell>
        </row>
        <row r="2078">
          <cell r="B2078" t="str">
            <v>S1050004</v>
          </cell>
          <cell r="C2078" t="str">
            <v>Z006</v>
          </cell>
          <cell r="D2078" t="str">
            <v>reserve - type 4</v>
          </cell>
        </row>
        <row r="2079">
          <cell r="B2079" t="str">
            <v>S1061100</v>
          </cell>
          <cell r="C2079" t="str">
            <v>Z006</v>
          </cell>
          <cell r="D2079" t="str">
            <v>Reserve currency cash flow hedge</v>
          </cell>
        </row>
        <row r="2080">
          <cell r="B2080" t="str">
            <v>S1061200</v>
          </cell>
          <cell r="C2080" t="str">
            <v>Z006</v>
          </cell>
          <cell r="D2080" t="str">
            <v>Reserve commodity cash flow hedge</v>
          </cell>
        </row>
        <row r="2081">
          <cell r="B2081" t="str">
            <v>S1061300</v>
          </cell>
          <cell r="C2081" t="str">
            <v>Z006</v>
          </cell>
          <cell r="D2081" t="str">
            <v>Reserve interest rate cash flow hedg</v>
          </cell>
        </row>
        <row r="2082">
          <cell r="B2082" t="str">
            <v>S1061400</v>
          </cell>
          <cell r="C2082" t="str">
            <v>Z006</v>
          </cell>
          <cell r="D2082" t="str">
            <v>Tax impact on reserve for fin. instrum.</v>
          </cell>
        </row>
        <row r="2083">
          <cell r="B2083" t="str">
            <v>S1062100</v>
          </cell>
          <cell r="C2083" t="str">
            <v>Z006</v>
          </cell>
          <cell r="D2083" t="str">
            <v>Res actuarial gain&amp;loss - Gross Impact</v>
          </cell>
        </row>
        <row r="2084">
          <cell r="B2084" t="str">
            <v>S1062200</v>
          </cell>
          <cell r="C2084" t="str">
            <v>Z006</v>
          </cell>
          <cell r="D2084" t="str">
            <v>Res actuarial gains &amp; losses-Tax Impact</v>
          </cell>
        </row>
        <row r="2085">
          <cell r="B2085" t="str">
            <v>S1063100</v>
          </cell>
          <cell r="C2085" t="str">
            <v>Z006</v>
          </cell>
          <cell r="D2085" t="str">
            <v>Translation adjustment</v>
          </cell>
        </row>
        <row r="2086">
          <cell r="B2086" t="str">
            <v>S1063200</v>
          </cell>
          <cell r="C2086" t="str">
            <v>Z006</v>
          </cell>
          <cell r="D2086" t="str">
            <v>Translation adjustment tax impact</v>
          </cell>
        </row>
        <row r="2087">
          <cell r="B2087" t="str">
            <v>S1064100</v>
          </cell>
          <cell r="C2087" t="str">
            <v>Z006</v>
          </cell>
          <cell r="D2087" t="str">
            <v>Remeasurement of available-for-sale financ. assets</v>
          </cell>
        </row>
        <row r="2088">
          <cell r="B2088" t="str">
            <v>S1064200</v>
          </cell>
          <cell r="C2088" t="str">
            <v>Z006</v>
          </cell>
          <cell r="D2088" t="str">
            <v>TAX/Remeasuremnt available-for-sale financ. assets</v>
          </cell>
        </row>
        <row r="2089">
          <cell r="B2089" t="str">
            <v>S1065100</v>
          </cell>
          <cell r="C2089" t="str">
            <v>Z006</v>
          </cell>
          <cell r="D2089" t="str">
            <v>Net investment</v>
          </cell>
        </row>
        <row r="2090">
          <cell r="B2090" t="str">
            <v>S1065200</v>
          </cell>
          <cell r="C2090" t="str">
            <v>Z006</v>
          </cell>
          <cell r="D2090" t="str">
            <v>Tax Impact on Net investment</v>
          </cell>
        </row>
        <row r="2091">
          <cell r="B2091" t="str">
            <v>S1200000</v>
          </cell>
          <cell r="C2091" t="str">
            <v>Z006</v>
          </cell>
          <cell r="D2091" t="str">
            <v>profit for the period</v>
          </cell>
        </row>
        <row r="2092">
          <cell r="B2092" t="str">
            <v>S1290000</v>
          </cell>
          <cell r="C2092" t="str">
            <v>Z006</v>
          </cell>
          <cell r="D2092" t="str">
            <v>loss for the period</v>
          </cell>
        </row>
        <row r="2093">
          <cell r="B2093" t="str">
            <v>S1310000</v>
          </cell>
          <cell r="C2093" t="str">
            <v>Z006</v>
          </cell>
          <cell r="D2093" t="str">
            <v>Subsidies &amp; Grants received - Current</v>
          </cell>
        </row>
        <row r="2094">
          <cell r="B2094" t="str">
            <v>S1319000</v>
          </cell>
          <cell r="C2094" t="str">
            <v>Z006</v>
          </cell>
          <cell r="D2094" t="str">
            <v>Subsidies &amp; Grants received - Current</v>
          </cell>
        </row>
        <row r="2095">
          <cell r="B2095" t="str">
            <v>S1320000</v>
          </cell>
          <cell r="C2095" t="str">
            <v>Z006</v>
          </cell>
          <cell r="D2095" t="str">
            <v>Subsidies &amp; grants  received - Non Current</v>
          </cell>
        </row>
        <row r="2096">
          <cell r="B2096" t="str">
            <v>S1450000</v>
          </cell>
          <cell r="C2096" t="str">
            <v>Z006</v>
          </cell>
          <cell r="D2096" t="str">
            <v>Amortissement dérogatoire</v>
          </cell>
        </row>
        <row r="2097">
          <cell r="B2097" t="str">
            <v>S1450001</v>
          </cell>
          <cell r="C2097" t="str">
            <v>Z006</v>
          </cell>
          <cell r="D2097" t="str">
            <v>Previous year - Amortissement dérogatoire</v>
          </cell>
        </row>
        <row r="2098">
          <cell r="B2098" t="str">
            <v>S1511101</v>
          </cell>
          <cell r="C2098" t="str">
            <v>Z006</v>
          </cell>
          <cell r="D2098" t="str">
            <v>Actl var. P&amp;L - current retirement prov type II</v>
          </cell>
        </row>
        <row r="2099">
          <cell r="B2099" t="str">
            <v>S1511102</v>
          </cell>
          <cell r="C2099" t="str">
            <v>Z006</v>
          </cell>
          <cell r="D2099" t="str">
            <v>Actl var. P&amp;L - current retirement prov type I</v>
          </cell>
        </row>
        <row r="2100">
          <cell r="B2100" t="str">
            <v>S1511110</v>
          </cell>
          <cell r="C2100" t="str">
            <v>Z006</v>
          </cell>
          <cell r="D2100" t="str">
            <v>Previous year - current retirement provisions</v>
          </cell>
        </row>
        <row r="2101">
          <cell r="B2101" t="str">
            <v>S1511201</v>
          </cell>
          <cell r="C2101" t="str">
            <v>Z006</v>
          </cell>
          <cell r="D2101" t="str">
            <v>Actl var. P&amp;L - non curr retirement prov type II</v>
          </cell>
        </row>
        <row r="2102">
          <cell r="B2102" t="str">
            <v>S1511202</v>
          </cell>
          <cell r="C2102" t="str">
            <v>Z006</v>
          </cell>
          <cell r="D2102" t="str">
            <v>Actl var. P&amp;L - non current retirement prov type I</v>
          </cell>
        </row>
        <row r="2103">
          <cell r="B2103" t="str">
            <v>S1511210</v>
          </cell>
          <cell r="C2103" t="str">
            <v>Z006</v>
          </cell>
          <cell r="D2103" t="str">
            <v>Previous year - non current retirement provisions</v>
          </cell>
        </row>
        <row r="2104">
          <cell r="B2104" t="str">
            <v>S1512100</v>
          </cell>
          <cell r="C2104" t="str">
            <v>Z006</v>
          </cell>
          <cell r="D2104" t="str">
            <v>Actuarial var. Equity - current jubilee prov.</v>
          </cell>
        </row>
        <row r="2105">
          <cell r="B2105" t="str">
            <v>S1512101</v>
          </cell>
          <cell r="C2105" t="str">
            <v>Z006</v>
          </cell>
          <cell r="D2105" t="str">
            <v>Actl var. P&amp;L - current jubilee prov</v>
          </cell>
        </row>
        <row r="2106">
          <cell r="B2106" t="str">
            <v>S1512200</v>
          </cell>
          <cell r="C2106" t="str">
            <v>Z006</v>
          </cell>
          <cell r="D2106" t="str">
            <v>Actuarial var. Equity - non current jubilee prov.</v>
          </cell>
        </row>
        <row r="2107">
          <cell r="B2107" t="str">
            <v>S1512201</v>
          </cell>
          <cell r="C2107" t="str">
            <v>Z006</v>
          </cell>
          <cell r="D2107" t="str">
            <v>Previous year - non current jubilee provisions</v>
          </cell>
        </row>
        <row r="2108">
          <cell r="B2108" t="str">
            <v>S1515000</v>
          </cell>
          <cell r="C2108" t="str">
            <v>Z006</v>
          </cell>
          <cell r="D2108" t="str">
            <v>Provision pour pertes de change</v>
          </cell>
        </row>
        <row r="2109">
          <cell r="B2109" t="str">
            <v>S1515100</v>
          </cell>
          <cell r="C2109" t="str">
            <v>Z006</v>
          </cell>
          <cell r="D2109" t="str">
            <v>current loss making contract serial production</v>
          </cell>
        </row>
        <row r="2110">
          <cell r="B2110" t="str">
            <v>S1515101</v>
          </cell>
          <cell r="C2110" t="str">
            <v>Z006</v>
          </cell>
          <cell r="D2110" t="str">
            <v>Previous year current loss making contract</v>
          </cell>
        </row>
        <row r="2111">
          <cell r="B2111" t="str">
            <v>S1515200</v>
          </cell>
          <cell r="C2111" t="str">
            <v>Z006</v>
          </cell>
          <cell r="D2111" t="str">
            <v>non current loss making contract serial production</v>
          </cell>
        </row>
        <row r="2112">
          <cell r="B2112" t="str">
            <v>S1515201</v>
          </cell>
          <cell r="C2112" t="str">
            <v>Z006</v>
          </cell>
          <cell r="D2112" t="str">
            <v>Previous year - non current loss making contract</v>
          </cell>
        </row>
        <row r="2113">
          <cell r="B2113" t="str">
            <v>S1516100</v>
          </cell>
          <cell r="C2113" t="str">
            <v>Z006</v>
          </cell>
          <cell r="D2113" t="str">
            <v>current loss on tooling provisions</v>
          </cell>
        </row>
        <row r="2114">
          <cell r="B2114" t="str">
            <v>S1516101</v>
          </cell>
          <cell r="C2114" t="str">
            <v>Z006</v>
          </cell>
          <cell r="D2114" t="str">
            <v>Previous year - current loss on tooling provisions</v>
          </cell>
        </row>
        <row r="2115">
          <cell r="B2115" t="str">
            <v>S1516200</v>
          </cell>
          <cell r="C2115" t="str">
            <v>Z006</v>
          </cell>
          <cell r="D2115" t="str">
            <v>non current loss on tooling provisions</v>
          </cell>
        </row>
        <row r="2116">
          <cell r="B2116" t="str">
            <v>S1516201</v>
          </cell>
          <cell r="C2116" t="str">
            <v>Z006</v>
          </cell>
          <cell r="D2116" t="str">
            <v>Previous year- non current loss on tooling prov</v>
          </cell>
        </row>
        <row r="2117">
          <cell r="B2117" t="str">
            <v>S1519100</v>
          </cell>
          <cell r="C2117" t="str">
            <v>Z006</v>
          </cell>
          <cell r="D2117" t="str">
            <v>current prov restructuring costs</v>
          </cell>
        </row>
        <row r="2118">
          <cell r="B2118" t="str">
            <v>S1519101</v>
          </cell>
          <cell r="C2118" t="str">
            <v>Z006</v>
          </cell>
          <cell r="D2118" t="str">
            <v>Previous year - current prov restructuring costs</v>
          </cell>
        </row>
        <row r="2119">
          <cell r="B2119" t="str">
            <v>S1519200</v>
          </cell>
          <cell r="C2119" t="str">
            <v>Z006</v>
          </cell>
          <cell r="D2119" t="str">
            <v>non current prov restructuring costs - operating</v>
          </cell>
        </row>
        <row r="2120">
          <cell r="B2120" t="str">
            <v>S1519201</v>
          </cell>
          <cell r="C2120" t="str">
            <v>Z006</v>
          </cell>
          <cell r="D2120" t="str">
            <v>Previous year - non current prov restr. Costs</v>
          </cell>
        </row>
        <row r="2121">
          <cell r="B2121" t="str">
            <v>S1522100</v>
          </cell>
          <cell r="C2121" t="str">
            <v>Z006</v>
          </cell>
          <cell r="D2121" t="str">
            <v>current prov restruct. costs - oth inc&amp;exp</v>
          </cell>
        </row>
        <row r="2122">
          <cell r="B2122" t="str">
            <v>S1522110</v>
          </cell>
          <cell r="C2122" t="str">
            <v>Z006</v>
          </cell>
          <cell r="D2122" t="str">
            <v>current prov restr. costs - oth P/L discnt effect</v>
          </cell>
        </row>
        <row r="2123">
          <cell r="B2123" t="str">
            <v>S1522200</v>
          </cell>
          <cell r="C2123" t="str">
            <v>Z006</v>
          </cell>
          <cell r="D2123" t="str">
            <v>Non curr. prov restruct. costs - oth inc&amp;exp</v>
          </cell>
        </row>
        <row r="2124">
          <cell r="B2124" t="str">
            <v>S1522210</v>
          </cell>
          <cell r="C2124" t="str">
            <v>Z006</v>
          </cell>
          <cell r="D2124" t="str">
            <v>Non Curr. prov restr.costs - oth P/L discnt effect</v>
          </cell>
        </row>
        <row r="2125">
          <cell r="B2125" t="str">
            <v>S1621000</v>
          </cell>
          <cell r="C2125" t="str">
            <v>Z006</v>
          </cell>
          <cell r="D2125" t="str">
            <v>borrowing - leasing Current</v>
          </cell>
        </row>
        <row r="2126">
          <cell r="B2126" t="str">
            <v>S1622000</v>
          </cell>
          <cell r="C2126" t="str">
            <v>Z006</v>
          </cell>
          <cell r="D2126" t="str">
            <v>borrowing - leasing Non Current</v>
          </cell>
        </row>
        <row r="2127">
          <cell r="B2127" t="str">
            <v>S2010110</v>
          </cell>
          <cell r="C2127" t="str">
            <v>Z006</v>
          </cell>
          <cell r="D2127" t="str">
            <v>Software &amp; packges excpt capitl lease - Grss Value</v>
          </cell>
        </row>
        <row r="2128">
          <cell r="B2128" t="str">
            <v>S2010120</v>
          </cell>
          <cell r="C2128" t="str">
            <v>Z006</v>
          </cell>
          <cell r="D2128" t="str">
            <v>Software &amp; packages capital lease - GV</v>
          </cell>
        </row>
        <row r="2129">
          <cell r="B2129" t="str">
            <v>S2010200</v>
          </cell>
          <cell r="C2129" t="str">
            <v>Z006</v>
          </cell>
          <cell r="D2129" t="str">
            <v>Patents &amp; licenses GV</v>
          </cell>
        </row>
        <row r="2130">
          <cell r="B2130" t="str">
            <v>S2010300</v>
          </cell>
          <cell r="C2130" t="str">
            <v>Z006</v>
          </cell>
          <cell r="D2130" t="str">
            <v>Customer Relationship GV</v>
          </cell>
        </row>
        <row r="2131">
          <cell r="B2131" t="str">
            <v>S2010410</v>
          </cell>
          <cell r="C2131" t="str">
            <v>Z006</v>
          </cell>
          <cell r="D2131" t="str">
            <v>Other intangible assets GV</v>
          </cell>
        </row>
        <row r="2132">
          <cell r="B2132" t="str">
            <v>S2010411</v>
          </cell>
          <cell r="C2132" t="str">
            <v>Z006</v>
          </cell>
          <cell r="D2132" t="str">
            <v>Previous year - Other intangible assets GV</v>
          </cell>
        </row>
        <row r="2133">
          <cell r="B2133" t="str">
            <v>S2010420</v>
          </cell>
          <cell r="C2133" t="str">
            <v>Z006</v>
          </cell>
          <cell r="D2133" t="str">
            <v>Other intangible assets Leasing GV</v>
          </cell>
        </row>
        <row r="2134">
          <cell r="B2134" t="str">
            <v>S2010500</v>
          </cell>
          <cell r="C2134" t="str">
            <v>Z006</v>
          </cell>
          <cell r="D2134" t="str">
            <v>Tooling right of use GV</v>
          </cell>
        </row>
        <row r="2135">
          <cell r="B2135" t="str">
            <v>S2011100</v>
          </cell>
          <cell r="C2135" t="str">
            <v>Z006</v>
          </cell>
          <cell r="D2135" t="str">
            <v>Capitalized development costs GV</v>
          </cell>
        </row>
        <row r="2136">
          <cell r="B2136" t="str">
            <v>S2013100</v>
          </cell>
          <cell r="C2136" t="str">
            <v>Z006</v>
          </cell>
          <cell r="D2136" t="str">
            <v>Capitalized development costs in progress GV</v>
          </cell>
        </row>
        <row r="2137">
          <cell r="B2137" t="str">
            <v>S2013110</v>
          </cell>
          <cell r="C2137" t="str">
            <v>Z006</v>
          </cell>
          <cell r="D2137" t="str">
            <v>Software &amp; packages WIP GV</v>
          </cell>
        </row>
        <row r="2138">
          <cell r="B2138" t="str">
            <v>S2013200</v>
          </cell>
          <cell r="C2138" t="str">
            <v>Z006</v>
          </cell>
          <cell r="D2138" t="str">
            <v>Patents &amp; licenses WIP GV</v>
          </cell>
        </row>
        <row r="2139">
          <cell r="B2139" t="str">
            <v>S2013410</v>
          </cell>
          <cell r="C2139" t="str">
            <v>Z006</v>
          </cell>
          <cell r="D2139" t="str">
            <v>Other intangible assets WIP GV</v>
          </cell>
        </row>
        <row r="2140">
          <cell r="B2140" t="str">
            <v>S2013500</v>
          </cell>
          <cell r="C2140" t="str">
            <v>Z006</v>
          </cell>
          <cell r="D2140" t="str">
            <v>Tooling right of use in progress GV</v>
          </cell>
        </row>
        <row r="2141">
          <cell r="B2141" t="str">
            <v>S2070000</v>
          </cell>
          <cell r="C2141" t="str">
            <v>Z006</v>
          </cell>
          <cell r="D2141" t="str">
            <v>local godwill GV temporary</v>
          </cell>
        </row>
        <row r="2142">
          <cell r="B2142" t="str">
            <v>S2071000</v>
          </cell>
          <cell r="C2142" t="str">
            <v>Z006</v>
          </cell>
          <cell r="D2142" t="str">
            <v>local godwill GV permanent</v>
          </cell>
        </row>
        <row r="2143">
          <cell r="B2143" t="str">
            <v>S2080110</v>
          </cell>
          <cell r="C2143" t="str">
            <v>Z006</v>
          </cell>
          <cell r="D2143" t="str">
            <v>Software &amp; packages DEP</v>
          </cell>
        </row>
        <row r="2144">
          <cell r="B2144" t="str">
            <v>S2080120</v>
          </cell>
          <cell r="C2144" t="str">
            <v>Z006</v>
          </cell>
          <cell r="D2144" t="str">
            <v>Software Leasing DEP</v>
          </cell>
        </row>
        <row r="2145">
          <cell r="B2145" t="str">
            <v>S2080200</v>
          </cell>
          <cell r="C2145" t="str">
            <v>Z006</v>
          </cell>
          <cell r="D2145" t="str">
            <v>Patents &amp; licenses DEP</v>
          </cell>
        </row>
        <row r="2146">
          <cell r="B2146" t="str">
            <v>S2080300</v>
          </cell>
          <cell r="C2146" t="str">
            <v>Z006</v>
          </cell>
          <cell r="D2146" t="str">
            <v>Customer Relationship DEP</v>
          </cell>
        </row>
        <row r="2147">
          <cell r="B2147" t="str">
            <v>S2080410</v>
          </cell>
          <cell r="C2147" t="str">
            <v>Z006</v>
          </cell>
          <cell r="D2147" t="str">
            <v>Other intangible assets DEP</v>
          </cell>
        </row>
        <row r="2148">
          <cell r="B2148" t="str">
            <v>S2080411</v>
          </cell>
          <cell r="C2148" t="str">
            <v>Z006</v>
          </cell>
          <cell r="D2148" t="str">
            <v>Previous year - Other intangible assets DEP</v>
          </cell>
        </row>
        <row r="2149">
          <cell r="B2149" t="str">
            <v>S2080420</v>
          </cell>
          <cell r="C2149" t="str">
            <v>Z006</v>
          </cell>
          <cell r="D2149" t="str">
            <v>Other intangible assets Leasing DEP</v>
          </cell>
        </row>
        <row r="2150">
          <cell r="B2150" t="str">
            <v>S2080500</v>
          </cell>
          <cell r="C2150" t="str">
            <v>Z006</v>
          </cell>
          <cell r="D2150" t="str">
            <v>Tooling right of use DEP</v>
          </cell>
        </row>
        <row r="2151">
          <cell r="B2151" t="str">
            <v>S2080700</v>
          </cell>
          <cell r="C2151" t="str">
            <v>Z006</v>
          </cell>
          <cell r="D2151" t="str">
            <v>Local goodwill DEP temporary</v>
          </cell>
        </row>
        <row r="2152">
          <cell r="B2152" t="str">
            <v>S2080710</v>
          </cell>
          <cell r="C2152" t="str">
            <v>Z006</v>
          </cell>
          <cell r="D2152" t="str">
            <v>Local goodwill DEP permanent</v>
          </cell>
        </row>
        <row r="2153">
          <cell r="B2153" t="str">
            <v>S2081100</v>
          </cell>
          <cell r="C2153" t="str">
            <v>Z006</v>
          </cell>
          <cell r="D2153" t="str">
            <v>Capitalized development costs DEP</v>
          </cell>
        </row>
        <row r="2154">
          <cell r="B2154" t="str">
            <v>S2090110</v>
          </cell>
          <cell r="C2154" t="str">
            <v>Z006</v>
          </cell>
          <cell r="D2154" t="str">
            <v>Software &amp; packages Impairment</v>
          </cell>
        </row>
        <row r="2155">
          <cell r="B2155" t="str">
            <v>S2090120</v>
          </cell>
          <cell r="C2155" t="str">
            <v>Z006</v>
          </cell>
          <cell r="D2155" t="str">
            <v>Software Leasing impairment</v>
          </cell>
        </row>
        <row r="2156">
          <cell r="B2156" t="str">
            <v>S2090200</v>
          </cell>
          <cell r="C2156" t="str">
            <v>Z006</v>
          </cell>
          <cell r="D2156" t="str">
            <v>Patents &amp; licenses impairment</v>
          </cell>
        </row>
        <row r="2157">
          <cell r="B2157" t="str">
            <v>S2090300</v>
          </cell>
          <cell r="C2157" t="str">
            <v>Z006</v>
          </cell>
          <cell r="D2157" t="str">
            <v>Customer Relationship impairment</v>
          </cell>
        </row>
        <row r="2158">
          <cell r="B2158" t="str">
            <v>S2090410</v>
          </cell>
          <cell r="C2158" t="str">
            <v>Z006</v>
          </cell>
          <cell r="D2158" t="str">
            <v>Other intangible assets impairment</v>
          </cell>
        </row>
        <row r="2159">
          <cell r="B2159" t="str">
            <v>S2090411</v>
          </cell>
          <cell r="C2159" t="str">
            <v>Z006</v>
          </cell>
          <cell r="D2159" t="str">
            <v>Previous year - Other intangible assets impairmt</v>
          </cell>
        </row>
        <row r="2160">
          <cell r="B2160" t="str">
            <v>S2090420</v>
          </cell>
          <cell r="C2160" t="str">
            <v>Z006</v>
          </cell>
          <cell r="D2160" t="str">
            <v>Other intangible assets Leasing impairment</v>
          </cell>
        </row>
        <row r="2161">
          <cell r="B2161" t="str">
            <v>S2090500</v>
          </cell>
          <cell r="C2161" t="str">
            <v>Z006</v>
          </cell>
          <cell r="D2161" t="str">
            <v>Tooling right of use impairment</v>
          </cell>
        </row>
        <row r="2162">
          <cell r="B2162" t="str">
            <v>S2091100</v>
          </cell>
          <cell r="C2162" t="str">
            <v>Z006</v>
          </cell>
          <cell r="D2162" t="str">
            <v>Capitalized development costs impairment</v>
          </cell>
        </row>
        <row r="2163">
          <cell r="B2163" t="str">
            <v>S2093000</v>
          </cell>
          <cell r="C2163" t="str">
            <v>Z006</v>
          </cell>
          <cell r="D2163" t="str">
            <v>Capitalized development costs WIP  impairment</v>
          </cell>
        </row>
        <row r="2164">
          <cell r="B2164" t="str">
            <v>S2093100</v>
          </cell>
          <cell r="C2164" t="str">
            <v>Z006</v>
          </cell>
          <cell r="D2164" t="str">
            <v>Other intangible impairment</v>
          </cell>
        </row>
        <row r="2165">
          <cell r="B2165" t="str">
            <v>S2093110</v>
          </cell>
          <cell r="C2165" t="str">
            <v>Z006</v>
          </cell>
          <cell r="D2165" t="str">
            <v>Software impairment</v>
          </cell>
        </row>
        <row r="2166">
          <cell r="B2166" t="str">
            <v>S2093200</v>
          </cell>
          <cell r="C2166" t="str">
            <v>Z006</v>
          </cell>
          <cell r="D2166" t="str">
            <v>Patents &amp; licenses impairment</v>
          </cell>
        </row>
        <row r="2167">
          <cell r="B2167" t="str">
            <v>S2093410</v>
          </cell>
          <cell r="C2167" t="str">
            <v>Z006</v>
          </cell>
          <cell r="D2167" t="str">
            <v>Other intangible assets impairment</v>
          </cell>
        </row>
        <row r="2168">
          <cell r="B2168" t="str">
            <v>S2093500</v>
          </cell>
          <cell r="C2168" t="str">
            <v>Z006</v>
          </cell>
          <cell r="D2168" t="str">
            <v>Tooling right of use in impairment</v>
          </cell>
        </row>
        <row r="2169">
          <cell r="B2169" t="str">
            <v>S2110110</v>
          </cell>
          <cell r="C2169" t="str">
            <v>Z006</v>
          </cell>
          <cell r="D2169" t="str">
            <v>UNDEVELOPED LAND GV</v>
          </cell>
        </row>
        <row r="2170">
          <cell r="B2170" t="str">
            <v>S2110120</v>
          </cell>
          <cell r="C2170" t="str">
            <v>Z006</v>
          </cell>
          <cell r="D2170" t="str">
            <v>Capital lease : land GV</v>
          </cell>
        </row>
        <row r="2171">
          <cell r="B2171" t="str">
            <v>S2110130</v>
          </cell>
          <cell r="C2171" t="str">
            <v>Z006</v>
          </cell>
          <cell r="D2171" t="str">
            <v>built LAND GV</v>
          </cell>
        </row>
        <row r="2172">
          <cell r="B2172" t="str">
            <v>S2110140</v>
          </cell>
          <cell r="C2172" t="str">
            <v>Z006</v>
          </cell>
          <cell r="D2172" t="str">
            <v>LAND IMPROVEMENT GV</v>
          </cell>
        </row>
        <row r="2173">
          <cell r="B2173" t="str">
            <v>S2110210</v>
          </cell>
          <cell r="C2173" t="str">
            <v>Z006</v>
          </cell>
          <cell r="D2173" t="str">
            <v>industrial buildings GV</v>
          </cell>
        </row>
        <row r="2174">
          <cell r="B2174" t="str">
            <v>S2110220</v>
          </cell>
          <cell r="C2174" t="str">
            <v>Z006</v>
          </cell>
          <cell r="D2174" t="str">
            <v>Capital lease Building GV</v>
          </cell>
        </row>
        <row r="2175">
          <cell r="B2175" t="str">
            <v>S2110230</v>
          </cell>
          <cell r="C2175" t="str">
            <v>Z006</v>
          </cell>
          <cell r="D2175" t="str">
            <v>Office buildings GV</v>
          </cell>
        </row>
        <row r="2176">
          <cell r="B2176" t="str">
            <v>S2110240</v>
          </cell>
          <cell r="C2176" t="str">
            <v>Z006</v>
          </cell>
          <cell r="D2176" t="str">
            <v>buildings infrastructure items GV</v>
          </cell>
        </row>
        <row r="2177">
          <cell r="B2177" t="str">
            <v>S2110250</v>
          </cell>
          <cell r="C2177" t="str">
            <v>Z006</v>
          </cell>
          <cell r="D2177" t="str">
            <v>buildings Fixtures and improvements GV</v>
          </cell>
        </row>
        <row r="2178">
          <cell r="B2178" t="str">
            <v>S2110310</v>
          </cell>
          <cell r="C2178" t="str">
            <v>Z006</v>
          </cell>
          <cell r="D2178" t="str">
            <v>Non Production machinery and equipements GV</v>
          </cell>
        </row>
        <row r="2179">
          <cell r="B2179" t="str">
            <v>S2110320</v>
          </cell>
          <cell r="C2179" t="str">
            <v>Z006</v>
          </cell>
          <cell r="D2179" t="str">
            <v>Capital lease machinery and equipements GV</v>
          </cell>
        </row>
        <row r="2180">
          <cell r="B2180" t="str">
            <v>S2110330</v>
          </cell>
          <cell r="C2180" t="str">
            <v>Z006</v>
          </cell>
          <cell r="D2180" t="str">
            <v>Manufacturing machinery and equipements GV</v>
          </cell>
        </row>
        <row r="2181">
          <cell r="B2181" t="str">
            <v>S2110340</v>
          </cell>
          <cell r="C2181" t="str">
            <v>Z006</v>
          </cell>
          <cell r="D2181" t="str">
            <v>Packing and storage equipement GV</v>
          </cell>
        </row>
        <row r="2182">
          <cell r="B2182" t="str">
            <v>S2110360</v>
          </cell>
          <cell r="C2182" t="str">
            <v>Z006</v>
          </cell>
          <cell r="D2182" t="str">
            <v>Electronic hardward GV</v>
          </cell>
        </row>
        <row r="2183">
          <cell r="B2183" t="str">
            <v>S2110410</v>
          </cell>
          <cell r="C2183" t="str">
            <v>Z006</v>
          </cell>
          <cell r="D2183" t="str">
            <v>Specific Tooling GV</v>
          </cell>
        </row>
        <row r="2184">
          <cell r="B2184" t="str">
            <v>S2110420</v>
          </cell>
          <cell r="C2184" t="str">
            <v>Z006</v>
          </cell>
          <cell r="D2184" t="str">
            <v>Capital lease Specific Toolings GV</v>
          </cell>
        </row>
        <row r="2185">
          <cell r="B2185" t="str">
            <v>S2110510</v>
          </cell>
          <cell r="C2185" t="str">
            <v>Z006</v>
          </cell>
          <cell r="D2185" t="str">
            <v>General improvements and fittings GV</v>
          </cell>
        </row>
        <row r="2186">
          <cell r="B2186" t="str">
            <v>S2110511</v>
          </cell>
          <cell r="C2186" t="str">
            <v>Z006</v>
          </cell>
          <cell r="D2186" t="str">
            <v>Other tangible assets Manuel GV</v>
          </cell>
        </row>
        <row r="2187">
          <cell r="B2187" t="str">
            <v>S2110512</v>
          </cell>
          <cell r="C2187" t="str">
            <v>Z006</v>
          </cell>
          <cell r="D2187" t="str">
            <v>Previous year - Other tangible assets Manuel GV</v>
          </cell>
        </row>
        <row r="2188">
          <cell r="B2188" t="str">
            <v>S2110520</v>
          </cell>
          <cell r="C2188" t="str">
            <v>Z006</v>
          </cell>
          <cell r="D2188" t="str">
            <v>Light and Heavy road vehicules GV</v>
          </cell>
        </row>
        <row r="2189">
          <cell r="B2189" t="str">
            <v>S2110530</v>
          </cell>
          <cell r="C2189" t="str">
            <v>Z006</v>
          </cell>
          <cell r="D2189" t="str">
            <v>Capital lease Light and Heavy road vehicules GV</v>
          </cell>
        </row>
        <row r="2190">
          <cell r="B2190" t="str">
            <v>S2110540</v>
          </cell>
          <cell r="C2190" t="str">
            <v>Z006</v>
          </cell>
          <cell r="D2190" t="str">
            <v>Internal handling vehicles GV</v>
          </cell>
        </row>
        <row r="2191">
          <cell r="B2191" t="str">
            <v>S2110550</v>
          </cell>
          <cell r="C2191" t="str">
            <v>Z006</v>
          </cell>
          <cell r="D2191" t="str">
            <v>Capital lease Internal handling vehicles GV</v>
          </cell>
        </row>
        <row r="2192">
          <cell r="B2192" t="str">
            <v>S2110560</v>
          </cell>
          <cell r="C2192" t="str">
            <v>Z006</v>
          </cell>
          <cell r="D2192" t="str">
            <v>OFFICE EQUIPEMENT GV</v>
          </cell>
        </row>
        <row r="2193">
          <cell r="B2193" t="str">
            <v>S2110570</v>
          </cell>
          <cell r="C2193" t="str">
            <v>Z006</v>
          </cell>
          <cell r="D2193" t="str">
            <v>IT hardware GV</v>
          </cell>
        </row>
        <row r="2194">
          <cell r="B2194" t="str">
            <v>S2110580</v>
          </cell>
          <cell r="C2194" t="str">
            <v>Z006</v>
          </cell>
          <cell r="D2194" t="str">
            <v>Capital lease Office equipment and IT hardware GV</v>
          </cell>
        </row>
        <row r="2195">
          <cell r="B2195" t="str">
            <v>S2110590</v>
          </cell>
          <cell r="C2195" t="str">
            <v>Z006</v>
          </cell>
          <cell r="D2195" t="str">
            <v>Office furniture GV</v>
          </cell>
        </row>
        <row r="2196">
          <cell r="B2196" t="str">
            <v>S2113000</v>
          </cell>
          <cell r="C2196" t="str">
            <v>Z006</v>
          </cell>
          <cell r="D2196" t="str">
            <v>Tangible asset WIP manual GV</v>
          </cell>
        </row>
        <row r="2197">
          <cell r="B2197" t="str">
            <v>S2113110</v>
          </cell>
          <cell r="C2197" t="str">
            <v>Z006</v>
          </cell>
          <cell r="D2197" t="str">
            <v>Land WIP GV</v>
          </cell>
        </row>
        <row r="2198">
          <cell r="B2198" t="str">
            <v>S2113200</v>
          </cell>
          <cell r="C2198" t="str">
            <v>Z006</v>
          </cell>
          <cell r="D2198" t="str">
            <v>Capital lease Tangible Asset in progress GV</v>
          </cell>
        </row>
        <row r="2199">
          <cell r="B2199" t="str">
            <v>S2113210</v>
          </cell>
          <cell r="C2199" t="str">
            <v>Z006</v>
          </cell>
          <cell r="D2199" t="str">
            <v>Buildings WIP GV</v>
          </cell>
        </row>
        <row r="2200">
          <cell r="B2200" t="str">
            <v>S2113310</v>
          </cell>
          <cell r="C2200" t="str">
            <v>Z006</v>
          </cell>
          <cell r="D2200" t="str">
            <v>machinery and equipements WIP GV</v>
          </cell>
        </row>
        <row r="2201">
          <cell r="B2201" t="str">
            <v>S2113410</v>
          </cell>
          <cell r="C2201" t="str">
            <v>Z006</v>
          </cell>
          <cell r="D2201" t="str">
            <v>Specific Toolings WIP GV</v>
          </cell>
        </row>
        <row r="2202">
          <cell r="B2202" t="str">
            <v>S2113510</v>
          </cell>
          <cell r="C2202" t="str">
            <v>Z006</v>
          </cell>
          <cell r="D2202" t="str">
            <v>other tangibles assets WIP GV</v>
          </cell>
        </row>
        <row r="2203">
          <cell r="B2203" t="str">
            <v>S2180120</v>
          </cell>
          <cell r="C2203" t="str">
            <v>Z006</v>
          </cell>
          <cell r="D2203" t="str">
            <v>Capital lease Land DEP</v>
          </cell>
        </row>
        <row r="2204">
          <cell r="B2204" t="str">
            <v>S2180140</v>
          </cell>
          <cell r="C2204" t="str">
            <v>Z006</v>
          </cell>
          <cell r="D2204" t="str">
            <v>Land improvement DEP</v>
          </cell>
        </row>
        <row r="2205">
          <cell r="B2205" t="str">
            <v>S2180210</v>
          </cell>
          <cell r="C2205" t="str">
            <v>Z006</v>
          </cell>
          <cell r="D2205" t="str">
            <v>industrial buildings DEP</v>
          </cell>
        </row>
        <row r="2206">
          <cell r="B2206" t="str">
            <v>S2180220</v>
          </cell>
          <cell r="C2206" t="str">
            <v>Z006</v>
          </cell>
          <cell r="D2206" t="str">
            <v>Capital lease Building DEP</v>
          </cell>
        </row>
        <row r="2207">
          <cell r="B2207" t="str">
            <v>S2180230</v>
          </cell>
          <cell r="C2207" t="str">
            <v>Z006</v>
          </cell>
          <cell r="D2207" t="str">
            <v>Office buildings DEP</v>
          </cell>
        </row>
        <row r="2208">
          <cell r="B2208" t="str">
            <v>S2180240</v>
          </cell>
          <cell r="C2208" t="str">
            <v>Z006</v>
          </cell>
          <cell r="D2208" t="str">
            <v>buildings infrastructure items DEP</v>
          </cell>
        </row>
        <row r="2209">
          <cell r="B2209" t="str">
            <v>S2180250</v>
          </cell>
          <cell r="C2209" t="str">
            <v>Z006</v>
          </cell>
          <cell r="D2209" t="str">
            <v>buildings Fixtures and improvements DEP</v>
          </cell>
        </row>
        <row r="2210">
          <cell r="B2210" t="str">
            <v>S2180310</v>
          </cell>
          <cell r="C2210" t="str">
            <v>Z006</v>
          </cell>
          <cell r="D2210" t="str">
            <v>machinery and equipements DEP</v>
          </cell>
        </row>
        <row r="2211">
          <cell r="B2211" t="str">
            <v>S2180320</v>
          </cell>
          <cell r="C2211" t="str">
            <v>Z006</v>
          </cell>
          <cell r="D2211" t="str">
            <v>Capital lease machinery and equipements DEP</v>
          </cell>
        </row>
        <row r="2212">
          <cell r="B2212" t="str">
            <v>S2180330</v>
          </cell>
          <cell r="C2212" t="str">
            <v>Z006</v>
          </cell>
          <cell r="D2212" t="str">
            <v>Manufacturing machinery and equipements DEP</v>
          </cell>
        </row>
        <row r="2213">
          <cell r="B2213" t="str">
            <v>S2180340</v>
          </cell>
          <cell r="C2213" t="str">
            <v>Z006</v>
          </cell>
          <cell r="D2213" t="str">
            <v>Packing and storage equipement DEP</v>
          </cell>
        </row>
        <row r="2214">
          <cell r="B2214" t="str">
            <v>S2180350</v>
          </cell>
          <cell r="C2214" t="str">
            <v>Z006</v>
          </cell>
          <cell r="D2214" t="str">
            <v>MACHINERY AND EQUIPMENT IMPROVEMENTS DEP</v>
          </cell>
        </row>
        <row r="2215">
          <cell r="B2215" t="str">
            <v>S2180360</v>
          </cell>
          <cell r="C2215" t="str">
            <v>Z006</v>
          </cell>
          <cell r="D2215" t="str">
            <v>Electronic hardward DEP</v>
          </cell>
        </row>
        <row r="2216">
          <cell r="B2216" t="str">
            <v>S2180410</v>
          </cell>
          <cell r="C2216" t="str">
            <v>Z006</v>
          </cell>
          <cell r="D2216" t="str">
            <v>Specific Toolings DEP</v>
          </cell>
        </row>
        <row r="2217">
          <cell r="B2217" t="str">
            <v>S2180420</v>
          </cell>
          <cell r="C2217" t="str">
            <v>Z006</v>
          </cell>
          <cell r="D2217" t="str">
            <v>Capital lease Specific Toolings DEP</v>
          </cell>
        </row>
        <row r="2218">
          <cell r="B2218" t="str">
            <v>S2180510</v>
          </cell>
          <cell r="C2218" t="str">
            <v>Z006</v>
          </cell>
          <cell r="D2218" t="str">
            <v>General improvements and fittings DEP</v>
          </cell>
        </row>
        <row r="2219">
          <cell r="B2219" t="str">
            <v>S2180511</v>
          </cell>
          <cell r="C2219" t="str">
            <v>Z006</v>
          </cell>
          <cell r="D2219" t="str">
            <v>Other tangible assets Manuel DEP</v>
          </cell>
        </row>
        <row r="2220">
          <cell r="B2220" t="str">
            <v>S2180512</v>
          </cell>
          <cell r="C2220" t="str">
            <v>Z006</v>
          </cell>
          <cell r="D2220" t="str">
            <v>Previous year - Other tangible assets Manuel DEP</v>
          </cell>
        </row>
        <row r="2221">
          <cell r="B2221" t="str">
            <v>S2180520</v>
          </cell>
          <cell r="C2221" t="str">
            <v>Z006</v>
          </cell>
          <cell r="D2221" t="str">
            <v>Light and Heavy road vehicules DEP</v>
          </cell>
        </row>
        <row r="2222">
          <cell r="B2222" t="str">
            <v>S2180530</v>
          </cell>
          <cell r="C2222" t="str">
            <v>Z006</v>
          </cell>
          <cell r="D2222" t="str">
            <v>Capital lease Light and Heavy road vehicules DEP</v>
          </cell>
        </row>
        <row r="2223">
          <cell r="B2223" t="str">
            <v>S2180540</v>
          </cell>
          <cell r="C2223" t="str">
            <v>Z006</v>
          </cell>
          <cell r="D2223" t="str">
            <v>Internal handling vehicles DEP</v>
          </cell>
        </row>
        <row r="2224">
          <cell r="B2224" t="str">
            <v>S2180550</v>
          </cell>
          <cell r="C2224" t="str">
            <v>Z006</v>
          </cell>
          <cell r="D2224" t="str">
            <v>Capital lease Internal handling vehicles DEP</v>
          </cell>
        </row>
        <row r="2225">
          <cell r="B2225" t="str">
            <v>S2180560</v>
          </cell>
          <cell r="C2225" t="str">
            <v>Z006</v>
          </cell>
          <cell r="D2225" t="str">
            <v>Office equipment DEP</v>
          </cell>
        </row>
        <row r="2226">
          <cell r="B2226" t="str">
            <v>S2180570</v>
          </cell>
          <cell r="C2226" t="str">
            <v>Z006</v>
          </cell>
          <cell r="D2226" t="str">
            <v>Office equipment and IT hardware DEP</v>
          </cell>
        </row>
        <row r="2227">
          <cell r="B2227" t="str">
            <v>S2180580</v>
          </cell>
          <cell r="C2227" t="str">
            <v>Z006</v>
          </cell>
          <cell r="D2227" t="str">
            <v>Capital lease Office equipment and IT hardware DEP</v>
          </cell>
        </row>
        <row r="2228">
          <cell r="B2228" t="str">
            <v>S2180590</v>
          </cell>
          <cell r="C2228" t="str">
            <v>Z006</v>
          </cell>
          <cell r="D2228" t="str">
            <v>Office furniture DEP</v>
          </cell>
        </row>
        <row r="2229">
          <cell r="B2229" t="str">
            <v>S2190100</v>
          </cell>
          <cell r="C2229" t="str">
            <v>Z006</v>
          </cell>
          <cell r="D2229" t="str">
            <v>Land impairment manuel</v>
          </cell>
        </row>
        <row r="2230">
          <cell r="B2230" t="str">
            <v>S2190110</v>
          </cell>
          <cell r="C2230" t="str">
            <v>Z006</v>
          </cell>
          <cell r="D2230" t="str">
            <v>UNDEVELOPED LAND Impairment</v>
          </cell>
        </row>
        <row r="2231">
          <cell r="B2231" t="str">
            <v>S2190120</v>
          </cell>
          <cell r="C2231" t="str">
            <v>Z006</v>
          </cell>
          <cell r="D2231" t="str">
            <v>Capital lease Land impairment</v>
          </cell>
        </row>
        <row r="2232">
          <cell r="B2232" t="str">
            <v>S2190130</v>
          </cell>
          <cell r="C2232" t="str">
            <v>Z006</v>
          </cell>
          <cell r="D2232" t="str">
            <v>Built LAND Impairment</v>
          </cell>
        </row>
        <row r="2233">
          <cell r="B2233" t="str">
            <v>S2190140</v>
          </cell>
          <cell r="C2233" t="str">
            <v>Z006</v>
          </cell>
          <cell r="D2233" t="str">
            <v>LAND IMPROVEMENT Impairment</v>
          </cell>
        </row>
        <row r="2234">
          <cell r="B2234" t="str">
            <v>S2190210</v>
          </cell>
          <cell r="C2234" t="str">
            <v>Z006</v>
          </cell>
          <cell r="D2234" t="str">
            <v>Industrial Building impairment</v>
          </cell>
        </row>
        <row r="2235">
          <cell r="B2235" t="str">
            <v>S2190220</v>
          </cell>
          <cell r="C2235" t="str">
            <v>Z006</v>
          </cell>
          <cell r="D2235" t="str">
            <v>Capital lease Building impairment</v>
          </cell>
        </row>
        <row r="2236">
          <cell r="B2236" t="str">
            <v>S2190230</v>
          </cell>
          <cell r="C2236" t="str">
            <v>Z006</v>
          </cell>
          <cell r="D2236" t="str">
            <v>Office buildings Impairment</v>
          </cell>
        </row>
        <row r="2237">
          <cell r="B2237" t="str">
            <v>S2190240</v>
          </cell>
          <cell r="C2237" t="str">
            <v>Z006</v>
          </cell>
          <cell r="D2237" t="str">
            <v>buildings infrastructure items Impairment</v>
          </cell>
        </row>
        <row r="2238">
          <cell r="B2238" t="str">
            <v>S2190250</v>
          </cell>
          <cell r="C2238" t="str">
            <v>Z006</v>
          </cell>
          <cell r="D2238" t="str">
            <v>buildings Fixtures and improvements Impairment</v>
          </cell>
        </row>
        <row r="2239">
          <cell r="B2239" t="str">
            <v>S2190310</v>
          </cell>
          <cell r="C2239" t="str">
            <v>Z006</v>
          </cell>
          <cell r="D2239" t="str">
            <v>Non Production machinery &amp; equipements Impairment</v>
          </cell>
        </row>
        <row r="2240">
          <cell r="B2240" t="str">
            <v>S2190320</v>
          </cell>
          <cell r="C2240" t="str">
            <v>Z006</v>
          </cell>
          <cell r="D2240" t="str">
            <v>Capital lease machinery and equipements impairment</v>
          </cell>
        </row>
        <row r="2241">
          <cell r="B2241" t="str">
            <v>S2190330</v>
          </cell>
          <cell r="C2241" t="str">
            <v>Z006</v>
          </cell>
          <cell r="D2241" t="str">
            <v>Manufacturing machinery and equipements Impairment</v>
          </cell>
        </row>
        <row r="2242">
          <cell r="B2242" t="str">
            <v>S2190340</v>
          </cell>
          <cell r="C2242" t="str">
            <v>Z006</v>
          </cell>
          <cell r="D2242" t="str">
            <v>Packing and storage equipement Impairment</v>
          </cell>
        </row>
        <row r="2243">
          <cell r="B2243" t="str">
            <v>S2190350</v>
          </cell>
          <cell r="C2243" t="str">
            <v>Z006</v>
          </cell>
          <cell r="D2243" t="str">
            <v>MACHINERY AND EQUIPMENT IMPROVEMENTS VB</v>
          </cell>
        </row>
        <row r="2244">
          <cell r="B2244" t="str">
            <v>S2190360</v>
          </cell>
          <cell r="C2244" t="str">
            <v>Z006</v>
          </cell>
          <cell r="D2244" t="str">
            <v>Electronic hardward Impairment</v>
          </cell>
        </row>
        <row r="2245">
          <cell r="B2245" t="str">
            <v>S2190410</v>
          </cell>
          <cell r="C2245" t="str">
            <v>Z006</v>
          </cell>
          <cell r="D2245" t="str">
            <v>Specific Toolings impairment</v>
          </cell>
        </row>
        <row r="2246">
          <cell r="B2246" t="str">
            <v>S2190420</v>
          </cell>
          <cell r="C2246" t="str">
            <v>Z006</v>
          </cell>
          <cell r="D2246" t="str">
            <v>Capital lease Specific Toolings impairment</v>
          </cell>
        </row>
        <row r="2247">
          <cell r="B2247" t="str">
            <v>S2190500</v>
          </cell>
          <cell r="C2247" t="str">
            <v>Z006</v>
          </cell>
          <cell r="D2247" t="str">
            <v>Cap lease Other tangible assets impairment manual</v>
          </cell>
        </row>
        <row r="2248">
          <cell r="B2248" t="str">
            <v>S2190510</v>
          </cell>
          <cell r="C2248" t="str">
            <v>Z006</v>
          </cell>
          <cell r="D2248" t="str">
            <v>General improvements and fittings impairment</v>
          </cell>
        </row>
        <row r="2249">
          <cell r="B2249" t="str">
            <v>S2190511</v>
          </cell>
          <cell r="C2249" t="str">
            <v>Z006</v>
          </cell>
          <cell r="D2249" t="str">
            <v>Other tangible assets impairment</v>
          </cell>
        </row>
        <row r="2250">
          <cell r="B2250" t="str">
            <v>S2190512</v>
          </cell>
          <cell r="C2250" t="str">
            <v>Z006</v>
          </cell>
          <cell r="D2250" t="str">
            <v>Previous year - Other tangible assets impairment</v>
          </cell>
        </row>
        <row r="2251">
          <cell r="B2251" t="str">
            <v>S2190520</v>
          </cell>
          <cell r="C2251" t="str">
            <v>Z006</v>
          </cell>
          <cell r="D2251" t="str">
            <v>Light and Heavy road vehicules impairment</v>
          </cell>
        </row>
        <row r="2252">
          <cell r="B2252" t="str">
            <v>S2190530</v>
          </cell>
          <cell r="C2252" t="str">
            <v>Z006</v>
          </cell>
          <cell r="D2252" t="str">
            <v>Cap. lease Light and Heavy road vehicules impair.</v>
          </cell>
        </row>
        <row r="2253">
          <cell r="B2253" t="str">
            <v>S2190540</v>
          </cell>
          <cell r="C2253" t="str">
            <v>Z006</v>
          </cell>
          <cell r="D2253" t="str">
            <v>Internal handling vehicles impairment</v>
          </cell>
        </row>
        <row r="2254">
          <cell r="B2254" t="str">
            <v>S2190550</v>
          </cell>
          <cell r="C2254" t="str">
            <v>Z006</v>
          </cell>
          <cell r="D2254" t="str">
            <v>Cap lease Internal handling vehicles impair</v>
          </cell>
        </row>
        <row r="2255">
          <cell r="B2255" t="str">
            <v>S2190560</v>
          </cell>
          <cell r="C2255" t="str">
            <v>Z006</v>
          </cell>
          <cell r="D2255" t="str">
            <v>Office equipment impairment</v>
          </cell>
        </row>
        <row r="2256">
          <cell r="B2256" t="str">
            <v>S2190570</v>
          </cell>
          <cell r="C2256" t="str">
            <v>Z006</v>
          </cell>
          <cell r="D2256" t="str">
            <v>IT hardware impairment</v>
          </cell>
        </row>
        <row r="2257">
          <cell r="B2257" t="str">
            <v>S2190580</v>
          </cell>
          <cell r="C2257" t="str">
            <v>Z006</v>
          </cell>
          <cell r="D2257" t="str">
            <v>Cap lease Office equip and IT hardware impairment</v>
          </cell>
        </row>
        <row r="2258">
          <cell r="B2258" t="str">
            <v>S2190590</v>
          </cell>
          <cell r="C2258" t="str">
            <v>Z006</v>
          </cell>
          <cell r="D2258" t="str">
            <v>Office furniture impairment</v>
          </cell>
        </row>
        <row r="2259">
          <cell r="B2259" t="str">
            <v>S2193000</v>
          </cell>
          <cell r="C2259" t="str">
            <v>Z006</v>
          </cell>
          <cell r="D2259" t="str">
            <v>Tangible asset WIP IMP manual</v>
          </cell>
        </row>
        <row r="2260">
          <cell r="B2260" t="str">
            <v>S2193110</v>
          </cell>
          <cell r="C2260" t="str">
            <v>Z006</v>
          </cell>
          <cell r="D2260" t="str">
            <v>Land WIP impairment</v>
          </cell>
        </row>
        <row r="2261">
          <cell r="B2261" t="str">
            <v>S2193210</v>
          </cell>
          <cell r="C2261" t="str">
            <v>Z006</v>
          </cell>
          <cell r="D2261" t="str">
            <v>Buildings WIP impairment</v>
          </cell>
        </row>
        <row r="2262">
          <cell r="B2262" t="str">
            <v>S2193310</v>
          </cell>
          <cell r="C2262" t="str">
            <v>Z006</v>
          </cell>
          <cell r="D2262" t="str">
            <v>machinery and equipements WIP impairment</v>
          </cell>
        </row>
        <row r="2263">
          <cell r="B2263" t="str">
            <v>S2193410</v>
          </cell>
          <cell r="C2263" t="str">
            <v>Z006</v>
          </cell>
          <cell r="D2263" t="str">
            <v>Specific Toolings WIP impairment</v>
          </cell>
        </row>
        <row r="2264">
          <cell r="B2264" t="str">
            <v>S2193510</v>
          </cell>
          <cell r="C2264" t="str">
            <v>Z006</v>
          </cell>
          <cell r="D2264" t="str">
            <v>General improvements and fittings WIP impairment</v>
          </cell>
        </row>
        <row r="2265">
          <cell r="B2265" t="str">
            <v>S2193900</v>
          </cell>
          <cell r="C2265" t="str">
            <v>Z006</v>
          </cell>
          <cell r="D2265" t="str">
            <v>Capital lease Tangible Asset IP impairment</v>
          </cell>
        </row>
        <row r="2266">
          <cell r="B2266" t="str">
            <v>S2611001</v>
          </cell>
          <cell r="C2266" t="str">
            <v>Z006</v>
          </cell>
          <cell r="D2266" t="str">
            <v>Intercompany Shares &amp; Securities</v>
          </cell>
        </row>
        <row r="2267">
          <cell r="B2267" t="str">
            <v>S2611002</v>
          </cell>
          <cell r="C2267" t="str">
            <v>Z006</v>
          </cell>
          <cell r="D2267" t="str">
            <v>Previous year - Intercompany Shares &amp; Securities</v>
          </cell>
        </row>
        <row r="2268">
          <cell r="B2268" t="str">
            <v>S2900000</v>
          </cell>
          <cell r="C2268" t="str">
            <v>Z006</v>
          </cell>
          <cell r="D2268" t="str">
            <v>deferred tax (credit)</v>
          </cell>
        </row>
        <row r="2269">
          <cell r="B2269" t="str">
            <v>S2910000</v>
          </cell>
          <cell r="C2269" t="str">
            <v>Z006</v>
          </cell>
          <cell r="D2269" t="str">
            <v>deferred tax asset (debit) GV</v>
          </cell>
        </row>
        <row r="2270">
          <cell r="B2270" t="str">
            <v>S2990000</v>
          </cell>
          <cell r="C2270" t="str">
            <v>Z006</v>
          </cell>
          <cell r="D2270" t="str">
            <v>deferred tax asset (debit) PRO</v>
          </cell>
        </row>
        <row r="2271">
          <cell r="B2271" t="str">
            <v>S3111000</v>
          </cell>
          <cell r="C2271" t="str">
            <v>Z006</v>
          </cell>
          <cell r="D2271" t="str">
            <v>Valuation Method - RAW MATERIALS INVENTORY GV</v>
          </cell>
        </row>
        <row r="2272">
          <cell r="B2272" t="str">
            <v>S3112000</v>
          </cell>
          <cell r="C2272" t="str">
            <v>Z006</v>
          </cell>
          <cell r="D2272" t="str">
            <v>Valuation Method - COMPONENTS INVENTORY GV</v>
          </cell>
        </row>
        <row r="2273">
          <cell r="B2273" t="str">
            <v>S3113000</v>
          </cell>
          <cell r="C2273" t="str">
            <v>Z006</v>
          </cell>
          <cell r="D2273" t="str">
            <v>Valuation Method - PACKAGING INVENTORY GV</v>
          </cell>
        </row>
        <row r="2274">
          <cell r="B2274" t="str">
            <v>S3211000</v>
          </cell>
          <cell r="C2274" t="str">
            <v>Z006</v>
          </cell>
          <cell r="D2274" t="str">
            <v>Valuation Method - Consumable materials INVEN. GV</v>
          </cell>
        </row>
        <row r="2275">
          <cell r="B2275" t="str">
            <v>S3212000</v>
          </cell>
          <cell r="C2275" t="str">
            <v>Z006</v>
          </cell>
          <cell r="D2275" t="str">
            <v>Valuation Method - SPARE PARTS GV</v>
          </cell>
        </row>
        <row r="2276">
          <cell r="B2276" t="str">
            <v>S3310000</v>
          </cell>
          <cell r="C2276" t="str">
            <v>Z006</v>
          </cell>
          <cell r="D2276" t="str">
            <v>Valuation Method - Work-in-progress INVENTORY GV</v>
          </cell>
        </row>
        <row r="2277">
          <cell r="B2277" t="str">
            <v>S3411000</v>
          </cell>
          <cell r="C2277" t="str">
            <v>Z006</v>
          </cell>
          <cell r="D2277" t="str">
            <v>Valuation Method - Finish goods GV</v>
          </cell>
        </row>
        <row r="2278">
          <cell r="B2278" t="str">
            <v>S3411001</v>
          </cell>
          <cell r="C2278" t="str">
            <v>Z006</v>
          </cell>
          <cell r="D2278" t="str">
            <v>Previous year - Finish goods GV</v>
          </cell>
        </row>
        <row r="2279">
          <cell r="B2279" t="str">
            <v>S3412000</v>
          </cell>
          <cell r="C2279" t="str">
            <v>Z006</v>
          </cell>
          <cell r="D2279" t="str">
            <v>Valuation Method - Trading goods GV</v>
          </cell>
        </row>
        <row r="2280">
          <cell r="B2280" t="str">
            <v>S3511000</v>
          </cell>
          <cell r="C2280" t="str">
            <v>Z006</v>
          </cell>
          <cell r="D2280" t="str">
            <v>Valuation Method - PROTOTYPE INVENTORY</v>
          </cell>
        </row>
        <row r="2281">
          <cell r="B2281" t="str">
            <v>S3512000</v>
          </cell>
          <cell r="C2281" t="str">
            <v>Z006</v>
          </cell>
          <cell r="D2281" t="str">
            <v>Valuation Method - TOOLING INVENTORY</v>
          </cell>
        </row>
        <row r="2282">
          <cell r="B2282" t="str">
            <v>S4180000</v>
          </cell>
          <cell r="C2282" t="str">
            <v>Z006</v>
          </cell>
          <cell r="D2282" t="str">
            <v>Accrued Sales</v>
          </cell>
        </row>
        <row r="2283">
          <cell r="B2283" t="str">
            <v>S4180001</v>
          </cell>
          <cell r="C2283" t="str">
            <v>Z006</v>
          </cell>
          <cell r="D2283" t="str">
            <v>Previous year - Accrued Sales</v>
          </cell>
        </row>
        <row r="2284">
          <cell r="B2284" t="str">
            <v>S4190000</v>
          </cell>
          <cell r="C2284" t="str">
            <v>Z006</v>
          </cell>
          <cell r="D2284" t="str">
            <v>bad debt provision statistic MAF Admin</v>
          </cell>
        </row>
        <row r="2285">
          <cell r="B2285" t="str">
            <v>S4190001</v>
          </cell>
          <cell r="C2285" t="str">
            <v>Z006</v>
          </cell>
          <cell r="D2285" t="str">
            <v>Previous year - bad debt provision</v>
          </cell>
        </row>
        <row r="2286">
          <cell r="B2286" t="str">
            <v>S4191000</v>
          </cell>
          <cell r="C2286" t="str">
            <v>Z006</v>
          </cell>
          <cell r="D2286" t="str">
            <v>bad debt provision specific (aerf)</v>
          </cell>
        </row>
        <row r="2287">
          <cell r="B2287" t="str">
            <v>S4510000</v>
          </cell>
          <cell r="C2287" t="str">
            <v>Z006</v>
          </cell>
          <cell r="D2287" t="str">
            <v>Deferred income on tooling</v>
          </cell>
        </row>
        <row r="2288">
          <cell r="B2288" t="str">
            <v>S4516240</v>
          </cell>
          <cell r="C2288" t="str">
            <v>Z006</v>
          </cell>
          <cell r="D2288" t="str">
            <v>DEFERRED CHARGES ON LEASING EXPENSES</v>
          </cell>
        </row>
        <row r="2289">
          <cell r="B2289" t="str">
            <v>S4516510</v>
          </cell>
          <cell r="C2289" t="str">
            <v>Z006</v>
          </cell>
          <cell r="D2289" t="str">
            <v>Other current receivable</v>
          </cell>
        </row>
        <row r="2290">
          <cell r="B2290" t="str">
            <v>S4516511</v>
          </cell>
          <cell r="C2290" t="str">
            <v>Z006</v>
          </cell>
          <cell r="D2290" t="str">
            <v>Previous year - Other current receivable</v>
          </cell>
        </row>
        <row r="2291">
          <cell r="B2291" t="str">
            <v>S4520000</v>
          </cell>
          <cell r="C2291" t="str">
            <v>Z006</v>
          </cell>
          <cell r="D2291" t="str">
            <v>Down payment on non capitalized tooling received</v>
          </cell>
        </row>
        <row r="2292">
          <cell r="B2292" t="str">
            <v>S4520010</v>
          </cell>
          <cell r="C2292" t="str">
            <v>Z006</v>
          </cell>
          <cell r="D2292" t="str">
            <v>Down payment on non capitalized tooling to receive</v>
          </cell>
        </row>
        <row r="2293">
          <cell r="B2293" t="str">
            <v>S4530000</v>
          </cell>
          <cell r="C2293" t="str">
            <v>Z006</v>
          </cell>
          <cell r="D2293" t="str">
            <v>Deferred income on capitalized developpment costs</v>
          </cell>
        </row>
        <row r="2294">
          <cell r="B2294" t="str">
            <v>S4540000</v>
          </cell>
          <cell r="C2294" t="str">
            <v>Z006</v>
          </cell>
          <cell r="D2294" t="str">
            <v>Deferred income - non capitalized dev. costs</v>
          </cell>
        </row>
        <row r="2295">
          <cell r="B2295" t="str">
            <v>S4551000</v>
          </cell>
          <cell r="C2295" t="str">
            <v>Z006</v>
          </cell>
          <cell r="D2295" t="str">
            <v>Deferred income excl tooling &amp; R&amp;D</v>
          </cell>
        </row>
        <row r="2296">
          <cell r="B2296" t="str">
            <v>S4560000</v>
          </cell>
          <cell r="C2296" t="str">
            <v>Z006</v>
          </cell>
          <cell r="D2296" t="str">
            <v>Down-payments customer received</v>
          </cell>
        </row>
        <row r="2297">
          <cell r="B2297" t="str">
            <v>S4560010</v>
          </cell>
          <cell r="C2297" t="str">
            <v>Z006</v>
          </cell>
          <cell r="D2297" t="str">
            <v>Down-payments customer to receive</v>
          </cell>
        </row>
        <row r="2298">
          <cell r="B2298" t="str">
            <v>S4611000</v>
          </cell>
          <cell r="C2298" t="str">
            <v>Z006</v>
          </cell>
          <cell r="D2298" t="str">
            <v>Fair value of currency derivatives  - CFlow Hedge</v>
          </cell>
        </row>
        <row r="2299">
          <cell r="B2299" t="str">
            <v>S4612000</v>
          </cell>
          <cell r="C2299" t="str">
            <v>Z006</v>
          </cell>
          <cell r="D2299" t="str">
            <v>Fair value of currency derivatives - Trading</v>
          </cell>
        </row>
        <row r="2300">
          <cell r="B2300" t="str">
            <v>S4616000</v>
          </cell>
          <cell r="C2300" t="str">
            <v>Z006</v>
          </cell>
          <cell r="D2300" t="str">
            <v>FairValue curr derivatives Cash Flow Hedge asset</v>
          </cell>
        </row>
        <row r="2301">
          <cell r="B2301" t="str">
            <v>S4616100</v>
          </cell>
          <cell r="C2301" t="str">
            <v>Z006</v>
          </cell>
          <cell r="D2301" t="str">
            <v>Fair value of currency derivatives - Trading asset</v>
          </cell>
        </row>
        <row r="2302">
          <cell r="B2302" t="str">
            <v>S4621000</v>
          </cell>
          <cell r="C2302" t="str">
            <v>Z006</v>
          </cell>
          <cell r="D2302" t="str">
            <v>Fair value commodities CF deriv. liabilities</v>
          </cell>
        </row>
        <row r="2303">
          <cell r="B2303" t="str">
            <v>S4622000</v>
          </cell>
          <cell r="C2303" t="str">
            <v>Z006</v>
          </cell>
          <cell r="D2303" t="str">
            <v>Fair value commodities Trade deriv. liability</v>
          </cell>
        </row>
        <row r="2304">
          <cell r="B2304" t="str">
            <v>S4626000</v>
          </cell>
          <cell r="C2304" t="str">
            <v>Z006</v>
          </cell>
          <cell r="D2304" t="str">
            <v>Fairvalue commodity deriv. Cash Flow Hedge asset</v>
          </cell>
        </row>
        <row r="2305">
          <cell r="B2305" t="str">
            <v>S4626100</v>
          </cell>
          <cell r="C2305" t="str">
            <v>Z006</v>
          </cell>
          <cell r="D2305" t="str">
            <v>Fairvalue commodity deriv.Trading asset</v>
          </cell>
        </row>
        <row r="2306">
          <cell r="B2306" t="str">
            <v>S4631100</v>
          </cell>
          <cell r="C2306" t="str">
            <v>Z006</v>
          </cell>
          <cell r="D2306" t="str">
            <v>Fair value int.rate derivat. CFlow Hedge Current</v>
          </cell>
        </row>
        <row r="2307">
          <cell r="B2307" t="str">
            <v>S4631200</v>
          </cell>
          <cell r="C2307" t="str">
            <v>Z006</v>
          </cell>
          <cell r="D2307" t="str">
            <v>Fair Val.of int.rate deriv. CFlow Hdge Non Current</v>
          </cell>
        </row>
        <row r="2308">
          <cell r="B2308" t="str">
            <v>S4642100</v>
          </cell>
          <cell r="C2308" t="str">
            <v>Z006</v>
          </cell>
          <cell r="D2308" t="str">
            <v>Fair value int.rate derivat. Trade Hedge Current</v>
          </cell>
        </row>
        <row r="2309">
          <cell r="B2309" t="str">
            <v>S4642200</v>
          </cell>
          <cell r="C2309" t="str">
            <v>Z006</v>
          </cell>
          <cell r="D2309" t="str">
            <v>Fair Val.of int.rate deriv. Trade Hdge Non Current</v>
          </cell>
        </row>
        <row r="2310">
          <cell r="B2310" t="str">
            <v>S4646000</v>
          </cell>
          <cell r="C2310" t="str">
            <v>Z006</v>
          </cell>
          <cell r="D2310" t="str">
            <v>Fairvalue int rate der Cash Flow Hedge Current</v>
          </cell>
        </row>
        <row r="2311">
          <cell r="B2311" t="str">
            <v>S4646010</v>
          </cell>
          <cell r="C2311" t="str">
            <v>Z006</v>
          </cell>
          <cell r="D2311" t="str">
            <v>Fairvalue int rate der trading Current asset</v>
          </cell>
        </row>
        <row r="2312">
          <cell r="B2312" t="str">
            <v>S4646100</v>
          </cell>
          <cell r="C2312" t="str">
            <v>Z006</v>
          </cell>
          <cell r="D2312" t="str">
            <v>Fairvalue int rate der Cash Flow Hedge Non Current</v>
          </cell>
        </row>
        <row r="2313">
          <cell r="B2313" t="str">
            <v>S4646110</v>
          </cell>
          <cell r="C2313" t="str">
            <v>Z006</v>
          </cell>
          <cell r="D2313" t="str">
            <v>Fairvalue int rate der trading Non Current asset</v>
          </cell>
        </row>
        <row r="2314">
          <cell r="B2314" t="str">
            <v>S4661000</v>
          </cell>
          <cell r="C2314" t="str">
            <v>Z006</v>
          </cell>
          <cell r="D2314" t="str">
            <v>Fair val. of other deriv. - CFlow Hedge</v>
          </cell>
        </row>
        <row r="2315">
          <cell r="B2315" t="str">
            <v>S4662000</v>
          </cell>
          <cell r="C2315" t="str">
            <v>Z006</v>
          </cell>
          <cell r="D2315" t="str">
            <v>Fair val. of other deriv. - Trading Hedge</v>
          </cell>
        </row>
        <row r="2316">
          <cell r="B2316" t="str">
            <v>S4666000</v>
          </cell>
          <cell r="C2316" t="str">
            <v>Z006</v>
          </cell>
          <cell r="D2316" t="str">
            <v>Fairvalue other der Cash Flow Hedge Asset</v>
          </cell>
        </row>
        <row r="2317">
          <cell r="B2317" t="str">
            <v>S4666100</v>
          </cell>
          <cell r="C2317" t="str">
            <v>Z006</v>
          </cell>
          <cell r="D2317" t="str">
            <v>Fairvalue oth der Cash Flow Hedge NoCurrent asset</v>
          </cell>
        </row>
        <row r="2318">
          <cell r="B2318" t="str">
            <v>S4700000</v>
          </cell>
          <cell r="C2318" t="str">
            <v>Z006</v>
          </cell>
          <cell r="D2318" t="str">
            <v>current income tax payable</v>
          </cell>
        </row>
        <row r="2319">
          <cell r="B2319" t="str">
            <v>S4700001</v>
          </cell>
          <cell r="C2319" t="str">
            <v>Z006</v>
          </cell>
          <cell r="D2319" t="str">
            <v>Previous year - current income tax payable</v>
          </cell>
        </row>
        <row r="2320">
          <cell r="B2320" t="str">
            <v>S4761000</v>
          </cell>
          <cell r="C2320" t="str">
            <v>Z006</v>
          </cell>
          <cell r="D2320" t="str">
            <v>DIFF.DE CONVERSION ACTIF -DIMINUTION DES CREANCES</v>
          </cell>
        </row>
        <row r="2321">
          <cell r="B2321" t="str">
            <v>S4762000</v>
          </cell>
          <cell r="C2321" t="str">
            <v>Z006</v>
          </cell>
          <cell r="D2321" t="str">
            <v>DIFF.DE CONVERSION ACTIF -AUGMENT.DES DETTES</v>
          </cell>
        </row>
        <row r="2322">
          <cell r="B2322" t="str">
            <v>S4768000</v>
          </cell>
          <cell r="C2322" t="str">
            <v>Z006</v>
          </cell>
          <cell r="D2322" t="str">
            <v>DIFF.DE CONV.ACTIF -DIFF.COMPENS.PAR COUV.CHANGE</v>
          </cell>
        </row>
        <row r="2323">
          <cell r="B2323" t="str">
            <v>S4771000</v>
          </cell>
          <cell r="C2323" t="str">
            <v>Z006</v>
          </cell>
          <cell r="D2323" t="str">
            <v>DIFF.DE CONVERSION PASSIF-AUGMENT.DES CREANCES</v>
          </cell>
        </row>
        <row r="2324">
          <cell r="B2324" t="str">
            <v>S4772000</v>
          </cell>
          <cell r="C2324" t="str">
            <v>Z006</v>
          </cell>
          <cell r="D2324" t="str">
            <v>DIFF.DE CONVERSION PASSIF -DIMINUTION DES DETTES</v>
          </cell>
        </row>
        <row r="2325">
          <cell r="B2325" t="str">
            <v>S4778000</v>
          </cell>
          <cell r="C2325" t="str">
            <v>Z006</v>
          </cell>
          <cell r="D2325" t="str">
            <v>DIFF.DE CONV.PASSIF -DIFF.COMPENS.PAR COUV.CHANGE</v>
          </cell>
        </row>
        <row r="2326">
          <cell r="B2326" t="str">
            <v>S4826000</v>
          </cell>
          <cell r="C2326" t="str">
            <v>Z006</v>
          </cell>
          <cell r="D2326" t="str">
            <v>Receiv. int &amp; tang assets disposal current</v>
          </cell>
        </row>
        <row r="2327">
          <cell r="B2327" t="str">
            <v>S4826100</v>
          </cell>
          <cell r="C2327" t="str">
            <v>Z006</v>
          </cell>
          <cell r="D2327" t="str">
            <v>Receiv. int &amp; tang assets disposal non current</v>
          </cell>
        </row>
        <row r="2328">
          <cell r="B2328" t="str">
            <v>S6012000</v>
          </cell>
          <cell r="C2328" t="str">
            <v>Z007</v>
          </cell>
          <cell r="D2328" t="str">
            <v>Purchasing Mat Cons quick Saving</v>
          </cell>
        </row>
        <row r="2329">
          <cell r="B2329" t="str">
            <v>S6014100</v>
          </cell>
          <cell r="C2329" t="str">
            <v>Z007</v>
          </cell>
          <cell r="D2329" t="str">
            <v>commodity cash flow hedge</v>
          </cell>
        </row>
        <row r="2330">
          <cell r="B2330" t="str">
            <v>S6014200</v>
          </cell>
          <cell r="C2330" t="str">
            <v>Z007</v>
          </cell>
          <cell r="D2330" t="str">
            <v>commodity cash flow hedge Currency</v>
          </cell>
        </row>
        <row r="2331">
          <cell r="B2331" t="str">
            <v>S6043203</v>
          </cell>
          <cell r="C2331" t="str">
            <v>Z007</v>
          </cell>
          <cell r="D2331" t="str">
            <v>Inv Adj - Raw Material - Revaluation</v>
          </cell>
        </row>
        <row r="2332">
          <cell r="B2332" t="str">
            <v>S6043204</v>
          </cell>
          <cell r="C2332" t="str">
            <v>Z007</v>
          </cell>
          <cell r="D2332" t="str">
            <v>Inv Adj - Component - Revaluation</v>
          </cell>
        </row>
        <row r="2333">
          <cell r="B2333" t="str">
            <v>S6043205</v>
          </cell>
          <cell r="C2333" t="str">
            <v>Z007</v>
          </cell>
          <cell r="D2333" t="str">
            <v>Inv Adj - Packaging - Revaluation</v>
          </cell>
        </row>
        <row r="2334">
          <cell r="B2334" t="str">
            <v>S6043206</v>
          </cell>
          <cell r="C2334" t="str">
            <v>Z007</v>
          </cell>
          <cell r="D2334" t="str">
            <v>Inv Adj - SFIN - Revaluation</v>
          </cell>
        </row>
        <row r="2335">
          <cell r="B2335" t="str">
            <v>S6043207</v>
          </cell>
          <cell r="C2335" t="str">
            <v>Z007</v>
          </cell>
          <cell r="D2335" t="str">
            <v>Inv Adj - FING - Revaluation</v>
          </cell>
        </row>
        <row r="2336">
          <cell r="B2336" t="str">
            <v>S6043208</v>
          </cell>
          <cell r="C2336" t="str">
            <v>Z007</v>
          </cell>
          <cell r="D2336" t="str">
            <v>Inv Adj - Trading - Revaluation</v>
          </cell>
        </row>
        <row r="2337">
          <cell r="B2337" t="str">
            <v>S6049003</v>
          </cell>
          <cell r="C2337" t="str">
            <v>Z007</v>
          </cell>
          <cell r="D2337" t="str">
            <v>Inv Imp - Raw Material</v>
          </cell>
        </row>
        <row r="2338">
          <cell r="B2338" t="str">
            <v>S6049004</v>
          </cell>
          <cell r="C2338" t="str">
            <v>Z007</v>
          </cell>
          <cell r="D2338" t="str">
            <v>Inv Imp - Component</v>
          </cell>
        </row>
        <row r="2339">
          <cell r="B2339" t="str">
            <v>S6049005</v>
          </cell>
          <cell r="C2339" t="str">
            <v>Z007</v>
          </cell>
          <cell r="D2339" t="str">
            <v>Inv Imp - Packaging</v>
          </cell>
        </row>
        <row r="2340">
          <cell r="B2340" t="str">
            <v>S6049006</v>
          </cell>
          <cell r="C2340" t="str">
            <v>Z007</v>
          </cell>
          <cell r="D2340" t="str">
            <v>Inv Imp - SFIN</v>
          </cell>
        </row>
        <row r="2341">
          <cell r="B2341" t="str">
            <v>S6049007</v>
          </cell>
          <cell r="C2341" t="str">
            <v>Z007</v>
          </cell>
          <cell r="D2341" t="str">
            <v>Inv Imp - FING</v>
          </cell>
        </row>
        <row r="2342">
          <cell r="B2342" t="str">
            <v>S6049008</v>
          </cell>
          <cell r="C2342" t="str">
            <v>Z007</v>
          </cell>
          <cell r="D2342" t="str">
            <v>Inv Imp - Trading</v>
          </cell>
        </row>
        <row r="2343">
          <cell r="B2343" t="str">
            <v>S6092000</v>
          </cell>
          <cell r="C2343" t="str">
            <v>Z007</v>
          </cell>
          <cell r="D2343" t="str">
            <v>Provision inc Material loss making contract</v>
          </cell>
        </row>
        <row r="2344">
          <cell r="B2344" t="str">
            <v>S6096000</v>
          </cell>
          <cell r="C2344" t="str">
            <v>Z007</v>
          </cell>
          <cell r="D2344" t="str">
            <v>Provision Inc Loss on tooling</v>
          </cell>
        </row>
        <row r="2345">
          <cell r="B2345" t="str">
            <v>S6096100</v>
          </cell>
          <cell r="C2345" t="str">
            <v>Z007</v>
          </cell>
          <cell r="D2345" t="str">
            <v>Provision dec Loss on tooling</v>
          </cell>
        </row>
        <row r="2346">
          <cell r="B2346" t="str">
            <v>S6096200</v>
          </cell>
          <cell r="C2346" t="str">
            <v>Z007</v>
          </cell>
          <cell r="D2346" t="str">
            <v>Loss on tooling - inventory write off</v>
          </cell>
        </row>
        <row r="2347">
          <cell r="B2347" t="str">
            <v>S6107000</v>
          </cell>
          <cell r="C2347" t="str">
            <v>Z007</v>
          </cell>
          <cell r="D2347" t="str">
            <v>Freight on overhead purchase</v>
          </cell>
        </row>
        <row r="2348">
          <cell r="B2348" t="str">
            <v>S6107900</v>
          </cell>
          <cell r="C2348" t="str">
            <v>Z007</v>
          </cell>
          <cell r="D2348" t="str">
            <v>unplanned delivery costs overhead MIRO</v>
          </cell>
        </row>
        <row r="2349">
          <cell r="B2349" t="str">
            <v>S6129350</v>
          </cell>
          <cell r="C2349" t="str">
            <v>Z007</v>
          </cell>
          <cell r="D2349" t="str">
            <v>Building rental</v>
          </cell>
        </row>
        <row r="2350">
          <cell r="B2350" t="str">
            <v>S6191010</v>
          </cell>
          <cell r="C2350" t="str">
            <v>Z007</v>
          </cell>
          <cell r="D2350" t="str">
            <v>Bad debt AR write off</v>
          </cell>
        </row>
        <row r="2351">
          <cell r="B2351" t="str">
            <v>S6191020</v>
          </cell>
          <cell r="C2351" t="str">
            <v>Z007</v>
          </cell>
          <cell r="D2351" t="str">
            <v>Bad debt other receivable write off</v>
          </cell>
        </row>
        <row r="2352">
          <cell r="B2352" t="str">
            <v>S6191110</v>
          </cell>
          <cell r="C2352" t="str">
            <v>Z007</v>
          </cell>
          <cell r="D2352" t="str">
            <v>Bad debt AR provision allowance</v>
          </cell>
        </row>
        <row r="2353">
          <cell r="B2353" t="str">
            <v>S6191120</v>
          </cell>
          <cell r="C2353" t="str">
            <v>Z007</v>
          </cell>
          <cell r="D2353" t="str">
            <v>Bad debt other receivable provision allowance</v>
          </cell>
        </row>
        <row r="2354">
          <cell r="B2354" t="str">
            <v>S6199010</v>
          </cell>
          <cell r="C2354" t="str">
            <v>Z007</v>
          </cell>
          <cell r="D2354" t="str">
            <v>Provision INC other tax contingencies operating</v>
          </cell>
        </row>
        <row r="2355">
          <cell r="B2355" t="str">
            <v>S6199020</v>
          </cell>
          <cell r="C2355" t="str">
            <v>Z007</v>
          </cell>
          <cell r="D2355" t="str">
            <v>Provision INC lawsuits &amp; other - operating</v>
          </cell>
        </row>
        <row r="2356">
          <cell r="B2356" t="str">
            <v>S6199030</v>
          </cell>
          <cell r="C2356" t="str">
            <v>Z007</v>
          </cell>
          <cell r="D2356" t="str">
            <v>Provision INC other operating type 1</v>
          </cell>
        </row>
        <row r="2357">
          <cell r="B2357" t="str">
            <v>S6199040</v>
          </cell>
          <cell r="C2357" t="str">
            <v>Z007</v>
          </cell>
          <cell r="D2357" t="str">
            <v>Provision INC restructuring costs</v>
          </cell>
        </row>
        <row r="2358">
          <cell r="B2358" t="str">
            <v>S6220000</v>
          </cell>
          <cell r="C2358" t="str">
            <v>Z007</v>
          </cell>
          <cell r="D2358" t="str">
            <v>Intangible asset NBV scrap</v>
          </cell>
        </row>
        <row r="2359">
          <cell r="B2359" t="str">
            <v>S6221000</v>
          </cell>
          <cell r="C2359" t="str">
            <v>Z007</v>
          </cell>
          <cell r="D2359" t="str">
            <v>Tangible asset NBV scrap</v>
          </cell>
        </row>
        <row r="2360">
          <cell r="B2360" t="str">
            <v>S6230000</v>
          </cell>
          <cell r="C2360" t="str">
            <v>Z007</v>
          </cell>
          <cell r="D2360" t="str">
            <v>Intangible asset NBV disposal</v>
          </cell>
        </row>
        <row r="2361">
          <cell r="B2361" t="str">
            <v>S6231000</v>
          </cell>
          <cell r="C2361" t="str">
            <v>Z007</v>
          </cell>
          <cell r="D2361" t="str">
            <v>Tangible asset NBV disposal</v>
          </cell>
        </row>
        <row r="2362">
          <cell r="B2362" t="str">
            <v>S6270000</v>
          </cell>
          <cell r="C2362" t="str">
            <v>Z007</v>
          </cell>
          <cell r="D2362" t="str">
            <v>Grant amortized</v>
          </cell>
        </row>
        <row r="2363">
          <cell r="B2363" t="str">
            <v>S6280000</v>
          </cell>
          <cell r="C2363" t="str">
            <v>Z007</v>
          </cell>
          <cell r="D2363" t="str">
            <v>Intangible Asset depreciation MANUAL</v>
          </cell>
        </row>
        <row r="2364">
          <cell r="B2364" t="str">
            <v>S6280110</v>
          </cell>
          <cell r="C2364" t="str">
            <v>Z007</v>
          </cell>
          <cell r="D2364" t="str">
            <v>Software depreciation</v>
          </cell>
        </row>
        <row r="2365">
          <cell r="B2365" t="str">
            <v>S6280120</v>
          </cell>
          <cell r="C2365" t="str">
            <v>Z007</v>
          </cell>
          <cell r="D2365" t="str">
            <v>Software Leasing depreciation</v>
          </cell>
        </row>
        <row r="2366">
          <cell r="B2366" t="str">
            <v>S6280200</v>
          </cell>
          <cell r="C2366" t="str">
            <v>Z007</v>
          </cell>
          <cell r="D2366" t="str">
            <v>Patents &amp; licenses depreciation</v>
          </cell>
        </row>
        <row r="2367">
          <cell r="B2367" t="str">
            <v>S6280300</v>
          </cell>
          <cell r="C2367" t="str">
            <v>Z007</v>
          </cell>
          <cell r="D2367" t="str">
            <v>Customer Relationship depreciation</v>
          </cell>
        </row>
        <row r="2368">
          <cell r="B2368" t="str">
            <v>S6280410</v>
          </cell>
          <cell r="C2368" t="str">
            <v>Z007</v>
          </cell>
          <cell r="D2368" t="str">
            <v>Other intangible assets depreciation</v>
          </cell>
        </row>
        <row r="2369">
          <cell r="B2369" t="str">
            <v>S6280420</v>
          </cell>
          <cell r="C2369" t="str">
            <v>Z007</v>
          </cell>
          <cell r="D2369" t="str">
            <v>Other intangible assets Leasing depreciation</v>
          </cell>
        </row>
        <row r="2370">
          <cell r="B2370" t="str">
            <v>S6280500</v>
          </cell>
          <cell r="C2370" t="str">
            <v>Z007</v>
          </cell>
          <cell r="D2370" t="str">
            <v>Tooling right of use depreciation</v>
          </cell>
        </row>
        <row r="2371">
          <cell r="B2371" t="str">
            <v>S6280800</v>
          </cell>
          <cell r="C2371" t="str">
            <v>Z007</v>
          </cell>
          <cell r="D2371" t="str">
            <v>Capitalized development costs depreciation</v>
          </cell>
        </row>
        <row r="2372">
          <cell r="B2372" t="str">
            <v>S6281000</v>
          </cell>
          <cell r="C2372" t="str">
            <v>Z007</v>
          </cell>
          <cell r="D2372" t="str">
            <v>tangible Asset depreciation MANUAL</v>
          </cell>
        </row>
        <row r="2373">
          <cell r="B2373" t="str">
            <v>S6281120</v>
          </cell>
          <cell r="C2373" t="str">
            <v>Z007</v>
          </cell>
          <cell r="D2373" t="str">
            <v>Land leasing Depreciation</v>
          </cell>
        </row>
        <row r="2374">
          <cell r="B2374" t="str">
            <v>S6281140</v>
          </cell>
          <cell r="C2374" t="str">
            <v>Z007</v>
          </cell>
          <cell r="D2374" t="str">
            <v>Land improvement depreciation</v>
          </cell>
        </row>
        <row r="2375">
          <cell r="B2375" t="str">
            <v>S6281200</v>
          </cell>
          <cell r="C2375" t="str">
            <v>Z007</v>
          </cell>
          <cell r="D2375" t="str">
            <v>Building leasing Depreciation</v>
          </cell>
        </row>
        <row r="2376">
          <cell r="B2376" t="str">
            <v>S6281210</v>
          </cell>
          <cell r="C2376" t="str">
            <v>Z007</v>
          </cell>
          <cell r="D2376" t="str">
            <v>Indus. buildings depreciation</v>
          </cell>
        </row>
        <row r="2377">
          <cell r="B2377" t="str">
            <v>S6281230</v>
          </cell>
          <cell r="C2377" t="str">
            <v>Z007</v>
          </cell>
          <cell r="D2377" t="str">
            <v>Office buildings depreciation</v>
          </cell>
        </row>
        <row r="2378">
          <cell r="B2378" t="str">
            <v>S6281240</v>
          </cell>
          <cell r="C2378" t="str">
            <v>Z007</v>
          </cell>
          <cell r="D2378" t="str">
            <v>Buildings infrastructure items Depreciation</v>
          </cell>
        </row>
        <row r="2379">
          <cell r="B2379" t="str">
            <v>S6281250</v>
          </cell>
          <cell r="C2379" t="str">
            <v>Z007</v>
          </cell>
          <cell r="D2379" t="str">
            <v>Buildings Fixtures and improvements Depreciation</v>
          </cell>
        </row>
        <row r="2380">
          <cell r="B2380" t="str">
            <v>S6281310</v>
          </cell>
          <cell r="C2380" t="str">
            <v>Z007</v>
          </cell>
          <cell r="D2380" t="str">
            <v>machinery and equipements DEP</v>
          </cell>
        </row>
        <row r="2381">
          <cell r="B2381" t="str">
            <v>S6281320</v>
          </cell>
          <cell r="C2381" t="str">
            <v>Z007</v>
          </cell>
          <cell r="D2381" t="str">
            <v>machinery and equipements leasing Depreciation</v>
          </cell>
        </row>
        <row r="2382">
          <cell r="B2382" t="str">
            <v>S6281330</v>
          </cell>
          <cell r="C2382" t="str">
            <v>Z007</v>
          </cell>
          <cell r="D2382" t="str">
            <v>Manufacturing machinery and equipements DEP</v>
          </cell>
        </row>
        <row r="2383">
          <cell r="B2383" t="str">
            <v>S6281340</v>
          </cell>
          <cell r="C2383" t="str">
            <v>Z007</v>
          </cell>
          <cell r="D2383" t="str">
            <v>Packing and storage equipement Depreciation</v>
          </cell>
        </row>
        <row r="2384">
          <cell r="B2384" t="str">
            <v>S6281350</v>
          </cell>
          <cell r="C2384" t="str">
            <v>Z007</v>
          </cell>
          <cell r="D2384" t="str">
            <v>MACHINERY AND EQUIPMENT IMPROVEMENTS DEP</v>
          </cell>
        </row>
        <row r="2385">
          <cell r="B2385" t="str">
            <v>S6281360</v>
          </cell>
          <cell r="C2385" t="str">
            <v>Z007</v>
          </cell>
          <cell r="D2385" t="str">
            <v>Electronic hardward Depreciation</v>
          </cell>
        </row>
        <row r="2386">
          <cell r="B2386" t="str">
            <v>S6281410</v>
          </cell>
          <cell r="C2386" t="str">
            <v>Z007</v>
          </cell>
          <cell r="D2386" t="str">
            <v>Specific Tooling Depreciation</v>
          </cell>
        </row>
        <row r="2387">
          <cell r="B2387" t="str">
            <v>S6281420</v>
          </cell>
          <cell r="C2387" t="str">
            <v>Z007</v>
          </cell>
          <cell r="D2387" t="str">
            <v>Specific Toolings leasing Depreciation</v>
          </cell>
        </row>
        <row r="2388">
          <cell r="B2388" t="str">
            <v>S6281510</v>
          </cell>
          <cell r="C2388" t="str">
            <v>Z007</v>
          </cell>
          <cell r="D2388" t="str">
            <v>General improvements and fittings Depreciation</v>
          </cell>
        </row>
        <row r="2389">
          <cell r="B2389" t="str">
            <v>S6281520</v>
          </cell>
          <cell r="C2389" t="str">
            <v>Z007</v>
          </cell>
          <cell r="D2389" t="str">
            <v>Light and Heavy road vehicules Depreciation</v>
          </cell>
        </row>
        <row r="2390">
          <cell r="B2390" t="str">
            <v>S6281530</v>
          </cell>
          <cell r="C2390" t="str">
            <v>Z007</v>
          </cell>
          <cell r="D2390" t="str">
            <v>Light and Heavy road vehicules leasing DEP</v>
          </cell>
        </row>
        <row r="2391">
          <cell r="B2391" t="str">
            <v>S6281540</v>
          </cell>
          <cell r="C2391" t="str">
            <v>Z007</v>
          </cell>
          <cell r="D2391" t="str">
            <v>Internal handling vehicles Depreciation</v>
          </cell>
        </row>
        <row r="2392">
          <cell r="B2392" t="str">
            <v>S6281550</v>
          </cell>
          <cell r="C2392" t="str">
            <v>Z007</v>
          </cell>
          <cell r="D2392" t="str">
            <v>Internal handling vehicles leasing Depreciation</v>
          </cell>
        </row>
        <row r="2393">
          <cell r="B2393" t="str">
            <v>S6281560</v>
          </cell>
          <cell r="C2393" t="str">
            <v>Z007</v>
          </cell>
          <cell r="D2393" t="str">
            <v>Office equipment Depreciation</v>
          </cell>
        </row>
        <row r="2394">
          <cell r="B2394" t="str">
            <v>S6281570</v>
          </cell>
          <cell r="C2394" t="str">
            <v>Z007</v>
          </cell>
          <cell r="D2394" t="str">
            <v>Office equipment and IT hardware leasing DEP</v>
          </cell>
        </row>
        <row r="2395">
          <cell r="B2395" t="str">
            <v>S6281580</v>
          </cell>
          <cell r="C2395" t="str">
            <v>Z007</v>
          </cell>
          <cell r="D2395" t="str">
            <v>IT hardware Depreciation</v>
          </cell>
        </row>
        <row r="2396">
          <cell r="B2396" t="str">
            <v>S6281590</v>
          </cell>
          <cell r="C2396" t="str">
            <v>Z007</v>
          </cell>
          <cell r="D2396" t="str">
            <v>Office furniture Depreciation</v>
          </cell>
        </row>
        <row r="2397">
          <cell r="B2397" t="str">
            <v>S6290000</v>
          </cell>
          <cell r="C2397" t="str">
            <v>Z007</v>
          </cell>
          <cell r="D2397" t="str">
            <v>Impairement on intangible assets increase</v>
          </cell>
        </row>
        <row r="2398">
          <cell r="B2398" t="str">
            <v>S6290800</v>
          </cell>
          <cell r="C2398" t="str">
            <v>Z007</v>
          </cell>
          <cell r="D2398" t="str">
            <v>Impairement on intangible assets increase</v>
          </cell>
        </row>
        <row r="2399">
          <cell r="B2399" t="str">
            <v>S6291000</v>
          </cell>
          <cell r="C2399" t="str">
            <v>Z007</v>
          </cell>
          <cell r="D2399" t="str">
            <v>Impairement on tangible asset increase</v>
          </cell>
        </row>
        <row r="2400">
          <cell r="B2400" t="str">
            <v>S6480000</v>
          </cell>
          <cell r="C2400" t="str">
            <v>Z007</v>
          </cell>
          <cell r="D2400" t="str">
            <v>PROVIS. FOR  PENSION ALLOWANCE  DIRECT</v>
          </cell>
        </row>
        <row r="2401">
          <cell r="B2401" t="str">
            <v>S6480001</v>
          </cell>
          <cell r="C2401" t="str">
            <v>Z007</v>
          </cell>
          <cell r="D2401" t="str">
            <v>DEP.PROV.POUR PENSION &amp; OBLIGATIONS AS</v>
          </cell>
        </row>
        <row r="2402">
          <cell r="B2402" t="str">
            <v>S6480300</v>
          </cell>
          <cell r="C2402" t="str">
            <v>Z007</v>
          </cell>
          <cell r="D2402" t="str">
            <v>PROVISION FOR  PENSION - INDIRECT</v>
          </cell>
        </row>
        <row r="2403">
          <cell r="B2403" t="str">
            <v>S6482001</v>
          </cell>
          <cell r="C2403" t="str">
            <v>Z007</v>
          </cell>
          <cell r="D2403" t="str">
            <v>ALLOWANCE FOR REORGANIZATION -DRL</v>
          </cell>
        </row>
        <row r="2404">
          <cell r="B2404" t="str">
            <v>S6482301</v>
          </cell>
          <cell r="C2404" t="str">
            <v>Z007</v>
          </cell>
          <cell r="D2404" t="str">
            <v>ALLOWANCE FOR SOCIAL COSTS -DRL</v>
          </cell>
        </row>
        <row r="2405">
          <cell r="B2405" t="str">
            <v>S6512100</v>
          </cell>
          <cell r="C2405" t="str">
            <v>Z007</v>
          </cell>
          <cell r="D2405" t="str">
            <v>Oth Inc &amp; Exp restructuring costs Prov Inc</v>
          </cell>
        </row>
        <row r="2406">
          <cell r="B2406" t="str">
            <v>S6512300</v>
          </cell>
          <cell r="C2406" t="str">
            <v>Z007</v>
          </cell>
          <cell r="D2406" t="str">
            <v>Oth Inc &amp; Exp restructuring costs Prov</v>
          </cell>
        </row>
        <row r="2407">
          <cell r="B2407" t="str">
            <v>S6599990</v>
          </cell>
          <cell r="C2407" t="str">
            <v>Z007</v>
          </cell>
          <cell r="D2407" t="str">
            <v>compte technique</v>
          </cell>
        </row>
        <row r="2408">
          <cell r="B2408" t="str">
            <v>S6608100</v>
          </cell>
          <cell r="C2408" t="str">
            <v>Z007</v>
          </cell>
          <cell r="D2408" t="str">
            <v>Currency trading - realized loss</v>
          </cell>
        </row>
        <row r="2409">
          <cell r="B2409" t="str">
            <v>S6608200</v>
          </cell>
          <cell r="C2409" t="str">
            <v>Z007</v>
          </cell>
          <cell r="D2409" t="str">
            <v>Currency trading - unrealized loss</v>
          </cell>
        </row>
        <row r="2410">
          <cell r="B2410" t="str">
            <v>S6608300</v>
          </cell>
          <cell r="C2410" t="str">
            <v>Z007</v>
          </cell>
          <cell r="D2410" t="str">
            <v>Ineffectiveness of currency hedging loss</v>
          </cell>
        </row>
        <row r="2411">
          <cell r="B2411" t="str">
            <v>S6608400</v>
          </cell>
          <cell r="C2411" t="str">
            <v>Z007</v>
          </cell>
          <cell r="D2411" t="str">
            <v>Exchange variance excl currency trading Loss</v>
          </cell>
        </row>
        <row r="2412">
          <cell r="B2412" t="str">
            <v>S6609100</v>
          </cell>
          <cell r="C2412" t="str">
            <v>Z007</v>
          </cell>
          <cell r="D2412" t="str">
            <v>Other commodity loss</v>
          </cell>
        </row>
        <row r="2413">
          <cell r="B2413" t="str">
            <v>S6609200</v>
          </cell>
          <cell r="C2413" t="str">
            <v>Z007</v>
          </cell>
          <cell r="D2413" t="str">
            <v>Commodity trading - Unrealized loss</v>
          </cell>
        </row>
        <row r="2414">
          <cell r="B2414" t="str">
            <v>S6609300</v>
          </cell>
          <cell r="C2414" t="str">
            <v>Z007</v>
          </cell>
          <cell r="D2414" t="str">
            <v>Commodity trading - Realized   loss</v>
          </cell>
        </row>
        <row r="2415">
          <cell r="B2415" t="str">
            <v>S6609400</v>
          </cell>
          <cell r="C2415" t="str">
            <v>Z007</v>
          </cell>
          <cell r="D2415" t="str">
            <v>Ineffectiveness of  commodity hedging   loss</v>
          </cell>
        </row>
        <row r="2416">
          <cell r="B2416" t="str">
            <v>S6610100</v>
          </cell>
          <cell r="C2416" t="str">
            <v>Z007</v>
          </cell>
          <cell r="D2416" t="str">
            <v>Ineffectiveness of interest rate hedging loss</v>
          </cell>
        </row>
        <row r="2417">
          <cell r="B2417" t="str">
            <v>S6610200</v>
          </cell>
          <cell r="C2417" t="str">
            <v>Z007</v>
          </cell>
          <cell r="D2417" t="str">
            <v>Interest rate trading  loss</v>
          </cell>
        </row>
        <row r="2418">
          <cell r="B2418" t="str">
            <v>S6660010</v>
          </cell>
          <cell r="C2418" t="str">
            <v>Z007</v>
          </cell>
          <cell r="D2418" t="str">
            <v>CONTRIBUTION ON FINANCIAL INCOME - PIS/COFINS</v>
          </cell>
        </row>
        <row r="2419">
          <cell r="B2419" t="str">
            <v>S6810010</v>
          </cell>
          <cell r="C2419" t="str">
            <v>Z007</v>
          </cell>
          <cell r="D2419" t="str">
            <v>current income tax - rate 1</v>
          </cell>
        </row>
        <row r="2420">
          <cell r="B2420" t="str">
            <v>S6810020</v>
          </cell>
          <cell r="C2420" t="str">
            <v>Z007</v>
          </cell>
          <cell r="D2420" t="str">
            <v>current income tax - rate 2</v>
          </cell>
        </row>
        <row r="2421">
          <cell r="B2421" t="str">
            <v>S6810030</v>
          </cell>
          <cell r="C2421" t="str">
            <v>Z007</v>
          </cell>
          <cell r="D2421" t="str">
            <v>additional contribution to current income tax</v>
          </cell>
        </row>
        <row r="2422">
          <cell r="B2422" t="str">
            <v>S6815000</v>
          </cell>
          <cell r="C2422" t="str">
            <v>Z007</v>
          </cell>
          <cell r="D2422" t="str">
            <v>DOTATION PROVISION PERTES DE CHANGE</v>
          </cell>
        </row>
        <row r="2423">
          <cell r="B2423" t="str">
            <v>S6820000</v>
          </cell>
          <cell r="C2423" t="str">
            <v>Z007</v>
          </cell>
          <cell r="D2423" t="str">
            <v>deferred tax (P&amp;L)</v>
          </cell>
        </row>
        <row r="2424">
          <cell r="B2424" t="str">
            <v>S6872500</v>
          </cell>
          <cell r="C2424" t="str">
            <v>Z007</v>
          </cell>
          <cell r="D2424" t="str">
            <v>DOTATION PROVISION AMT DEROGATOIRE</v>
          </cell>
        </row>
        <row r="2425">
          <cell r="B2425" t="str">
            <v>S7049003</v>
          </cell>
          <cell r="C2425" t="str">
            <v>Z007</v>
          </cell>
          <cell r="D2425" t="str">
            <v>Inv Imp - Raw Material</v>
          </cell>
        </row>
        <row r="2426">
          <cell r="B2426" t="str">
            <v>S7049004</v>
          </cell>
          <cell r="C2426" t="str">
            <v>Z007</v>
          </cell>
          <cell r="D2426" t="str">
            <v>Inv Imp - Component</v>
          </cell>
        </row>
        <row r="2427">
          <cell r="B2427" t="str">
            <v>S7049005</v>
          </cell>
          <cell r="C2427" t="str">
            <v>Z007</v>
          </cell>
          <cell r="D2427" t="str">
            <v>Inv Imp - Packaging</v>
          </cell>
        </row>
        <row r="2428">
          <cell r="B2428" t="str">
            <v>S7049006</v>
          </cell>
          <cell r="C2428" t="str">
            <v>Z007</v>
          </cell>
          <cell r="D2428" t="str">
            <v>Inv Imp - SFIN</v>
          </cell>
        </row>
        <row r="2429">
          <cell r="B2429" t="str">
            <v>S7049007</v>
          </cell>
          <cell r="C2429" t="str">
            <v>Z007</v>
          </cell>
          <cell r="D2429" t="str">
            <v>Inv Imp - FING</v>
          </cell>
        </row>
        <row r="2430">
          <cell r="B2430" t="str">
            <v>S7049008</v>
          </cell>
          <cell r="C2430" t="str">
            <v>Z007</v>
          </cell>
          <cell r="D2430" t="str">
            <v>Inv Imp - Trading</v>
          </cell>
        </row>
        <row r="2431">
          <cell r="B2431" t="str">
            <v>S7053040</v>
          </cell>
          <cell r="C2431" t="str">
            <v>Z007</v>
          </cell>
          <cell r="D2431" t="str">
            <v>R&amp;D P1 Cust Contr deffered income amortiz.</v>
          </cell>
        </row>
        <row r="2432">
          <cell r="B2432" t="str">
            <v>S7053049</v>
          </cell>
          <cell r="C2432" t="str">
            <v>Z007</v>
          </cell>
          <cell r="D2432" t="str">
            <v>R&amp;D P1 Cust Contr settlement to BS</v>
          </cell>
        </row>
        <row r="2433">
          <cell r="B2433" t="str">
            <v>S7053100</v>
          </cell>
          <cell r="C2433" t="str">
            <v>Z007</v>
          </cell>
          <cell r="D2433" t="str">
            <v>R&amp;D Customer contribution domestic P3/P2 Auto</v>
          </cell>
        </row>
        <row r="2434">
          <cell r="B2434" t="str">
            <v>S7053105</v>
          </cell>
          <cell r="C2434" t="str">
            <v>Z007</v>
          </cell>
          <cell r="D2434" t="str">
            <v>R&amp;D Customer contribution domestic P3/P2 manual</v>
          </cell>
        </row>
        <row r="2435">
          <cell r="B2435" t="str">
            <v>S7053110</v>
          </cell>
          <cell r="C2435" t="str">
            <v>Z007</v>
          </cell>
          <cell r="D2435" t="str">
            <v>R&amp;D P1 cust contr. piece-price domestic Auto</v>
          </cell>
        </row>
        <row r="2436">
          <cell r="B2436" t="str">
            <v>S7053115</v>
          </cell>
          <cell r="C2436" t="str">
            <v>Z007</v>
          </cell>
          <cell r="D2436" t="str">
            <v>R&amp;D P1 cust contr. piece-price domestic Manual</v>
          </cell>
        </row>
        <row r="2437">
          <cell r="B2437" t="str">
            <v>S7053119</v>
          </cell>
          <cell r="C2437" t="str">
            <v>Z007</v>
          </cell>
          <cell r="D2437" t="str">
            <v>R&amp;D P1 cust contr. piece-price domestic provision</v>
          </cell>
        </row>
        <row r="2438">
          <cell r="B2438" t="str">
            <v>S7053120</v>
          </cell>
          <cell r="C2438" t="str">
            <v>Z007</v>
          </cell>
          <cell r="D2438" t="str">
            <v>R&amp;D cust contr. P0/other domestic Auto</v>
          </cell>
        </row>
        <row r="2439">
          <cell r="B2439" t="str">
            <v>S7053125</v>
          </cell>
          <cell r="C2439" t="str">
            <v>Z007</v>
          </cell>
          <cell r="D2439" t="str">
            <v>R&amp;D cust contr. P0/other domestic manual</v>
          </cell>
        </row>
        <row r="2440">
          <cell r="B2440" t="str">
            <v>S7053140</v>
          </cell>
          <cell r="C2440" t="str">
            <v>Z007</v>
          </cell>
          <cell r="D2440" t="str">
            <v>R&amp;D P1 Cust Contr domestic auto</v>
          </cell>
        </row>
        <row r="2441">
          <cell r="B2441" t="str">
            <v>S7053145</v>
          </cell>
          <cell r="C2441" t="str">
            <v>Z007</v>
          </cell>
          <cell r="D2441" t="str">
            <v>R&amp;D P1 Cust Contr domestic  manual</v>
          </cell>
        </row>
        <row r="2442">
          <cell r="B2442" t="str">
            <v>S7053200</v>
          </cell>
          <cell r="C2442" t="str">
            <v>Z007</v>
          </cell>
          <cell r="D2442" t="str">
            <v>R&amp;D Customer contribution foreign P3/P2 Auto</v>
          </cell>
        </row>
        <row r="2443">
          <cell r="B2443" t="str">
            <v>S7053205</v>
          </cell>
          <cell r="C2443" t="str">
            <v>Z007</v>
          </cell>
          <cell r="D2443" t="str">
            <v>R&amp;D Customer contribution foreign P3/P2 manual</v>
          </cell>
        </row>
        <row r="2444">
          <cell r="B2444" t="str">
            <v>S7053210</v>
          </cell>
          <cell r="C2444" t="str">
            <v>Z007</v>
          </cell>
          <cell r="D2444" t="str">
            <v>R&amp;D P1 cust contr. piece-price foreign Auto</v>
          </cell>
        </row>
        <row r="2445">
          <cell r="B2445" t="str">
            <v>S7053215</v>
          </cell>
          <cell r="C2445" t="str">
            <v>Z007</v>
          </cell>
          <cell r="D2445" t="str">
            <v>R&amp;D P1 cust contr. piece-price foreign Manual</v>
          </cell>
        </row>
        <row r="2446">
          <cell r="B2446" t="str">
            <v>S7053219</v>
          </cell>
          <cell r="C2446" t="str">
            <v>Z007</v>
          </cell>
          <cell r="D2446" t="str">
            <v>R&amp;D P1 cust contr. piece-price foreign provision</v>
          </cell>
        </row>
        <row r="2447">
          <cell r="B2447" t="str">
            <v>S7053220</v>
          </cell>
          <cell r="C2447" t="str">
            <v>Z007</v>
          </cell>
          <cell r="D2447" t="str">
            <v>R&amp;D cust contr. P0/other foreign Auto</v>
          </cell>
        </row>
        <row r="2448">
          <cell r="B2448" t="str">
            <v>S7053225</v>
          </cell>
          <cell r="C2448" t="str">
            <v>Z007</v>
          </cell>
          <cell r="D2448" t="str">
            <v>R&amp;D cust contr. P0/other foreign manual</v>
          </cell>
        </row>
        <row r="2449">
          <cell r="B2449" t="str">
            <v>S7053240</v>
          </cell>
          <cell r="C2449" t="str">
            <v>Z007</v>
          </cell>
          <cell r="D2449" t="str">
            <v>R&amp;D P1 Cust Contr foreign auto</v>
          </cell>
        </row>
        <row r="2450">
          <cell r="B2450" t="str">
            <v>S7053245</v>
          </cell>
          <cell r="C2450" t="str">
            <v>Z007</v>
          </cell>
          <cell r="D2450" t="str">
            <v>R&amp;D P1 Cust Contr foreign manual</v>
          </cell>
        </row>
        <row r="2451">
          <cell r="B2451" t="str">
            <v>S7054005</v>
          </cell>
          <cell r="C2451" t="str">
            <v>Z007</v>
          </cell>
          <cell r="D2451" t="str">
            <v>Research tax credit P3 / P2</v>
          </cell>
        </row>
        <row r="2452">
          <cell r="B2452" t="str">
            <v>S7054015</v>
          </cell>
          <cell r="C2452" t="str">
            <v>Z007</v>
          </cell>
          <cell r="D2452" t="str">
            <v>Research tax credit P1</v>
          </cell>
        </row>
        <row r="2453">
          <cell r="B2453" t="str">
            <v>S7054025</v>
          </cell>
          <cell r="C2453" t="str">
            <v>Z007</v>
          </cell>
          <cell r="D2453" t="str">
            <v>Research tax credit P0 / Others</v>
          </cell>
        </row>
        <row r="2454">
          <cell r="B2454" t="str">
            <v>S7055005</v>
          </cell>
          <cell r="C2454" t="str">
            <v>Z007</v>
          </cell>
          <cell r="D2454" t="str">
            <v>R&amp;D Subsidies P3 / P2</v>
          </cell>
        </row>
        <row r="2455">
          <cell r="B2455" t="str">
            <v>S7055015</v>
          </cell>
          <cell r="C2455" t="str">
            <v>Z007</v>
          </cell>
          <cell r="D2455" t="str">
            <v>R&amp;D Subsidies P1</v>
          </cell>
        </row>
        <row r="2456">
          <cell r="B2456" t="str">
            <v>S7055025</v>
          </cell>
          <cell r="C2456" t="str">
            <v>Z007</v>
          </cell>
          <cell r="D2456" t="str">
            <v>R&amp;D Subsidies P0 / Others</v>
          </cell>
        </row>
        <row r="2457">
          <cell r="B2457" t="str">
            <v>S7056000</v>
          </cell>
          <cell r="C2457" t="str">
            <v>Z007</v>
          </cell>
          <cell r="D2457" t="str">
            <v>Capitalized material</v>
          </cell>
        </row>
        <row r="2458">
          <cell r="B2458" t="str">
            <v>S7092000</v>
          </cell>
          <cell r="C2458" t="str">
            <v>Z007</v>
          </cell>
          <cell r="D2458" t="str">
            <v>Provision dec Material loss making contract</v>
          </cell>
        </row>
        <row r="2459">
          <cell r="B2459" t="str">
            <v>S7140001</v>
          </cell>
          <cell r="C2459" t="str">
            <v>Z007</v>
          </cell>
          <cell r="D2459" t="str">
            <v>IS intragroup reinvoiced costs</v>
          </cell>
        </row>
        <row r="2460">
          <cell r="B2460" t="str">
            <v>S7190100</v>
          </cell>
          <cell r="C2460" t="str">
            <v>Z007</v>
          </cell>
          <cell r="D2460" t="str">
            <v>Capitalized production overhead</v>
          </cell>
        </row>
        <row r="2461">
          <cell r="B2461" t="str">
            <v>S7190200</v>
          </cell>
          <cell r="C2461" t="str">
            <v>Z007</v>
          </cell>
          <cell r="D2461" t="str">
            <v>capitalized R&amp;D developpment costs overhead</v>
          </cell>
        </row>
        <row r="2462">
          <cell r="B2462" t="str">
            <v>S7191110</v>
          </cell>
          <cell r="C2462" t="str">
            <v>Z007</v>
          </cell>
          <cell r="D2462" t="str">
            <v>Bad debt AR provision decrease</v>
          </cell>
        </row>
        <row r="2463">
          <cell r="B2463" t="str">
            <v>S7191120</v>
          </cell>
          <cell r="C2463" t="str">
            <v>Z007</v>
          </cell>
          <cell r="D2463" t="str">
            <v>Bad debt other receivable provision allowance</v>
          </cell>
        </row>
        <row r="2464">
          <cell r="B2464" t="str">
            <v>S7199010</v>
          </cell>
          <cell r="C2464" t="str">
            <v>Z007</v>
          </cell>
          <cell r="D2464" t="str">
            <v>Provision DEC other tax contingencies operating</v>
          </cell>
        </row>
        <row r="2465">
          <cell r="B2465" t="str">
            <v>S7199020</v>
          </cell>
          <cell r="C2465" t="str">
            <v>Z007</v>
          </cell>
          <cell r="D2465" t="str">
            <v>Provision DEC lawsuits &amp; other - operating</v>
          </cell>
        </row>
        <row r="2466">
          <cell r="B2466" t="str">
            <v>S7199030</v>
          </cell>
          <cell r="C2466" t="str">
            <v>Z007</v>
          </cell>
          <cell r="D2466" t="str">
            <v>Provision DEC other operating type 1</v>
          </cell>
        </row>
        <row r="2467">
          <cell r="B2467" t="str">
            <v>S7199040</v>
          </cell>
          <cell r="C2467" t="str">
            <v>Z007</v>
          </cell>
          <cell r="D2467" t="str">
            <v>Provision DEC restructuring costs</v>
          </cell>
        </row>
        <row r="2468">
          <cell r="B2468" t="str">
            <v>S7210000</v>
          </cell>
          <cell r="C2468" t="str">
            <v>Z007</v>
          </cell>
          <cell r="D2468" t="str">
            <v>Intangible asset sales</v>
          </cell>
        </row>
        <row r="2469">
          <cell r="B2469" t="str">
            <v>S7211000</v>
          </cell>
          <cell r="C2469" t="str">
            <v>Z007</v>
          </cell>
          <cell r="D2469" t="str">
            <v>Tangible asset sales</v>
          </cell>
        </row>
        <row r="2470">
          <cell r="B2470" t="str">
            <v>S7280000</v>
          </cell>
          <cell r="C2470" t="str">
            <v>Z007</v>
          </cell>
          <cell r="D2470" t="str">
            <v>Intangible Asset depreciation decrease</v>
          </cell>
        </row>
        <row r="2471">
          <cell r="B2471" t="str">
            <v>S7280800</v>
          </cell>
          <cell r="C2471" t="str">
            <v>Z007</v>
          </cell>
          <cell r="D2471" t="str">
            <v>Capitalized development costs depreciation dec</v>
          </cell>
        </row>
        <row r="2472">
          <cell r="B2472" t="str">
            <v>S7281000</v>
          </cell>
          <cell r="C2472" t="str">
            <v>Z007</v>
          </cell>
          <cell r="D2472" t="str">
            <v>Tangible asset DEP DEC</v>
          </cell>
        </row>
        <row r="2473">
          <cell r="B2473" t="str">
            <v>S7290100</v>
          </cell>
          <cell r="C2473" t="str">
            <v>Z007</v>
          </cell>
          <cell r="D2473" t="str">
            <v>Impairement on intangible assets decrease</v>
          </cell>
        </row>
        <row r="2474">
          <cell r="B2474" t="str">
            <v>S7290800</v>
          </cell>
          <cell r="C2474" t="str">
            <v>Z007</v>
          </cell>
          <cell r="D2474" t="str">
            <v>Impairement on intangible assets decrease</v>
          </cell>
        </row>
        <row r="2475">
          <cell r="B2475" t="str">
            <v>S7291100</v>
          </cell>
          <cell r="C2475" t="str">
            <v>Z007</v>
          </cell>
          <cell r="D2475" t="str">
            <v>Impairement on tangible asset decrease</v>
          </cell>
        </row>
        <row r="2476">
          <cell r="B2476" t="str">
            <v>S7340011</v>
          </cell>
          <cell r="C2476" t="str">
            <v>Z007</v>
          </cell>
          <cell r="D2476" t="str">
            <v>Internal fees out contract</v>
          </cell>
        </row>
        <row r="2477">
          <cell r="B2477" t="str">
            <v>S7402000</v>
          </cell>
          <cell r="C2477" t="str">
            <v>Z007</v>
          </cell>
          <cell r="D2477" t="str">
            <v>Capitalized R&amp;D direct labor</v>
          </cell>
        </row>
        <row r="2478">
          <cell r="B2478" t="str">
            <v>S7402500</v>
          </cell>
          <cell r="C2478" t="str">
            <v>Z007</v>
          </cell>
          <cell r="D2478" t="str">
            <v>CAPITALIZED R&amp;D INDIRECT LABOR (Maf)-IFRS</v>
          </cell>
        </row>
        <row r="2479">
          <cell r="B2479" t="str">
            <v>S7470000</v>
          </cell>
          <cell r="C2479" t="str">
            <v>Z007</v>
          </cell>
          <cell r="D2479" t="str">
            <v>Reinvoice out direct Prod. employee charge</v>
          </cell>
        </row>
        <row r="2480">
          <cell r="B2480" t="str">
            <v>S7470001</v>
          </cell>
          <cell r="C2480" t="str">
            <v>Z007</v>
          </cell>
          <cell r="D2480" t="str">
            <v>Reinvoice out direct Prod. Empl. Intragroup</v>
          </cell>
        </row>
        <row r="2481">
          <cell r="B2481" t="str">
            <v>S7470500</v>
          </cell>
          <cell r="C2481" t="str">
            <v>Z007</v>
          </cell>
          <cell r="D2481" t="str">
            <v>RECHARGING STRUCT. PERSO. COSTS.-MANUAL.W/O-I.O</v>
          </cell>
        </row>
        <row r="2482">
          <cell r="B2482" t="str">
            <v>S7470501</v>
          </cell>
          <cell r="C2482" t="str">
            <v>Z007</v>
          </cell>
          <cell r="D2482" t="str">
            <v>RECHARGING STRUCTURE PERSONNEL COST GROUP</v>
          </cell>
        </row>
        <row r="2483">
          <cell r="B2483" t="str">
            <v>S7479000</v>
          </cell>
          <cell r="C2483" t="str">
            <v>Z007</v>
          </cell>
          <cell r="D2483" t="str">
            <v>Reinvoice out direct Prod. Empl. internal order</v>
          </cell>
        </row>
        <row r="2484">
          <cell r="B2484" t="str">
            <v>S7479500</v>
          </cell>
          <cell r="C2484" t="str">
            <v>Z007</v>
          </cell>
          <cell r="D2484" t="str">
            <v>RECH.STR.PR.PAYR.C.</v>
          </cell>
        </row>
        <row r="2485">
          <cell r="B2485" t="str">
            <v>S7480000</v>
          </cell>
          <cell r="C2485" t="str">
            <v>Z007</v>
          </cell>
          <cell r="D2485" t="str">
            <v>PROVISION FOR  PENSION DECREASE - DIRECT</v>
          </cell>
        </row>
        <row r="2486">
          <cell r="B2486" t="str">
            <v>S7480001</v>
          </cell>
          <cell r="C2486" t="str">
            <v>Z007</v>
          </cell>
          <cell r="D2486" t="str">
            <v>REC.PROV.POUR PENSIONS ET OBLIGATIONS AS</v>
          </cell>
        </row>
        <row r="2487">
          <cell r="B2487" t="str">
            <v>S7480300</v>
          </cell>
          <cell r="C2487" t="str">
            <v>Z007</v>
          </cell>
          <cell r="D2487" t="str">
            <v>PROVISION FOR  PENSION DECREASE - INDIRECT</v>
          </cell>
        </row>
        <row r="2488">
          <cell r="B2488" t="str">
            <v>S7482001</v>
          </cell>
          <cell r="C2488" t="str">
            <v>Z007</v>
          </cell>
          <cell r="D2488" t="str">
            <v>REORG.PROV.DECREASE -DRL</v>
          </cell>
        </row>
        <row r="2489">
          <cell r="B2489" t="str">
            <v>S7482301</v>
          </cell>
          <cell r="C2489" t="str">
            <v>Z007</v>
          </cell>
          <cell r="D2489" t="str">
            <v>SOCIAL COSTS PROVISION DECREASE -DRL</v>
          </cell>
        </row>
        <row r="2490">
          <cell r="B2490" t="str">
            <v>S7512200</v>
          </cell>
          <cell r="C2490" t="str">
            <v>Z007</v>
          </cell>
          <cell r="D2490" t="str">
            <v>Oth Inc &amp; Exp restructuring costs Prov rev</v>
          </cell>
        </row>
        <row r="2491">
          <cell r="B2491" t="str">
            <v>S7608100</v>
          </cell>
          <cell r="C2491" t="str">
            <v>Z007</v>
          </cell>
          <cell r="D2491" t="str">
            <v>Currency trading - realized gain</v>
          </cell>
        </row>
        <row r="2492">
          <cell r="B2492" t="str">
            <v>S7608200</v>
          </cell>
          <cell r="C2492" t="str">
            <v>Z007</v>
          </cell>
          <cell r="D2492" t="str">
            <v>Currency trading - unrealized gain</v>
          </cell>
        </row>
        <row r="2493">
          <cell r="B2493" t="str">
            <v>S7608300</v>
          </cell>
          <cell r="C2493" t="str">
            <v>Z007</v>
          </cell>
          <cell r="D2493" t="str">
            <v>Ineffectiveness of currency hedging  gain</v>
          </cell>
        </row>
        <row r="2494">
          <cell r="B2494" t="str">
            <v>S7608400</v>
          </cell>
          <cell r="C2494" t="str">
            <v>Z007</v>
          </cell>
          <cell r="D2494" t="str">
            <v>Exchange variance excl currency trading Gain</v>
          </cell>
        </row>
        <row r="2495">
          <cell r="B2495" t="str">
            <v>S7609100</v>
          </cell>
          <cell r="C2495" t="str">
            <v>Z007</v>
          </cell>
          <cell r="D2495" t="str">
            <v>Other commodity gain</v>
          </cell>
        </row>
        <row r="2496">
          <cell r="B2496" t="str">
            <v>S7609200</v>
          </cell>
          <cell r="C2496" t="str">
            <v>Z007</v>
          </cell>
          <cell r="D2496" t="str">
            <v>Commodity trading - Unrealized gain</v>
          </cell>
        </row>
        <row r="2497">
          <cell r="B2497" t="str">
            <v>S7609300</v>
          </cell>
          <cell r="C2497" t="str">
            <v>Z007</v>
          </cell>
          <cell r="D2497" t="str">
            <v>Commodity trading - Realized gain</v>
          </cell>
        </row>
        <row r="2498">
          <cell r="B2498" t="str">
            <v>S7609400</v>
          </cell>
          <cell r="C2498" t="str">
            <v>Z007</v>
          </cell>
          <cell r="D2498" t="str">
            <v>Ineffectiveness of  commodity hedging   gain</v>
          </cell>
        </row>
        <row r="2499">
          <cell r="B2499" t="str">
            <v>S7610100</v>
          </cell>
          <cell r="C2499" t="str">
            <v>Z007</v>
          </cell>
          <cell r="D2499" t="str">
            <v>Ineffectiveness of interest rate hedging gain</v>
          </cell>
        </row>
        <row r="2500">
          <cell r="B2500" t="str">
            <v>S7610200</v>
          </cell>
          <cell r="C2500" t="str">
            <v>Z007</v>
          </cell>
          <cell r="D2500" t="str">
            <v>Interest rate trading  gain</v>
          </cell>
        </row>
        <row r="2501">
          <cell r="B2501" t="str">
            <v>S7660000</v>
          </cell>
          <cell r="C2501" t="str">
            <v>Z007</v>
          </cell>
          <cell r="D2501" t="str">
            <v>Other miscellaneous Financial Income</v>
          </cell>
        </row>
        <row r="2502">
          <cell r="B2502" t="str">
            <v>S7815000</v>
          </cell>
          <cell r="C2502" t="str">
            <v>Z007</v>
          </cell>
          <cell r="D2502" t="str">
            <v>REPRISE PROVISION PERTES DE CHANGE</v>
          </cell>
        </row>
        <row r="2503">
          <cell r="B2503" t="str">
            <v>S7872500</v>
          </cell>
          <cell r="C2503" t="str">
            <v>Z007</v>
          </cell>
          <cell r="D2503" t="str">
            <v>REPRISE PROVISION AMT DEROGATOIRE</v>
          </cell>
        </row>
        <row r="2504">
          <cell r="B2504" t="str">
            <v>T9999998</v>
          </cell>
          <cell r="C2504" t="str">
            <v>Z008</v>
          </cell>
          <cell r="D2504" t="str">
            <v>Technical Assets P&amp;L</v>
          </cell>
        </row>
        <row r="2505">
          <cell r="B2505" t="str">
            <v>T9999999</v>
          </cell>
          <cell r="C2505" t="str">
            <v>Z008</v>
          </cell>
          <cell r="D2505" t="str">
            <v>Technical Assets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ount list"/>
      <sheetName val="Sheet1"/>
      <sheetName val="ZFI_BOOKING"/>
      <sheetName val="MAES SAP V4"/>
      <sheetName val="Personnel Cost Distribution"/>
      <sheetName val="BD RECHARGES"/>
      <sheetName val="Account list2"/>
      <sheetName val="cost center list"/>
      <sheetName val="details"/>
    </sheetNames>
    <sheetDataSet>
      <sheetData sheetId="0">
        <row r="1">
          <cell r="Y1" t="str">
            <v>PSEGMENT</v>
          </cell>
          <cell r="Z1" t="str">
            <v>VBUND</v>
          </cell>
        </row>
        <row r="2">
          <cell r="Y2" t="str">
            <v>L34</v>
          </cell>
          <cell r="Z2" t="str">
            <v>IN05</v>
          </cell>
        </row>
        <row r="3">
          <cell r="Y3" t="str">
            <v>T42</v>
          </cell>
          <cell r="Z3" t="str">
            <v>CZ04</v>
          </cell>
        </row>
        <row r="4">
          <cell r="Y4" t="str">
            <v>D19</v>
          </cell>
          <cell r="Z4" t="str">
            <v>CN63</v>
          </cell>
        </row>
        <row r="5">
          <cell r="Y5" t="str">
            <v>T13</v>
          </cell>
          <cell r="Z5" t="str">
            <v>CN03</v>
          </cell>
        </row>
        <row r="6">
          <cell r="Y6" t="str">
            <v>H01</v>
          </cell>
          <cell r="Z6" t="str">
            <v>FR00</v>
          </cell>
        </row>
        <row r="7">
          <cell r="Y7" t="str">
            <v>T38</v>
          </cell>
          <cell r="Z7" t="str">
            <v>KR05</v>
          </cell>
        </row>
        <row r="8">
          <cell r="Y8" t="str">
            <v>T02</v>
          </cell>
          <cell r="Z8" t="str">
            <v>FR20</v>
          </cell>
        </row>
        <row r="9">
          <cell r="Y9" t="str">
            <v>C25</v>
          </cell>
          <cell r="Z9" t="str">
            <v>IN04</v>
          </cell>
        </row>
        <row r="10">
          <cell r="Y10" t="str">
            <v>A01</v>
          </cell>
          <cell r="Z10" t="str">
            <v>FR10</v>
          </cell>
        </row>
        <row r="11">
          <cell r="Y11" t="str">
            <v>A19</v>
          </cell>
          <cell r="Z11" t="str">
            <v>MX01</v>
          </cell>
        </row>
        <row r="12">
          <cell r="Y12" t="str">
            <v>A22</v>
          </cell>
          <cell r="Z12" t="str">
            <v>PL01</v>
          </cell>
        </row>
        <row r="13">
          <cell r="Y13" t="str">
            <v>H25</v>
          </cell>
          <cell r="Z13" t="str">
            <v>CN08</v>
          </cell>
        </row>
        <row r="14">
          <cell r="Y14" t="str">
            <v>H28</v>
          </cell>
          <cell r="Z14" t="str">
            <v>CN01</v>
          </cell>
        </row>
        <row r="15">
          <cell r="Y15" t="str">
            <v>H68</v>
          </cell>
          <cell r="Z15" t="str">
            <v>JP06</v>
          </cell>
        </row>
        <row r="16">
          <cell r="Y16" t="str">
            <v>M01</v>
          </cell>
          <cell r="Z16" t="str">
            <v>FR20</v>
          </cell>
        </row>
        <row r="17">
          <cell r="Y17" t="str">
            <v>M08</v>
          </cell>
          <cell r="Z17" t="str">
            <v>US19</v>
          </cell>
        </row>
        <row r="18">
          <cell r="Y18" t="str">
            <v>M33</v>
          </cell>
          <cell r="Z18" t="str">
            <v>MX01</v>
          </cell>
        </row>
        <row r="19">
          <cell r="Y19" t="str">
            <v>T01</v>
          </cell>
          <cell r="Z19" t="str">
            <v>FR20</v>
          </cell>
        </row>
        <row r="20">
          <cell r="Y20" t="str">
            <v>T08</v>
          </cell>
          <cell r="Z20" t="str">
            <v>SE02</v>
          </cell>
        </row>
        <row r="21">
          <cell r="Y21" t="str">
            <v>T29</v>
          </cell>
          <cell r="Z21" t="str">
            <v>CZ01</v>
          </cell>
        </row>
        <row r="22">
          <cell r="Y22" t="str">
            <v>T35</v>
          </cell>
          <cell r="Z22" t="str">
            <v>JP06</v>
          </cell>
        </row>
        <row r="23">
          <cell r="Y23" t="str">
            <v>T36</v>
          </cell>
          <cell r="Z23" t="str">
            <v>JP06</v>
          </cell>
        </row>
        <row r="24">
          <cell r="Y24" t="str">
            <v>T39</v>
          </cell>
          <cell r="Z24" t="str">
            <v>TH03</v>
          </cell>
        </row>
        <row r="25">
          <cell r="Y25" t="str">
            <v>T40</v>
          </cell>
          <cell r="Z25" t="str">
            <v>TH02</v>
          </cell>
        </row>
        <row r="26">
          <cell r="Y26" t="str">
            <v>T41</v>
          </cell>
          <cell r="Z26" t="str">
            <v>US16</v>
          </cell>
        </row>
        <row r="27">
          <cell r="Y27" t="str">
            <v>T42</v>
          </cell>
          <cell r="Z27" t="str">
            <v>CZ04</v>
          </cell>
        </row>
        <row r="28">
          <cell r="Y28" t="str">
            <v>T55</v>
          </cell>
          <cell r="Z28" t="str">
            <v>CN54</v>
          </cell>
        </row>
        <row r="29">
          <cell r="Y29" t="str">
            <v>T56</v>
          </cell>
          <cell r="Z29" t="str">
            <v>JP06</v>
          </cell>
        </row>
        <row r="30">
          <cell r="Y30" t="str">
            <v>T58</v>
          </cell>
          <cell r="Z30" t="str">
            <v>KR08</v>
          </cell>
        </row>
        <row r="31">
          <cell r="Y31" t="str">
            <v>T89</v>
          </cell>
          <cell r="Z31" t="str">
            <v>TH06</v>
          </cell>
        </row>
        <row r="32">
          <cell r="Y32" t="str">
            <v>A13</v>
          </cell>
          <cell r="Z32" t="str">
            <v>KR04</v>
          </cell>
        </row>
        <row r="33">
          <cell r="Y33" t="str">
            <v>C02</v>
          </cell>
          <cell r="Z33" t="str">
            <v>FR38</v>
          </cell>
        </row>
        <row r="34">
          <cell r="Y34" t="str">
            <v>H22</v>
          </cell>
          <cell r="Z34" t="str">
            <v>IN04</v>
          </cell>
        </row>
        <row r="35">
          <cell r="Y35" t="str">
            <v>H25</v>
          </cell>
          <cell r="Z35" t="str">
            <v>CN08</v>
          </cell>
        </row>
        <row r="36">
          <cell r="Y36" t="str">
            <v>L01</v>
          </cell>
          <cell r="Z36" t="str">
            <v>FR03</v>
          </cell>
        </row>
        <row r="37">
          <cell r="Y37" t="str">
            <v>L15</v>
          </cell>
          <cell r="Z37" t="str">
            <v>CN05</v>
          </cell>
        </row>
        <row r="38">
          <cell r="Y38" t="str">
            <v>M01</v>
          </cell>
          <cell r="Z38" t="str">
            <v>FR20</v>
          </cell>
        </row>
        <row r="39">
          <cell r="Y39" t="str">
            <v>M08</v>
          </cell>
          <cell r="Z39" t="str">
            <v>US19</v>
          </cell>
        </row>
        <row r="40">
          <cell r="Y40" t="str">
            <v>M10</v>
          </cell>
          <cell r="Z40" t="str">
            <v>MX01</v>
          </cell>
        </row>
        <row r="41">
          <cell r="Y41" t="str">
            <v>M17</v>
          </cell>
          <cell r="Z41" t="str">
            <v>PL02</v>
          </cell>
        </row>
        <row r="42">
          <cell r="Y42" t="str">
            <v>M86</v>
          </cell>
          <cell r="Z42" t="str">
            <v>CN64</v>
          </cell>
        </row>
        <row r="43">
          <cell r="Y43" t="str">
            <v>T01</v>
          </cell>
          <cell r="Z43" t="str">
            <v>FR20</v>
          </cell>
        </row>
        <row r="44">
          <cell r="Y44" t="str">
            <v>T03</v>
          </cell>
          <cell r="Z44" t="str">
            <v>ES05</v>
          </cell>
        </row>
        <row r="45">
          <cell r="Y45" t="str">
            <v>T06</v>
          </cell>
          <cell r="Z45" t="str">
            <v>US04</v>
          </cell>
        </row>
        <row r="46">
          <cell r="Y46" t="str">
            <v>T07</v>
          </cell>
          <cell r="Z46" t="str">
            <v>BR02</v>
          </cell>
        </row>
        <row r="47">
          <cell r="Y47" t="str">
            <v>T11</v>
          </cell>
          <cell r="Z47" t="str">
            <v>MX03</v>
          </cell>
        </row>
        <row r="48">
          <cell r="Y48" t="str">
            <v>T13</v>
          </cell>
          <cell r="Z48" t="str">
            <v>CN03</v>
          </cell>
        </row>
        <row r="49">
          <cell r="Y49" t="str">
            <v>T18</v>
          </cell>
          <cell r="Z49" t="str">
            <v>DE07</v>
          </cell>
        </row>
        <row r="50">
          <cell r="Y50" t="str">
            <v>T19</v>
          </cell>
          <cell r="Z50" t="str">
            <v>FR20</v>
          </cell>
        </row>
        <row r="51">
          <cell r="Y51" t="str">
            <v>T24</v>
          </cell>
          <cell r="Z51" t="str">
            <v>CZ02</v>
          </cell>
        </row>
        <row r="52">
          <cell r="Y52" t="str">
            <v>T35</v>
          </cell>
          <cell r="Z52" t="str">
            <v>JP06</v>
          </cell>
        </row>
        <row r="53">
          <cell r="Y53" t="str">
            <v>T36</v>
          </cell>
          <cell r="Z53" t="str">
            <v>JP06</v>
          </cell>
        </row>
        <row r="54">
          <cell r="Y54" t="str">
            <v>T39</v>
          </cell>
          <cell r="Z54" t="str">
            <v>TH03</v>
          </cell>
        </row>
        <row r="55">
          <cell r="Y55" t="str">
            <v>T40</v>
          </cell>
          <cell r="Z55" t="str">
            <v>TH02</v>
          </cell>
        </row>
        <row r="56">
          <cell r="Y56" t="str">
            <v>T56</v>
          </cell>
          <cell r="Z56" t="str">
            <v>JP06</v>
          </cell>
        </row>
        <row r="57">
          <cell r="Y57" t="str">
            <v>T63</v>
          </cell>
          <cell r="Z57" t="str">
            <v>KR07</v>
          </cell>
        </row>
        <row r="58">
          <cell r="Y58" t="str">
            <v>T65</v>
          </cell>
          <cell r="Z58" t="str">
            <v>ID03</v>
          </cell>
        </row>
        <row r="59">
          <cell r="Y59" t="str">
            <v>T89</v>
          </cell>
          <cell r="Z59" t="str">
            <v>TH06</v>
          </cell>
        </row>
        <row r="60">
          <cell r="Y60" t="str">
            <v>T19</v>
          </cell>
          <cell r="Z60" t="str">
            <v>FR20</v>
          </cell>
        </row>
        <row r="61">
          <cell r="Y61" t="str">
            <v>H06</v>
          </cell>
          <cell r="Z61" t="str">
            <v>FR01</v>
          </cell>
        </row>
        <row r="62">
          <cell r="Y62" t="str">
            <v>E01</v>
          </cell>
          <cell r="Z62" t="str">
            <v>FR43</v>
          </cell>
        </row>
        <row r="63">
          <cell r="Y63" t="str">
            <v>M03</v>
          </cell>
          <cell r="Z63" t="str">
            <v>ES04</v>
          </cell>
        </row>
        <row r="64">
          <cell r="Y64" t="str">
            <v>M26</v>
          </cell>
          <cell r="Z64" t="str">
            <v>FR20</v>
          </cell>
        </row>
        <row r="65">
          <cell r="Y65" t="str">
            <v>E64</v>
          </cell>
          <cell r="Z65" t="str">
            <v>TH09</v>
          </cell>
        </row>
        <row r="66">
          <cell r="Y66" t="str">
            <v>H06</v>
          </cell>
          <cell r="Z66" t="str">
            <v>FR01</v>
          </cell>
        </row>
        <row r="67">
          <cell r="Y67" t="str">
            <v>T07</v>
          </cell>
          <cell r="Z67" t="str">
            <v>BR02</v>
          </cell>
        </row>
        <row r="68">
          <cell r="Y68" t="str">
            <v>T18</v>
          </cell>
          <cell r="Z68" t="str">
            <v>DE07</v>
          </cell>
        </row>
        <row r="69">
          <cell r="Y69" t="str">
            <v>T65</v>
          </cell>
          <cell r="Z69" t="str">
            <v>ID03</v>
          </cell>
        </row>
        <row r="70">
          <cell r="Y70" t="str">
            <v>T99</v>
          </cell>
          <cell r="Z70" t="str">
            <v>FR20</v>
          </cell>
        </row>
        <row r="71">
          <cell r="Y71" t="str">
            <v>E64</v>
          </cell>
          <cell r="Z71" t="str">
            <v>TH09</v>
          </cell>
        </row>
        <row r="72">
          <cell r="Y72" t="str">
            <v>M13</v>
          </cell>
          <cell r="Z72" t="str">
            <v>JP06</v>
          </cell>
        </row>
        <row r="73">
          <cell r="Y73" t="str">
            <v>T99</v>
          </cell>
          <cell r="Z73" t="str">
            <v>FR20</v>
          </cell>
        </row>
        <row r="74">
          <cell r="Y74" t="str">
            <v>C09</v>
          </cell>
          <cell r="Z74" t="str">
            <v>TR03</v>
          </cell>
        </row>
        <row r="75">
          <cell r="Y75" t="str">
            <v>C41</v>
          </cell>
          <cell r="Z75" t="str">
            <v>TR04</v>
          </cell>
        </row>
        <row r="76">
          <cell r="Y76" t="str">
            <v>W26</v>
          </cell>
          <cell r="Z76" t="str">
            <v>TR03</v>
          </cell>
        </row>
        <row r="77">
          <cell r="Y77" t="str">
            <v>A05</v>
          </cell>
          <cell r="Z77" t="str">
            <v>TR03</v>
          </cell>
        </row>
        <row r="78">
          <cell r="Y78" t="str">
            <v>T68</v>
          </cell>
          <cell r="Z78" t="str">
            <v>TR03</v>
          </cell>
        </row>
        <row r="79">
          <cell r="Y79" t="str">
            <v>M88</v>
          </cell>
          <cell r="Z79" t="str">
            <v>TR03</v>
          </cell>
        </row>
        <row r="80">
          <cell r="Y80" t="str">
            <v>M14</v>
          </cell>
          <cell r="Z80" t="str">
            <v>TR03</v>
          </cell>
        </row>
        <row r="81">
          <cell r="Y81" t="str">
            <v>H26</v>
          </cell>
          <cell r="Z81" t="str">
            <v>TR03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00B050"/>
  </sheetPr>
  <dimension ref="A1:T27"/>
  <sheetViews>
    <sheetView workbookViewId="0">
      <selection activeCell="L27" sqref="L27"/>
    </sheetView>
  </sheetViews>
  <sheetFormatPr defaultRowHeight="15"/>
  <cols>
    <col min="1" max="1" width="4.85546875" style="123" bestFit="1" customWidth="1"/>
    <col min="2" max="2" width="7.140625" style="123" bestFit="1" customWidth="1"/>
    <col min="3" max="3" width="10.42578125" style="123" bestFit="1" customWidth="1"/>
    <col min="4" max="4" width="12.85546875" style="123" bestFit="1" customWidth="1"/>
    <col min="5" max="5" width="11.7109375" style="123" bestFit="1" customWidth="1"/>
    <col min="6" max="10" width="9.140625" style="123"/>
    <col min="11" max="11" width="13.5703125" style="123" bestFit="1" customWidth="1"/>
    <col min="12" max="12" width="10.42578125" style="123" bestFit="1" customWidth="1"/>
    <col min="13" max="16" width="9.140625" style="123"/>
    <col min="17" max="17" width="11.28515625" style="123" bestFit="1" customWidth="1"/>
    <col min="18" max="18" width="13.5703125" style="123" bestFit="1" customWidth="1"/>
    <col min="19" max="256" width="9.140625" style="123"/>
    <col min="257" max="257" width="4.85546875" style="123" bestFit="1" customWidth="1"/>
    <col min="258" max="258" width="7.140625" style="123" bestFit="1" customWidth="1"/>
    <col min="259" max="259" width="10.42578125" style="123" bestFit="1" customWidth="1"/>
    <col min="260" max="260" width="10.7109375" style="123" bestFit="1" customWidth="1"/>
    <col min="261" max="261" width="11.7109375" style="123" bestFit="1" customWidth="1"/>
    <col min="262" max="267" width="9.140625" style="123"/>
    <col min="268" max="268" width="10.42578125" style="123" bestFit="1" customWidth="1"/>
    <col min="269" max="272" width="9.140625" style="123"/>
    <col min="273" max="273" width="11.28515625" style="123" bestFit="1" customWidth="1"/>
    <col min="274" max="274" width="12.42578125" style="123" bestFit="1" customWidth="1"/>
    <col min="275" max="512" width="9.140625" style="123"/>
    <col min="513" max="513" width="4.85546875" style="123" bestFit="1" customWidth="1"/>
    <col min="514" max="514" width="7.140625" style="123" bestFit="1" customWidth="1"/>
    <col min="515" max="515" width="10.42578125" style="123" bestFit="1" customWidth="1"/>
    <col min="516" max="516" width="10.7109375" style="123" bestFit="1" customWidth="1"/>
    <col min="517" max="517" width="11.7109375" style="123" bestFit="1" customWidth="1"/>
    <col min="518" max="523" width="9.140625" style="123"/>
    <col min="524" max="524" width="10.42578125" style="123" bestFit="1" customWidth="1"/>
    <col min="525" max="528" width="9.140625" style="123"/>
    <col min="529" max="529" width="11.28515625" style="123" bestFit="1" customWidth="1"/>
    <col min="530" max="530" width="12.42578125" style="123" bestFit="1" customWidth="1"/>
    <col min="531" max="768" width="9.140625" style="123"/>
    <col min="769" max="769" width="4.85546875" style="123" bestFit="1" customWidth="1"/>
    <col min="770" max="770" width="7.140625" style="123" bestFit="1" customWidth="1"/>
    <col min="771" max="771" width="10.42578125" style="123" bestFit="1" customWidth="1"/>
    <col min="772" max="772" width="10.7109375" style="123" bestFit="1" customWidth="1"/>
    <col min="773" max="773" width="11.7109375" style="123" bestFit="1" customWidth="1"/>
    <col min="774" max="779" width="9.140625" style="123"/>
    <col min="780" max="780" width="10.42578125" style="123" bestFit="1" customWidth="1"/>
    <col min="781" max="784" width="9.140625" style="123"/>
    <col min="785" max="785" width="11.28515625" style="123" bestFit="1" customWidth="1"/>
    <col min="786" max="786" width="12.42578125" style="123" bestFit="1" customWidth="1"/>
    <col min="787" max="1024" width="9.140625" style="123"/>
    <col min="1025" max="1025" width="4.85546875" style="123" bestFit="1" customWidth="1"/>
    <col min="1026" max="1026" width="7.140625" style="123" bestFit="1" customWidth="1"/>
    <col min="1027" max="1027" width="10.42578125" style="123" bestFit="1" customWidth="1"/>
    <col min="1028" max="1028" width="10.7109375" style="123" bestFit="1" customWidth="1"/>
    <col min="1029" max="1029" width="11.7109375" style="123" bestFit="1" customWidth="1"/>
    <col min="1030" max="1035" width="9.140625" style="123"/>
    <col min="1036" max="1036" width="10.42578125" style="123" bestFit="1" customWidth="1"/>
    <col min="1037" max="1040" width="9.140625" style="123"/>
    <col min="1041" max="1041" width="11.28515625" style="123" bestFit="1" customWidth="1"/>
    <col min="1042" max="1042" width="12.42578125" style="123" bestFit="1" customWidth="1"/>
    <col min="1043" max="1280" width="9.140625" style="123"/>
    <col min="1281" max="1281" width="4.85546875" style="123" bestFit="1" customWidth="1"/>
    <col min="1282" max="1282" width="7.140625" style="123" bestFit="1" customWidth="1"/>
    <col min="1283" max="1283" width="10.42578125" style="123" bestFit="1" customWidth="1"/>
    <col min="1284" max="1284" width="10.7109375" style="123" bestFit="1" customWidth="1"/>
    <col min="1285" max="1285" width="11.7109375" style="123" bestFit="1" customWidth="1"/>
    <col min="1286" max="1291" width="9.140625" style="123"/>
    <col min="1292" max="1292" width="10.42578125" style="123" bestFit="1" customWidth="1"/>
    <col min="1293" max="1296" width="9.140625" style="123"/>
    <col min="1297" max="1297" width="11.28515625" style="123" bestFit="1" customWidth="1"/>
    <col min="1298" max="1298" width="12.42578125" style="123" bestFit="1" customWidth="1"/>
    <col min="1299" max="1536" width="9.140625" style="123"/>
    <col min="1537" max="1537" width="4.85546875" style="123" bestFit="1" customWidth="1"/>
    <col min="1538" max="1538" width="7.140625" style="123" bestFit="1" customWidth="1"/>
    <col min="1539" max="1539" width="10.42578125" style="123" bestFit="1" customWidth="1"/>
    <col min="1540" max="1540" width="10.7109375" style="123" bestFit="1" customWidth="1"/>
    <col min="1541" max="1541" width="11.7109375" style="123" bestFit="1" customWidth="1"/>
    <col min="1542" max="1547" width="9.140625" style="123"/>
    <col min="1548" max="1548" width="10.42578125" style="123" bestFit="1" customWidth="1"/>
    <col min="1549" max="1552" width="9.140625" style="123"/>
    <col min="1553" max="1553" width="11.28515625" style="123" bestFit="1" customWidth="1"/>
    <col min="1554" max="1554" width="12.42578125" style="123" bestFit="1" customWidth="1"/>
    <col min="1555" max="1792" width="9.140625" style="123"/>
    <col min="1793" max="1793" width="4.85546875" style="123" bestFit="1" customWidth="1"/>
    <col min="1794" max="1794" width="7.140625" style="123" bestFit="1" customWidth="1"/>
    <col min="1795" max="1795" width="10.42578125" style="123" bestFit="1" customWidth="1"/>
    <col min="1796" max="1796" width="10.7109375" style="123" bestFit="1" customWidth="1"/>
    <col min="1797" max="1797" width="11.7109375" style="123" bestFit="1" customWidth="1"/>
    <col min="1798" max="1803" width="9.140625" style="123"/>
    <col min="1804" max="1804" width="10.42578125" style="123" bestFit="1" customWidth="1"/>
    <col min="1805" max="1808" width="9.140625" style="123"/>
    <col min="1809" max="1809" width="11.28515625" style="123" bestFit="1" customWidth="1"/>
    <col min="1810" max="1810" width="12.42578125" style="123" bestFit="1" customWidth="1"/>
    <col min="1811" max="2048" width="9.140625" style="123"/>
    <col min="2049" max="2049" width="4.85546875" style="123" bestFit="1" customWidth="1"/>
    <col min="2050" max="2050" width="7.140625" style="123" bestFit="1" customWidth="1"/>
    <col min="2051" max="2051" width="10.42578125" style="123" bestFit="1" customWidth="1"/>
    <col min="2052" max="2052" width="10.7109375" style="123" bestFit="1" customWidth="1"/>
    <col min="2053" max="2053" width="11.7109375" style="123" bestFit="1" customWidth="1"/>
    <col min="2054" max="2059" width="9.140625" style="123"/>
    <col min="2060" max="2060" width="10.42578125" style="123" bestFit="1" customWidth="1"/>
    <col min="2061" max="2064" width="9.140625" style="123"/>
    <col min="2065" max="2065" width="11.28515625" style="123" bestFit="1" customWidth="1"/>
    <col min="2066" max="2066" width="12.42578125" style="123" bestFit="1" customWidth="1"/>
    <col min="2067" max="2304" width="9.140625" style="123"/>
    <col min="2305" max="2305" width="4.85546875" style="123" bestFit="1" customWidth="1"/>
    <col min="2306" max="2306" width="7.140625" style="123" bestFit="1" customWidth="1"/>
    <col min="2307" max="2307" width="10.42578125" style="123" bestFit="1" customWidth="1"/>
    <col min="2308" max="2308" width="10.7109375" style="123" bestFit="1" customWidth="1"/>
    <col min="2309" max="2309" width="11.7109375" style="123" bestFit="1" customWidth="1"/>
    <col min="2310" max="2315" width="9.140625" style="123"/>
    <col min="2316" max="2316" width="10.42578125" style="123" bestFit="1" customWidth="1"/>
    <col min="2317" max="2320" width="9.140625" style="123"/>
    <col min="2321" max="2321" width="11.28515625" style="123" bestFit="1" customWidth="1"/>
    <col min="2322" max="2322" width="12.42578125" style="123" bestFit="1" customWidth="1"/>
    <col min="2323" max="2560" width="9.140625" style="123"/>
    <col min="2561" max="2561" width="4.85546875" style="123" bestFit="1" customWidth="1"/>
    <col min="2562" max="2562" width="7.140625" style="123" bestFit="1" customWidth="1"/>
    <col min="2563" max="2563" width="10.42578125" style="123" bestFit="1" customWidth="1"/>
    <col min="2564" max="2564" width="10.7109375" style="123" bestFit="1" customWidth="1"/>
    <col min="2565" max="2565" width="11.7109375" style="123" bestFit="1" customWidth="1"/>
    <col min="2566" max="2571" width="9.140625" style="123"/>
    <col min="2572" max="2572" width="10.42578125" style="123" bestFit="1" customWidth="1"/>
    <col min="2573" max="2576" width="9.140625" style="123"/>
    <col min="2577" max="2577" width="11.28515625" style="123" bestFit="1" customWidth="1"/>
    <col min="2578" max="2578" width="12.42578125" style="123" bestFit="1" customWidth="1"/>
    <col min="2579" max="2816" width="9.140625" style="123"/>
    <col min="2817" max="2817" width="4.85546875" style="123" bestFit="1" customWidth="1"/>
    <col min="2818" max="2818" width="7.140625" style="123" bestFit="1" customWidth="1"/>
    <col min="2819" max="2819" width="10.42578125" style="123" bestFit="1" customWidth="1"/>
    <col min="2820" max="2820" width="10.7109375" style="123" bestFit="1" customWidth="1"/>
    <col min="2821" max="2821" width="11.7109375" style="123" bestFit="1" customWidth="1"/>
    <col min="2822" max="2827" width="9.140625" style="123"/>
    <col min="2828" max="2828" width="10.42578125" style="123" bestFit="1" customWidth="1"/>
    <col min="2829" max="2832" width="9.140625" style="123"/>
    <col min="2833" max="2833" width="11.28515625" style="123" bestFit="1" customWidth="1"/>
    <col min="2834" max="2834" width="12.42578125" style="123" bestFit="1" customWidth="1"/>
    <col min="2835" max="3072" width="9.140625" style="123"/>
    <col min="3073" max="3073" width="4.85546875" style="123" bestFit="1" customWidth="1"/>
    <col min="3074" max="3074" width="7.140625" style="123" bestFit="1" customWidth="1"/>
    <col min="3075" max="3075" width="10.42578125" style="123" bestFit="1" customWidth="1"/>
    <col min="3076" max="3076" width="10.7109375" style="123" bestFit="1" customWidth="1"/>
    <col min="3077" max="3077" width="11.7109375" style="123" bestFit="1" customWidth="1"/>
    <col min="3078" max="3083" width="9.140625" style="123"/>
    <col min="3084" max="3084" width="10.42578125" style="123" bestFit="1" customWidth="1"/>
    <col min="3085" max="3088" width="9.140625" style="123"/>
    <col min="3089" max="3089" width="11.28515625" style="123" bestFit="1" customWidth="1"/>
    <col min="3090" max="3090" width="12.42578125" style="123" bestFit="1" customWidth="1"/>
    <col min="3091" max="3328" width="9.140625" style="123"/>
    <col min="3329" max="3329" width="4.85546875" style="123" bestFit="1" customWidth="1"/>
    <col min="3330" max="3330" width="7.140625" style="123" bestFit="1" customWidth="1"/>
    <col min="3331" max="3331" width="10.42578125" style="123" bestFit="1" customWidth="1"/>
    <col min="3332" max="3332" width="10.7109375" style="123" bestFit="1" customWidth="1"/>
    <col min="3333" max="3333" width="11.7109375" style="123" bestFit="1" customWidth="1"/>
    <col min="3334" max="3339" width="9.140625" style="123"/>
    <col min="3340" max="3340" width="10.42578125" style="123" bestFit="1" customWidth="1"/>
    <col min="3341" max="3344" width="9.140625" style="123"/>
    <col min="3345" max="3345" width="11.28515625" style="123" bestFit="1" customWidth="1"/>
    <col min="3346" max="3346" width="12.42578125" style="123" bestFit="1" customWidth="1"/>
    <col min="3347" max="3584" width="9.140625" style="123"/>
    <col min="3585" max="3585" width="4.85546875" style="123" bestFit="1" customWidth="1"/>
    <col min="3586" max="3586" width="7.140625" style="123" bestFit="1" customWidth="1"/>
    <col min="3587" max="3587" width="10.42578125" style="123" bestFit="1" customWidth="1"/>
    <col min="3588" max="3588" width="10.7109375" style="123" bestFit="1" customWidth="1"/>
    <col min="3589" max="3589" width="11.7109375" style="123" bestFit="1" customWidth="1"/>
    <col min="3590" max="3595" width="9.140625" style="123"/>
    <col min="3596" max="3596" width="10.42578125" style="123" bestFit="1" customWidth="1"/>
    <col min="3597" max="3600" width="9.140625" style="123"/>
    <col min="3601" max="3601" width="11.28515625" style="123" bestFit="1" customWidth="1"/>
    <col min="3602" max="3602" width="12.42578125" style="123" bestFit="1" customWidth="1"/>
    <col min="3603" max="3840" width="9.140625" style="123"/>
    <col min="3841" max="3841" width="4.85546875" style="123" bestFit="1" customWidth="1"/>
    <col min="3842" max="3842" width="7.140625" style="123" bestFit="1" customWidth="1"/>
    <col min="3843" max="3843" width="10.42578125" style="123" bestFit="1" customWidth="1"/>
    <col min="3844" max="3844" width="10.7109375" style="123" bestFit="1" customWidth="1"/>
    <col min="3845" max="3845" width="11.7109375" style="123" bestFit="1" customWidth="1"/>
    <col min="3846" max="3851" width="9.140625" style="123"/>
    <col min="3852" max="3852" width="10.42578125" style="123" bestFit="1" customWidth="1"/>
    <col min="3853" max="3856" width="9.140625" style="123"/>
    <col min="3857" max="3857" width="11.28515625" style="123" bestFit="1" customWidth="1"/>
    <col min="3858" max="3858" width="12.42578125" style="123" bestFit="1" customWidth="1"/>
    <col min="3859" max="4096" width="9.140625" style="123"/>
    <col min="4097" max="4097" width="4.85546875" style="123" bestFit="1" customWidth="1"/>
    <col min="4098" max="4098" width="7.140625" style="123" bestFit="1" customWidth="1"/>
    <col min="4099" max="4099" width="10.42578125" style="123" bestFit="1" customWidth="1"/>
    <col min="4100" max="4100" width="10.7109375" style="123" bestFit="1" customWidth="1"/>
    <col min="4101" max="4101" width="11.7109375" style="123" bestFit="1" customWidth="1"/>
    <col min="4102" max="4107" width="9.140625" style="123"/>
    <col min="4108" max="4108" width="10.42578125" style="123" bestFit="1" customWidth="1"/>
    <col min="4109" max="4112" width="9.140625" style="123"/>
    <col min="4113" max="4113" width="11.28515625" style="123" bestFit="1" customWidth="1"/>
    <col min="4114" max="4114" width="12.42578125" style="123" bestFit="1" customWidth="1"/>
    <col min="4115" max="4352" width="9.140625" style="123"/>
    <col min="4353" max="4353" width="4.85546875" style="123" bestFit="1" customWidth="1"/>
    <col min="4354" max="4354" width="7.140625" style="123" bestFit="1" customWidth="1"/>
    <col min="4355" max="4355" width="10.42578125" style="123" bestFit="1" customWidth="1"/>
    <col min="4356" max="4356" width="10.7109375" style="123" bestFit="1" customWidth="1"/>
    <col min="4357" max="4357" width="11.7109375" style="123" bestFit="1" customWidth="1"/>
    <col min="4358" max="4363" width="9.140625" style="123"/>
    <col min="4364" max="4364" width="10.42578125" style="123" bestFit="1" customWidth="1"/>
    <col min="4365" max="4368" width="9.140625" style="123"/>
    <col min="4369" max="4369" width="11.28515625" style="123" bestFit="1" customWidth="1"/>
    <col min="4370" max="4370" width="12.42578125" style="123" bestFit="1" customWidth="1"/>
    <col min="4371" max="4608" width="9.140625" style="123"/>
    <col min="4609" max="4609" width="4.85546875" style="123" bestFit="1" customWidth="1"/>
    <col min="4610" max="4610" width="7.140625" style="123" bestFit="1" customWidth="1"/>
    <col min="4611" max="4611" width="10.42578125" style="123" bestFit="1" customWidth="1"/>
    <col min="4612" max="4612" width="10.7109375" style="123" bestFit="1" customWidth="1"/>
    <col min="4613" max="4613" width="11.7109375" style="123" bestFit="1" customWidth="1"/>
    <col min="4614" max="4619" width="9.140625" style="123"/>
    <col min="4620" max="4620" width="10.42578125" style="123" bestFit="1" customWidth="1"/>
    <col min="4621" max="4624" width="9.140625" style="123"/>
    <col min="4625" max="4625" width="11.28515625" style="123" bestFit="1" customWidth="1"/>
    <col min="4626" max="4626" width="12.42578125" style="123" bestFit="1" customWidth="1"/>
    <col min="4627" max="4864" width="9.140625" style="123"/>
    <col min="4865" max="4865" width="4.85546875" style="123" bestFit="1" customWidth="1"/>
    <col min="4866" max="4866" width="7.140625" style="123" bestFit="1" customWidth="1"/>
    <col min="4867" max="4867" width="10.42578125" style="123" bestFit="1" customWidth="1"/>
    <col min="4868" max="4868" width="10.7109375" style="123" bestFit="1" customWidth="1"/>
    <col min="4869" max="4869" width="11.7109375" style="123" bestFit="1" customWidth="1"/>
    <col min="4870" max="4875" width="9.140625" style="123"/>
    <col min="4876" max="4876" width="10.42578125" style="123" bestFit="1" customWidth="1"/>
    <col min="4877" max="4880" width="9.140625" style="123"/>
    <col min="4881" max="4881" width="11.28515625" style="123" bestFit="1" customWidth="1"/>
    <col min="4882" max="4882" width="12.42578125" style="123" bestFit="1" customWidth="1"/>
    <col min="4883" max="5120" width="9.140625" style="123"/>
    <col min="5121" max="5121" width="4.85546875" style="123" bestFit="1" customWidth="1"/>
    <col min="5122" max="5122" width="7.140625" style="123" bestFit="1" customWidth="1"/>
    <col min="5123" max="5123" width="10.42578125" style="123" bestFit="1" customWidth="1"/>
    <col min="5124" max="5124" width="10.7109375" style="123" bestFit="1" customWidth="1"/>
    <col min="5125" max="5125" width="11.7109375" style="123" bestFit="1" customWidth="1"/>
    <col min="5126" max="5131" width="9.140625" style="123"/>
    <col min="5132" max="5132" width="10.42578125" style="123" bestFit="1" customWidth="1"/>
    <col min="5133" max="5136" width="9.140625" style="123"/>
    <col min="5137" max="5137" width="11.28515625" style="123" bestFit="1" customWidth="1"/>
    <col min="5138" max="5138" width="12.42578125" style="123" bestFit="1" customWidth="1"/>
    <col min="5139" max="5376" width="9.140625" style="123"/>
    <col min="5377" max="5377" width="4.85546875" style="123" bestFit="1" customWidth="1"/>
    <col min="5378" max="5378" width="7.140625" style="123" bestFit="1" customWidth="1"/>
    <col min="5379" max="5379" width="10.42578125" style="123" bestFit="1" customWidth="1"/>
    <col min="5380" max="5380" width="10.7109375" style="123" bestFit="1" customWidth="1"/>
    <col min="5381" max="5381" width="11.7109375" style="123" bestFit="1" customWidth="1"/>
    <col min="5382" max="5387" width="9.140625" style="123"/>
    <col min="5388" max="5388" width="10.42578125" style="123" bestFit="1" customWidth="1"/>
    <col min="5389" max="5392" width="9.140625" style="123"/>
    <col min="5393" max="5393" width="11.28515625" style="123" bestFit="1" customWidth="1"/>
    <col min="5394" max="5394" width="12.42578125" style="123" bestFit="1" customWidth="1"/>
    <col min="5395" max="5632" width="9.140625" style="123"/>
    <col min="5633" max="5633" width="4.85546875" style="123" bestFit="1" customWidth="1"/>
    <col min="5634" max="5634" width="7.140625" style="123" bestFit="1" customWidth="1"/>
    <col min="5635" max="5635" width="10.42578125" style="123" bestFit="1" customWidth="1"/>
    <col min="5636" max="5636" width="10.7109375" style="123" bestFit="1" customWidth="1"/>
    <col min="5637" max="5637" width="11.7109375" style="123" bestFit="1" customWidth="1"/>
    <col min="5638" max="5643" width="9.140625" style="123"/>
    <col min="5644" max="5644" width="10.42578125" style="123" bestFit="1" customWidth="1"/>
    <col min="5645" max="5648" width="9.140625" style="123"/>
    <col min="5649" max="5649" width="11.28515625" style="123" bestFit="1" customWidth="1"/>
    <col min="5650" max="5650" width="12.42578125" style="123" bestFit="1" customWidth="1"/>
    <col min="5651" max="5888" width="9.140625" style="123"/>
    <col min="5889" max="5889" width="4.85546875" style="123" bestFit="1" customWidth="1"/>
    <col min="5890" max="5890" width="7.140625" style="123" bestFit="1" customWidth="1"/>
    <col min="5891" max="5891" width="10.42578125" style="123" bestFit="1" customWidth="1"/>
    <col min="5892" max="5892" width="10.7109375" style="123" bestFit="1" customWidth="1"/>
    <col min="5893" max="5893" width="11.7109375" style="123" bestFit="1" customWidth="1"/>
    <col min="5894" max="5899" width="9.140625" style="123"/>
    <col min="5900" max="5900" width="10.42578125" style="123" bestFit="1" customWidth="1"/>
    <col min="5901" max="5904" width="9.140625" style="123"/>
    <col min="5905" max="5905" width="11.28515625" style="123" bestFit="1" customWidth="1"/>
    <col min="5906" max="5906" width="12.42578125" style="123" bestFit="1" customWidth="1"/>
    <col min="5907" max="6144" width="9.140625" style="123"/>
    <col min="6145" max="6145" width="4.85546875" style="123" bestFit="1" customWidth="1"/>
    <col min="6146" max="6146" width="7.140625" style="123" bestFit="1" customWidth="1"/>
    <col min="6147" max="6147" width="10.42578125" style="123" bestFit="1" customWidth="1"/>
    <col min="6148" max="6148" width="10.7109375" style="123" bestFit="1" customWidth="1"/>
    <col min="6149" max="6149" width="11.7109375" style="123" bestFit="1" customWidth="1"/>
    <col min="6150" max="6155" width="9.140625" style="123"/>
    <col min="6156" max="6156" width="10.42578125" style="123" bestFit="1" customWidth="1"/>
    <col min="6157" max="6160" width="9.140625" style="123"/>
    <col min="6161" max="6161" width="11.28515625" style="123" bestFit="1" customWidth="1"/>
    <col min="6162" max="6162" width="12.42578125" style="123" bestFit="1" customWidth="1"/>
    <col min="6163" max="6400" width="9.140625" style="123"/>
    <col min="6401" max="6401" width="4.85546875" style="123" bestFit="1" customWidth="1"/>
    <col min="6402" max="6402" width="7.140625" style="123" bestFit="1" customWidth="1"/>
    <col min="6403" max="6403" width="10.42578125" style="123" bestFit="1" customWidth="1"/>
    <col min="6404" max="6404" width="10.7109375" style="123" bestFit="1" customWidth="1"/>
    <col min="6405" max="6405" width="11.7109375" style="123" bestFit="1" customWidth="1"/>
    <col min="6406" max="6411" width="9.140625" style="123"/>
    <col min="6412" max="6412" width="10.42578125" style="123" bestFit="1" customWidth="1"/>
    <col min="6413" max="6416" width="9.140625" style="123"/>
    <col min="6417" max="6417" width="11.28515625" style="123" bestFit="1" customWidth="1"/>
    <col min="6418" max="6418" width="12.42578125" style="123" bestFit="1" customWidth="1"/>
    <col min="6419" max="6656" width="9.140625" style="123"/>
    <col min="6657" max="6657" width="4.85546875" style="123" bestFit="1" customWidth="1"/>
    <col min="6658" max="6658" width="7.140625" style="123" bestFit="1" customWidth="1"/>
    <col min="6659" max="6659" width="10.42578125" style="123" bestFit="1" customWidth="1"/>
    <col min="6660" max="6660" width="10.7109375" style="123" bestFit="1" customWidth="1"/>
    <col min="6661" max="6661" width="11.7109375" style="123" bestFit="1" customWidth="1"/>
    <col min="6662" max="6667" width="9.140625" style="123"/>
    <col min="6668" max="6668" width="10.42578125" style="123" bestFit="1" customWidth="1"/>
    <col min="6669" max="6672" width="9.140625" style="123"/>
    <col min="6673" max="6673" width="11.28515625" style="123" bestFit="1" customWidth="1"/>
    <col min="6674" max="6674" width="12.42578125" style="123" bestFit="1" customWidth="1"/>
    <col min="6675" max="6912" width="9.140625" style="123"/>
    <col min="6913" max="6913" width="4.85546875" style="123" bestFit="1" customWidth="1"/>
    <col min="6914" max="6914" width="7.140625" style="123" bestFit="1" customWidth="1"/>
    <col min="6915" max="6915" width="10.42578125" style="123" bestFit="1" customWidth="1"/>
    <col min="6916" max="6916" width="10.7109375" style="123" bestFit="1" customWidth="1"/>
    <col min="6917" max="6917" width="11.7109375" style="123" bestFit="1" customWidth="1"/>
    <col min="6918" max="6923" width="9.140625" style="123"/>
    <col min="6924" max="6924" width="10.42578125" style="123" bestFit="1" customWidth="1"/>
    <col min="6925" max="6928" width="9.140625" style="123"/>
    <col min="6929" max="6929" width="11.28515625" style="123" bestFit="1" customWidth="1"/>
    <col min="6930" max="6930" width="12.42578125" style="123" bestFit="1" customWidth="1"/>
    <col min="6931" max="7168" width="9.140625" style="123"/>
    <col min="7169" max="7169" width="4.85546875" style="123" bestFit="1" customWidth="1"/>
    <col min="7170" max="7170" width="7.140625" style="123" bestFit="1" customWidth="1"/>
    <col min="7171" max="7171" width="10.42578125" style="123" bestFit="1" customWidth="1"/>
    <col min="7172" max="7172" width="10.7109375" style="123" bestFit="1" customWidth="1"/>
    <col min="7173" max="7173" width="11.7109375" style="123" bestFit="1" customWidth="1"/>
    <col min="7174" max="7179" width="9.140625" style="123"/>
    <col min="7180" max="7180" width="10.42578125" style="123" bestFit="1" customWidth="1"/>
    <col min="7181" max="7184" width="9.140625" style="123"/>
    <col min="7185" max="7185" width="11.28515625" style="123" bestFit="1" customWidth="1"/>
    <col min="7186" max="7186" width="12.42578125" style="123" bestFit="1" customWidth="1"/>
    <col min="7187" max="7424" width="9.140625" style="123"/>
    <col min="7425" max="7425" width="4.85546875" style="123" bestFit="1" customWidth="1"/>
    <col min="7426" max="7426" width="7.140625" style="123" bestFit="1" customWidth="1"/>
    <col min="7427" max="7427" width="10.42578125" style="123" bestFit="1" customWidth="1"/>
    <col min="7428" max="7428" width="10.7109375" style="123" bestFit="1" customWidth="1"/>
    <col min="7429" max="7429" width="11.7109375" style="123" bestFit="1" customWidth="1"/>
    <col min="7430" max="7435" width="9.140625" style="123"/>
    <col min="7436" max="7436" width="10.42578125" style="123" bestFit="1" customWidth="1"/>
    <col min="7437" max="7440" width="9.140625" style="123"/>
    <col min="7441" max="7441" width="11.28515625" style="123" bestFit="1" customWidth="1"/>
    <col min="7442" max="7442" width="12.42578125" style="123" bestFit="1" customWidth="1"/>
    <col min="7443" max="7680" width="9.140625" style="123"/>
    <col min="7681" max="7681" width="4.85546875" style="123" bestFit="1" customWidth="1"/>
    <col min="7682" max="7682" width="7.140625" style="123" bestFit="1" customWidth="1"/>
    <col min="7683" max="7683" width="10.42578125" style="123" bestFit="1" customWidth="1"/>
    <col min="7684" max="7684" width="10.7109375" style="123" bestFit="1" customWidth="1"/>
    <col min="7685" max="7685" width="11.7109375" style="123" bestFit="1" customWidth="1"/>
    <col min="7686" max="7691" width="9.140625" style="123"/>
    <col min="7692" max="7692" width="10.42578125" style="123" bestFit="1" customWidth="1"/>
    <col min="7693" max="7696" width="9.140625" style="123"/>
    <col min="7697" max="7697" width="11.28515625" style="123" bestFit="1" customWidth="1"/>
    <col min="7698" max="7698" width="12.42578125" style="123" bestFit="1" customWidth="1"/>
    <col min="7699" max="7936" width="9.140625" style="123"/>
    <col min="7937" max="7937" width="4.85546875" style="123" bestFit="1" customWidth="1"/>
    <col min="7938" max="7938" width="7.140625" style="123" bestFit="1" customWidth="1"/>
    <col min="7939" max="7939" width="10.42578125" style="123" bestFit="1" customWidth="1"/>
    <col min="7940" max="7940" width="10.7109375" style="123" bestFit="1" customWidth="1"/>
    <col min="7941" max="7941" width="11.7109375" style="123" bestFit="1" customWidth="1"/>
    <col min="7942" max="7947" width="9.140625" style="123"/>
    <col min="7948" max="7948" width="10.42578125" style="123" bestFit="1" customWidth="1"/>
    <col min="7949" max="7952" width="9.140625" style="123"/>
    <col min="7953" max="7953" width="11.28515625" style="123" bestFit="1" customWidth="1"/>
    <col min="7954" max="7954" width="12.42578125" style="123" bestFit="1" customWidth="1"/>
    <col min="7955" max="8192" width="9.140625" style="123"/>
    <col min="8193" max="8193" width="4.85546875" style="123" bestFit="1" customWidth="1"/>
    <col min="8194" max="8194" width="7.140625" style="123" bestFit="1" customWidth="1"/>
    <col min="8195" max="8195" width="10.42578125" style="123" bestFit="1" customWidth="1"/>
    <col min="8196" max="8196" width="10.7109375" style="123" bestFit="1" customWidth="1"/>
    <col min="8197" max="8197" width="11.7109375" style="123" bestFit="1" customWidth="1"/>
    <col min="8198" max="8203" width="9.140625" style="123"/>
    <col min="8204" max="8204" width="10.42578125" style="123" bestFit="1" customWidth="1"/>
    <col min="8205" max="8208" width="9.140625" style="123"/>
    <col min="8209" max="8209" width="11.28515625" style="123" bestFit="1" customWidth="1"/>
    <col min="8210" max="8210" width="12.42578125" style="123" bestFit="1" customWidth="1"/>
    <col min="8211" max="8448" width="9.140625" style="123"/>
    <col min="8449" max="8449" width="4.85546875" style="123" bestFit="1" customWidth="1"/>
    <col min="8450" max="8450" width="7.140625" style="123" bestFit="1" customWidth="1"/>
    <col min="8451" max="8451" width="10.42578125" style="123" bestFit="1" customWidth="1"/>
    <col min="8452" max="8452" width="10.7109375" style="123" bestFit="1" customWidth="1"/>
    <col min="8453" max="8453" width="11.7109375" style="123" bestFit="1" customWidth="1"/>
    <col min="8454" max="8459" width="9.140625" style="123"/>
    <col min="8460" max="8460" width="10.42578125" style="123" bestFit="1" customWidth="1"/>
    <col min="8461" max="8464" width="9.140625" style="123"/>
    <col min="8465" max="8465" width="11.28515625" style="123" bestFit="1" customWidth="1"/>
    <col min="8466" max="8466" width="12.42578125" style="123" bestFit="1" customWidth="1"/>
    <col min="8467" max="8704" width="9.140625" style="123"/>
    <col min="8705" max="8705" width="4.85546875" style="123" bestFit="1" customWidth="1"/>
    <col min="8706" max="8706" width="7.140625" style="123" bestFit="1" customWidth="1"/>
    <col min="8707" max="8707" width="10.42578125" style="123" bestFit="1" customWidth="1"/>
    <col min="8708" max="8708" width="10.7109375" style="123" bestFit="1" customWidth="1"/>
    <col min="8709" max="8709" width="11.7109375" style="123" bestFit="1" customWidth="1"/>
    <col min="8710" max="8715" width="9.140625" style="123"/>
    <col min="8716" max="8716" width="10.42578125" style="123" bestFit="1" customWidth="1"/>
    <col min="8717" max="8720" width="9.140625" style="123"/>
    <col min="8721" max="8721" width="11.28515625" style="123" bestFit="1" customWidth="1"/>
    <col min="8722" max="8722" width="12.42578125" style="123" bestFit="1" customWidth="1"/>
    <col min="8723" max="8960" width="9.140625" style="123"/>
    <col min="8961" max="8961" width="4.85546875" style="123" bestFit="1" customWidth="1"/>
    <col min="8962" max="8962" width="7.140625" style="123" bestFit="1" customWidth="1"/>
    <col min="8963" max="8963" width="10.42578125" style="123" bestFit="1" customWidth="1"/>
    <col min="8964" max="8964" width="10.7109375" style="123" bestFit="1" customWidth="1"/>
    <col min="8965" max="8965" width="11.7109375" style="123" bestFit="1" customWidth="1"/>
    <col min="8966" max="8971" width="9.140625" style="123"/>
    <col min="8972" max="8972" width="10.42578125" style="123" bestFit="1" customWidth="1"/>
    <col min="8973" max="8976" width="9.140625" style="123"/>
    <col min="8977" max="8977" width="11.28515625" style="123" bestFit="1" customWidth="1"/>
    <col min="8978" max="8978" width="12.42578125" style="123" bestFit="1" customWidth="1"/>
    <col min="8979" max="9216" width="9.140625" style="123"/>
    <col min="9217" max="9217" width="4.85546875" style="123" bestFit="1" customWidth="1"/>
    <col min="9218" max="9218" width="7.140625" style="123" bestFit="1" customWidth="1"/>
    <col min="9219" max="9219" width="10.42578125" style="123" bestFit="1" customWidth="1"/>
    <col min="9220" max="9220" width="10.7109375" style="123" bestFit="1" customWidth="1"/>
    <col min="9221" max="9221" width="11.7109375" style="123" bestFit="1" customWidth="1"/>
    <col min="9222" max="9227" width="9.140625" style="123"/>
    <col min="9228" max="9228" width="10.42578125" style="123" bestFit="1" customWidth="1"/>
    <col min="9229" max="9232" width="9.140625" style="123"/>
    <col min="9233" max="9233" width="11.28515625" style="123" bestFit="1" customWidth="1"/>
    <col min="9234" max="9234" width="12.42578125" style="123" bestFit="1" customWidth="1"/>
    <col min="9235" max="9472" width="9.140625" style="123"/>
    <col min="9473" max="9473" width="4.85546875" style="123" bestFit="1" customWidth="1"/>
    <col min="9474" max="9474" width="7.140625" style="123" bestFit="1" customWidth="1"/>
    <col min="9475" max="9475" width="10.42578125" style="123" bestFit="1" customWidth="1"/>
    <col min="9476" max="9476" width="10.7109375" style="123" bestFit="1" customWidth="1"/>
    <col min="9477" max="9477" width="11.7109375" style="123" bestFit="1" customWidth="1"/>
    <col min="9478" max="9483" width="9.140625" style="123"/>
    <col min="9484" max="9484" width="10.42578125" style="123" bestFit="1" customWidth="1"/>
    <col min="9485" max="9488" width="9.140625" style="123"/>
    <col min="9489" max="9489" width="11.28515625" style="123" bestFit="1" customWidth="1"/>
    <col min="9490" max="9490" width="12.42578125" style="123" bestFit="1" customWidth="1"/>
    <col min="9491" max="9728" width="9.140625" style="123"/>
    <col min="9729" max="9729" width="4.85546875" style="123" bestFit="1" customWidth="1"/>
    <col min="9730" max="9730" width="7.140625" style="123" bestFit="1" customWidth="1"/>
    <col min="9731" max="9731" width="10.42578125" style="123" bestFit="1" customWidth="1"/>
    <col min="9732" max="9732" width="10.7109375" style="123" bestFit="1" customWidth="1"/>
    <col min="9733" max="9733" width="11.7109375" style="123" bestFit="1" customWidth="1"/>
    <col min="9734" max="9739" width="9.140625" style="123"/>
    <col min="9740" max="9740" width="10.42578125" style="123" bestFit="1" customWidth="1"/>
    <col min="9741" max="9744" width="9.140625" style="123"/>
    <col min="9745" max="9745" width="11.28515625" style="123" bestFit="1" customWidth="1"/>
    <col min="9746" max="9746" width="12.42578125" style="123" bestFit="1" customWidth="1"/>
    <col min="9747" max="9984" width="9.140625" style="123"/>
    <col min="9985" max="9985" width="4.85546875" style="123" bestFit="1" customWidth="1"/>
    <col min="9986" max="9986" width="7.140625" style="123" bestFit="1" customWidth="1"/>
    <col min="9987" max="9987" width="10.42578125" style="123" bestFit="1" customWidth="1"/>
    <col min="9988" max="9988" width="10.7109375" style="123" bestFit="1" customWidth="1"/>
    <col min="9989" max="9989" width="11.7109375" style="123" bestFit="1" customWidth="1"/>
    <col min="9990" max="9995" width="9.140625" style="123"/>
    <col min="9996" max="9996" width="10.42578125" style="123" bestFit="1" customWidth="1"/>
    <col min="9997" max="10000" width="9.140625" style="123"/>
    <col min="10001" max="10001" width="11.28515625" style="123" bestFit="1" customWidth="1"/>
    <col min="10002" max="10002" width="12.42578125" style="123" bestFit="1" customWidth="1"/>
    <col min="10003" max="10240" width="9.140625" style="123"/>
    <col min="10241" max="10241" width="4.85546875" style="123" bestFit="1" customWidth="1"/>
    <col min="10242" max="10242" width="7.140625" style="123" bestFit="1" customWidth="1"/>
    <col min="10243" max="10243" width="10.42578125" style="123" bestFit="1" customWidth="1"/>
    <col min="10244" max="10244" width="10.7109375" style="123" bestFit="1" customWidth="1"/>
    <col min="10245" max="10245" width="11.7109375" style="123" bestFit="1" customWidth="1"/>
    <col min="10246" max="10251" width="9.140625" style="123"/>
    <col min="10252" max="10252" width="10.42578125" style="123" bestFit="1" customWidth="1"/>
    <col min="10253" max="10256" width="9.140625" style="123"/>
    <col min="10257" max="10257" width="11.28515625" style="123" bestFit="1" customWidth="1"/>
    <col min="10258" max="10258" width="12.42578125" style="123" bestFit="1" customWidth="1"/>
    <col min="10259" max="10496" width="9.140625" style="123"/>
    <col min="10497" max="10497" width="4.85546875" style="123" bestFit="1" customWidth="1"/>
    <col min="10498" max="10498" width="7.140625" style="123" bestFit="1" customWidth="1"/>
    <col min="10499" max="10499" width="10.42578125" style="123" bestFit="1" customWidth="1"/>
    <col min="10500" max="10500" width="10.7109375" style="123" bestFit="1" customWidth="1"/>
    <col min="10501" max="10501" width="11.7109375" style="123" bestFit="1" customWidth="1"/>
    <col min="10502" max="10507" width="9.140625" style="123"/>
    <col min="10508" max="10508" width="10.42578125" style="123" bestFit="1" customWidth="1"/>
    <col min="10509" max="10512" width="9.140625" style="123"/>
    <col min="10513" max="10513" width="11.28515625" style="123" bestFit="1" customWidth="1"/>
    <col min="10514" max="10514" width="12.42578125" style="123" bestFit="1" customWidth="1"/>
    <col min="10515" max="10752" width="9.140625" style="123"/>
    <col min="10753" max="10753" width="4.85546875" style="123" bestFit="1" customWidth="1"/>
    <col min="10754" max="10754" width="7.140625" style="123" bestFit="1" customWidth="1"/>
    <col min="10755" max="10755" width="10.42578125" style="123" bestFit="1" customWidth="1"/>
    <col min="10756" max="10756" width="10.7109375" style="123" bestFit="1" customWidth="1"/>
    <col min="10757" max="10757" width="11.7109375" style="123" bestFit="1" customWidth="1"/>
    <col min="10758" max="10763" width="9.140625" style="123"/>
    <col min="10764" max="10764" width="10.42578125" style="123" bestFit="1" customWidth="1"/>
    <col min="10765" max="10768" width="9.140625" style="123"/>
    <col min="10769" max="10769" width="11.28515625" style="123" bestFit="1" customWidth="1"/>
    <col min="10770" max="10770" width="12.42578125" style="123" bestFit="1" customWidth="1"/>
    <col min="10771" max="11008" width="9.140625" style="123"/>
    <col min="11009" max="11009" width="4.85546875" style="123" bestFit="1" customWidth="1"/>
    <col min="11010" max="11010" width="7.140625" style="123" bestFit="1" customWidth="1"/>
    <col min="11011" max="11011" width="10.42578125" style="123" bestFit="1" customWidth="1"/>
    <col min="11012" max="11012" width="10.7109375" style="123" bestFit="1" customWidth="1"/>
    <col min="11013" max="11013" width="11.7109375" style="123" bestFit="1" customWidth="1"/>
    <col min="11014" max="11019" width="9.140625" style="123"/>
    <col min="11020" max="11020" width="10.42578125" style="123" bestFit="1" customWidth="1"/>
    <col min="11021" max="11024" width="9.140625" style="123"/>
    <col min="11025" max="11025" width="11.28515625" style="123" bestFit="1" customWidth="1"/>
    <col min="11026" max="11026" width="12.42578125" style="123" bestFit="1" customWidth="1"/>
    <col min="11027" max="11264" width="9.140625" style="123"/>
    <col min="11265" max="11265" width="4.85546875" style="123" bestFit="1" customWidth="1"/>
    <col min="11266" max="11266" width="7.140625" style="123" bestFit="1" customWidth="1"/>
    <col min="11267" max="11267" width="10.42578125" style="123" bestFit="1" customWidth="1"/>
    <col min="11268" max="11268" width="10.7109375" style="123" bestFit="1" customWidth="1"/>
    <col min="11269" max="11269" width="11.7109375" style="123" bestFit="1" customWidth="1"/>
    <col min="11270" max="11275" width="9.140625" style="123"/>
    <col min="11276" max="11276" width="10.42578125" style="123" bestFit="1" customWidth="1"/>
    <col min="11277" max="11280" width="9.140625" style="123"/>
    <col min="11281" max="11281" width="11.28515625" style="123" bestFit="1" customWidth="1"/>
    <col min="11282" max="11282" width="12.42578125" style="123" bestFit="1" customWidth="1"/>
    <col min="11283" max="11520" width="9.140625" style="123"/>
    <col min="11521" max="11521" width="4.85546875" style="123" bestFit="1" customWidth="1"/>
    <col min="11522" max="11522" width="7.140625" style="123" bestFit="1" customWidth="1"/>
    <col min="11523" max="11523" width="10.42578125" style="123" bestFit="1" customWidth="1"/>
    <col min="11524" max="11524" width="10.7109375" style="123" bestFit="1" customWidth="1"/>
    <col min="11525" max="11525" width="11.7109375" style="123" bestFit="1" customWidth="1"/>
    <col min="11526" max="11531" width="9.140625" style="123"/>
    <col min="11532" max="11532" width="10.42578125" style="123" bestFit="1" customWidth="1"/>
    <col min="11533" max="11536" width="9.140625" style="123"/>
    <col min="11537" max="11537" width="11.28515625" style="123" bestFit="1" customWidth="1"/>
    <col min="11538" max="11538" width="12.42578125" style="123" bestFit="1" customWidth="1"/>
    <col min="11539" max="11776" width="9.140625" style="123"/>
    <col min="11777" max="11777" width="4.85546875" style="123" bestFit="1" customWidth="1"/>
    <col min="11778" max="11778" width="7.140625" style="123" bestFit="1" customWidth="1"/>
    <col min="11779" max="11779" width="10.42578125" style="123" bestFit="1" customWidth="1"/>
    <col min="11780" max="11780" width="10.7109375" style="123" bestFit="1" customWidth="1"/>
    <col min="11781" max="11781" width="11.7109375" style="123" bestFit="1" customWidth="1"/>
    <col min="11782" max="11787" width="9.140625" style="123"/>
    <col min="11788" max="11788" width="10.42578125" style="123" bestFit="1" customWidth="1"/>
    <col min="11789" max="11792" width="9.140625" style="123"/>
    <col min="11793" max="11793" width="11.28515625" style="123" bestFit="1" customWidth="1"/>
    <col min="11794" max="11794" width="12.42578125" style="123" bestFit="1" customWidth="1"/>
    <col min="11795" max="12032" width="9.140625" style="123"/>
    <col min="12033" max="12033" width="4.85546875" style="123" bestFit="1" customWidth="1"/>
    <col min="12034" max="12034" width="7.140625" style="123" bestFit="1" customWidth="1"/>
    <col min="12035" max="12035" width="10.42578125" style="123" bestFit="1" customWidth="1"/>
    <col min="12036" max="12036" width="10.7109375" style="123" bestFit="1" customWidth="1"/>
    <col min="12037" max="12037" width="11.7109375" style="123" bestFit="1" customWidth="1"/>
    <col min="12038" max="12043" width="9.140625" style="123"/>
    <col min="12044" max="12044" width="10.42578125" style="123" bestFit="1" customWidth="1"/>
    <col min="12045" max="12048" width="9.140625" style="123"/>
    <col min="12049" max="12049" width="11.28515625" style="123" bestFit="1" customWidth="1"/>
    <col min="12050" max="12050" width="12.42578125" style="123" bestFit="1" customWidth="1"/>
    <col min="12051" max="12288" width="9.140625" style="123"/>
    <col min="12289" max="12289" width="4.85546875" style="123" bestFit="1" customWidth="1"/>
    <col min="12290" max="12290" width="7.140625" style="123" bestFit="1" customWidth="1"/>
    <col min="12291" max="12291" width="10.42578125" style="123" bestFit="1" customWidth="1"/>
    <col min="12292" max="12292" width="10.7109375" style="123" bestFit="1" customWidth="1"/>
    <col min="12293" max="12293" width="11.7109375" style="123" bestFit="1" customWidth="1"/>
    <col min="12294" max="12299" width="9.140625" style="123"/>
    <col min="12300" max="12300" width="10.42578125" style="123" bestFit="1" customWidth="1"/>
    <col min="12301" max="12304" width="9.140625" style="123"/>
    <col min="12305" max="12305" width="11.28515625" style="123" bestFit="1" customWidth="1"/>
    <col min="12306" max="12306" width="12.42578125" style="123" bestFit="1" customWidth="1"/>
    <col min="12307" max="12544" width="9.140625" style="123"/>
    <col min="12545" max="12545" width="4.85546875" style="123" bestFit="1" customWidth="1"/>
    <col min="12546" max="12546" width="7.140625" style="123" bestFit="1" customWidth="1"/>
    <col min="12547" max="12547" width="10.42578125" style="123" bestFit="1" customWidth="1"/>
    <col min="12548" max="12548" width="10.7109375" style="123" bestFit="1" customWidth="1"/>
    <col min="12549" max="12549" width="11.7109375" style="123" bestFit="1" customWidth="1"/>
    <col min="12550" max="12555" width="9.140625" style="123"/>
    <col min="12556" max="12556" width="10.42578125" style="123" bestFit="1" customWidth="1"/>
    <col min="12557" max="12560" width="9.140625" style="123"/>
    <col min="12561" max="12561" width="11.28515625" style="123" bestFit="1" customWidth="1"/>
    <col min="12562" max="12562" width="12.42578125" style="123" bestFit="1" customWidth="1"/>
    <col min="12563" max="12800" width="9.140625" style="123"/>
    <col min="12801" max="12801" width="4.85546875" style="123" bestFit="1" customWidth="1"/>
    <col min="12802" max="12802" width="7.140625" style="123" bestFit="1" customWidth="1"/>
    <col min="12803" max="12803" width="10.42578125" style="123" bestFit="1" customWidth="1"/>
    <col min="12804" max="12804" width="10.7109375" style="123" bestFit="1" customWidth="1"/>
    <col min="12805" max="12805" width="11.7109375" style="123" bestFit="1" customWidth="1"/>
    <col min="12806" max="12811" width="9.140625" style="123"/>
    <col min="12812" max="12812" width="10.42578125" style="123" bestFit="1" customWidth="1"/>
    <col min="12813" max="12816" width="9.140625" style="123"/>
    <col min="12817" max="12817" width="11.28515625" style="123" bestFit="1" customWidth="1"/>
    <col min="12818" max="12818" width="12.42578125" style="123" bestFit="1" customWidth="1"/>
    <col min="12819" max="13056" width="9.140625" style="123"/>
    <col min="13057" max="13057" width="4.85546875" style="123" bestFit="1" customWidth="1"/>
    <col min="13058" max="13058" width="7.140625" style="123" bestFit="1" customWidth="1"/>
    <col min="13059" max="13059" width="10.42578125" style="123" bestFit="1" customWidth="1"/>
    <col min="13060" max="13060" width="10.7109375" style="123" bestFit="1" customWidth="1"/>
    <col min="13061" max="13061" width="11.7109375" style="123" bestFit="1" customWidth="1"/>
    <col min="13062" max="13067" width="9.140625" style="123"/>
    <col min="13068" max="13068" width="10.42578125" style="123" bestFit="1" customWidth="1"/>
    <col min="13069" max="13072" width="9.140625" style="123"/>
    <col min="13073" max="13073" width="11.28515625" style="123" bestFit="1" customWidth="1"/>
    <col min="13074" max="13074" width="12.42578125" style="123" bestFit="1" customWidth="1"/>
    <col min="13075" max="13312" width="9.140625" style="123"/>
    <col min="13313" max="13313" width="4.85546875" style="123" bestFit="1" customWidth="1"/>
    <col min="13314" max="13314" width="7.140625" style="123" bestFit="1" customWidth="1"/>
    <col min="13315" max="13315" width="10.42578125" style="123" bestFit="1" customWidth="1"/>
    <col min="13316" max="13316" width="10.7109375" style="123" bestFit="1" customWidth="1"/>
    <col min="13317" max="13317" width="11.7109375" style="123" bestFit="1" customWidth="1"/>
    <col min="13318" max="13323" width="9.140625" style="123"/>
    <col min="13324" max="13324" width="10.42578125" style="123" bestFit="1" customWidth="1"/>
    <col min="13325" max="13328" width="9.140625" style="123"/>
    <col min="13329" max="13329" width="11.28515625" style="123" bestFit="1" customWidth="1"/>
    <col min="13330" max="13330" width="12.42578125" style="123" bestFit="1" customWidth="1"/>
    <col min="13331" max="13568" width="9.140625" style="123"/>
    <col min="13569" max="13569" width="4.85546875" style="123" bestFit="1" customWidth="1"/>
    <col min="13570" max="13570" width="7.140625" style="123" bestFit="1" customWidth="1"/>
    <col min="13571" max="13571" width="10.42578125" style="123" bestFit="1" customWidth="1"/>
    <col min="13572" max="13572" width="10.7109375" style="123" bestFit="1" customWidth="1"/>
    <col min="13573" max="13573" width="11.7109375" style="123" bestFit="1" customWidth="1"/>
    <col min="13574" max="13579" width="9.140625" style="123"/>
    <col min="13580" max="13580" width="10.42578125" style="123" bestFit="1" customWidth="1"/>
    <col min="13581" max="13584" width="9.140625" style="123"/>
    <col min="13585" max="13585" width="11.28515625" style="123" bestFit="1" customWidth="1"/>
    <col min="13586" max="13586" width="12.42578125" style="123" bestFit="1" customWidth="1"/>
    <col min="13587" max="13824" width="9.140625" style="123"/>
    <col min="13825" max="13825" width="4.85546875" style="123" bestFit="1" customWidth="1"/>
    <col min="13826" max="13826" width="7.140625" style="123" bestFit="1" customWidth="1"/>
    <col min="13827" max="13827" width="10.42578125" style="123" bestFit="1" customWidth="1"/>
    <col min="13828" max="13828" width="10.7109375" style="123" bestFit="1" customWidth="1"/>
    <col min="13829" max="13829" width="11.7109375" style="123" bestFit="1" customWidth="1"/>
    <col min="13830" max="13835" width="9.140625" style="123"/>
    <col min="13836" max="13836" width="10.42578125" style="123" bestFit="1" customWidth="1"/>
    <col min="13837" max="13840" width="9.140625" style="123"/>
    <col min="13841" max="13841" width="11.28515625" style="123" bestFit="1" customWidth="1"/>
    <col min="13842" max="13842" width="12.42578125" style="123" bestFit="1" customWidth="1"/>
    <col min="13843" max="14080" width="9.140625" style="123"/>
    <col min="14081" max="14081" width="4.85546875" style="123" bestFit="1" customWidth="1"/>
    <col min="14082" max="14082" width="7.140625" style="123" bestFit="1" customWidth="1"/>
    <col min="14083" max="14083" width="10.42578125" style="123" bestFit="1" customWidth="1"/>
    <col min="14084" max="14084" width="10.7109375" style="123" bestFit="1" customWidth="1"/>
    <col min="14085" max="14085" width="11.7109375" style="123" bestFit="1" customWidth="1"/>
    <col min="14086" max="14091" width="9.140625" style="123"/>
    <col min="14092" max="14092" width="10.42578125" style="123" bestFit="1" customWidth="1"/>
    <col min="14093" max="14096" width="9.140625" style="123"/>
    <col min="14097" max="14097" width="11.28515625" style="123" bestFit="1" customWidth="1"/>
    <col min="14098" max="14098" width="12.42578125" style="123" bestFit="1" customWidth="1"/>
    <col min="14099" max="14336" width="9.140625" style="123"/>
    <col min="14337" max="14337" width="4.85546875" style="123" bestFit="1" customWidth="1"/>
    <col min="14338" max="14338" width="7.140625" style="123" bestFit="1" customWidth="1"/>
    <col min="14339" max="14339" width="10.42578125" style="123" bestFit="1" customWidth="1"/>
    <col min="14340" max="14340" width="10.7109375" style="123" bestFit="1" customWidth="1"/>
    <col min="14341" max="14341" width="11.7109375" style="123" bestFit="1" customWidth="1"/>
    <col min="14342" max="14347" width="9.140625" style="123"/>
    <col min="14348" max="14348" width="10.42578125" style="123" bestFit="1" customWidth="1"/>
    <col min="14349" max="14352" width="9.140625" style="123"/>
    <col min="14353" max="14353" width="11.28515625" style="123" bestFit="1" customWidth="1"/>
    <col min="14354" max="14354" width="12.42578125" style="123" bestFit="1" customWidth="1"/>
    <col min="14355" max="14592" width="9.140625" style="123"/>
    <col min="14593" max="14593" width="4.85546875" style="123" bestFit="1" customWidth="1"/>
    <col min="14594" max="14594" width="7.140625" style="123" bestFit="1" customWidth="1"/>
    <col min="14595" max="14595" width="10.42578125" style="123" bestFit="1" customWidth="1"/>
    <col min="14596" max="14596" width="10.7109375" style="123" bestFit="1" customWidth="1"/>
    <col min="14597" max="14597" width="11.7109375" style="123" bestFit="1" customWidth="1"/>
    <col min="14598" max="14603" width="9.140625" style="123"/>
    <col min="14604" max="14604" width="10.42578125" style="123" bestFit="1" customWidth="1"/>
    <col min="14605" max="14608" width="9.140625" style="123"/>
    <col min="14609" max="14609" width="11.28515625" style="123" bestFit="1" customWidth="1"/>
    <col min="14610" max="14610" width="12.42578125" style="123" bestFit="1" customWidth="1"/>
    <col min="14611" max="14848" width="9.140625" style="123"/>
    <col min="14849" max="14849" width="4.85546875" style="123" bestFit="1" customWidth="1"/>
    <col min="14850" max="14850" width="7.140625" style="123" bestFit="1" customWidth="1"/>
    <col min="14851" max="14851" width="10.42578125" style="123" bestFit="1" customWidth="1"/>
    <col min="14852" max="14852" width="10.7109375" style="123" bestFit="1" customWidth="1"/>
    <col min="14853" max="14853" width="11.7109375" style="123" bestFit="1" customWidth="1"/>
    <col min="14854" max="14859" width="9.140625" style="123"/>
    <col min="14860" max="14860" width="10.42578125" style="123" bestFit="1" customWidth="1"/>
    <col min="14861" max="14864" width="9.140625" style="123"/>
    <col min="14865" max="14865" width="11.28515625" style="123" bestFit="1" customWidth="1"/>
    <col min="14866" max="14866" width="12.42578125" style="123" bestFit="1" customWidth="1"/>
    <col min="14867" max="15104" width="9.140625" style="123"/>
    <col min="15105" max="15105" width="4.85546875" style="123" bestFit="1" customWidth="1"/>
    <col min="15106" max="15106" width="7.140625" style="123" bestFit="1" customWidth="1"/>
    <col min="15107" max="15107" width="10.42578125" style="123" bestFit="1" customWidth="1"/>
    <col min="15108" max="15108" width="10.7109375" style="123" bestFit="1" customWidth="1"/>
    <col min="15109" max="15109" width="11.7109375" style="123" bestFit="1" customWidth="1"/>
    <col min="15110" max="15115" width="9.140625" style="123"/>
    <col min="15116" max="15116" width="10.42578125" style="123" bestFit="1" customWidth="1"/>
    <col min="15117" max="15120" width="9.140625" style="123"/>
    <col min="15121" max="15121" width="11.28515625" style="123" bestFit="1" customWidth="1"/>
    <col min="15122" max="15122" width="12.42578125" style="123" bestFit="1" customWidth="1"/>
    <col min="15123" max="15360" width="9.140625" style="123"/>
    <col min="15361" max="15361" width="4.85546875" style="123" bestFit="1" customWidth="1"/>
    <col min="15362" max="15362" width="7.140625" style="123" bestFit="1" customWidth="1"/>
    <col min="15363" max="15363" width="10.42578125" style="123" bestFit="1" customWidth="1"/>
    <col min="15364" max="15364" width="10.7109375" style="123" bestFit="1" customWidth="1"/>
    <col min="15365" max="15365" width="11.7109375" style="123" bestFit="1" customWidth="1"/>
    <col min="15366" max="15371" width="9.140625" style="123"/>
    <col min="15372" max="15372" width="10.42578125" style="123" bestFit="1" customWidth="1"/>
    <col min="15373" max="15376" width="9.140625" style="123"/>
    <col min="15377" max="15377" width="11.28515625" style="123" bestFit="1" customWidth="1"/>
    <col min="15378" max="15378" width="12.42578125" style="123" bestFit="1" customWidth="1"/>
    <col min="15379" max="15616" width="9.140625" style="123"/>
    <col min="15617" max="15617" width="4.85546875" style="123" bestFit="1" customWidth="1"/>
    <col min="15618" max="15618" width="7.140625" style="123" bestFit="1" customWidth="1"/>
    <col min="15619" max="15619" width="10.42578125" style="123" bestFit="1" customWidth="1"/>
    <col min="15620" max="15620" width="10.7109375" style="123" bestFit="1" customWidth="1"/>
    <col min="15621" max="15621" width="11.7109375" style="123" bestFit="1" customWidth="1"/>
    <col min="15622" max="15627" width="9.140625" style="123"/>
    <col min="15628" max="15628" width="10.42578125" style="123" bestFit="1" customWidth="1"/>
    <col min="15629" max="15632" width="9.140625" style="123"/>
    <col min="15633" max="15633" width="11.28515625" style="123" bestFit="1" customWidth="1"/>
    <col min="15634" max="15634" width="12.42578125" style="123" bestFit="1" customWidth="1"/>
    <col min="15635" max="15872" width="9.140625" style="123"/>
    <col min="15873" max="15873" width="4.85546875" style="123" bestFit="1" customWidth="1"/>
    <col min="15874" max="15874" width="7.140625" style="123" bestFit="1" customWidth="1"/>
    <col min="15875" max="15875" width="10.42578125" style="123" bestFit="1" customWidth="1"/>
    <col min="15876" max="15876" width="10.7109375" style="123" bestFit="1" customWidth="1"/>
    <col min="15877" max="15877" width="11.7109375" style="123" bestFit="1" customWidth="1"/>
    <col min="15878" max="15883" width="9.140625" style="123"/>
    <col min="15884" max="15884" width="10.42578125" style="123" bestFit="1" customWidth="1"/>
    <col min="15885" max="15888" width="9.140625" style="123"/>
    <col min="15889" max="15889" width="11.28515625" style="123" bestFit="1" customWidth="1"/>
    <col min="15890" max="15890" width="12.42578125" style="123" bestFit="1" customWidth="1"/>
    <col min="15891" max="16128" width="9.140625" style="123"/>
    <col min="16129" max="16129" width="4.85546875" style="123" bestFit="1" customWidth="1"/>
    <col min="16130" max="16130" width="7.140625" style="123" bestFit="1" customWidth="1"/>
    <col min="16131" max="16131" width="10.42578125" style="123" bestFit="1" customWidth="1"/>
    <col min="16132" max="16132" width="10.7109375" style="123" bestFit="1" customWidth="1"/>
    <col min="16133" max="16133" width="11.7109375" style="123" bestFit="1" customWidth="1"/>
    <col min="16134" max="16139" width="9.140625" style="123"/>
    <col min="16140" max="16140" width="10.42578125" style="123" bestFit="1" customWidth="1"/>
    <col min="16141" max="16144" width="9.140625" style="123"/>
    <col min="16145" max="16145" width="11.28515625" style="123" bestFit="1" customWidth="1"/>
    <col min="16146" max="16146" width="12.42578125" style="123" bestFit="1" customWidth="1"/>
    <col min="16147" max="16384" width="9.140625" style="123"/>
  </cols>
  <sheetData>
    <row r="1" spans="1:20">
      <c r="A1" s="172" t="s">
        <v>64</v>
      </c>
      <c r="B1" s="172"/>
      <c r="C1" s="172"/>
      <c r="D1" s="172"/>
      <c r="E1" s="172"/>
      <c r="H1" s="172" t="s">
        <v>65</v>
      </c>
      <c r="I1" s="172"/>
      <c r="J1" s="172"/>
      <c r="K1" s="172"/>
      <c r="L1" s="172"/>
      <c r="O1" s="172" t="s">
        <v>66</v>
      </c>
      <c r="P1" s="172"/>
      <c r="Q1" s="172"/>
      <c r="R1" s="172"/>
      <c r="S1" s="172"/>
    </row>
    <row r="2" spans="1:20">
      <c r="C2" s="123" t="s">
        <v>12</v>
      </c>
      <c r="D2" s="123" t="s">
        <v>9</v>
      </c>
      <c r="E2" s="123" t="s">
        <v>67</v>
      </c>
      <c r="J2" s="123" t="s">
        <v>12</v>
      </c>
      <c r="K2" s="123" t="s">
        <v>9</v>
      </c>
      <c r="L2" s="123" t="s">
        <v>67</v>
      </c>
      <c r="Q2" s="123" t="s">
        <v>12</v>
      </c>
      <c r="R2" s="123" t="s">
        <v>9</v>
      </c>
      <c r="S2" s="123" t="s">
        <v>67</v>
      </c>
    </row>
    <row r="3" spans="1:20">
      <c r="A3" s="124" t="s">
        <v>58</v>
      </c>
      <c r="B3" s="125">
        <f>SUM(B4:B11)</f>
        <v>1</v>
      </c>
      <c r="C3" s="125" t="s">
        <v>60</v>
      </c>
      <c r="D3" s="125" t="s">
        <v>61</v>
      </c>
      <c r="E3" s="126"/>
      <c r="H3" s="124" t="s">
        <v>58</v>
      </c>
      <c r="I3" s="125">
        <f>SUM(I4:I11)</f>
        <v>1</v>
      </c>
      <c r="J3" s="125"/>
      <c r="K3" s="125" t="s">
        <v>61</v>
      </c>
      <c r="L3" s="126">
        <v>0</v>
      </c>
      <c r="O3" s="124" t="s">
        <v>58</v>
      </c>
      <c r="P3" s="125">
        <f>SUM(P4:P11)</f>
        <v>1</v>
      </c>
      <c r="Q3" s="125" t="s">
        <v>62</v>
      </c>
      <c r="R3" s="125" t="s">
        <v>61</v>
      </c>
      <c r="S3" s="126"/>
    </row>
    <row r="4" spans="1:20">
      <c r="A4" s="127" t="s">
        <v>58</v>
      </c>
      <c r="B4" s="128">
        <v>0.42</v>
      </c>
      <c r="C4" s="128" t="s">
        <v>60</v>
      </c>
      <c r="D4" s="128" t="s">
        <v>61</v>
      </c>
      <c r="E4" s="129">
        <f t="shared" ref="E4:E9" si="0">+$E$3*B4</f>
        <v>0</v>
      </c>
      <c r="F4" s="135" t="s">
        <v>58</v>
      </c>
      <c r="H4" s="127" t="s">
        <v>58</v>
      </c>
      <c r="I4" s="128">
        <v>0.439</v>
      </c>
      <c r="J4" s="137"/>
      <c r="K4" s="128" t="s">
        <v>61</v>
      </c>
      <c r="L4" s="129">
        <f>+$L$3*I4</f>
        <v>0</v>
      </c>
      <c r="M4" s="135" t="s">
        <v>58</v>
      </c>
      <c r="O4" s="127" t="s">
        <v>58</v>
      </c>
      <c r="P4" s="128">
        <v>0.439</v>
      </c>
      <c r="Q4" s="128" t="s">
        <v>62</v>
      </c>
      <c r="R4" s="128" t="s">
        <v>61</v>
      </c>
      <c r="S4" s="129">
        <f>+$S$3*P4</f>
        <v>0</v>
      </c>
      <c r="T4" s="135" t="s">
        <v>58</v>
      </c>
    </row>
    <row r="5" spans="1:20">
      <c r="A5" s="130" t="s">
        <v>68</v>
      </c>
      <c r="B5" s="128">
        <v>7.0000000000000007E-2</v>
      </c>
      <c r="C5" s="128" t="s">
        <v>77</v>
      </c>
      <c r="D5" s="128" t="s">
        <v>78</v>
      </c>
      <c r="E5" s="129">
        <f t="shared" si="0"/>
        <v>0</v>
      </c>
      <c r="F5" s="135" t="s">
        <v>68</v>
      </c>
      <c r="H5" s="130" t="s">
        <v>68</v>
      </c>
      <c r="I5" s="128">
        <v>0</v>
      </c>
      <c r="J5" s="137"/>
      <c r="K5" s="128" t="s">
        <v>78</v>
      </c>
      <c r="L5" s="129">
        <f t="shared" ref="L5:L11" si="1">+$L$3*I5</f>
        <v>0</v>
      </c>
      <c r="M5" s="135" t="s">
        <v>68</v>
      </c>
      <c r="O5" s="130" t="s">
        <v>68</v>
      </c>
      <c r="P5" s="128">
        <v>0</v>
      </c>
      <c r="Q5" s="128" t="s">
        <v>77</v>
      </c>
      <c r="R5" s="128" t="s">
        <v>78</v>
      </c>
      <c r="S5" s="129">
        <f t="shared" ref="S5:S11" si="2">+$S$3*P5</f>
        <v>0</v>
      </c>
      <c r="T5" s="135" t="s">
        <v>68</v>
      </c>
    </row>
    <row r="6" spans="1:20">
      <c r="A6" s="127" t="s">
        <v>69</v>
      </c>
      <c r="B6" s="128">
        <v>0.11</v>
      </c>
      <c r="C6" s="128" t="s">
        <v>79</v>
      </c>
      <c r="D6" s="128" t="s">
        <v>80</v>
      </c>
      <c r="E6" s="129">
        <f t="shared" si="0"/>
        <v>0</v>
      </c>
      <c r="F6" s="135" t="s">
        <v>69</v>
      </c>
      <c r="H6" s="127" t="s">
        <v>69</v>
      </c>
      <c r="I6" s="128">
        <v>0.123</v>
      </c>
      <c r="J6" s="137"/>
      <c r="K6" s="128" t="s">
        <v>80</v>
      </c>
      <c r="L6" s="129">
        <f t="shared" si="1"/>
        <v>0</v>
      </c>
      <c r="M6" s="135" t="s">
        <v>69</v>
      </c>
      <c r="O6" s="127" t="s">
        <v>69</v>
      </c>
      <c r="P6" s="128">
        <v>0.123</v>
      </c>
      <c r="Q6" s="128" t="s">
        <v>91</v>
      </c>
      <c r="R6" s="128" t="s">
        <v>80</v>
      </c>
      <c r="S6" s="129">
        <f t="shared" si="2"/>
        <v>0</v>
      </c>
      <c r="T6" s="135" t="s">
        <v>69</v>
      </c>
    </row>
    <row r="7" spans="1:20">
      <c r="A7" s="127" t="s">
        <v>70</v>
      </c>
      <c r="B7" s="128">
        <v>0.27</v>
      </c>
      <c r="C7" s="128" t="s">
        <v>81</v>
      </c>
      <c r="D7" s="128" t="s">
        <v>82</v>
      </c>
      <c r="E7" s="129">
        <f t="shared" si="0"/>
        <v>0</v>
      </c>
      <c r="F7" s="135" t="s">
        <v>70</v>
      </c>
      <c r="H7" s="127" t="s">
        <v>70</v>
      </c>
      <c r="I7" s="128">
        <v>0.29199999999999998</v>
      </c>
      <c r="J7" s="137"/>
      <c r="K7" s="128" t="s">
        <v>82</v>
      </c>
      <c r="L7" s="129">
        <f t="shared" si="1"/>
        <v>0</v>
      </c>
      <c r="M7" s="135" t="s">
        <v>70</v>
      </c>
      <c r="O7" s="127" t="s">
        <v>70</v>
      </c>
      <c r="P7" s="128">
        <v>0.29199999999999998</v>
      </c>
      <c r="Q7" s="128" t="s">
        <v>92</v>
      </c>
      <c r="R7" s="128" t="s">
        <v>82</v>
      </c>
      <c r="S7" s="129">
        <f t="shared" si="2"/>
        <v>0</v>
      </c>
      <c r="T7" s="135" t="s">
        <v>70</v>
      </c>
    </row>
    <row r="8" spans="1:20">
      <c r="A8" s="130" t="s">
        <v>71</v>
      </c>
      <c r="B8" s="128">
        <v>0.11</v>
      </c>
      <c r="C8" s="128" t="s">
        <v>83</v>
      </c>
      <c r="D8" s="128" t="s">
        <v>84</v>
      </c>
      <c r="E8" s="129">
        <f t="shared" si="0"/>
        <v>0</v>
      </c>
      <c r="F8" s="135" t="s">
        <v>71</v>
      </c>
      <c r="H8" s="130" t="s">
        <v>71</v>
      </c>
      <c r="I8" s="128">
        <v>0.121</v>
      </c>
      <c r="J8" s="137"/>
      <c r="K8" s="128" t="s">
        <v>84</v>
      </c>
      <c r="L8" s="129">
        <f t="shared" si="1"/>
        <v>0</v>
      </c>
      <c r="M8" s="135" t="s">
        <v>71</v>
      </c>
      <c r="O8" s="130" t="s">
        <v>71</v>
      </c>
      <c r="P8" s="128">
        <v>0.121</v>
      </c>
      <c r="Q8" s="128" t="s">
        <v>93</v>
      </c>
      <c r="R8" s="128" t="s">
        <v>84</v>
      </c>
      <c r="S8" s="129">
        <f t="shared" si="2"/>
        <v>0</v>
      </c>
      <c r="T8" s="135" t="s">
        <v>71</v>
      </c>
    </row>
    <row r="9" spans="1:20">
      <c r="A9" s="130" t="s">
        <v>72</v>
      </c>
      <c r="B9" s="128">
        <v>0.01</v>
      </c>
      <c r="C9" s="128" t="s">
        <v>85</v>
      </c>
      <c r="D9" s="128" t="s">
        <v>86</v>
      </c>
      <c r="E9" s="129">
        <f t="shared" si="0"/>
        <v>0</v>
      </c>
      <c r="F9" s="135" t="s">
        <v>72</v>
      </c>
      <c r="H9" s="130" t="s">
        <v>72</v>
      </c>
      <c r="I9" s="128">
        <v>1.2999999999999999E-2</v>
      </c>
      <c r="J9" s="137"/>
      <c r="K9" s="128" t="s">
        <v>86</v>
      </c>
      <c r="L9" s="129">
        <f t="shared" si="1"/>
        <v>0</v>
      </c>
      <c r="M9" s="135" t="s">
        <v>72</v>
      </c>
      <c r="O9" s="130" t="s">
        <v>72</v>
      </c>
      <c r="P9" s="128">
        <v>1.2999999999999999E-2</v>
      </c>
      <c r="Q9" s="128" t="s">
        <v>94</v>
      </c>
      <c r="R9" s="128" t="s">
        <v>86</v>
      </c>
      <c r="S9" s="129">
        <f t="shared" si="2"/>
        <v>0</v>
      </c>
      <c r="T9" s="135" t="s">
        <v>72</v>
      </c>
    </row>
    <row r="10" spans="1:20">
      <c r="A10" s="130" t="s">
        <v>73</v>
      </c>
      <c r="B10" s="128">
        <v>0.01</v>
      </c>
      <c r="C10" s="128" t="s">
        <v>87</v>
      </c>
      <c r="D10" s="128" t="s">
        <v>88</v>
      </c>
      <c r="E10" s="129">
        <f>+$E$3*B10</f>
        <v>0</v>
      </c>
      <c r="F10" s="135" t="s">
        <v>73</v>
      </c>
      <c r="H10" s="130" t="s">
        <v>73</v>
      </c>
      <c r="I10" s="128">
        <v>1.2E-2</v>
      </c>
      <c r="J10" s="137"/>
      <c r="K10" s="128" t="s">
        <v>88</v>
      </c>
      <c r="L10" s="129">
        <f t="shared" si="1"/>
        <v>0</v>
      </c>
      <c r="M10" s="135" t="s">
        <v>73</v>
      </c>
      <c r="O10" s="130" t="s">
        <v>73</v>
      </c>
      <c r="P10" s="128">
        <v>1.2E-2</v>
      </c>
      <c r="Q10" s="128" t="s">
        <v>87</v>
      </c>
      <c r="R10" s="128" t="s">
        <v>88</v>
      </c>
      <c r="S10" s="129">
        <f t="shared" si="2"/>
        <v>0</v>
      </c>
      <c r="T10" s="135" t="s">
        <v>73</v>
      </c>
    </row>
    <row r="11" spans="1:20" ht="15.75" thickBot="1">
      <c r="A11" s="131" t="s">
        <v>74</v>
      </c>
      <c r="B11" s="132">
        <v>0</v>
      </c>
      <c r="C11" s="132" t="s">
        <v>89</v>
      </c>
      <c r="D11" s="132" t="s">
        <v>90</v>
      </c>
      <c r="E11" s="133">
        <f>+$E$3*B11</f>
        <v>0</v>
      </c>
      <c r="F11" s="135" t="s">
        <v>74</v>
      </c>
      <c r="H11" s="131" t="s">
        <v>74</v>
      </c>
      <c r="I11" s="132">
        <v>0</v>
      </c>
      <c r="J11" s="138"/>
      <c r="K11" s="132" t="s">
        <v>90</v>
      </c>
      <c r="L11" s="133">
        <f t="shared" si="1"/>
        <v>0</v>
      </c>
      <c r="M11" s="135" t="s">
        <v>74</v>
      </c>
      <c r="O11" s="131" t="s">
        <v>74</v>
      </c>
      <c r="P11" s="132">
        <v>0</v>
      </c>
      <c r="Q11" s="132" t="s">
        <v>95</v>
      </c>
      <c r="R11" s="132" t="s">
        <v>90</v>
      </c>
      <c r="S11" s="133">
        <f t="shared" si="2"/>
        <v>0</v>
      </c>
      <c r="T11" s="135" t="s">
        <v>74</v>
      </c>
    </row>
    <row r="15" spans="1:20">
      <c r="A15" s="172" t="s">
        <v>75</v>
      </c>
      <c r="B15" s="172"/>
      <c r="C15" s="172"/>
      <c r="D15" s="172"/>
      <c r="E15" s="172"/>
      <c r="H15" s="172" t="s">
        <v>76</v>
      </c>
      <c r="I15" s="172"/>
      <c r="J15" s="172"/>
      <c r="K15" s="172"/>
      <c r="L15" s="172"/>
    </row>
    <row r="16" spans="1:20">
      <c r="C16" s="123" t="s">
        <v>12</v>
      </c>
      <c r="D16" s="123" t="s">
        <v>9</v>
      </c>
      <c r="E16" s="123" t="s">
        <v>67</v>
      </c>
      <c r="J16" s="123" t="s">
        <v>12</v>
      </c>
      <c r="K16" s="123" t="s">
        <v>9</v>
      </c>
      <c r="L16" s="123" t="s">
        <v>67</v>
      </c>
    </row>
    <row r="17" spans="1:19">
      <c r="A17" s="124" t="s">
        <v>58</v>
      </c>
      <c r="B17" s="125">
        <f>SUM(B18:B25)</f>
        <v>1</v>
      </c>
      <c r="C17" s="125"/>
      <c r="D17" s="125" t="s">
        <v>61</v>
      </c>
      <c r="E17" s="126"/>
      <c r="H17" s="124" t="s">
        <v>58</v>
      </c>
      <c r="I17" s="125"/>
      <c r="J17" s="125" t="s">
        <v>63</v>
      </c>
      <c r="K17" s="125" t="s">
        <v>61</v>
      </c>
      <c r="L17" s="126">
        <f>SUM(L18:L25)</f>
        <v>0</v>
      </c>
    </row>
    <row r="18" spans="1:19">
      <c r="A18" s="127" t="s">
        <v>58</v>
      </c>
      <c r="B18" s="128">
        <v>0.439</v>
      </c>
      <c r="C18" s="137"/>
      <c r="D18" s="128" t="s">
        <v>61</v>
      </c>
      <c r="E18" s="129">
        <f>+$E$17*B18</f>
        <v>0</v>
      </c>
      <c r="F18" s="135" t="s">
        <v>58</v>
      </c>
      <c r="H18" s="127" t="s">
        <v>58</v>
      </c>
      <c r="I18" s="128"/>
      <c r="J18" s="128" t="s">
        <v>63</v>
      </c>
      <c r="K18" s="128" t="s">
        <v>61</v>
      </c>
      <c r="L18" s="129">
        <f>L4+E18</f>
        <v>0</v>
      </c>
      <c r="M18" s="135" t="s">
        <v>58</v>
      </c>
    </row>
    <row r="19" spans="1:19">
      <c r="A19" s="130" t="s">
        <v>68</v>
      </c>
      <c r="B19" s="128">
        <v>0</v>
      </c>
      <c r="C19" s="137"/>
      <c r="D19" s="128" t="s">
        <v>78</v>
      </c>
      <c r="E19" s="129">
        <f t="shared" ref="E19:E25" si="3">+$E$17*B19</f>
        <v>0</v>
      </c>
      <c r="F19" s="135" t="s">
        <v>68</v>
      </c>
      <c r="H19" s="130" t="s">
        <v>68</v>
      </c>
      <c r="I19" s="128"/>
      <c r="J19" s="128" t="s">
        <v>96</v>
      </c>
      <c r="K19" s="128" t="s">
        <v>78</v>
      </c>
      <c r="L19" s="129">
        <f t="shared" ref="L19:L25" si="4">L5+E19</f>
        <v>0</v>
      </c>
      <c r="M19" s="135" t="s">
        <v>68</v>
      </c>
    </row>
    <row r="20" spans="1:19">
      <c r="A20" s="127" t="s">
        <v>69</v>
      </c>
      <c r="B20" s="128">
        <v>0.123</v>
      </c>
      <c r="C20" s="137"/>
      <c r="D20" s="128" t="s">
        <v>80</v>
      </c>
      <c r="E20" s="129">
        <f t="shared" si="3"/>
        <v>0</v>
      </c>
      <c r="F20" s="135" t="s">
        <v>69</v>
      </c>
      <c r="H20" s="127" t="s">
        <v>69</v>
      </c>
      <c r="I20" s="128"/>
      <c r="J20" s="128" t="s">
        <v>100</v>
      </c>
      <c r="K20" s="128" t="s">
        <v>80</v>
      </c>
      <c r="L20" s="129">
        <f t="shared" si="4"/>
        <v>0</v>
      </c>
      <c r="M20" s="135" t="s">
        <v>69</v>
      </c>
    </row>
    <row r="21" spans="1:19">
      <c r="A21" s="127" t="s">
        <v>70</v>
      </c>
      <c r="B21" s="128">
        <v>0.29199999999999998</v>
      </c>
      <c r="C21" s="137"/>
      <c r="D21" s="128" t="s">
        <v>82</v>
      </c>
      <c r="E21" s="129">
        <f t="shared" si="3"/>
        <v>0</v>
      </c>
      <c r="F21" s="135" t="s">
        <v>70</v>
      </c>
      <c r="H21" s="127" t="s">
        <v>70</v>
      </c>
      <c r="I21" s="128"/>
      <c r="J21" s="128" t="s">
        <v>99</v>
      </c>
      <c r="K21" s="128" t="s">
        <v>82</v>
      </c>
      <c r="L21" s="129">
        <f t="shared" si="4"/>
        <v>0</v>
      </c>
      <c r="M21" s="135" t="s">
        <v>70</v>
      </c>
    </row>
    <row r="22" spans="1:19">
      <c r="A22" s="130" t="s">
        <v>71</v>
      </c>
      <c r="B22" s="128">
        <v>0.121</v>
      </c>
      <c r="C22" s="137"/>
      <c r="D22" s="128" t="s">
        <v>84</v>
      </c>
      <c r="E22" s="129">
        <f t="shared" si="3"/>
        <v>0</v>
      </c>
      <c r="F22" s="135" t="s">
        <v>71</v>
      </c>
      <c r="H22" s="130" t="s">
        <v>71</v>
      </c>
      <c r="I22" s="128"/>
      <c r="J22" s="128" t="s">
        <v>98</v>
      </c>
      <c r="K22" s="128" t="s">
        <v>84</v>
      </c>
      <c r="L22" s="129">
        <f t="shared" si="4"/>
        <v>0</v>
      </c>
      <c r="M22" s="135" t="s">
        <v>71</v>
      </c>
      <c r="P22" s="139"/>
    </row>
    <row r="23" spans="1:19">
      <c r="A23" s="130" t="s">
        <v>72</v>
      </c>
      <c r="B23" s="128">
        <v>1.2999999999999999E-2</v>
      </c>
      <c r="C23" s="137"/>
      <c r="D23" s="128" t="s">
        <v>86</v>
      </c>
      <c r="E23" s="129">
        <f t="shared" si="3"/>
        <v>0</v>
      </c>
      <c r="F23" s="135" t="s">
        <v>72</v>
      </c>
      <c r="H23" s="130" t="s">
        <v>72</v>
      </c>
      <c r="I23" s="128"/>
      <c r="J23" s="128" t="s">
        <v>97</v>
      </c>
      <c r="K23" s="128" t="s">
        <v>86</v>
      </c>
      <c r="L23" s="129">
        <f t="shared" si="4"/>
        <v>0</v>
      </c>
      <c r="M23" s="135" t="s">
        <v>72</v>
      </c>
    </row>
    <row r="24" spans="1:19">
      <c r="A24" s="130" t="s">
        <v>73</v>
      </c>
      <c r="B24" s="128">
        <v>1.2E-2</v>
      </c>
      <c r="C24" s="137"/>
      <c r="D24" s="128" t="s">
        <v>88</v>
      </c>
      <c r="E24" s="129">
        <f t="shared" si="3"/>
        <v>0</v>
      </c>
      <c r="F24" s="135" t="s">
        <v>73</v>
      </c>
      <c r="H24" s="130" t="s">
        <v>73</v>
      </c>
      <c r="I24" s="128"/>
      <c r="J24" s="128" t="s">
        <v>87</v>
      </c>
      <c r="K24" s="128" t="s">
        <v>88</v>
      </c>
      <c r="L24" s="129">
        <f t="shared" si="4"/>
        <v>0</v>
      </c>
      <c r="M24" s="135" t="s">
        <v>73</v>
      </c>
    </row>
    <row r="25" spans="1:19" ht="15.75" thickBot="1">
      <c r="A25" s="131" t="s">
        <v>74</v>
      </c>
      <c r="B25" s="132">
        <v>0</v>
      </c>
      <c r="C25" s="138"/>
      <c r="D25" s="132" t="s">
        <v>90</v>
      </c>
      <c r="E25" s="133">
        <f t="shared" si="3"/>
        <v>0</v>
      </c>
      <c r="F25" s="135" t="s">
        <v>74</v>
      </c>
      <c r="H25" s="131" t="s">
        <v>74</v>
      </c>
      <c r="I25" s="132"/>
      <c r="J25" s="132" t="s">
        <v>101</v>
      </c>
      <c r="K25" s="132" t="s">
        <v>90</v>
      </c>
      <c r="L25" s="133">
        <f t="shared" si="4"/>
        <v>0</v>
      </c>
      <c r="M25" s="135" t="s">
        <v>74</v>
      </c>
    </row>
    <row r="27" spans="1:19">
      <c r="S27" s="134">
        <f>9262.45*0.2</f>
        <v>1852.4900000000002</v>
      </c>
    </row>
  </sheetData>
  <mergeCells count="5">
    <mergeCell ref="A1:E1"/>
    <mergeCell ref="H1:L1"/>
    <mergeCell ref="O1:S1"/>
    <mergeCell ref="A15:E15"/>
    <mergeCell ref="H15:L15"/>
  </mergeCells>
  <pageMargins left="0.7" right="0.7" top="0.75" bottom="0.75" header="0.3" footer="0.3"/>
  <pageSetup paperSize="9" orientation="portrait" r:id="rId1"/>
  <customProperties>
    <customPr name="EpmWorksheetKeyString_GUID" r:id="rId2"/>
  </customPropertie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  <pageSetUpPr fitToPage="1"/>
  </sheetPr>
  <dimension ref="A1:AG61392"/>
  <sheetViews>
    <sheetView showGridLines="0" tabSelected="1" topLeftCell="I12" zoomScale="70" zoomScaleNormal="70" zoomScaleSheetLayoutView="70" workbookViewId="0">
      <selection activeCell="T26" sqref="T26"/>
    </sheetView>
  </sheetViews>
  <sheetFormatPr defaultColWidth="8.85546875" defaultRowHeight="15" customHeight="1" outlineLevelCol="2"/>
  <cols>
    <col min="1" max="1" width="16.140625" style="13" customWidth="1" outlineLevel="1"/>
    <col min="2" max="2" width="5.42578125" style="1" customWidth="1" outlineLevel="1"/>
    <col min="3" max="3" width="3.140625" style="1" customWidth="1"/>
    <col min="4" max="4" width="9" style="14" customWidth="1" outlineLevel="1"/>
    <col min="5" max="5" width="8.85546875" style="14" customWidth="1"/>
    <col min="6" max="6" width="14.140625" style="14" customWidth="1"/>
    <col min="7" max="7" width="43.42578125" style="14" bestFit="1" customWidth="1"/>
    <col min="8" max="9" width="16.28515625" style="64" customWidth="1"/>
    <col min="10" max="11" width="10.28515625" style="64" customWidth="1" outlineLevel="1"/>
    <col min="12" max="12" width="9.5703125" style="1" customWidth="1" outlineLevel="2"/>
    <col min="13" max="13" width="10.7109375" style="14" customWidth="1"/>
    <col min="14" max="14" width="17.28515625" style="13" bestFit="1" customWidth="1"/>
    <col min="15" max="15" width="20.140625" style="14" bestFit="1" customWidth="1"/>
    <col min="16" max="16" width="12.5703125" style="14" hidden="1" customWidth="1" outlineLevel="1"/>
    <col min="17" max="17" width="17.5703125" style="11" hidden="1" customWidth="1" outlineLevel="1"/>
    <col min="18" max="18" width="6.42578125" style="11" hidden="1" customWidth="1" outlineLevel="1"/>
    <col min="19" max="19" width="7.28515625" style="14" customWidth="1" collapsed="1"/>
    <col min="20" max="20" width="14.7109375" style="11" customWidth="1"/>
    <col min="21" max="21" width="19.5703125" style="54" customWidth="1"/>
    <col min="22" max="22" width="17.5703125" style="54" customWidth="1"/>
    <col min="23" max="23" width="59.28515625" style="1" bestFit="1" customWidth="1"/>
    <col min="24" max="24" width="3.5703125" style="8" customWidth="1"/>
    <col min="25" max="25" width="15.85546875" style="82" customWidth="1" outlineLevel="1"/>
    <col min="26" max="26" width="2" style="69" customWidth="1"/>
    <col min="27" max="27" width="12" style="8" customWidth="1"/>
    <col min="28" max="28" width="30.140625" style="11" bestFit="1" customWidth="1"/>
    <col min="29" max="30" width="15.85546875" style="11" customWidth="1"/>
    <col min="31" max="31" width="12" style="11" customWidth="1"/>
    <col min="32" max="32" width="26.85546875" style="11" customWidth="1"/>
    <col min="33" max="16384" width="8.85546875" style="1"/>
  </cols>
  <sheetData>
    <row r="1" spans="1:32" ht="30" customHeight="1">
      <c r="D1" s="92" t="s">
        <v>46</v>
      </c>
    </row>
    <row r="2" spans="1:32" ht="15" customHeight="1">
      <c r="D2" s="2"/>
      <c r="E2" s="2"/>
      <c r="F2" s="2"/>
      <c r="G2" s="2"/>
      <c r="H2" s="7"/>
      <c r="I2" s="7"/>
      <c r="J2" s="7"/>
      <c r="K2" s="7"/>
      <c r="L2" s="3"/>
      <c r="M2" s="2"/>
      <c r="N2" s="4"/>
      <c r="O2" s="114"/>
      <c r="P2" s="2"/>
      <c r="Q2" s="3"/>
      <c r="R2" s="3"/>
      <c r="S2" s="2"/>
      <c r="T2" s="3"/>
      <c r="U2" s="5"/>
      <c r="V2" s="6"/>
      <c r="W2" s="7"/>
      <c r="X2" s="57"/>
      <c r="Y2" s="67"/>
      <c r="Z2" s="68"/>
      <c r="AB2" s="1"/>
      <c r="AC2" s="1"/>
      <c r="AD2" s="1"/>
      <c r="AE2" s="1"/>
      <c r="AF2" s="1"/>
    </row>
    <row r="3" spans="1:32" ht="15" customHeight="1">
      <c r="C3" s="9"/>
      <c r="D3" s="10"/>
      <c r="E3" s="10"/>
      <c r="F3" s="10"/>
      <c r="G3" s="10"/>
      <c r="H3" s="62"/>
      <c r="I3" s="62"/>
      <c r="J3" s="62"/>
      <c r="K3" s="62"/>
      <c r="L3" s="11"/>
      <c r="M3" s="12" t="s">
        <v>41</v>
      </c>
      <c r="O3" s="116" t="s">
        <v>35</v>
      </c>
      <c r="P3" s="98"/>
      <c r="Q3" s="98"/>
      <c r="R3" s="98"/>
      <c r="S3" s="93"/>
      <c r="T3" s="173" t="s">
        <v>48</v>
      </c>
      <c r="U3" s="174"/>
      <c r="V3" s="175"/>
      <c r="W3" s="117" t="s">
        <v>49</v>
      </c>
      <c r="X3" s="55"/>
      <c r="Y3" s="70"/>
      <c r="Z3" s="71"/>
      <c r="AB3" s="1"/>
      <c r="AC3" s="1"/>
      <c r="AD3" s="1"/>
      <c r="AE3" s="1"/>
      <c r="AF3" s="1"/>
    </row>
    <row r="4" spans="1:32" ht="15" customHeight="1">
      <c r="C4" s="9"/>
      <c r="D4" s="10"/>
      <c r="E4" s="10"/>
      <c r="F4" s="10"/>
      <c r="G4" s="10"/>
      <c r="H4" s="62"/>
      <c r="I4" s="62"/>
      <c r="J4" s="62"/>
      <c r="K4" s="62"/>
      <c r="L4" s="11"/>
      <c r="O4" s="10"/>
      <c r="P4" s="10"/>
      <c r="S4" s="10"/>
      <c r="T4" s="107"/>
      <c r="U4" s="25"/>
      <c r="V4" s="60"/>
      <c r="W4" s="111"/>
      <c r="Y4" s="72"/>
      <c r="Z4" s="71"/>
      <c r="AB4" s="1"/>
      <c r="AC4" s="1"/>
      <c r="AD4" s="1"/>
      <c r="AE4" s="1"/>
      <c r="AF4" s="1"/>
    </row>
    <row r="5" spans="1:32" ht="15" customHeight="1">
      <c r="C5" s="9"/>
      <c r="D5" s="10"/>
      <c r="E5" s="16"/>
      <c r="F5" s="16"/>
      <c r="G5" s="16"/>
      <c r="H5" s="63"/>
      <c r="I5" s="63"/>
      <c r="J5" s="63"/>
      <c r="K5" s="63"/>
      <c r="L5" s="16"/>
      <c r="M5" s="17" t="s">
        <v>18</v>
      </c>
      <c r="O5" s="171" t="s">
        <v>102</v>
      </c>
      <c r="S5" s="61"/>
      <c r="T5" s="107"/>
      <c r="U5" s="25"/>
      <c r="V5" s="60"/>
      <c r="W5" s="112"/>
      <c r="X5" s="56"/>
      <c r="Y5" s="72"/>
      <c r="Z5" s="71"/>
      <c r="AB5" s="1"/>
      <c r="AC5" s="1"/>
      <c r="AD5" s="1"/>
      <c r="AE5" s="1"/>
      <c r="AF5" s="1"/>
    </row>
    <row r="6" spans="1:32" ht="15" customHeight="1">
      <c r="C6" s="9"/>
      <c r="D6" s="20"/>
      <c r="E6" s="10"/>
      <c r="F6" s="10"/>
      <c r="G6" s="10"/>
      <c r="H6" s="62"/>
      <c r="I6" s="62"/>
      <c r="J6" s="62"/>
      <c r="K6" s="62"/>
      <c r="L6" s="10"/>
      <c r="M6" s="21" t="s">
        <v>19</v>
      </c>
      <c r="O6" s="61" t="str">
        <f>VLOOKUP(O3,$AE$19:$AG$24,3,0)</f>
        <v>OD</v>
      </c>
      <c r="S6" s="22"/>
      <c r="T6" s="107"/>
      <c r="U6" s="25"/>
      <c r="V6" s="60"/>
      <c r="W6" s="111"/>
      <c r="Y6" s="73"/>
      <c r="Z6" s="71"/>
      <c r="AB6" s="1"/>
      <c r="AC6" s="1"/>
      <c r="AD6" s="1"/>
      <c r="AE6" s="1"/>
      <c r="AF6" s="1"/>
    </row>
    <row r="7" spans="1:32" ht="15.75">
      <c r="C7" s="9"/>
      <c r="D7" s="10"/>
      <c r="F7" s="19" t="s">
        <v>42</v>
      </c>
      <c r="G7" s="105"/>
      <c r="H7" s="62"/>
      <c r="I7" s="62"/>
      <c r="J7" s="62"/>
      <c r="K7" s="62"/>
      <c r="L7" s="10"/>
      <c r="M7" s="23" t="s">
        <v>20</v>
      </c>
      <c r="O7" s="61" t="str">
        <f>VLOOKUP(O3,$AE$19:$AG$24,2,0)</f>
        <v>FB01</v>
      </c>
      <c r="P7" s="24"/>
      <c r="S7" s="24"/>
      <c r="T7" s="107"/>
      <c r="U7" s="25"/>
      <c r="V7" s="60"/>
      <c r="W7" s="111"/>
      <c r="Y7" s="74"/>
      <c r="Z7" s="71"/>
      <c r="AB7" s="1"/>
      <c r="AC7" s="1"/>
      <c r="AD7" s="1"/>
      <c r="AE7" s="1"/>
      <c r="AF7" s="1"/>
    </row>
    <row r="8" spans="1:32" ht="15" customHeight="1">
      <c r="C8" s="9"/>
      <c r="D8" s="19"/>
      <c r="F8" s="87" t="s">
        <v>55</v>
      </c>
      <c r="G8" s="105"/>
      <c r="H8" s="63"/>
      <c r="I8" s="63"/>
      <c r="J8" s="63"/>
      <c r="K8" s="63"/>
      <c r="L8" s="10"/>
      <c r="M8" s="15" t="s">
        <v>21</v>
      </c>
      <c r="O8" s="18"/>
      <c r="P8" s="26"/>
      <c r="S8" s="26"/>
      <c r="T8" s="107"/>
      <c r="U8" s="25"/>
      <c r="V8" s="60"/>
      <c r="W8" s="111"/>
      <c r="Y8" s="75"/>
      <c r="Z8" s="71"/>
      <c r="AB8" s="1"/>
      <c r="AC8" s="1"/>
      <c r="AD8" s="1"/>
      <c r="AE8" s="1"/>
      <c r="AF8" s="1"/>
    </row>
    <row r="9" spans="1:32" ht="15" customHeight="1">
      <c r="C9" s="9"/>
      <c r="D9" s="10"/>
      <c r="E9" s="10"/>
      <c r="F9" s="106" t="s">
        <v>56</v>
      </c>
      <c r="G9" s="177"/>
      <c r="H9" s="177"/>
      <c r="I9" s="62"/>
      <c r="J9" s="62"/>
      <c r="K9" s="62"/>
      <c r="L9" s="10"/>
      <c r="M9" s="11"/>
      <c r="O9" s="61"/>
      <c r="P9" s="26"/>
      <c r="S9" s="26"/>
      <c r="T9" s="108"/>
      <c r="U9" s="109"/>
      <c r="V9" s="110"/>
      <c r="W9" s="113"/>
      <c r="Y9" s="74"/>
      <c r="Z9" s="71"/>
      <c r="AB9" s="1"/>
      <c r="AC9" s="1"/>
      <c r="AD9" s="1"/>
      <c r="AE9" s="1"/>
      <c r="AF9" s="1"/>
    </row>
    <row r="10" spans="1:32" ht="15" customHeight="1">
      <c r="C10" s="9"/>
      <c r="F10" s="19" t="s">
        <v>7</v>
      </c>
      <c r="G10" s="178"/>
      <c r="H10" s="177"/>
      <c r="M10" s="14" t="s">
        <v>0</v>
      </c>
      <c r="O10" s="102">
        <f>VLOOKUP(O5,AB17:AC28,2,0)</f>
        <v>44957</v>
      </c>
      <c r="P10" s="27"/>
      <c r="S10" s="27"/>
      <c r="U10" s="25"/>
      <c r="V10" s="10"/>
      <c r="W10" s="9"/>
      <c r="Y10" s="74"/>
      <c r="Z10" s="71"/>
      <c r="AB10" s="1"/>
      <c r="AC10" s="1"/>
      <c r="AD10" s="1"/>
      <c r="AE10" s="1"/>
      <c r="AF10" s="1"/>
    </row>
    <row r="11" spans="1:32" ht="15" customHeight="1">
      <c r="C11" s="9"/>
      <c r="F11" s="19" t="s">
        <v>47</v>
      </c>
      <c r="G11" s="179"/>
      <c r="H11" s="179"/>
      <c r="M11" s="11" t="s">
        <v>22</v>
      </c>
      <c r="O11" s="28"/>
      <c r="P11" s="28"/>
      <c r="S11" s="28"/>
      <c r="T11" s="9"/>
      <c r="U11" s="53">
        <f>SUM(U13:U867)</f>
        <v>937453.00473068794</v>
      </c>
      <c r="V11" s="53">
        <f>SUM(V13:V867)</f>
        <v>937453.00473068794</v>
      </c>
      <c r="W11" s="9"/>
      <c r="Y11" s="75"/>
      <c r="Z11" s="71"/>
      <c r="AE11" s="1"/>
      <c r="AF11" s="1"/>
    </row>
    <row r="12" spans="1:32" ht="15" customHeight="1">
      <c r="A12" s="176" t="s">
        <v>57</v>
      </c>
      <c r="B12" s="176"/>
      <c r="C12" s="176"/>
      <c r="D12" s="121"/>
      <c r="E12" s="29"/>
      <c r="F12" s="29"/>
      <c r="G12" s="29"/>
      <c r="H12" s="83"/>
      <c r="I12" s="83" t="s">
        <v>32</v>
      </c>
      <c r="J12" s="101" t="s">
        <v>52</v>
      </c>
      <c r="K12" s="104"/>
      <c r="L12" s="29"/>
      <c r="M12" s="29"/>
      <c r="N12" s="30"/>
      <c r="O12" s="29"/>
      <c r="P12" s="29"/>
      <c r="Q12" s="94"/>
      <c r="R12" s="94"/>
      <c r="S12" s="29"/>
      <c r="U12" s="52"/>
      <c r="V12" s="65">
        <f>U11-V11</f>
        <v>0</v>
      </c>
      <c r="W12" s="9"/>
      <c r="Y12" s="76"/>
      <c r="Z12" s="71"/>
      <c r="AE12" s="1"/>
      <c r="AF12" s="1"/>
    </row>
    <row r="13" spans="1:32" s="40" customFormat="1" ht="15" customHeight="1">
      <c r="A13" s="118" t="s">
        <v>23</v>
      </c>
      <c r="B13" s="119" t="s">
        <v>24</v>
      </c>
      <c r="C13" s="120"/>
      <c r="D13" s="32" t="s">
        <v>25</v>
      </c>
      <c r="E13" s="35" t="s">
        <v>33</v>
      </c>
      <c r="F13" s="33" t="s">
        <v>26</v>
      </c>
      <c r="G13" s="35" t="s">
        <v>27</v>
      </c>
      <c r="H13" s="35" t="s">
        <v>28</v>
      </c>
      <c r="I13" s="35" t="s">
        <v>8</v>
      </c>
      <c r="J13" s="182" t="s">
        <v>53</v>
      </c>
      <c r="K13" s="182" t="s">
        <v>54</v>
      </c>
      <c r="L13" s="34" t="s">
        <v>50</v>
      </c>
      <c r="M13" s="188" t="s">
        <v>43</v>
      </c>
      <c r="N13" s="190" t="s">
        <v>44</v>
      </c>
      <c r="O13" s="192" t="s">
        <v>45</v>
      </c>
      <c r="P13" s="33" t="s">
        <v>29</v>
      </c>
      <c r="Q13" s="184" t="s">
        <v>13</v>
      </c>
      <c r="R13" s="185"/>
      <c r="S13" s="182" t="s">
        <v>30</v>
      </c>
      <c r="T13" s="36" t="s">
        <v>10</v>
      </c>
      <c r="U13" s="180" t="s">
        <v>31</v>
      </c>
      <c r="V13" s="181"/>
      <c r="W13" s="36" t="s">
        <v>11</v>
      </c>
      <c r="X13" s="58"/>
      <c r="Y13" s="77" t="s">
        <v>31</v>
      </c>
      <c r="Z13" s="78"/>
      <c r="AA13" s="37"/>
      <c r="AE13" s="39"/>
      <c r="AF13" s="38"/>
    </row>
    <row r="14" spans="1:32" s="40" customFormat="1" ht="15" customHeight="1">
      <c r="A14" s="13"/>
      <c r="C14" s="31"/>
      <c r="D14" s="41"/>
      <c r="E14" s="42" t="s">
        <v>34</v>
      </c>
      <c r="F14" s="42"/>
      <c r="G14" s="42"/>
      <c r="H14" s="42"/>
      <c r="I14" s="42"/>
      <c r="J14" s="183"/>
      <c r="K14" s="183"/>
      <c r="L14" s="43" t="s">
        <v>51</v>
      </c>
      <c r="M14" s="189"/>
      <c r="N14" s="191"/>
      <c r="O14" s="193"/>
      <c r="P14" s="42"/>
      <c r="Q14" s="186"/>
      <c r="R14" s="187"/>
      <c r="S14" s="183"/>
      <c r="T14" s="44"/>
      <c r="U14" s="45" t="s">
        <v>132</v>
      </c>
      <c r="V14" s="46" t="s">
        <v>1</v>
      </c>
      <c r="W14" s="44"/>
      <c r="X14" s="58"/>
      <c r="Y14" s="79" t="s">
        <v>2</v>
      </c>
      <c r="Z14" s="78"/>
      <c r="AA14" s="37"/>
      <c r="AE14" s="39"/>
      <c r="AF14" s="38"/>
    </row>
    <row r="15" spans="1:32" ht="15" customHeight="1">
      <c r="A15" s="13" t="str">
        <f>IF(ISBLANK(F15),"",VLOOKUP(F15,#REF!,11,0))</f>
        <v/>
      </c>
      <c r="B15" s="40" t="str">
        <f>IF(ISBLANK(F15),"",VLOOKUP(F15,#REF!,7,0))</f>
        <v/>
      </c>
      <c r="C15" s="9"/>
      <c r="D15" s="88" t="str">
        <f t="shared" ref="D15:D45" si="0">IF(Y15=0,"",IF(ISBLANK(E15),IF(ISBLANK(V15),40,50),IF(E15="J",IF(ISBLANK(V15),29,39),IF(E15="Z",IF(ISBLANK(V15),29,39),IF(E15="G",IF(ISBLANK(V15),9,19),IF(E15="I",IF(ISBLANK(V15),9,19)))))))</f>
        <v/>
      </c>
      <c r="E15" s="66"/>
      <c r="F15" s="95"/>
      <c r="G15" s="96" t="e">
        <f>IF(ISNA(VLOOKUP(F15,#REF!,3,0)),"",VLOOKUP(F15,#REF!,3,0))</f>
        <v>#REF!</v>
      </c>
      <c r="H15" s="99"/>
      <c r="I15" s="100"/>
      <c r="J15" s="97"/>
      <c r="K15" s="115"/>
      <c r="L15" s="95"/>
      <c r="M15" s="95"/>
      <c r="N15" s="95"/>
      <c r="O15" s="95"/>
      <c r="P15" s="95"/>
      <c r="Q15" s="95"/>
      <c r="R15" s="95" t="str">
        <f>IF(Q15="","","0010")</f>
        <v/>
      </c>
      <c r="S15" s="95"/>
      <c r="T15" s="89"/>
      <c r="U15" s="90"/>
      <c r="V15" s="90"/>
      <c r="W15" s="47"/>
      <c r="X15" s="59"/>
      <c r="Y15" s="80">
        <f>ROUND(U15-V15,2)</f>
        <v>0</v>
      </c>
      <c r="Z15" s="81"/>
      <c r="AA15" s="48"/>
      <c r="AE15" s="51"/>
      <c r="AF15" s="49"/>
    </row>
    <row r="16" spans="1:32" ht="15" customHeight="1">
      <c r="A16" s="13" t="str">
        <f>IF(ISBLANK(F16),"",VLOOKUP(F16,#REF!,11,0))</f>
        <v/>
      </c>
      <c r="B16" s="40" t="str">
        <f>IF(ISBLANK(F16),"",VLOOKUP(F16,#REF!,7,0))</f>
        <v/>
      </c>
      <c r="C16" s="9"/>
      <c r="D16" s="88" t="str">
        <f t="shared" si="0"/>
        <v/>
      </c>
      <c r="E16" s="66"/>
      <c r="F16" s="95"/>
      <c r="G16" s="96" t="e">
        <f>IF(ISNA(VLOOKUP(F16,#REF!,3,0)),"",VLOOKUP(F16,#REF!,3,0))</f>
        <v>#REF!</v>
      </c>
      <c r="H16" s="99"/>
      <c r="I16" s="100"/>
      <c r="J16" s="97"/>
      <c r="K16" s="115"/>
      <c r="L16" s="95"/>
      <c r="M16" s="95"/>
      <c r="N16" s="95"/>
      <c r="O16" s="95"/>
      <c r="P16" s="95"/>
      <c r="Q16" s="95"/>
      <c r="R16" s="95" t="str">
        <f t="shared" ref="R16:R46" si="1">IF(Q16="","","0010")</f>
        <v/>
      </c>
      <c r="S16" s="95"/>
      <c r="T16" s="89"/>
      <c r="U16" s="90"/>
      <c r="V16" s="90"/>
      <c r="W16" s="47"/>
      <c r="X16" s="59"/>
      <c r="Y16" s="80">
        <f t="shared" ref="Y16:Y46" si="2">ROUND(U16-V16,2)</f>
        <v>0</v>
      </c>
      <c r="Z16" s="81"/>
      <c r="AA16" s="48"/>
      <c r="AE16" s="51"/>
      <c r="AF16" s="49"/>
    </row>
    <row r="17" spans="1:33" ht="15" customHeight="1">
      <c r="A17" s="13" t="e">
        <f>IF(ISBLANK(F17),"",VLOOKUP(F17,#REF!,11,0))</f>
        <v>#REF!</v>
      </c>
      <c r="B17" s="40" t="e">
        <f>IF(ISBLANK(F17),"",VLOOKUP(F17,#REF!,7,0))</f>
        <v>#REF!</v>
      </c>
      <c r="C17" s="9"/>
      <c r="D17" s="88">
        <f t="shared" si="0"/>
        <v>50</v>
      </c>
      <c r="E17" s="66"/>
      <c r="F17" s="95">
        <v>71700010</v>
      </c>
      <c r="G17" s="96" t="e">
        <f>IF(ISNA(VLOOKUP(F17,#REF!,3,0)),"",VLOOKUP(F17,#REF!,3,0))</f>
        <v>#REF!</v>
      </c>
      <c r="H17" s="99"/>
      <c r="I17" s="99"/>
      <c r="J17" s="97"/>
      <c r="K17" s="115" t="str">
        <f>IF(ISBLANK(J17),"",(VLOOKUP(J17,#REF!,2,0)))</f>
        <v/>
      </c>
      <c r="L17" s="95"/>
      <c r="M17" s="95" t="s">
        <v>97</v>
      </c>
      <c r="N17" s="95"/>
      <c r="O17" s="95" t="s">
        <v>86</v>
      </c>
      <c r="P17" s="95"/>
      <c r="Q17" s="95"/>
      <c r="R17" s="95" t="str">
        <f t="shared" si="1"/>
        <v/>
      </c>
      <c r="S17" s="95"/>
      <c r="T17" s="89"/>
      <c r="U17" s="90"/>
      <c r="V17" s="90">
        <f>SUM(U18:U23)</f>
        <v>341549.18889256218</v>
      </c>
      <c r="W17" s="47" t="s">
        <v>130</v>
      </c>
      <c r="X17" s="59"/>
      <c r="Y17" s="80">
        <f>ROUND(U17-V17,2)</f>
        <v>-341549.19</v>
      </c>
      <c r="Z17" s="81"/>
      <c r="AA17" s="48"/>
      <c r="AB17" s="148" t="s">
        <v>102</v>
      </c>
      <c r="AC17" s="91">
        <v>44957</v>
      </c>
      <c r="AE17" s="51"/>
      <c r="AF17" s="49"/>
    </row>
    <row r="18" spans="1:33" ht="15" customHeight="1">
      <c r="A18" s="13" t="e">
        <f>IF(ISBLANK(F18),"",VLOOKUP(F18,#REF!,11,0))</f>
        <v>#REF!</v>
      </c>
      <c r="B18" s="40" t="e">
        <f>IF(ISBLANK(F18),"",VLOOKUP(F18,#REF!,7,0))</f>
        <v>#REF!</v>
      </c>
      <c r="C18" s="9"/>
      <c r="D18" s="88">
        <f t="shared" si="0"/>
        <v>40</v>
      </c>
      <c r="E18" s="66"/>
      <c r="F18" s="95">
        <v>71700010</v>
      </c>
      <c r="G18" s="96" t="e">
        <f>IF(ISNA(VLOOKUP(F18,#REF!,3,0)),"",VLOOKUP(F18,#REF!,3,0))</f>
        <v>#REF!</v>
      </c>
      <c r="H18" s="99"/>
      <c r="I18" s="99"/>
      <c r="J18" s="97" t="s">
        <v>69</v>
      </c>
      <c r="K18" s="115" t="e">
        <f>IF(ISBLANK(J18),"",(VLOOKUP(J18,#REF!,2,0)))</f>
        <v>#REF!</v>
      </c>
      <c r="L18" s="95"/>
      <c r="M18" s="144" t="s">
        <v>100</v>
      </c>
      <c r="N18" s="95"/>
      <c r="O18" s="95" t="s">
        <v>80</v>
      </c>
      <c r="P18" s="95"/>
      <c r="Q18" s="95"/>
      <c r="R18" s="95" t="str">
        <f t="shared" si="1"/>
        <v/>
      </c>
      <c r="S18" s="95"/>
      <c r="T18" s="89"/>
      <c r="U18" s="90">
        <f>LOOKUP($O$5,DATA!$G$1:$R$1,DATA!$G$28:$R$28)</f>
        <v>32708.268036308331</v>
      </c>
      <c r="V18" s="90"/>
      <c r="W18" s="47" t="str">
        <f>+W17</f>
        <v>Indirect Cost Recharges_May.2023</v>
      </c>
      <c r="X18" s="59"/>
      <c r="Y18" s="80">
        <f t="shared" si="2"/>
        <v>32708.27</v>
      </c>
      <c r="Z18" s="81"/>
      <c r="AA18" s="48"/>
      <c r="AB18" s="148" t="s">
        <v>103</v>
      </c>
      <c r="AC18" s="91">
        <v>44985</v>
      </c>
      <c r="AE18" s="1"/>
      <c r="AF18" s="1"/>
    </row>
    <row r="19" spans="1:33" ht="15" customHeight="1">
      <c r="A19" s="13" t="e">
        <f>IF(ISBLANK(F19),"",VLOOKUP(F19,#REF!,11,0))</f>
        <v>#REF!</v>
      </c>
      <c r="B19" s="40" t="e">
        <f>IF(ISBLANK(F19),"",VLOOKUP(F19,#REF!,7,0))</f>
        <v>#REF!</v>
      </c>
      <c r="C19" s="9"/>
      <c r="D19" s="88">
        <f t="shared" si="0"/>
        <v>40</v>
      </c>
      <c r="E19" s="66"/>
      <c r="F19" s="95">
        <v>71700010</v>
      </c>
      <c r="G19" s="96" t="e">
        <f>IF(ISNA(VLOOKUP(F19,#REF!,3,0)),"",VLOOKUP(F19,#REF!,3,0))</f>
        <v>#REF!</v>
      </c>
      <c r="H19" s="99"/>
      <c r="I19" s="99"/>
      <c r="J19" s="97" t="s">
        <v>70</v>
      </c>
      <c r="K19" s="115" t="e">
        <f>IF(ISBLANK(J19),"",(VLOOKUP(J19,#REF!,2,0)))</f>
        <v>#REF!</v>
      </c>
      <c r="L19" s="95"/>
      <c r="M19" s="144" t="s">
        <v>118</v>
      </c>
      <c r="N19" s="95"/>
      <c r="O19" s="95" t="s">
        <v>82</v>
      </c>
      <c r="P19" s="95"/>
      <c r="Q19" s="95"/>
      <c r="R19" s="95" t="str">
        <f t="shared" si="1"/>
        <v/>
      </c>
      <c r="S19" s="95"/>
      <c r="T19" s="89"/>
      <c r="U19" s="90">
        <f>LOOKUP($O$5,DATA!$G$1:$R$1,DATA!$G$4:$R$4)</f>
        <v>57449.635691063224</v>
      </c>
      <c r="V19" s="90"/>
      <c r="W19" s="47" t="str">
        <f t="shared" ref="W19:W22" si="3">+W18</f>
        <v>Indirect Cost Recharges_May.2023</v>
      </c>
      <c r="X19" s="59"/>
      <c r="Y19" s="80">
        <f t="shared" si="2"/>
        <v>57449.64</v>
      </c>
      <c r="Z19" s="81"/>
      <c r="AA19" s="48"/>
      <c r="AB19" s="148" t="s">
        <v>104</v>
      </c>
      <c r="AC19" s="91">
        <v>45016</v>
      </c>
      <c r="AE19" s="103" t="s">
        <v>35</v>
      </c>
      <c r="AF19" s="84" t="s">
        <v>3</v>
      </c>
      <c r="AG19" s="85" t="s">
        <v>4</v>
      </c>
    </row>
    <row r="20" spans="1:33" ht="15" customHeight="1">
      <c r="A20" s="13" t="e">
        <f>IF(ISBLANK(F20),"",VLOOKUP(F20,#REF!,11,0))</f>
        <v>#REF!</v>
      </c>
      <c r="B20" s="40" t="e">
        <f>IF(ISBLANK(F20),"",VLOOKUP(F20,#REF!,7,0))</f>
        <v>#REF!</v>
      </c>
      <c r="C20" s="9"/>
      <c r="D20" s="88">
        <f t="shared" si="0"/>
        <v>40</v>
      </c>
      <c r="E20" s="66"/>
      <c r="F20" s="95">
        <v>71700010</v>
      </c>
      <c r="G20" s="96" t="e">
        <f>IF(ISNA(VLOOKUP(F20,#REF!,3,0)),"",VLOOKUP(F20,#REF!,3,0))</f>
        <v>#REF!</v>
      </c>
      <c r="H20" s="99"/>
      <c r="I20" s="99"/>
      <c r="J20" s="97" t="s">
        <v>71</v>
      </c>
      <c r="K20" s="115" t="e">
        <f>IF(ISBLANK(J20),"",(VLOOKUP(J20,#REF!,2,0)))</f>
        <v>#REF!</v>
      </c>
      <c r="L20" s="95"/>
      <c r="M20" s="144" t="s">
        <v>98</v>
      </c>
      <c r="N20" s="95"/>
      <c r="O20" s="95" t="s">
        <v>84</v>
      </c>
      <c r="P20" s="95"/>
      <c r="Q20" s="95"/>
      <c r="R20" s="95" t="str">
        <f t="shared" si="1"/>
        <v/>
      </c>
      <c r="S20" s="95"/>
      <c r="T20" s="89"/>
      <c r="U20" s="90">
        <f>LOOKUP($O$5,DATA!$G$1:$R$1,DATA!$G$24:$R$24)</f>
        <v>2253.5645107917553</v>
      </c>
      <c r="V20" s="90"/>
      <c r="W20" s="47" t="str">
        <f t="shared" si="3"/>
        <v>Indirect Cost Recharges_May.2023</v>
      </c>
      <c r="X20" s="59"/>
      <c r="Y20" s="80">
        <f t="shared" si="2"/>
        <v>2253.56</v>
      </c>
      <c r="Z20" s="81"/>
      <c r="AA20" s="48"/>
      <c r="AB20" s="148" t="s">
        <v>105</v>
      </c>
      <c r="AC20" s="91">
        <v>45046</v>
      </c>
      <c r="AD20" s="50"/>
      <c r="AE20" s="103" t="s">
        <v>36</v>
      </c>
      <c r="AF20" s="13" t="s">
        <v>3</v>
      </c>
      <c r="AG20" s="86" t="s">
        <v>14</v>
      </c>
    </row>
    <row r="21" spans="1:33" ht="15" customHeight="1">
      <c r="A21" s="13" t="e">
        <f>IF(ISBLANK(F21),"",VLOOKUP(F21,#REF!,11,0))</f>
        <v>#REF!</v>
      </c>
      <c r="B21" s="40" t="e">
        <f>IF(ISBLANK(F21),"",VLOOKUP(F21,#REF!,7,0))</f>
        <v>#REF!</v>
      </c>
      <c r="C21" s="9"/>
      <c r="D21" s="88">
        <f t="shared" si="0"/>
        <v>40</v>
      </c>
      <c r="E21" s="66"/>
      <c r="F21" s="95">
        <v>71700010</v>
      </c>
      <c r="G21" s="96" t="e">
        <f>IF(ISNA(VLOOKUP(F21,#REF!,3,0)),"",VLOOKUP(F21,#REF!,3,0))</f>
        <v>#REF!</v>
      </c>
      <c r="H21" s="99"/>
      <c r="I21" s="99"/>
      <c r="J21" s="97" t="s">
        <v>58</v>
      </c>
      <c r="K21" s="115" t="e">
        <f>IF(ISBLANK(J21),"",(VLOOKUP(J21,#REF!,2,0)))</f>
        <v>#REF!</v>
      </c>
      <c r="L21" s="95"/>
      <c r="M21" s="95" t="s">
        <v>63</v>
      </c>
      <c r="N21" s="95"/>
      <c r="O21" s="95" t="s">
        <v>61</v>
      </c>
      <c r="P21" s="95"/>
      <c r="Q21" s="95"/>
      <c r="R21" s="95" t="str">
        <f t="shared" si="1"/>
        <v/>
      </c>
      <c r="S21" s="95"/>
      <c r="T21" s="89"/>
      <c r="U21" s="90">
        <f>LOOKUP($O$5,DATA!$G$1:$R$1,DATA!$G$8:$R$8)</f>
        <v>221071.26716863271</v>
      </c>
      <c r="V21" s="90"/>
      <c r="W21" s="47" t="str">
        <f t="shared" si="3"/>
        <v>Indirect Cost Recharges_May.2023</v>
      </c>
      <c r="X21" s="59"/>
      <c r="Y21" s="80">
        <f t="shared" si="2"/>
        <v>221071.27</v>
      </c>
      <c r="Z21" s="81"/>
      <c r="AA21" s="48"/>
      <c r="AB21" s="170" t="s">
        <v>106</v>
      </c>
      <c r="AC21" s="91">
        <v>45077</v>
      </c>
      <c r="AE21" s="103" t="s">
        <v>37</v>
      </c>
      <c r="AF21" s="84" t="s">
        <v>3</v>
      </c>
      <c r="AG21" s="85" t="s">
        <v>15</v>
      </c>
    </row>
    <row r="22" spans="1:33" ht="15" customHeight="1">
      <c r="A22" s="13" t="e">
        <f>IF(ISBLANK(F22),"",VLOOKUP(F22,#REF!,11,0))</f>
        <v>#REF!</v>
      </c>
      <c r="B22" s="40" t="e">
        <f>IF(ISBLANK(F22),"",VLOOKUP(F22,#REF!,7,0))</f>
        <v>#REF!</v>
      </c>
      <c r="C22" s="9"/>
      <c r="D22" s="88" t="str">
        <f t="shared" si="0"/>
        <v/>
      </c>
      <c r="E22" s="66"/>
      <c r="F22" s="95">
        <v>71700010</v>
      </c>
      <c r="G22" s="96" t="e">
        <f>IF(ISNA(VLOOKUP(F22,#REF!,3,0)),"",VLOOKUP(F22,#REF!,3,0))</f>
        <v>#REF!</v>
      </c>
      <c r="H22" s="99"/>
      <c r="I22" s="99"/>
      <c r="J22" s="97" t="s">
        <v>73</v>
      </c>
      <c r="K22" s="115" t="e">
        <f>IF(ISBLANK(J22),"",(VLOOKUP(J22,#REF!,2,0)))</f>
        <v>#REF!</v>
      </c>
      <c r="L22" s="95"/>
      <c r="M22" s="95" t="s">
        <v>125</v>
      </c>
      <c r="N22" s="95"/>
      <c r="O22" s="95" t="s">
        <v>119</v>
      </c>
      <c r="P22" s="95"/>
      <c r="Q22" s="95"/>
      <c r="R22" s="95" t="str">
        <f t="shared" si="1"/>
        <v/>
      </c>
      <c r="S22" s="95"/>
      <c r="T22" s="89"/>
      <c r="U22" s="90">
        <f>LOOKUP($O$5,DATA!$G$1:$R$1,DATA!$G$16:$R$16)</f>
        <v>0</v>
      </c>
      <c r="V22" s="90"/>
      <c r="W22" s="47" t="str">
        <f t="shared" si="3"/>
        <v>Indirect Cost Recharges_May.2023</v>
      </c>
      <c r="X22" s="59"/>
      <c r="Y22" s="80">
        <f t="shared" si="2"/>
        <v>0</v>
      </c>
      <c r="Z22" s="81"/>
      <c r="AA22" s="48"/>
      <c r="AB22" s="148" t="s">
        <v>107</v>
      </c>
      <c r="AC22" s="91">
        <v>45107</v>
      </c>
      <c r="AE22" s="103" t="s">
        <v>38</v>
      </c>
      <c r="AF22" s="14" t="s">
        <v>5</v>
      </c>
      <c r="AG22" s="85" t="s">
        <v>6</v>
      </c>
    </row>
    <row r="23" spans="1:33" ht="15" customHeight="1">
      <c r="A23" s="13" t="e">
        <f>IF(ISBLANK(F23),"",VLOOKUP(F23,#REF!,11,0))</f>
        <v>#REF!</v>
      </c>
      <c r="B23" s="40" t="e">
        <f>IF(ISBLANK(F23),"",VLOOKUP(F23,#REF!,7,0))</f>
        <v>#REF!</v>
      </c>
      <c r="C23" s="9"/>
      <c r="D23" s="88">
        <v>40</v>
      </c>
      <c r="E23" s="66"/>
      <c r="F23" s="95">
        <v>71700010</v>
      </c>
      <c r="G23" s="96" t="str">
        <f>IF(ISNA(VLOOKUP(F23,'[1]account list'!$B$2:$D$2505,3,0)),"",VLOOKUP(F23,'[1]account list'!$B$2:$D$2505,3,0))</f>
        <v>Intragroup costs reinvoice</v>
      </c>
      <c r="H23" s="99"/>
      <c r="I23" s="99"/>
      <c r="J23" s="97" t="s">
        <v>120</v>
      </c>
      <c r="K23" s="115" t="s">
        <v>59</v>
      </c>
      <c r="L23" s="95"/>
      <c r="M23" s="144" t="s">
        <v>123</v>
      </c>
      <c r="N23" s="95"/>
      <c r="O23" s="95" t="s">
        <v>124</v>
      </c>
      <c r="P23" s="95"/>
      <c r="Q23" s="95"/>
      <c r="R23" s="95" t="str">
        <f t="shared" si="1"/>
        <v/>
      </c>
      <c r="S23" s="95"/>
      <c r="T23" s="89"/>
      <c r="U23" s="90">
        <f>LOOKUP($O$5,DATA!$G$1:$R$1,DATA!$G$12:$R$12)</f>
        <v>28066.4534857662</v>
      </c>
      <c r="V23" s="90"/>
      <c r="W23" s="47" t="str">
        <f>W22</f>
        <v>Indirect Cost Recharges_May.2023</v>
      </c>
      <c r="X23" s="59"/>
      <c r="Y23" s="80">
        <f t="shared" si="2"/>
        <v>28066.45</v>
      </c>
      <c r="Z23" s="81"/>
      <c r="AA23" s="48"/>
      <c r="AB23" s="148" t="s">
        <v>108</v>
      </c>
      <c r="AC23" s="91">
        <v>45138</v>
      </c>
      <c r="AE23" s="103" t="s">
        <v>39</v>
      </c>
      <c r="AF23" s="14" t="s">
        <v>5</v>
      </c>
      <c r="AG23" s="85" t="s">
        <v>16</v>
      </c>
    </row>
    <row r="24" spans="1:33" ht="15" customHeight="1">
      <c r="A24" s="13" t="str">
        <f>IF(ISBLANK(F24),"",VLOOKUP(F24,#REF!,11,0))</f>
        <v/>
      </c>
      <c r="B24" s="40" t="str">
        <f>IF(ISBLANK(F24),"",VLOOKUP(F24,#REF!,7,0))</f>
        <v/>
      </c>
      <c r="C24" s="9"/>
      <c r="D24" s="88"/>
      <c r="E24" s="66"/>
      <c r="F24" s="95"/>
      <c r="G24" s="96"/>
      <c r="H24" s="99"/>
      <c r="I24" s="99"/>
      <c r="J24" s="97"/>
      <c r="K24" s="115"/>
      <c r="L24" s="95"/>
      <c r="M24" s="95"/>
      <c r="N24" s="95"/>
      <c r="O24" s="95"/>
      <c r="P24" s="95"/>
      <c r="Q24" s="95"/>
      <c r="R24" s="95" t="str">
        <f t="shared" si="1"/>
        <v/>
      </c>
      <c r="S24" s="95"/>
      <c r="T24" s="89"/>
      <c r="U24" s="90"/>
      <c r="V24" s="90"/>
      <c r="W24" s="47"/>
      <c r="X24" s="59"/>
      <c r="Y24" s="80">
        <f t="shared" si="2"/>
        <v>0</v>
      </c>
      <c r="Z24" s="81"/>
      <c r="AA24" s="48"/>
      <c r="AB24" s="148" t="s">
        <v>109</v>
      </c>
      <c r="AC24" s="91">
        <v>45169</v>
      </c>
      <c r="AE24" s="103" t="s">
        <v>40</v>
      </c>
      <c r="AF24" s="84" t="s">
        <v>5</v>
      </c>
      <c r="AG24" s="85" t="s">
        <v>17</v>
      </c>
    </row>
    <row r="25" spans="1:33" ht="15" customHeight="1">
      <c r="A25" s="13" t="str">
        <f>IF(ISBLANK(F25),"",VLOOKUP(F25,#REF!,11,0))</f>
        <v/>
      </c>
      <c r="B25" s="40" t="str">
        <f>IF(ISBLANK(F25),"",VLOOKUP(F25,#REF!,7,0))</f>
        <v/>
      </c>
      <c r="C25" s="9"/>
      <c r="D25" s="88" t="str">
        <f t="shared" si="0"/>
        <v/>
      </c>
      <c r="E25" s="66"/>
      <c r="F25" s="95"/>
      <c r="G25" s="96" t="e">
        <f>IF(ISNA(VLOOKUP(F25,#REF!,3,0)),"",VLOOKUP(F25,#REF!,3,0))</f>
        <v>#REF!</v>
      </c>
      <c r="H25" s="99"/>
      <c r="I25" s="99"/>
      <c r="J25" s="97"/>
      <c r="K25" s="115"/>
      <c r="L25" s="95"/>
      <c r="M25" s="95"/>
      <c r="N25" s="95"/>
      <c r="O25" s="95"/>
      <c r="P25" s="95"/>
      <c r="Q25" s="95"/>
      <c r="R25" s="95"/>
      <c r="S25" s="95"/>
      <c r="T25" s="89"/>
      <c r="U25" s="90"/>
      <c r="V25" s="90"/>
      <c r="W25" s="47"/>
      <c r="X25" s="59"/>
      <c r="Y25" s="80">
        <f t="shared" si="2"/>
        <v>0</v>
      </c>
      <c r="Z25" s="81"/>
      <c r="AA25" s="48"/>
      <c r="AB25" s="148" t="s">
        <v>110</v>
      </c>
      <c r="AC25" s="91">
        <v>45199</v>
      </c>
      <c r="AE25" s="49"/>
      <c r="AF25" s="50"/>
      <c r="AG25" s="50"/>
    </row>
    <row r="26" spans="1:33" ht="15" customHeight="1">
      <c r="A26" s="13" t="str">
        <f>IF(ISBLANK(F26),"",VLOOKUP(F26,#REF!,11,0))</f>
        <v/>
      </c>
      <c r="B26" s="40" t="str">
        <f>IF(ISBLANK(F26),"",VLOOKUP(F26,#REF!,7,0))</f>
        <v/>
      </c>
      <c r="C26" s="9"/>
      <c r="D26" s="88" t="str">
        <f t="shared" si="0"/>
        <v/>
      </c>
      <c r="E26" s="66"/>
      <c r="F26" s="95"/>
      <c r="G26" s="96" t="e">
        <f>IF(ISNA(VLOOKUP(F26,#REF!,3,0)),"",VLOOKUP(F26,#REF!,3,0))</f>
        <v>#REF!</v>
      </c>
      <c r="H26" s="99"/>
      <c r="I26" s="99"/>
      <c r="J26" s="97"/>
      <c r="K26" s="115"/>
      <c r="L26" s="95"/>
      <c r="M26" s="95"/>
      <c r="N26" s="95"/>
      <c r="O26" s="95"/>
      <c r="P26" s="95"/>
      <c r="Q26" s="95"/>
      <c r="R26" s="95"/>
      <c r="S26" s="95"/>
      <c r="T26" s="89"/>
      <c r="U26" s="90"/>
      <c r="V26" s="90"/>
      <c r="W26" s="47"/>
      <c r="X26" s="59"/>
      <c r="Y26" s="80">
        <f t="shared" si="2"/>
        <v>0</v>
      </c>
      <c r="Z26" s="81"/>
      <c r="AA26" s="48"/>
      <c r="AB26" s="148" t="s">
        <v>111</v>
      </c>
      <c r="AC26" s="91">
        <v>45230</v>
      </c>
      <c r="AG26" s="50"/>
    </row>
    <row r="27" spans="1:33" ht="15.75">
      <c r="A27" s="13" t="e">
        <f>IF(ISBLANK(F27),"",VLOOKUP(F27,#REF!,11,0))</f>
        <v>#REF!</v>
      </c>
      <c r="B27" s="40" t="e">
        <f>IF(ISBLANK(F27),"",VLOOKUP(F27,#REF!,7,0))</f>
        <v>#REF!</v>
      </c>
      <c r="C27" s="9"/>
      <c r="D27" s="88">
        <f t="shared" si="0"/>
        <v>40</v>
      </c>
      <c r="E27" s="66"/>
      <c r="F27" s="95">
        <v>71700010</v>
      </c>
      <c r="G27" s="96" t="e">
        <f>IF(ISNA(VLOOKUP(F27,#REF!,3,0)),"",VLOOKUP(F27,#REF!,3,0))</f>
        <v>#REF!</v>
      </c>
      <c r="H27" s="99"/>
      <c r="I27" s="99"/>
      <c r="J27" s="97" t="s">
        <v>72</v>
      </c>
      <c r="K27" s="115" t="e">
        <f>IF(ISBLANK(J27),"",(VLOOKUP(J27,#REF!,2,0)))</f>
        <v>#REF!</v>
      </c>
      <c r="L27" s="95"/>
      <c r="M27" s="95" t="s">
        <v>128</v>
      </c>
      <c r="N27" s="95"/>
      <c r="O27" s="95" t="s">
        <v>86</v>
      </c>
      <c r="P27" s="95"/>
      <c r="Q27" s="95"/>
      <c r="R27" s="95" t="str">
        <f t="shared" si="1"/>
        <v/>
      </c>
      <c r="S27" s="95"/>
      <c r="T27" s="89"/>
      <c r="U27" s="90">
        <f>V17</f>
        <v>341549.18889256218</v>
      </c>
      <c r="V27" s="90"/>
      <c r="W27" s="47" t="str">
        <f>W17</f>
        <v>Indirect Cost Recharges_May.2023</v>
      </c>
      <c r="X27" s="59"/>
      <c r="Y27" s="80">
        <f t="shared" si="2"/>
        <v>341549.19</v>
      </c>
      <c r="Z27" s="81"/>
      <c r="AA27" s="48"/>
      <c r="AB27" s="148" t="s">
        <v>112</v>
      </c>
      <c r="AC27" s="91">
        <v>45260</v>
      </c>
      <c r="AD27" s="50"/>
    </row>
    <row r="28" spans="1:33" ht="15" customHeight="1">
      <c r="A28" s="13" t="e">
        <f>IF(ISBLANK(F28),"",VLOOKUP(F28,#REF!,11,0))</f>
        <v>#REF!</v>
      </c>
      <c r="B28" s="40" t="e">
        <f>IF(ISBLANK(F28),"",VLOOKUP(F28,#REF!,7,0))</f>
        <v>#REF!</v>
      </c>
      <c r="C28" s="9"/>
      <c r="D28" s="88">
        <f t="shared" si="0"/>
        <v>50</v>
      </c>
      <c r="E28" s="66"/>
      <c r="F28" s="95">
        <v>64705010</v>
      </c>
      <c r="G28" s="96" t="e">
        <f>IF(ISNA(VLOOKUP(F28,#REF!,3,0)),"",VLOOKUP(F28,#REF!,3,0))</f>
        <v>#REF!</v>
      </c>
      <c r="H28" s="99"/>
      <c r="I28" s="99"/>
      <c r="J28" s="97" t="s">
        <v>72</v>
      </c>
      <c r="K28" s="115" t="e">
        <f>IF(ISBLANK(J28),"",(VLOOKUP(J28,#REF!,2,0)))</f>
        <v>#REF!</v>
      </c>
      <c r="L28" s="95"/>
      <c r="M28" s="95" t="s">
        <v>128</v>
      </c>
      <c r="N28" s="95"/>
      <c r="O28" s="95" t="s">
        <v>86</v>
      </c>
      <c r="P28" s="95"/>
      <c r="Q28" s="95"/>
      <c r="R28" s="95" t="str">
        <f t="shared" si="1"/>
        <v/>
      </c>
      <c r="S28" s="95"/>
      <c r="T28" s="89"/>
      <c r="U28" s="90"/>
      <c r="V28" s="90">
        <f>+U27</f>
        <v>341549.18889256218</v>
      </c>
      <c r="W28" s="47" t="str">
        <f t="shared" ref="W28" si="4">+W27</f>
        <v>Indirect Cost Recharges_May.2023</v>
      </c>
      <c r="X28" s="59"/>
      <c r="Y28" s="80">
        <f t="shared" si="2"/>
        <v>-341549.19</v>
      </c>
      <c r="Z28" s="81"/>
      <c r="AA28" s="48"/>
      <c r="AB28" s="148" t="s">
        <v>113</v>
      </c>
      <c r="AC28" s="91">
        <v>45291</v>
      </c>
      <c r="AD28" s="50"/>
    </row>
    <row r="29" spans="1:33" ht="15" customHeight="1">
      <c r="A29" s="13" t="str">
        <f>IF(ISBLANK(F29),"",VLOOKUP(F29,#REF!,11,0))</f>
        <v/>
      </c>
      <c r="B29" s="40" t="str">
        <f>IF(ISBLANK(F29),"",VLOOKUP(F29,#REF!,7,0))</f>
        <v/>
      </c>
      <c r="C29" s="9"/>
      <c r="D29" s="88" t="str">
        <f t="shared" si="0"/>
        <v/>
      </c>
      <c r="E29" s="66"/>
      <c r="F29" s="95"/>
      <c r="G29" s="96" t="e">
        <f>IF(ISNA(VLOOKUP(F29,#REF!,3,0)),"",VLOOKUP(F29,#REF!,3,0))</f>
        <v>#REF!</v>
      </c>
      <c r="H29" s="99"/>
      <c r="I29" s="99"/>
      <c r="J29" s="97"/>
      <c r="K29" s="115" t="str">
        <f>IF(ISBLANK(J29),"",(VLOOKUP(J29,#REF!,2,0)))</f>
        <v/>
      </c>
      <c r="L29" s="95"/>
      <c r="M29" s="95"/>
      <c r="N29" s="95"/>
      <c r="O29" s="95"/>
      <c r="P29" s="95"/>
      <c r="Q29" s="95"/>
      <c r="R29" s="95" t="str">
        <f t="shared" si="1"/>
        <v/>
      </c>
      <c r="S29" s="95"/>
      <c r="T29" s="89"/>
      <c r="U29" s="90"/>
      <c r="V29" s="90"/>
      <c r="W29" s="47"/>
      <c r="X29" s="59"/>
      <c r="Y29" s="80">
        <f t="shared" si="2"/>
        <v>0</v>
      </c>
      <c r="Z29" s="81"/>
      <c r="AA29" s="48"/>
      <c r="AD29" s="50"/>
    </row>
    <row r="30" spans="1:33" ht="15" customHeight="1">
      <c r="A30" s="13" t="str">
        <f>IF(ISBLANK(F30),"",VLOOKUP(F30,#REF!,11,0))</f>
        <v/>
      </c>
      <c r="B30" s="40" t="str">
        <f>IF(ISBLANK(F30),"",VLOOKUP(F30,#REF!,7,0))</f>
        <v/>
      </c>
      <c r="C30" s="9"/>
      <c r="D30" s="88" t="str">
        <f t="shared" si="0"/>
        <v/>
      </c>
      <c r="E30" s="66"/>
      <c r="F30" s="95"/>
      <c r="G30" s="96" t="e">
        <f>IF(ISNA(VLOOKUP(F30,#REF!,3,0)),"",VLOOKUP(F30,#REF!,3,0))</f>
        <v>#REF!</v>
      </c>
      <c r="H30" s="99"/>
      <c r="I30" s="99"/>
      <c r="J30" s="97"/>
      <c r="K30" s="115" t="str">
        <f>IF(ISBLANK(J30),"",(VLOOKUP(J30,#REF!,2,0)))</f>
        <v/>
      </c>
      <c r="L30" s="95"/>
      <c r="M30" s="95"/>
      <c r="N30" s="95"/>
      <c r="O30" s="95"/>
      <c r="P30" s="95"/>
      <c r="Q30" s="95"/>
      <c r="R30" s="95" t="str">
        <f t="shared" si="1"/>
        <v/>
      </c>
      <c r="S30" s="95"/>
      <c r="T30" s="89"/>
      <c r="U30" s="90"/>
      <c r="V30" s="90"/>
      <c r="W30" s="47"/>
      <c r="X30" s="59"/>
      <c r="Y30" s="80">
        <f t="shared" si="2"/>
        <v>0</v>
      </c>
      <c r="Z30" s="81"/>
      <c r="AA30" s="48"/>
      <c r="AD30" s="50"/>
      <c r="AE30" s="51"/>
      <c r="AF30" s="49"/>
    </row>
    <row r="31" spans="1:33" ht="17.25" customHeight="1">
      <c r="A31" s="13" t="e">
        <f>IF(ISBLANK(F31),"",VLOOKUP(F31,#REF!,11,0))</f>
        <v>#REF!</v>
      </c>
      <c r="B31" s="40" t="e">
        <f>IF(ISBLANK(F31),"",VLOOKUP(F31,#REF!,7,0))</f>
        <v>#REF!</v>
      </c>
      <c r="C31" s="9"/>
      <c r="D31" s="88">
        <f t="shared" si="0"/>
        <v>50</v>
      </c>
      <c r="E31" s="66"/>
      <c r="F31" s="95">
        <v>71700010</v>
      </c>
      <c r="G31" s="96" t="e">
        <f>IF(ISNA(VLOOKUP(F31,#REF!,3,0)),"",VLOOKUP(F31,#REF!,3,0))</f>
        <v>#REF!</v>
      </c>
      <c r="H31" s="99"/>
      <c r="I31" s="99"/>
      <c r="J31" s="97"/>
      <c r="K31" s="115" t="str">
        <f>IF(ISBLANK(J31),"",(VLOOKUP(J31,#REF!,2,0)))</f>
        <v/>
      </c>
      <c r="L31" s="95"/>
      <c r="M31" s="95" t="s">
        <v>85</v>
      </c>
      <c r="N31" s="95"/>
      <c r="O31" s="95" t="s">
        <v>86</v>
      </c>
      <c r="P31" s="95"/>
      <c r="Q31" s="95"/>
      <c r="R31" s="95" t="str">
        <f t="shared" si="1"/>
        <v/>
      </c>
      <c r="S31" s="95"/>
      <c r="T31" s="89"/>
      <c r="U31" s="90"/>
      <c r="V31" s="90">
        <f>SUM(U32:U37)</f>
        <v>254354.62694556365</v>
      </c>
      <c r="W31" s="47" t="s">
        <v>131</v>
      </c>
      <c r="X31" s="59"/>
      <c r="Y31" s="80">
        <f t="shared" si="2"/>
        <v>-254354.63</v>
      </c>
      <c r="Z31" s="81"/>
      <c r="AA31" s="48"/>
      <c r="AD31" s="50"/>
      <c r="AE31" s="51"/>
      <c r="AF31" s="49"/>
    </row>
    <row r="32" spans="1:33" ht="17.25" customHeight="1">
      <c r="A32" s="13" t="e">
        <f>IF(ISBLANK(F32),"",VLOOKUP(F32,#REF!,11,0))</f>
        <v>#REF!</v>
      </c>
      <c r="B32" s="40" t="e">
        <f>IF(ISBLANK(F32),"",VLOOKUP(F32,#REF!,7,0))</f>
        <v>#REF!</v>
      </c>
      <c r="C32" s="9"/>
      <c r="D32" s="88">
        <f t="shared" si="0"/>
        <v>40</v>
      </c>
      <c r="E32" s="66"/>
      <c r="F32" s="95">
        <v>71700010</v>
      </c>
      <c r="G32" s="96" t="e">
        <f>IF(ISNA(VLOOKUP(F32,#REF!,3,0)),"",VLOOKUP(F32,#REF!,3,0))</f>
        <v>#REF!</v>
      </c>
      <c r="H32" s="99"/>
      <c r="I32" s="99"/>
      <c r="J32" s="97" t="s">
        <v>69</v>
      </c>
      <c r="K32" s="115" t="str">
        <f>IF(ISBLANK(J32),"",(VLOOKUP(J32,'[2]account list'!Y:Z,2,0)))</f>
        <v>TR03</v>
      </c>
      <c r="L32" s="95"/>
      <c r="M32" s="144" t="s">
        <v>79</v>
      </c>
      <c r="N32" s="95"/>
      <c r="O32" s="95" t="s">
        <v>80</v>
      </c>
      <c r="P32" s="95"/>
      <c r="Q32" s="95"/>
      <c r="R32" s="95" t="str">
        <f t="shared" si="1"/>
        <v/>
      </c>
      <c r="S32" s="95"/>
      <c r="T32" s="89"/>
      <c r="U32" s="90">
        <f>LOOKUP($O$5,DATA!$G$1:$R$1,DATA!$G$30:$R$30)</f>
        <v>5954.2654486480324</v>
      </c>
      <c r="V32" s="90"/>
      <c r="W32" s="47" t="str">
        <f>W31</f>
        <v>Admin Cost Recharges_May.2023</v>
      </c>
      <c r="X32" s="59"/>
      <c r="Y32" s="80">
        <f t="shared" si="2"/>
        <v>5954.27</v>
      </c>
      <c r="Z32" s="81"/>
      <c r="AA32" s="48"/>
      <c r="AD32" s="50"/>
      <c r="AE32" s="51"/>
      <c r="AF32" s="49"/>
    </row>
    <row r="33" spans="1:32" ht="17.25" customHeight="1">
      <c r="A33" s="13" t="e">
        <f>IF(ISBLANK(F33),"",VLOOKUP(F33,#REF!,11,0))</f>
        <v>#REF!</v>
      </c>
      <c r="B33" s="40" t="e">
        <f>IF(ISBLANK(F33),"",VLOOKUP(F33,#REF!,7,0))</f>
        <v>#REF!</v>
      </c>
      <c r="C33" s="9"/>
      <c r="D33" s="88">
        <f t="shared" si="0"/>
        <v>40</v>
      </c>
      <c r="E33" s="66"/>
      <c r="F33" s="95">
        <v>71700010</v>
      </c>
      <c r="G33" s="96" t="e">
        <f>IF(ISNA(VLOOKUP(F33,#REF!,3,0)),"",VLOOKUP(F33,#REF!,3,0))</f>
        <v>#REF!</v>
      </c>
      <c r="H33" s="99"/>
      <c r="I33" s="99"/>
      <c r="J33" s="97" t="s">
        <v>70</v>
      </c>
      <c r="K33" s="115" t="e">
        <f>IF(ISBLANK(J33),"",(VLOOKUP(J33,#REF!,2,0)))</f>
        <v>#REF!</v>
      </c>
      <c r="L33" s="95"/>
      <c r="M33" s="144" t="s">
        <v>81</v>
      </c>
      <c r="N33" s="95"/>
      <c r="O33" s="95" t="s">
        <v>82</v>
      </c>
      <c r="P33" s="95"/>
      <c r="Q33" s="95"/>
      <c r="R33" s="95" t="str">
        <f t="shared" si="1"/>
        <v/>
      </c>
      <c r="S33" s="95"/>
      <c r="T33" s="89"/>
      <c r="U33" s="90">
        <f>LOOKUP($O$5,DATA!$G$1:$R$1,DATA!$G$6:$R$6)</f>
        <v>13893.286046845407</v>
      </c>
      <c r="V33" s="90"/>
      <c r="W33" s="47" t="str">
        <f>W31</f>
        <v>Admin Cost Recharges_May.2023</v>
      </c>
      <c r="X33" s="59"/>
      <c r="Y33" s="80">
        <f t="shared" si="2"/>
        <v>13893.29</v>
      </c>
      <c r="Z33" s="81"/>
      <c r="AA33" s="48"/>
      <c r="AC33" s="91"/>
      <c r="AD33" s="50"/>
      <c r="AE33" s="51"/>
      <c r="AF33" s="49"/>
    </row>
    <row r="34" spans="1:32" ht="17.25" customHeight="1">
      <c r="A34" s="13" t="e">
        <f>IF(ISBLANK(F34),"",VLOOKUP(F34,#REF!,11,0))</f>
        <v>#REF!</v>
      </c>
      <c r="B34" s="40" t="e">
        <f>IF(ISBLANK(F34),"",VLOOKUP(F34,#REF!,7,0))</f>
        <v>#REF!</v>
      </c>
      <c r="C34" s="9"/>
      <c r="D34" s="88">
        <f t="shared" si="0"/>
        <v>40</v>
      </c>
      <c r="E34" s="66"/>
      <c r="F34" s="95">
        <v>71700010</v>
      </c>
      <c r="G34" s="96" t="e">
        <f>IF(ISNA(VLOOKUP(F34,#REF!,3,0)),"",VLOOKUP(F34,#REF!,3,0))</f>
        <v>#REF!</v>
      </c>
      <c r="H34" s="99"/>
      <c r="I34" s="99"/>
      <c r="J34" s="97" t="s">
        <v>71</v>
      </c>
      <c r="K34" s="115" t="str">
        <f>IF(ISBLANK(J34),"",(VLOOKUP(J34,'[2]account list'!Y:Z,2,0)))</f>
        <v>TR03</v>
      </c>
      <c r="L34" s="95"/>
      <c r="M34" s="144" t="s">
        <v>83</v>
      </c>
      <c r="N34" s="95"/>
      <c r="O34" s="95" t="s">
        <v>84</v>
      </c>
      <c r="P34" s="95"/>
      <c r="Q34" s="95"/>
      <c r="R34" s="95" t="str">
        <f t="shared" si="1"/>
        <v/>
      </c>
      <c r="S34" s="95"/>
      <c r="T34" s="89"/>
      <c r="U34" s="90">
        <f>LOOKUP($O$5,DATA!$G$1:$R$1,DATA!$G$26:$R$26)</f>
        <v>998.62937813186181</v>
      </c>
      <c r="V34" s="90"/>
      <c r="W34" s="47" t="str">
        <f>W31</f>
        <v>Admin Cost Recharges_May.2023</v>
      </c>
      <c r="X34" s="59"/>
      <c r="Y34" s="80">
        <f t="shared" si="2"/>
        <v>998.63</v>
      </c>
      <c r="Z34" s="81"/>
      <c r="AA34" s="48"/>
      <c r="AD34" s="50"/>
      <c r="AE34" s="51"/>
      <c r="AF34" s="49"/>
    </row>
    <row r="35" spans="1:32" ht="17.25" customHeight="1">
      <c r="A35" s="13" t="e">
        <f>IF(ISBLANK(F35),"",VLOOKUP(F35,#REF!,11,0))</f>
        <v>#REF!</v>
      </c>
      <c r="B35" s="40" t="e">
        <f>IF(ISBLANK(F35),"",VLOOKUP(F35,#REF!,7,0))</f>
        <v>#REF!</v>
      </c>
      <c r="C35" s="9"/>
      <c r="D35" s="88">
        <f t="shared" si="0"/>
        <v>40</v>
      </c>
      <c r="E35" s="66"/>
      <c r="F35" s="95">
        <v>71700010</v>
      </c>
      <c r="G35" s="96" t="e">
        <f>IF(ISNA(VLOOKUP(F35,#REF!,3,0)),"",VLOOKUP(F35,#REF!,3,0))</f>
        <v>#REF!</v>
      </c>
      <c r="H35" s="99"/>
      <c r="I35" s="99"/>
      <c r="J35" s="97" t="s">
        <v>58</v>
      </c>
      <c r="K35" s="115" t="str">
        <f>IF(ISBLANK(J35),"",(VLOOKUP(J35,'[2]account list'!Y:Z,2,0)))</f>
        <v>TR03</v>
      </c>
      <c r="L35" s="95"/>
      <c r="M35" s="95" t="s">
        <v>60</v>
      </c>
      <c r="N35" s="95"/>
      <c r="O35" s="95" t="s">
        <v>61</v>
      </c>
      <c r="P35" s="95"/>
      <c r="Q35" s="95"/>
      <c r="R35" s="95" t="str">
        <f t="shared" si="1"/>
        <v/>
      </c>
      <c r="S35" s="95"/>
      <c r="T35" s="89"/>
      <c r="U35" s="90">
        <f>LOOKUP($O$5,DATA!$G$1:$R$1,DATA!$G$8:$R$8)</f>
        <v>221071.26716863271</v>
      </c>
      <c r="V35" s="90"/>
      <c r="W35" s="47" t="str">
        <f>W31</f>
        <v>Admin Cost Recharges_May.2023</v>
      </c>
      <c r="X35" s="59"/>
      <c r="Y35" s="80">
        <f t="shared" si="2"/>
        <v>221071.27</v>
      </c>
      <c r="Z35" s="81"/>
      <c r="AA35" s="48"/>
      <c r="AD35" s="50"/>
      <c r="AE35" s="51"/>
      <c r="AF35" s="49"/>
    </row>
    <row r="36" spans="1:32" ht="17.25" customHeight="1">
      <c r="A36" s="13" t="e">
        <f>IF(ISBLANK(F36),"",VLOOKUP(F36,#REF!,11,0))</f>
        <v>#REF!</v>
      </c>
      <c r="B36" s="40" t="e">
        <f>IF(ISBLANK(F36),"",VLOOKUP(F36,#REF!,7,0))</f>
        <v>#REF!</v>
      </c>
      <c r="C36" s="9"/>
      <c r="D36" s="88" t="str">
        <f t="shared" si="0"/>
        <v/>
      </c>
      <c r="E36" s="66"/>
      <c r="F36" s="95">
        <v>71700010</v>
      </c>
      <c r="G36" s="96" t="e">
        <f>IF(ISNA(VLOOKUP(F36,#REF!,3,0)),"",VLOOKUP(F36,#REF!,3,0))</f>
        <v>#REF!</v>
      </c>
      <c r="H36" s="99"/>
      <c r="I36" s="99"/>
      <c r="J36" s="97" t="s">
        <v>73</v>
      </c>
      <c r="K36" s="115" t="str">
        <f>IF(ISBLANK(J36),"",(VLOOKUP(J36,'[2]account list'!Y:Z,2,0)))</f>
        <v>TR03</v>
      </c>
      <c r="L36" s="95"/>
      <c r="M36" s="95" t="s">
        <v>129</v>
      </c>
      <c r="N36" s="95"/>
      <c r="O36" s="95" t="s">
        <v>119</v>
      </c>
      <c r="P36" s="95"/>
      <c r="Q36" s="95"/>
      <c r="R36" s="95" t="str">
        <f t="shared" si="1"/>
        <v/>
      </c>
      <c r="S36" s="95"/>
      <c r="T36" s="89"/>
      <c r="U36" s="90">
        <f>LOOKUP($O$5,DATA!$G$1:$R$1,DATA!$G$18:$R$18)</f>
        <v>0</v>
      </c>
      <c r="V36" s="90"/>
      <c r="W36" s="47" t="str">
        <f>W31</f>
        <v>Admin Cost Recharges_May.2023</v>
      </c>
      <c r="X36" s="59"/>
      <c r="Y36" s="80">
        <f t="shared" si="2"/>
        <v>0</v>
      </c>
      <c r="Z36" s="81"/>
      <c r="AA36" s="48"/>
      <c r="AD36" s="50"/>
      <c r="AE36" s="51"/>
      <c r="AF36" s="49"/>
    </row>
    <row r="37" spans="1:32" ht="17.25" customHeight="1">
      <c r="A37" s="13" t="e">
        <f>IF(ISBLANK(F37),"",VLOOKUP(F37,#REF!,11,0))</f>
        <v>#REF!</v>
      </c>
      <c r="B37" s="40" t="e">
        <f>IF(ISBLANK(F37),"",VLOOKUP(F37,#REF!,7,0))</f>
        <v>#REF!</v>
      </c>
      <c r="C37" s="9"/>
      <c r="D37" s="88">
        <f t="shared" si="0"/>
        <v>40</v>
      </c>
      <c r="E37" s="66"/>
      <c r="F37" s="95">
        <v>71700010</v>
      </c>
      <c r="G37" s="96" t="e">
        <f>IF(ISNA(VLOOKUP(F37,#REF!,3,0)),"",VLOOKUP(F37,#REF!,3,0))</f>
        <v>#REF!</v>
      </c>
      <c r="H37" s="99"/>
      <c r="I37" s="99"/>
      <c r="J37" s="97" t="s">
        <v>120</v>
      </c>
      <c r="K37" s="115" t="s">
        <v>59</v>
      </c>
      <c r="L37" s="95"/>
      <c r="M37" s="144" t="s">
        <v>123</v>
      </c>
      <c r="N37" s="95"/>
      <c r="O37" s="95" t="s">
        <v>124</v>
      </c>
      <c r="P37" s="95"/>
      <c r="Q37" s="95"/>
      <c r="R37" s="95" t="str">
        <f t="shared" si="1"/>
        <v/>
      </c>
      <c r="S37" s="95"/>
      <c r="T37" s="89"/>
      <c r="U37" s="90">
        <f>LOOKUP($O$5,DATA!$G$1:$R$1,DATA!$G$14:$R$14)</f>
        <v>12437.178903305645</v>
      </c>
      <c r="V37" s="90"/>
      <c r="W37" s="47" t="str">
        <f>W31</f>
        <v>Admin Cost Recharges_May.2023</v>
      </c>
      <c r="X37" s="59"/>
      <c r="Y37" s="80">
        <f t="shared" si="2"/>
        <v>12437.18</v>
      </c>
      <c r="Z37" s="81"/>
      <c r="AA37" s="48"/>
      <c r="AD37" s="50"/>
      <c r="AE37" s="51"/>
      <c r="AF37" s="49"/>
    </row>
    <row r="38" spans="1:32" ht="17.25" customHeight="1">
      <c r="A38" s="13" t="str">
        <f>IF(ISBLANK(F38),"",VLOOKUP(F38,#REF!,11,0))</f>
        <v/>
      </c>
      <c r="B38" s="40" t="str">
        <f>IF(ISBLANK(F38),"",VLOOKUP(F38,#REF!,7,0))</f>
        <v/>
      </c>
      <c r="C38" s="9"/>
      <c r="D38" s="88" t="str">
        <f t="shared" si="0"/>
        <v/>
      </c>
      <c r="E38" s="66"/>
      <c r="F38" s="95"/>
      <c r="G38" s="96" t="e">
        <f>IF(ISNA(VLOOKUP(F38,#REF!,3,0)),"",VLOOKUP(F38,#REF!,3,0))</f>
        <v>#REF!</v>
      </c>
      <c r="H38" s="99"/>
      <c r="I38" s="99"/>
      <c r="J38" s="97"/>
      <c r="K38" s="115" t="str">
        <f>IF(ISBLANK(J38),"",(VLOOKUP(J38,#REF!,2,0)))</f>
        <v/>
      </c>
      <c r="L38" s="95" t="str">
        <f t="shared" ref="L38:L48" si="5">IF(B38="","",IF(B38="-","VX",IF(B38="&lt;","VX",IF(B38="+","OX",IF(B38="&gt;","OX",IF(B38="YY","YY",IF(B38="ZZ","ZZ")))))))</f>
        <v/>
      </c>
      <c r="M38" s="95"/>
      <c r="N38" s="95"/>
      <c r="O38" s="95"/>
      <c r="P38" s="95"/>
      <c r="Q38" s="95"/>
      <c r="R38" s="95" t="str">
        <f t="shared" si="1"/>
        <v/>
      </c>
      <c r="S38" s="95"/>
      <c r="T38" s="89"/>
      <c r="U38" s="90"/>
      <c r="V38" s="90"/>
      <c r="W38" s="47"/>
      <c r="X38" s="59"/>
      <c r="Y38" s="80">
        <f t="shared" si="2"/>
        <v>0</v>
      </c>
      <c r="Z38" s="81"/>
      <c r="AA38" s="48"/>
      <c r="AD38" s="50"/>
      <c r="AE38" s="51"/>
      <c r="AF38" s="49"/>
    </row>
    <row r="39" spans="1:32" ht="17.25" customHeight="1">
      <c r="A39" s="13" t="str">
        <f>IF(ISBLANK(F39),"",VLOOKUP(F39,#REF!,11,0))</f>
        <v/>
      </c>
      <c r="B39" s="40" t="str">
        <f>IF(ISBLANK(F39),"",VLOOKUP(F39,#REF!,7,0))</f>
        <v/>
      </c>
      <c r="C39" s="9"/>
      <c r="D39" s="88" t="str">
        <f t="shared" si="0"/>
        <v/>
      </c>
      <c r="E39" s="66"/>
      <c r="F39" s="95"/>
      <c r="G39" s="96"/>
      <c r="H39" s="99"/>
      <c r="I39" s="99"/>
      <c r="J39" s="97"/>
      <c r="K39" s="115"/>
      <c r="L39" s="95"/>
      <c r="M39" s="95"/>
      <c r="N39" s="95"/>
      <c r="O39" s="95"/>
      <c r="P39" s="95"/>
      <c r="Q39" s="95"/>
      <c r="R39" s="95"/>
      <c r="S39" s="95"/>
      <c r="T39" s="89"/>
      <c r="U39" s="90"/>
      <c r="V39" s="90"/>
      <c r="W39" s="47"/>
      <c r="X39" s="59"/>
      <c r="Y39" s="80">
        <f t="shared" si="2"/>
        <v>0</v>
      </c>
      <c r="Z39" s="81"/>
      <c r="AA39" s="48"/>
      <c r="AD39" s="50"/>
      <c r="AE39" s="51"/>
      <c r="AF39" s="49"/>
    </row>
    <row r="40" spans="1:32" ht="17.25" customHeight="1">
      <c r="A40" s="13" t="str">
        <f>IF(ISBLANK(F40),"",VLOOKUP(F40,#REF!,11,0))</f>
        <v/>
      </c>
      <c r="B40" s="40" t="str">
        <f>IF(ISBLANK(F40),"",VLOOKUP(F40,#REF!,7,0))</f>
        <v/>
      </c>
      <c r="C40" s="9"/>
      <c r="D40" s="88" t="str">
        <f t="shared" si="0"/>
        <v/>
      </c>
      <c r="E40" s="66"/>
      <c r="F40" s="95"/>
      <c r="G40" s="96"/>
      <c r="H40" s="99"/>
      <c r="I40" s="99"/>
      <c r="J40" s="97"/>
      <c r="K40" s="115"/>
      <c r="L40" s="95"/>
      <c r="M40" s="95"/>
      <c r="N40" s="95"/>
      <c r="O40" s="95"/>
      <c r="P40" s="95"/>
      <c r="Q40" s="95"/>
      <c r="R40" s="95"/>
      <c r="S40" s="95"/>
      <c r="T40" s="89"/>
      <c r="U40" s="90"/>
      <c r="V40" s="90"/>
      <c r="W40" s="47"/>
      <c r="X40" s="59"/>
      <c r="Y40" s="80">
        <f t="shared" si="2"/>
        <v>0</v>
      </c>
      <c r="Z40" s="81"/>
      <c r="AA40" s="48"/>
      <c r="AB40" s="49"/>
      <c r="AC40" s="50"/>
      <c r="AD40" s="50"/>
      <c r="AE40" s="51"/>
      <c r="AF40" s="49"/>
    </row>
    <row r="41" spans="1:32" ht="17.25" customHeight="1">
      <c r="A41" s="13" t="str">
        <f>IF(ISBLANK(F41),"",VLOOKUP(F41,#REF!,11,0))</f>
        <v/>
      </c>
      <c r="B41" s="40" t="str">
        <f>IF(ISBLANK(F41),"",VLOOKUP(F41,#REF!,7,0))</f>
        <v/>
      </c>
      <c r="C41" s="9"/>
      <c r="D41" s="88" t="str">
        <f t="shared" si="0"/>
        <v/>
      </c>
      <c r="E41" s="66"/>
      <c r="F41" s="95"/>
      <c r="G41" s="96" t="e">
        <f>IF(ISNA(VLOOKUP(F41,#REF!,3,0)),"",VLOOKUP(F41,#REF!,3,0))</f>
        <v>#REF!</v>
      </c>
      <c r="H41" s="99"/>
      <c r="I41" s="99"/>
      <c r="J41" s="97"/>
      <c r="K41" s="115" t="str">
        <f>IF(ISBLANK(J41),"",(VLOOKUP(J41,#REF!,2,0)))</f>
        <v/>
      </c>
      <c r="L41" s="95" t="str">
        <f t="shared" si="5"/>
        <v/>
      </c>
      <c r="M41" s="95"/>
      <c r="N41" s="95"/>
      <c r="O41" s="95"/>
      <c r="P41" s="95"/>
      <c r="Q41" s="95"/>
      <c r="R41" s="95" t="str">
        <f t="shared" si="1"/>
        <v/>
      </c>
      <c r="S41" s="95"/>
      <c r="T41" s="89"/>
      <c r="U41" s="90"/>
      <c r="V41" s="90"/>
      <c r="W41" s="47"/>
      <c r="X41" s="59"/>
      <c r="Y41" s="80">
        <f t="shared" si="2"/>
        <v>0</v>
      </c>
      <c r="Z41" s="81"/>
      <c r="AA41" s="48"/>
      <c r="AB41" s="49"/>
      <c r="AC41" s="50"/>
      <c r="AD41" s="50"/>
      <c r="AE41" s="51"/>
      <c r="AF41" s="49"/>
    </row>
    <row r="42" spans="1:32" ht="17.25" customHeight="1">
      <c r="A42" s="13" t="str">
        <f>IF(ISBLANK(F42),"",VLOOKUP(F42,#REF!,11,0))</f>
        <v/>
      </c>
      <c r="B42" s="40" t="str">
        <f>IF(ISBLANK(F42),"",VLOOKUP(F42,#REF!,7,0))</f>
        <v/>
      </c>
      <c r="C42" s="9"/>
      <c r="D42" s="88" t="str">
        <f t="shared" si="0"/>
        <v/>
      </c>
      <c r="E42" s="66"/>
      <c r="F42" s="95"/>
      <c r="G42" s="96" t="e">
        <f>IF(ISNA(VLOOKUP(F42,#REF!,3,0)),"",VLOOKUP(F42,#REF!,3,0))</f>
        <v>#REF!</v>
      </c>
      <c r="H42" s="99"/>
      <c r="I42" s="99"/>
      <c r="J42" s="97"/>
      <c r="K42" s="115" t="str">
        <f>IF(ISBLANK(J42),"",(VLOOKUP(J42,#REF!,2,0)))</f>
        <v/>
      </c>
      <c r="L42" s="95" t="str">
        <f t="shared" si="5"/>
        <v/>
      </c>
      <c r="M42" s="95"/>
      <c r="N42" s="95"/>
      <c r="O42" s="95"/>
      <c r="P42" s="95"/>
      <c r="Q42" s="95"/>
      <c r="R42" s="95" t="str">
        <f t="shared" si="1"/>
        <v/>
      </c>
      <c r="S42" s="95"/>
      <c r="T42" s="89"/>
      <c r="U42" s="90"/>
      <c r="V42" s="90"/>
      <c r="W42" s="47"/>
      <c r="X42" s="59"/>
      <c r="Y42" s="80">
        <f t="shared" si="2"/>
        <v>0</v>
      </c>
      <c r="Z42" s="81"/>
      <c r="AA42" s="48"/>
      <c r="AB42" s="49"/>
      <c r="AC42" s="50"/>
      <c r="AD42" s="50"/>
      <c r="AE42" s="51"/>
      <c r="AF42" s="49"/>
    </row>
    <row r="43" spans="1:32" ht="17.25" customHeight="1">
      <c r="A43" s="13" t="str">
        <f>IF(ISBLANK(F43),"",VLOOKUP(F43,#REF!,11,0))</f>
        <v/>
      </c>
      <c r="B43" s="40" t="str">
        <f>IF(ISBLANK(F43),"",VLOOKUP(F43,#REF!,7,0))</f>
        <v/>
      </c>
      <c r="C43" s="9"/>
      <c r="D43" s="88" t="str">
        <f t="shared" si="0"/>
        <v/>
      </c>
      <c r="E43" s="66"/>
      <c r="F43" s="95"/>
      <c r="G43" s="96" t="e">
        <f>IF(ISNA(VLOOKUP(F43,#REF!,3,0)),"",VLOOKUP(F43,#REF!,3,0))</f>
        <v>#REF!</v>
      </c>
      <c r="H43" s="99"/>
      <c r="I43" s="99"/>
      <c r="J43" s="97"/>
      <c r="K43" s="115" t="str">
        <f>IF(ISBLANK(J43),"",(VLOOKUP(J43,#REF!,2,0)))</f>
        <v/>
      </c>
      <c r="L43" s="95" t="str">
        <f t="shared" si="5"/>
        <v/>
      </c>
      <c r="M43" s="95"/>
      <c r="N43" s="95"/>
      <c r="O43" s="95"/>
      <c r="P43" s="95"/>
      <c r="Q43" s="95"/>
      <c r="R43" s="95" t="str">
        <f t="shared" si="1"/>
        <v/>
      </c>
      <c r="S43" s="95"/>
      <c r="T43" s="89"/>
      <c r="U43" s="90"/>
      <c r="V43" s="90"/>
      <c r="W43" s="47"/>
      <c r="X43" s="59"/>
      <c r="Y43" s="80">
        <f t="shared" si="2"/>
        <v>0</v>
      </c>
      <c r="Z43" s="81"/>
      <c r="AA43" s="48"/>
      <c r="AB43" s="49"/>
      <c r="AC43" s="50"/>
      <c r="AD43" s="50"/>
      <c r="AE43" s="51"/>
      <c r="AF43" s="49"/>
    </row>
    <row r="44" spans="1:32" ht="17.25" customHeight="1">
      <c r="A44" s="13" t="str">
        <f>IF(ISBLANK(F44),"",VLOOKUP(F44,#REF!,11,0))</f>
        <v/>
      </c>
      <c r="B44" s="40" t="str">
        <f>IF(ISBLANK(F44),"",VLOOKUP(F44,#REF!,7,0))</f>
        <v/>
      </c>
      <c r="C44" s="9"/>
      <c r="D44" s="88" t="str">
        <f t="shared" si="0"/>
        <v/>
      </c>
      <c r="E44" s="66"/>
      <c r="F44" s="95"/>
      <c r="G44" s="96" t="e">
        <f>IF(ISNA(VLOOKUP(F44,#REF!,3,0)),"",VLOOKUP(F44,#REF!,3,0))</f>
        <v>#REF!</v>
      </c>
      <c r="H44" s="99"/>
      <c r="I44" s="99"/>
      <c r="J44" s="97"/>
      <c r="K44" s="115" t="str">
        <f>IF(ISBLANK(J44),"",(VLOOKUP(J44,#REF!,2,0)))</f>
        <v/>
      </c>
      <c r="L44" s="95" t="str">
        <f t="shared" si="5"/>
        <v/>
      </c>
      <c r="M44" s="95"/>
      <c r="N44" s="95"/>
      <c r="O44" s="95"/>
      <c r="P44" s="95"/>
      <c r="Q44" s="95"/>
      <c r="R44" s="95" t="str">
        <f t="shared" si="1"/>
        <v/>
      </c>
      <c r="S44" s="95"/>
      <c r="T44" s="89"/>
      <c r="U44" s="90"/>
      <c r="V44" s="90"/>
      <c r="W44" s="47"/>
      <c r="X44" s="59"/>
      <c r="Y44" s="80">
        <f t="shared" si="2"/>
        <v>0</v>
      </c>
      <c r="Z44" s="81"/>
      <c r="AA44" s="48"/>
      <c r="AB44" s="49"/>
      <c r="AC44" s="50"/>
      <c r="AD44" s="50"/>
      <c r="AE44" s="51"/>
      <c r="AF44" s="49"/>
    </row>
    <row r="45" spans="1:32" ht="17.25" customHeight="1">
      <c r="A45" s="13" t="str">
        <f>IF(ISBLANK(F45),"",VLOOKUP(F45,#REF!,11,0))</f>
        <v/>
      </c>
      <c r="B45" s="40" t="str">
        <f>IF(ISBLANK(F45),"",VLOOKUP(F45,#REF!,7,0))</f>
        <v/>
      </c>
      <c r="C45" s="9"/>
      <c r="D45" s="88" t="str">
        <f t="shared" si="0"/>
        <v/>
      </c>
      <c r="E45" s="66"/>
      <c r="F45" s="95"/>
      <c r="G45" s="96" t="e">
        <f>IF(ISNA(VLOOKUP(F45,#REF!,3,0)),"",VLOOKUP(F45,#REF!,3,0))</f>
        <v>#REF!</v>
      </c>
      <c r="H45" s="99"/>
      <c r="I45" s="99"/>
      <c r="J45" s="97"/>
      <c r="K45" s="115" t="str">
        <f>IF(ISBLANK(J45),"",(VLOOKUP(J45,#REF!,2,0)))</f>
        <v/>
      </c>
      <c r="L45" s="95" t="str">
        <f t="shared" si="5"/>
        <v/>
      </c>
      <c r="M45" s="95"/>
      <c r="N45" s="95"/>
      <c r="O45" s="95"/>
      <c r="P45" s="95"/>
      <c r="Q45" s="95"/>
      <c r="R45" s="95" t="str">
        <f t="shared" si="1"/>
        <v/>
      </c>
      <c r="S45" s="95"/>
      <c r="T45" s="89"/>
      <c r="U45" s="90"/>
      <c r="V45" s="90"/>
      <c r="W45" s="47"/>
      <c r="X45" s="59"/>
      <c r="Y45" s="80">
        <f t="shared" si="2"/>
        <v>0</v>
      </c>
      <c r="Z45" s="81"/>
      <c r="AA45" s="48"/>
      <c r="AB45" s="49"/>
      <c r="AC45" s="50"/>
      <c r="AD45" s="50"/>
      <c r="AE45" s="51"/>
      <c r="AF45" s="49"/>
    </row>
    <row r="46" spans="1:32" ht="17.25" customHeight="1">
      <c r="A46" s="13" t="str">
        <f>IF(ISBLANK(F46),"",VLOOKUP(F46,#REF!,11,0))</f>
        <v/>
      </c>
      <c r="B46" s="40" t="str">
        <f>IF(ISBLANK(F46),"",VLOOKUP(F46,#REF!,7,0))</f>
        <v/>
      </c>
      <c r="C46" s="9"/>
      <c r="D46" s="88" t="str">
        <f t="shared" ref="D46:D109" si="6">IF(Y46=0,"",IF(ISBLANK(E46),IF(ISBLANK(V46),40,50),IF(E46="J",IF(ISBLANK(V46),29,39),IF(E46="Z",IF(ISBLANK(V46),29,39),IF(E46="G",IF(ISBLANK(V46),9,19),IF(E46="I",IF(ISBLANK(V46),9,19)))))))</f>
        <v/>
      </c>
      <c r="E46" s="66"/>
      <c r="F46" s="95"/>
      <c r="G46" s="96" t="e">
        <f>IF(ISNA(VLOOKUP(F46,#REF!,3,0)),"",VLOOKUP(F46,#REF!,3,0))</f>
        <v>#REF!</v>
      </c>
      <c r="H46" s="99"/>
      <c r="I46" s="99"/>
      <c r="J46" s="97"/>
      <c r="K46" s="115" t="str">
        <f>IF(ISBLANK(J46),"",(VLOOKUP(J46,#REF!,2,0)))</f>
        <v/>
      </c>
      <c r="L46" s="95" t="str">
        <f t="shared" si="5"/>
        <v/>
      </c>
      <c r="M46" s="95"/>
      <c r="N46" s="95"/>
      <c r="O46" s="95"/>
      <c r="P46" s="95"/>
      <c r="Q46" s="95"/>
      <c r="R46" s="95" t="str">
        <f t="shared" si="1"/>
        <v/>
      </c>
      <c r="S46" s="95"/>
      <c r="T46" s="89"/>
      <c r="U46" s="90"/>
      <c r="V46" s="90"/>
      <c r="W46" s="47"/>
      <c r="X46" s="59"/>
      <c r="Y46" s="80">
        <f t="shared" si="2"/>
        <v>0</v>
      </c>
      <c r="Z46" s="81"/>
      <c r="AA46" s="48"/>
      <c r="AB46" s="49"/>
      <c r="AC46" s="50"/>
      <c r="AD46" s="50"/>
      <c r="AE46" s="51"/>
      <c r="AF46" s="49"/>
    </row>
    <row r="47" spans="1:32" ht="17.25" customHeight="1">
      <c r="A47" s="13" t="str">
        <f>IF(ISBLANK(F47),"",VLOOKUP(F47,#REF!,11,0))</f>
        <v/>
      </c>
      <c r="B47" s="40" t="str">
        <f>IF(ISBLANK(F47),"",VLOOKUP(F47,#REF!,7,0))</f>
        <v/>
      </c>
      <c r="C47" s="9"/>
      <c r="D47" s="88" t="str">
        <f t="shared" si="6"/>
        <v/>
      </c>
      <c r="E47" s="66"/>
      <c r="F47" s="95"/>
      <c r="G47" s="96" t="e">
        <f>IF(ISNA(VLOOKUP(F47,#REF!,3,0)),"",VLOOKUP(F47,#REF!,3,0))</f>
        <v>#REF!</v>
      </c>
      <c r="H47" s="99"/>
      <c r="I47" s="99"/>
      <c r="J47" s="97"/>
      <c r="K47" s="115" t="str">
        <f>IF(ISBLANK(J47),"",(VLOOKUP(J47,#REF!,2,0)))</f>
        <v/>
      </c>
      <c r="L47" s="95" t="str">
        <f t="shared" si="5"/>
        <v/>
      </c>
      <c r="M47" s="95"/>
      <c r="N47" s="95"/>
      <c r="O47" s="95"/>
      <c r="P47" s="95"/>
      <c r="Q47" s="95"/>
      <c r="R47" s="95" t="str">
        <f t="shared" ref="R47:R110" si="7">IF(Q47="","","0010")</f>
        <v/>
      </c>
      <c r="S47" s="95"/>
      <c r="T47" s="89"/>
      <c r="U47" s="90"/>
      <c r="V47" s="90"/>
      <c r="W47" s="47"/>
      <c r="X47" s="59"/>
      <c r="Y47" s="80">
        <f t="shared" ref="Y47:Y110" si="8">ROUND(U47-V47,2)</f>
        <v>0</v>
      </c>
      <c r="Z47" s="81"/>
      <c r="AA47" s="48"/>
      <c r="AB47" s="49"/>
      <c r="AC47" s="50"/>
      <c r="AD47" s="50"/>
      <c r="AE47" s="51"/>
      <c r="AF47" s="49"/>
    </row>
    <row r="48" spans="1:32" ht="17.25" customHeight="1">
      <c r="A48" s="13" t="str">
        <f>IF(ISBLANK(F48),"",VLOOKUP(F48,#REF!,11,0))</f>
        <v/>
      </c>
      <c r="B48" s="40" t="str">
        <f>IF(ISBLANK(F48),"",VLOOKUP(F48,#REF!,7,0))</f>
        <v/>
      </c>
      <c r="C48" s="9"/>
      <c r="D48" s="88" t="str">
        <f t="shared" si="6"/>
        <v/>
      </c>
      <c r="E48" s="66"/>
      <c r="F48" s="95"/>
      <c r="G48" s="96" t="e">
        <f>IF(ISNA(VLOOKUP(F48,#REF!,3,0)),"",VLOOKUP(F48,#REF!,3,0))</f>
        <v>#REF!</v>
      </c>
      <c r="H48" s="99"/>
      <c r="I48" s="99"/>
      <c r="J48" s="97"/>
      <c r="K48" s="115" t="str">
        <f>IF(ISBLANK(J48),"",(VLOOKUP(J48,#REF!,2,0)))</f>
        <v/>
      </c>
      <c r="L48" s="95" t="str">
        <f t="shared" si="5"/>
        <v/>
      </c>
      <c r="M48" s="95"/>
      <c r="N48" s="95"/>
      <c r="O48" s="95"/>
      <c r="P48" s="95"/>
      <c r="Q48" s="95"/>
      <c r="R48" s="95" t="str">
        <f t="shared" si="7"/>
        <v/>
      </c>
      <c r="S48" s="95"/>
      <c r="T48" s="89"/>
      <c r="U48" s="90"/>
      <c r="V48" s="90"/>
      <c r="W48" s="47"/>
      <c r="X48" s="59"/>
      <c r="Y48" s="80">
        <f t="shared" si="8"/>
        <v>0</v>
      </c>
      <c r="Z48" s="81"/>
      <c r="AA48" s="48"/>
      <c r="AB48" s="49"/>
      <c r="AC48" s="50"/>
      <c r="AD48" s="50"/>
      <c r="AE48" s="51"/>
      <c r="AF48" s="49"/>
    </row>
    <row r="49" spans="1:32" ht="17.25" customHeight="1">
      <c r="A49" s="13" t="str">
        <f>IF(ISBLANK(F49),"",VLOOKUP(F49,#REF!,11,0))</f>
        <v/>
      </c>
      <c r="B49" s="40" t="str">
        <f>IF(ISBLANK(F49),"",VLOOKUP(F49,#REF!,7,0))</f>
        <v/>
      </c>
      <c r="C49" s="9"/>
      <c r="D49" s="88" t="str">
        <f t="shared" si="6"/>
        <v/>
      </c>
      <c r="E49" s="66"/>
      <c r="F49" s="95"/>
      <c r="G49" s="96" t="e">
        <f>IF(ISNA(VLOOKUP(F49,#REF!,3,0)),"",VLOOKUP(F49,#REF!,3,0))</f>
        <v>#REF!</v>
      </c>
      <c r="H49" s="99"/>
      <c r="I49" s="99"/>
      <c r="J49" s="97"/>
      <c r="K49" s="115" t="str">
        <f>IF(ISBLANK(J49),"",(VLOOKUP(J49,#REF!,2,0)))</f>
        <v/>
      </c>
      <c r="L49" s="95" t="str">
        <f t="shared" ref="L49:L110" si="9">IF(B49="","",IF(B49="-","VX",IF(B49="&lt;","VX",IF(B49="+","OX",IF(B49="&gt;","OX",IF(B49="YY","YY",IF(B49="ZZ","ZZ")))))))</f>
        <v/>
      </c>
      <c r="M49" s="95"/>
      <c r="N49" s="95"/>
      <c r="O49" s="95"/>
      <c r="P49" s="95"/>
      <c r="Q49" s="95"/>
      <c r="R49" s="95" t="str">
        <f t="shared" si="7"/>
        <v/>
      </c>
      <c r="S49" s="95"/>
      <c r="T49" s="89"/>
      <c r="U49" s="90"/>
      <c r="V49" s="90"/>
      <c r="W49" s="47"/>
      <c r="X49" s="59"/>
      <c r="Y49" s="80">
        <f t="shared" si="8"/>
        <v>0</v>
      </c>
      <c r="Z49" s="81"/>
      <c r="AA49" s="48"/>
      <c r="AB49" s="49"/>
      <c r="AC49" s="50"/>
      <c r="AD49" s="50"/>
      <c r="AE49" s="51"/>
      <c r="AF49" s="49"/>
    </row>
    <row r="50" spans="1:32" ht="17.25" customHeight="1">
      <c r="A50" s="13" t="str">
        <f>IF(ISBLANK(F50),"",VLOOKUP(F50,#REF!,11,0))</f>
        <v/>
      </c>
      <c r="B50" s="40" t="str">
        <f>IF(ISBLANK(F50),"",VLOOKUP(F50,#REF!,7,0))</f>
        <v/>
      </c>
      <c r="C50" s="9"/>
      <c r="D50" s="88" t="str">
        <f t="shared" si="6"/>
        <v/>
      </c>
      <c r="E50" s="66"/>
      <c r="F50" s="95"/>
      <c r="G50" s="96" t="e">
        <f>IF(ISNA(VLOOKUP(F50,#REF!,3,0)),"",VLOOKUP(F50,#REF!,3,0))</f>
        <v>#REF!</v>
      </c>
      <c r="H50" s="99"/>
      <c r="I50" s="99"/>
      <c r="J50" s="97"/>
      <c r="K50" s="115" t="str">
        <f>IF(ISBLANK(J50),"",(VLOOKUP(J50,#REF!,2,0)))</f>
        <v/>
      </c>
      <c r="L50" s="95" t="str">
        <f t="shared" si="9"/>
        <v/>
      </c>
      <c r="M50" s="95"/>
      <c r="N50" s="95"/>
      <c r="O50" s="95"/>
      <c r="P50" s="95"/>
      <c r="Q50" s="95"/>
      <c r="R50" s="95" t="str">
        <f t="shared" si="7"/>
        <v/>
      </c>
      <c r="S50" s="95"/>
      <c r="T50" s="89"/>
      <c r="U50" s="90"/>
      <c r="V50" s="90"/>
      <c r="W50" s="47"/>
      <c r="X50" s="59"/>
      <c r="Y50" s="80">
        <f t="shared" si="8"/>
        <v>0</v>
      </c>
      <c r="Z50" s="81"/>
      <c r="AA50" s="48"/>
      <c r="AB50" s="49"/>
      <c r="AC50" s="50"/>
      <c r="AD50" s="50"/>
      <c r="AE50" s="51"/>
      <c r="AF50" s="49"/>
    </row>
    <row r="51" spans="1:32" ht="15.75">
      <c r="A51" s="13" t="str">
        <f>IF(ISBLANK(F51),"",VLOOKUP(F51,#REF!,11,0))</f>
        <v/>
      </c>
      <c r="B51" s="40" t="str">
        <f>IF(ISBLANK(F51),"",VLOOKUP(F51,#REF!,7,0))</f>
        <v/>
      </c>
      <c r="C51" s="9"/>
      <c r="D51" s="88" t="str">
        <f t="shared" si="6"/>
        <v/>
      </c>
      <c r="E51" s="66"/>
      <c r="F51" s="95"/>
      <c r="G51" s="96" t="e">
        <f>IF(ISNA(VLOOKUP(F51,#REF!,3,0)),"",VLOOKUP(F51,#REF!,3,0))</f>
        <v>#REF!</v>
      </c>
      <c r="H51" s="99"/>
      <c r="I51" s="99"/>
      <c r="J51" s="97"/>
      <c r="K51" s="115" t="str">
        <f>IF(ISBLANK(J51),"",(VLOOKUP(J51,#REF!,2,0)))</f>
        <v/>
      </c>
      <c r="L51" s="95" t="str">
        <f t="shared" si="9"/>
        <v/>
      </c>
      <c r="M51" s="95"/>
      <c r="N51" s="95"/>
      <c r="O51" s="95"/>
      <c r="P51" s="95"/>
      <c r="Q51" s="95"/>
      <c r="R51" s="95" t="str">
        <f t="shared" si="7"/>
        <v/>
      </c>
      <c r="S51" s="95"/>
      <c r="T51" s="89"/>
      <c r="U51" s="90"/>
      <c r="V51" s="90"/>
      <c r="W51" s="47"/>
      <c r="X51" s="59"/>
      <c r="Y51" s="80">
        <f t="shared" si="8"/>
        <v>0</v>
      </c>
      <c r="Z51" s="81"/>
      <c r="AA51" s="48"/>
      <c r="AB51" s="49"/>
      <c r="AC51" s="50"/>
      <c r="AD51" s="50"/>
      <c r="AE51" s="51"/>
      <c r="AF51" s="49"/>
    </row>
    <row r="52" spans="1:32" ht="15.75">
      <c r="A52" s="13" t="str">
        <f>IF(ISBLANK(F52),"",VLOOKUP(F52,#REF!,11,0))</f>
        <v/>
      </c>
      <c r="B52" s="40" t="str">
        <f>IF(ISBLANK(F52),"",VLOOKUP(F52,#REF!,7,0))</f>
        <v/>
      </c>
      <c r="C52" s="9"/>
      <c r="D52" s="88" t="str">
        <f t="shared" si="6"/>
        <v/>
      </c>
      <c r="E52" s="66"/>
      <c r="F52" s="95"/>
      <c r="G52" s="96" t="e">
        <f>IF(ISNA(VLOOKUP(F52,#REF!,3,0)),"",VLOOKUP(F52,#REF!,3,0))</f>
        <v>#REF!</v>
      </c>
      <c r="H52" s="99"/>
      <c r="I52" s="99"/>
      <c r="J52" s="97"/>
      <c r="K52" s="115" t="str">
        <f>IF(ISBLANK(J52),"",(VLOOKUP(J52,#REF!,2,0)))</f>
        <v/>
      </c>
      <c r="L52" s="95" t="str">
        <f t="shared" si="9"/>
        <v/>
      </c>
      <c r="M52" s="95"/>
      <c r="N52" s="95"/>
      <c r="O52" s="95"/>
      <c r="P52" s="95"/>
      <c r="Q52" s="95"/>
      <c r="R52" s="95" t="str">
        <f t="shared" si="7"/>
        <v/>
      </c>
      <c r="S52" s="95"/>
      <c r="T52" s="89"/>
      <c r="U52" s="90"/>
      <c r="V52" s="90"/>
      <c r="W52" s="47"/>
      <c r="X52" s="59"/>
      <c r="Y52" s="80">
        <f t="shared" si="8"/>
        <v>0</v>
      </c>
      <c r="Z52" s="81"/>
      <c r="AA52" s="48"/>
      <c r="AB52" s="49"/>
      <c r="AC52" s="50"/>
      <c r="AD52" s="50"/>
      <c r="AE52" s="51"/>
      <c r="AF52" s="49"/>
    </row>
    <row r="53" spans="1:32" ht="15.75">
      <c r="A53" s="13" t="str">
        <f>IF(ISBLANK(F53),"",VLOOKUP(F53,#REF!,11,0))</f>
        <v/>
      </c>
      <c r="B53" s="40" t="str">
        <f>IF(ISBLANK(F53),"",VLOOKUP(F53,#REF!,7,0))</f>
        <v/>
      </c>
      <c r="C53" s="9"/>
      <c r="D53" s="88" t="str">
        <f t="shared" si="6"/>
        <v/>
      </c>
      <c r="E53" s="66"/>
      <c r="F53" s="95"/>
      <c r="G53" s="96" t="e">
        <f>IF(ISNA(VLOOKUP(F53,#REF!,3,0)),"",VLOOKUP(F53,#REF!,3,0))</f>
        <v>#REF!</v>
      </c>
      <c r="H53" s="99"/>
      <c r="I53" s="99"/>
      <c r="J53" s="97"/>
      <c r="K53" s="115" t="str">
        <f>IF(ISBLANK(J53),"",(VLOOKUP(J53,#REF!,2,0)))</f>
        <v/>
      </c>
      <c r="L53" s="95" t="str">
        <f t="shared" si="9"/>
        <v/>
      </c>
      <c r="M53" s="95"/>
      <c r="N53" s="95"/>
      <c r="O53" s="95"/>
      <c r="P53" s="95"/>
      <c r="Q53" s="95"/>
      <c r="R53" s="95" t="str">
        <f t="shared" si="7"/>
        <v/>
      </c>
      <c r="S53" s="95"/>
      <c r="T53" s="89"/>
      <c r="U53" s="90"/>
      <c r="V53" s="90"/>
      <c r="W53" s="47"/>
      <c r="X53" s="59"/>
      <c r="Y53" s="80">
        <f t="shared" si="8"/>
        <v>0</v>
      </c>
      <c r="Z53" s="81"/>
      <c r="AA53" s="48"/>
      <c r="AB53" s="49"/>
      <c r="AC53" s="50"/>
      <c r="AD53" s="50"/>
      <c r="AE53" s="51"/>
      <c r="AF53" s="49"/>
    </row>
    <row r="54" spans="1:32" ht="15.75">
      <c r="A54" s="13" t="str">
        <f>IF(ISBLANK(F54),"",VLOOKUP(F54,#REF!,11,0))</f>
        <v/>
      </c>
      <c r="B54" s="40" t="str">
        <f>IF(ISBLANK(F54),"",VLOOKUP(F54,#REF!,7,0))</f>
        <v/>
      </c>
      <c r="C54" s="9"/>
      <c r="D54" s="88" t="str">
        <f t="shared" si="6"/>
        <v/>
      </c>
      <c r="E54" s="66"/>
      <c r="F54" s="95"/>
      <c r="G54" s="96" t="e">
        <f>IF(ISNA(VLOOKUP(F54,#REF!,3,0)),"",VLOOKUP(F54,#REF!,3,0))</f>
        <v>#REF!</v>
      </c>
      <c r="H54" s="99"/>
      <c r="I54" s="99"/>
      <c r="J54" s="97"/>
      <c r="K54" s="115" t="str">
        <f>IF(ISBLANK(J54),"",(VLOOKUP(J54,#REF!,2,0)))</f>
        <v/>
      </c>
      <c r="L54" s="95" t="str">
        <f t="shared" si="9"/>
        <v/>
      </c>
      <c r="M54" s="95"/>
      <c r="N54" s="95"/>
      <c r="O54" s="95"/>
      <c r="P54" s="95"/>
      <c r="Q54" s="95"/>
      <c r="R54" s="95" t="str">
        <f t="shared" si="7"/>
        <v/>
      </c>
      <c r="S54" s="95"/>
      <c r="T54" s="89"/>
      <c r="U54" s="90"/>
      <c r="V54" s="90"/>
      <c r="W54" s="47"/>
      <c r="X54" s="59"/>
      <c r="Y54" s="80">
        <f t="shared" si="8"/>
        <v>0</v>
      </c>
      <c r="Z54" s="81"/>
      <c r="AA54" s="48"/>
      <c r="AB54" s="49"/>
      <c r="AC54" s="50"/>
      <c r="AD54" s="50"/>
      <c r="AE54" s="51"/>
      <c r="AF54" s="49"/>
    </row>
    <row r="55" spans="1:32" ht="15.75">
      <c r="A55" s="13" t="str">
        <f>IF(ISBLANK(F55),"",VLOOKUP(F55,#REF!,11,0))</f>
        <v/>
      </c>
      <c r="B55" s="40" t="str">
        <f>IF(ISBLANK(F55),"",VLOOKUP(F55,#REF!,7,0))</f>
        <v/>
      </c>
      <c r="C55" s="9"/>
      <c r="D55" s="88" t="str">
        <f t="shared" si="6"/>
        <v/>
      </c>
      <c r="E55" s="66"/>
      <c r="F55" s="95"/>
      <c r="G55" s="96" t="e">
        <f>IF(ISNA(VLOOKUP(F55,#REF!,3,0)),"",VLOOKUP(F55,#REF!,3,0))</f>
        <v>#REF!</v>
      </c>
      <c r="H55" s="99"/>
      <c r="I55" s="99"/>
      <c r="J55" s="97"/>
      <c r="K55" s="115" t="str">
        <f>IF(ISBLANK(J55),"",(VLOOKUP(J55,#REF!,2,0)))</f>
        <v/>
      </c>
      <c r="L55" s="95" t="str">
        <f t="shared" si="9"/>
        <v/>
      </c>
      <c r="M55" s="95"/>
      <c r="N55" s="95"/>
      <c r="O55" s="95"/>
      <c r="P55" s="95"/>
      <c r="Q55" s="95"/>
      <c r="R55" s="95" t="str">
        <f t="shared" si="7"/>
        <v/>
      </c>
      <c r="S55" s="95"/>
      <c r="T55" s="89"/>
      <c r="U55" s="90"/>
      <c r="V55" s="90"/>
      <c r="W55" s="47"/>
      <c r="X55" s="59"/>
      <c r="Y55" s="80">
        <f t="shared" si="8"/>
        <v>0</v>
      </c>
      <c r="Z55" s="81"/>
      <c r="AA55" s="48"/>
      <c r="AB55" s="49"/>
      <c r="AC55" s="50"/>
      <c r="AD55" s="50"/>
      <c r="AE55" s="51"/>
      <c r="AF55" s="49"/>
    </row>
    <row r="56" spans="1:32" ht="15" customHeight="1">
      <c r="A56" s="13" t="str">
        <f>IF(ISBLANK(F56),"",VLOOKUP(F56,#REF!,11,0))</f>
        <v/>
      </c>
      <c r="B56" s="40" t="str">
        <f>IF(ISBLANK(F56),"",VLOOKUP(F56,#REF!,7,0))</f>
        <v/>
      </c>
      <c r="C56" s="9"/>
      <c r="D56" s="88" t="str">
        <f t="shared" si="6"/>
        <v/>
      </c>
      <c r="E56" s="66"/>
      <c r="F56" s="95"/>
      <c r="G56" s="96" t="e">
        <f>IF(ISNA(VLOOKUP(F56,#REF!,3,0)),"",VLOOKUP(F56,#REF!,3,0))</f>
        <v>#REF!</v>
      </c>
      <c r="H56" s="99"/>
      <c r="I56" s="99"/>
      <c r="J56" s="97"/>
      <c r="K56" s="115" t="str">
        <f>IF(ISBLANK(J56),"",(VLOOKUP(J56,#REF!,2,0)))</f>
        <v/>
      </c>
      <c r="L56" s="95" t="str">
        <f t="shared" si="9"/>
        <v/>
      </c>
      <c r="M56" s="95"/>
      <c r="N56" s="95"/>
      <c r="O56" s="95"/>
      <c r="P56" s="95"/>
      <c r="Q56" s="95"/>
      <c r="R56" s="95" t="str">
        <f t="shared" si="7"/>
        <v/>
      </c>
      <c r="S56" s="95"/>
      <c r="T56" s="89"/>
      <c r="U56" s="90"/>
      <c r="V56" s="90"/>
      <c r="W56" s="47"/>
      <c r="X56" s="59"/>
      <c r="Y56" s="80">
        <f t="shared" si="8"/>
        <v>0</v>
      </c>
      <c r="Z56" s="81"/>
      <c r="AA56" s="48"/>
      <c r="AB56" s="49"/>
      <c r="AC56" s="50"/>
      <c r="AD56" s="50"/>
      <c r="AE56" s="51"/>
      <c r="AF56" s="49"/>
    </row>
    <row r="57" spans="1:32" ht="15" customHeight="1">
      <c r="A57" s="13" t="str">
        <f>IF(ISBLANK(F57),"",VLOOKUP(F57,#REF!,11,0))</f>
        <v/>
      </c>
      <c r="B57" s="40" t="str">
        <f>IF(ISBLANK(F57),"",VLOOKUP(F57,#REF!,7,0))</f>
        <v/>
      </c>
      <c r="D57" s="88" t="str">
        <f t="shared" si="6"/>
        <v/>
      </c>
      <c r="E57" s="66"/>
      <c r="F57" s="95"/>
      <c r="G57" s="96" t="e">
        <f>IF(ISNA(VLOOKUP(F57,#REF!,3,0)),"",VLOOKUP(F57,#REF!,3,0))</f>
        <v>#REF!</v>
      </c>
      <c r="H57" s="99"/>
      <c r="I57" s="99"/>
      <c r="J57" s="97"/>
      <c r="K57" s="115" t="str">
        <f>IF(ISBLANK(J57),"",(VLOOKUP(J57,#REF!,2,0)))</f>
        <v/>
      </c>
      <c r="L57" s="95" t="str">
        <f t="shared" si="9"/>
        <v/>
      </c>
      <c r="M57" s="95"/>
      <c r="N57" s="95"/>
      <c r="O57" s="95"/>
      <c r="P57" s="95"/>
      <c r="Q57" s="95"/>
      <c r="R57" s="95" t="str">
        <f t="shared" si="7"/>
        <v/>
      </c>
      <c r="S57" s="95"/>
      <c r="T57" s="89"/>
      <c r="U57" s="90"/>
      <c r="V57" s="90"/>
      <c r="W57" s="47"/>
      <c r="X57" s="59"/>
      <c r="Y57" s="80">
        <f t="shared" si="8"/>
        <v>0</v>
      </c>
      <c r="Z57" s="81"/>
    </row>
    <row r="58" spans="1:32" ht="15" customHeight="1">
      <c r="A58" s="13" t="str">
        <f>IF(ISBLANK(F58),"",VLOOKUP(F58,#REF!,11,0))</f>
        <v/>
      </c>
      <c r="B58" s="40" t="str">
        <f>IF(ISBLANK(F58),"",VLOOKUP(F58,#REF!,7,0))</f>
        <v/>
      </c>
      <c r="D58" s="88" t="str">
        <f t="shared" si="6"/>
        <v/>
      </c>
      <c r="E58" s="66"/>
      <c r="F58" s="95"/>
      <c r="G58" s="96" t="e">
        <f>IF(ISNA(VLOOKUP(F58,#REF!,3,0)),"",VLOOKUP(F58,#REF!,3,0))</f>
        <v>#REF!</v>
      </c>
      <c r="H58" s="99"/>
      <c r="I58" s="99"/>
      <c r="J58" s="97"/>
      <c r="K58" s="115" t="str">
        <f>IF(ISBLANK(J58),"",(VLOOKUP(J58,#REF!,2,0)))</f>
        <v/>
      </c>
      <c r="L58" s="95" t="str">
        <f t="shared" si="9"/>
        <v/>
      </c>
      <c r="M58" s="95"/>
      <c r="N58" s="95"/>
      <c r="O58" s="95"/>
      <c r="P58" s="95"/>
      <c r="Q58" s="95"/>
      <c r="R58" s="95" t="str">
        <f t="shared" si="7"/>
        <v/>
      </c>
      <c r="S58" s="95"/>
      <c r="T58" s="89"/>
      <c r="U58" s="90"/>
      <c r="V58" s="90"/>
      <c r="W58" s="47"/>
      <c r="X58" s="59"/>
      <c r="Y58" s="80">
        <f t="shared" si="8"/>
        <v>0</v>
      </c>
      <c r="Z58" s="81"/>
    </row>
    <row r="59" spans="1:32" ht="15" customHeight="1">
      <c r="A59" s="13" t="str">
        <f>IF(ISBLANK(F59),"",VLOOKUP(F59,#REF!,11,0))</f>
        <v/>
      </c>
      <c r="B59" s="40" t="str">
        <f>IF(ISBLANK(F59),"",VLOOKUP(F59,#REF!,7,0))</f>
        <v/>
      </c>
      <c r="D59" s="88" t="str">
        <f t="shared" si="6"/>
        <v/>
      </c>
      <c r="E59" s="66"/>
      <c r="F59" s="95"/>
      <c r="G59" s="96" t="e">
        <f>IF(ISNA(VLOOKUP(F59,#REF!,3,0)),"",VLOOKUP(F59,#REF!,3,0))</f>
        <v>#REF!</v>
      </c>
      <c r="H59" s="99"/>
      <c r="I59" s="99"/>
      <c r="J59" s="97"/>
      <c r="K59" s="115" t="str">
        <f>IF(ISBLANK(J59),"",(VLOOKUP(J59,#REF!,2,0)))</f>
        <v/>
      </c>
      <c r="L59" s="95" t="str">
        <f t="shared" si="9"/>
        <v/>
      </c>
      <c r="M59" s="95"/>
      <c r="N59" s="95"/>
      <c r="O59" s="95"/>
      <c r="P59" s="95"/>
      <c r="Q59" s="95"/>
      <c r="R59" s="95" t="str">
        <f t="shared" si="7"/>
        <v/>
      </c>
      <c r="S59" s="95"/>
      <c r="T59" s="89"/>
      <c r="U59" s="90"/>
      <c r="V59" s="90"/>
      <c r="W59" s="47"/>
      <c r="X59" s="59"/>
      <c r="Y59" s="80">
        <f t="shared" si="8"/>
        <v>0</v>
      </c>
      <c r="Z59" s="81"/>
    </row>
    <row r="60" spans="1:32" ht="15" customHeight="1">
      <c r="A60" s="13" t="str">
        <f>IF(ISBLANK(F60),"",VLOOKUP(F60,#REF!,11,0))</f>
        <v/>
      </c>
      <c r="B60" s="40" t="str">
        <f>IF(ISBLANK(F60),"",VLOOKUP(F60,#REF!,7,0))</f>
        <v/>
      </c>
      <c r="D60" s="88" t="str">
        <f t="shared" si="6"/>
        <v/>
      </c>
      <c r="E60" s="66"/>
      <c r="F60" s="95"/>
      <c r="G60" s="96" t="e">
        <f>IF(ISNA(VLOOKUP(F60,#REF!,3,0)),"",VLOOKUP(F60,#REF!,3,0))</f>
        <v>#REF!</v>
      </c>
      <c r="H60" s="99"/>
      <c r="I60" s="99"/>
      <c r="J60" s="97"/>
      <c r="K60" s="115" t="str">
        <f>IF(ISBLANK(J60),"",(VLOOKUP(J60,#REF!,2,0)))</f>
        <v/>
      </c>
      <c r="L60" s="95" t="str">
        <f t="shared" si="9"/>
        <v/>
      </c>
      <c r="M60" s="95"/>
      <c r="N60" s="95"/>
      <c r="O60" s="95"/>
      <c r="P60" s="95"/>
      <c r="Q60" s="95"/>
      <c r="R60" s="95" t="str">
        <f t="shared" si="7"/>
        <v/>
      </c>
      <c r="S60" s="95"/>
      <c r="T60" s="89"/>
      <c r="U60" s="90"/>
      <c r="V60" s="90"/>
      <c r="W60" s="47"/>
      <c r="X60" s="59"/>
      <c r="Y60" s="80">
        <f t="shared" si="8"/>
        <v>0</v>
      </c>
      <c r="Z60" s="81"/>
    </row>
    <row r="61" spans="1:32" ht="15" customHeight="1">
      <c r="A61" s="13" t="str">
        <f>IF(ISBLANK(F61),"",VLOOKUP(F61,#REF!,11,0))</f>
        <v/>
      </c>
      <c r="B61" s="40" t="str">
        <f>IF(ISBLANK(F61),"",VLOOKUP(F61,#REF!,7,0))</f>
        <v/>
      </c>
      <c r="D61" s="88" t="str">
        <f t="shared" si="6"/>
        <v/>
      </c>
      <c r="E61" s="66"/>
      <c r="F61" s="95"/>
      <c r="G61" s="96" t="e">
        <f>IF(ISNA(VLOOKUP(F61,#REF!,3,0)),"",VLOOKUP(F61,#REF!,3,0))</f>
        <v>#REF!</v>
      </c>
      <c r="H61" s="99"/>
      <c r="I61" s="99"/>
      <c r="J61" s="97"/>
      <c r="K61" s="115" t="str">
        <f>IF(ISBLANK(J61),"",(VLOOKUP(J61,#REF!,2,0)))</f>
        <v/>
      </c>
      <c r="L61" s="95" t="str">
        <f t="shared" si="9"/>
        <v/>
      </c>
      <c r="M61" s="95"/>
      <c r="N61" s="95"/>
      <c r="O61" s="95"/>
      <c r="P61" s="95"/>
      <c r="Q61" s="95"/>
      <c r="R61" s="95" t="str">
        <f t="shared" si="7"/>
        <v/>
      </c>
      <c r="S61" s="95"/>
      <c r="T61" s="89"/>
      <c r="U61" s="90"/>
      <c r="V61" s="90"/>
      <c r="W61" s="47"/>
      <c r="X61" s="59"/>
      <c r="Y61" s="80">
        <f t="shared" si="8"/>
        <v>0</v>
      </c>
      <c r="Z61" s="81"/>
    </row>
    <row r="62" spans="1:32" ht="15" customHeight="1">
      <c r="A62" s="13" t="str">
        <f>IF(ISBLANK(F62),"",VLOOKUP(F62,#REF!,11,0))</f>
        <v/>
      </c>
      <c r="B62" s="40" t="str">
        <f>IF(ISBLANK(F62),"",VLOOKUP(F62,#REF!,7,0))</f>
        <v/>
      </c>
      <c r="D62" s="88" t="str">
        <f t="shared" si="6"/>
        <v/>
      </c>
      <c r="E62" s="66"/>
      <c r="F62" s="95"/>
      <c r="G62" s="96" t="e">
        <f>IF(ISNA(VLOOKUP(F62,#REF!,3,0)),"",VLOOKUP(F62,#REF!,3,0))</f>
        <v>#REF!</v>
      </c>
      <c r="H62" s="99"/>
      <c r="I62" s="99"/>
      <c r="J62" s="97"/>
      <c r="K62" s="115" t="str">
        <f>IF(ISBLANK(J62),"",(VLOOKUP(J62,#REF!,2,0)))</f>
        <v/>
      </c>
      <c r="L62" s="95" t="str">
        <f t="shared" si="9"/>
        <v/>
      </c>
      <c r="M62" s="95"/>
      <c r="N62" s="95"/>
      <c r="O62" s="95"/>
      <c r="P62" s="95"/>
      <c r="Q62" s="95"/>
      <c r="R62" s="95" t="str">
        <f t="shared" si="7"/>
        <v/>
      </c>
      <c r="S62" s="95"/>
      <c r="T62" s="89"/>
      <c r="U62" s="90"/>
      <c r="V62" s="90"/>
      <c r="W62" s="47"/>
      <c r="X62" s="59"/>
      <c r="Y62" s="80">
        <f t="shared" si="8"/>
        <v>0</v>
      </c>
      <c r="Z62" s="81"/>
    </row>
    <row r="63" spans="1:32" ht="15" customHeight="1">
      <c r="A63" s="13" t="str">
        <f>IF(ISBLANK(F63),"",VLOOKUP(F63,#REF!,11,0))</f>
        <v/>
      </c>
      <c r="B63" s="40" t="str">
        <f>IF(ISBLANK(F63),"",VLOOKUP(F63,#REF!,7,0))</f>
        <v/>
      </c>
      <c r="D63" s="88" t="str">
        <f t="shared" si="6"/>
        <v/>
      </c>
      <c r="E63" s="66"/>
      <c r="F63" s="95"/>
      <c r="G63" s="96" t="e">
        <f>IF(ISNA(VLOOKUP(F63,#REF!,3,0)),"",VLOOKUP(F63,#REF!,3,0))</f>
        <v>#REF!</v>
      </c>
      <c r="H63" s="99"/>
      <c r="I63" s="99"/>
      <c r="J63" s="97"/>
      <c r="K63" s="115" t="str">
        <f>IF(ISBLANK(J63),"",(VLOOKUP(J63,#REF!,2,0)))</f>
        <v/>
      </c>
      <c r="L63" s="95" t="str">
        <f t="shared" si="9"/>
        <v/>
      </c>
      <c r="M63" s="95"/>
      <c r="N63" s="95"/>
      <c r="O63" s="95"/>
      <c r="P63" s="95"/>
      <c r="Q63" s="95"/>
      <c r="R63" s="95" t="str">
        <f t="shared" si="7"/>
        <v/>
      </c>
      <c r="S63" s="95"/>
      <c r="T63" s="89"/>
      <c r="U63" s="90"/>
      <c r="V63" s="90"/>
      <c r="W63" s="47"/>
      <c r="X63" s="59"/>
      <c r="Y63" s="80">
        <f t="shared" si="8"/>
        <v>0</v>
      </c>
      <c r="Z63" s="81"/>
    </row>
    <row r="64" spans="1:32" ht="15" customHeight="1">
      <c r="A64" s="13" t="str">
        <f>IF(ISBLANK(F64),"",VLOOKUP(F64,#REF!,11,0))</f>
        <v/>
      </c>
      <c r="B64" s="40" t="str">
        <f>IF(ISBLANK(F64),"",VLOOKUP(F64,#REF!,7,0))</f>
        <v/>
      </c>
      <c r="D64" s="88" t="str">
        <f t="shared" si="6"/>
        <v/>
      </c>
      <c r="E64" s="66"/>
      <c r="F64" s="95"/>
      <c r="G64" s="96" t="e">
        <f>IF(ISNA(VLOOKUP(F64,#REF!,3,0)),"",VLOOKUP(F64,#REF!,3,0))</f>
        <v>#REF!</v>
      </c>
      <c r="H64" s="99"/>
      <c r="I64" s="99"/>
      <c r="J64" s="97"/>
      <c r="K64" s="115" t="str">
        <f>IF(ISBLANK(J64),"",(VLOOKUP(J64,#REF!,2,0)))</f>
        <v/>
      </c>
      <c r="L64" s="95" t="str">
        <f t="shared" si="9"/>
        <v/>
      </c>
      <c r="M64" s="95"/>
      <c r="N64" s="95"/>
      <c r="O64" s="95"/>
      <c r="P64" s="95"/>
      <c r="Q64" s="95"/>
      <c r="R64" s="95" t="str">
        <f t="shared" si="7"/>
        <v/>
      </c>
      <c r="S64" s="95"/>
      <c r="T64" s="89"/>
      <c r="U64" s="90"/>
      <c r="V64" s="90"/>
      <c r="W64" s="47"/>
      <c r="X64" s="59"/>
      <c r="Y64" s="80">
        <f t="shared" si="8"/>
        <v>0</v>
      </c>
      <c r="Z64" s="81"/>
    </row>
    <row r="65" spans="1:26" s="1" customFormat="1" ht="15" customHeight="1">
      <c r="A65" s="13" t="str">
        <f>IF(ISBLANK(F65),"",VLOOKUP(F65,#REF!,11,0))</f>
        <v/>
      </c>
      <c r="B65" s="40" t="str">
        <f>IF(ISBLANK(F65),"",VLOOKUP(F65,#REF!,7,0))</f>
        <v/>
      </c>
      <c r="D65" s="88" t="str">
        <f t="shared" si="6"/>
        <v/>
      </c>
      <c r="E65" s="66"/>
      <c r="F65" s="95"/>
      <c r="G65" s="96" t="e">
        <f>IF(ISNA(VLOOKUP(F65,#REF!,3,0)),"",VLOOKUP(F65,#REF!,3,0))</f>
        <v>#REF!</v>
      </c>
      <c r="H65" s="99"/>
      <c r="I65" s="99"/>
      <c r="J65" s="97"/>
      <c r="K65" s="115" t="str">
        <f>IF(ISBLANK(J65),"",(VLOOKUP(J65,#REF!,2,0)))</f>
        <v/>
      </c>
      <c r="L65" s="95" t="str">
        <f t="shared" si="9"/>
        <v/>
      </c>
      <c r="M65" s="95"/>
      <c r="N65" s="95"/>
      <c r="O65" s="95"/>
      <c r="P65" s="95"/>
      <c r="Q65" s="95"/>
      <c r="R65" s="95" t="str">
        <f t="shared" si="7"/>
        <v/>
      </c>
      <c r="S65" s="95"/>
      <c r="T65" s="89"/>
      <c r="U65" s="90"/>
      <c r="V65" s="90"/>
      <c r="W65" s="47"/>
      <c r="X65" s="59"/>
      <c r="Y65" s="80">
        <f t="shared" si="8"/>
        <v>0</v>
      </c>
      <c r="Z65" s="81"/>
    </row>
    <row r="66" spans="1:26" s="1" customFormat="1" ht="15" customHeight="1">
      <c r="A66" s="13" t="str">
        <f>IF(ISBLANK(F66),"",VLOOKUP(F66,#REF!,11,0))</f>
        <v/>
      </c>
      <c r="B66" s="40" t="str">
        <f>IF(ISBLANK(F66),"",VLOOKUP(F66,#REF!,7,0))</f>
        <v/>
      </c>
      <c r="D66" s="88" t="str">
        <f t="shared" si="6"/>
        <v/>
      </c>
      <c r="E66" s="66"/>
      <c r="F66" s="95"/>
      <c r="G66" s="96" t="e">
        <f>IF(ISNA(VLOOKUP(F66,#REF!,3,0)),"",VLOOKUP(F66,#REF!,3,0))</f>
        <v>#REF!</v>
      </c>
      <c r="H66" s="99"/>
      <c r="I66" s="99"/>
      <c r="J66" s="97"/>
      <c r="K66" s="115" t="str">
        <f>IF(ISBLANK(J66),"",(VLOOKUP(J66,#REF!,2,0)))</f>
        <v/>
      </c>
      <c r="L66" s="95" t="str">
        <f t="shared" si="9"/>
        <v/>
      </c>
      <c r="M66" s="95"/>
      <c r="N66" s="95"/>
      <c r="O66" s="95"/>
      <c r="P66" s="95"/>
      <c r="Q66" s="95"/>
      <c r="R66" s="95" t="str">
        <f t="shared" si="7"/>
        <v/>
      </c>
      <c r="S66" s="95"/>
      <c r="T66" s="89"/>
      <c r="U66" s="90"/>
      <c r="V66" s="90"/>
      <c r="W66" s="47"/>
      <c r="X66" s="59"/>
      <c r="Y66" s="80">
        <f t="shared" si="8"/>
        <v>0</v>
      </c>
      <c r="Z66" s="81"/>
    </row>
    <row r="67" spans="1:26" s="1" customFormat="1" ht="15" customHeight="1">
      <c r="A67" s="13" t="str">
        <f>IF(ISBLANK(F67),"",VLOOKUP(F67,#REF!,11,0))</f>
        <v/>
      </c>
      <c r="B67" s="40" t="str">
        <f>IF(ISBLANK(F67),"",VLOOKUP(F67,#REF!,7,0))</f>
        <v/>
      </c>
      <c r="D67" s="88" t="str">
        <f t="shared" si="6"/>
        <v/>
      </c>
      <c r="E67" s="66"/>
      <c r="F67" s="95"/>
      <c r="G67" s="96" t="e">
        <f>IF(ISNA(VLOOKUP(F67,#REF!,3,0)),"",VLOOKUP(F67,#REF!,3,0))</f>
        <v>#REF!</v>
      </c>
      <c r="H67" s="99"/>
      <c r="I67" s="99"/>
      <c r="J67" s="97"/>
      <c r="K67" s="115" t="str">
        <f>IF(ISBLANK(J67),"",(VLOOKUP(J67,#REF!,2,0)))</f>
        <v/>
      </c>
      <c r="L67" s="95" t="str">
        <f t="shared" si="9"/>
        <v/>
      </c>
      <c r="M67" s="95"/>
      <c r="N67" s="95"/>
      <c r="O67" s="95"/>
      <c r="P67" s="95"/>
      <c r="Q67" s="95"/>
      <c r="R67" s="95" t="str">
        <f t="shared" si="7"/>
        <v/>
      </c>
      <c r="S67" s="95"/>
      <c r="T67" s="89"/>
      <c r="U67" s="90"/>
      <c r="V67" s="90"/>
      <c r="W67" s="47"/>
      <c r="X67" s="59"/>
      <c r="Y67" s="80">
        <f t="shared" si="8"/>
        <v>0</v>
      </c>
      <c r="Z67" s="81"/>
    </row>
    <row r="68" spans="1:26" s="1" customFormat="1" ht="15" customHeight="1">
      <c r="A68" s="13" t="str">
        <f>IF(ISBLANK(F68),"",VLOOKUP(F68,#REF!,11,0))</f>
        <v/>
      </c>
      <c r="B68" s="40" t="str">
        <f>IF(ISBLANK(F68),"",VLOOKUP(F68,#REF!,7,0))</f>
        <v/>
      </c>
      <c r="D68" s="88" t="str">
        <f t="shared" si="6"/>
        <v/>
      </c>
      <c r="E68" s="66"/>
      <c r="F68" s="95"/>
      <c r="G68" s="96" t="e">
        <f>IF(ISNA(VLOOKUP(F68,#REF!,3,0)),"",VLOOKUP(F68,#REF!,3,0))</f>
        <v>#REF!</v>
      </c>
      <c r="H68" s="99"/>
      <c r="I68" s="99"/>
      <c r="J68" s="97"/>
      <c r="K68" s="115" t="str">
        <f>IF(ISBLANK(J68),"",(VLOOKUP(J68,#REF!,2,0)))</f>
        <v/>
      </c>
      <c r="L68" s="95" t="str">
        <f t="shared" si="9"/>
        <v/>
      </c>
      <c r="M68" s="95"/>
      <c r="N68" s="95"/>
      <c r="O68" s="95"/>
      <c r="P68" s="95"/>
      <c r="Q68" s="95"/>
      <c r="R68" s="95" t="str">
        <f t="shared" si="7"/>
        <v/>
      </c>
      <c r="S68" s="95"/>
      <c r="T68" s="89"/>
      <c r="U68" s="90"/>
      <c r="V68" s="90"/>
      <c r="W68" s="47"/>
      <c r="X68" s="59"/>
      <c r="Y68" s="80">
        <f t="shared" si="8"/>
        <v>0</v>
      </c>
      <c r="Z68" s="81"/>
    </row>
    <row r="69" spans="1:26" s="1" customFormat="1" ht="15" customHeight="1">
      <c r="A69" s="13" t="str">
        <f>IF(ISBLANK(F69),"",VLOOKUP(F69,#REF!,11,0))</f>
        <v/>
      </c>
      <c r="B69" s="40" t="str">
        <f>IF(ISBLANK(F69),"",VLOOKUP(F69,#REF!,7,0))</f>
        <v/>
      </c>
      <c r="D69" s="88" t="str">
        <f t="shared" si="6"/>
        <v/>
      </c>
      <c r="E69" s="66"/>
      <c r="F69" s="95"/>
      <c r="G69" s="96" t="e">
        <f>IF(ISNA(VLOOKUP(F69,#REF!,3,0)),"",VLOOKUP(F69,#REF!,3,0))</f>
        <v>#REF!</v>
      </c>
      <c r="H69" s="99"/>
      <c r="I69" s="99"/>
      <c r="J69" s="97"/>
      <c r="K69" s="115" t="str">
        <f>IF(ISBLANK(J69),"",(VLOOKUP(J69,#REF!,2,0)))</f>
        <v/>
      </c>
      <c r="L69" s="95" t="str">
        <f t="shared" si="9"/>
        <v/>
      </c>
      <c r="M69" s="95"/>
      <c r="N69" s="95"/>
      <c r="O69" s="95"/>
      <c r="P69" s="95"/>
      <c r="Q69" s="95"/>
      <c r="R69" s="95" t="str">
        <f t="shared" si="7"/>
        <v/>
      </c>
      <c r="S69" s="95"/>
      <c r="T69" s="89"/>
      <c r="U69" s="90"/>
      <c r="V69" s="90"/>
      <c r="W69" s="47"/>
      <c r="X69" s="59"/>
      <c r="Y69" s="80">
        <f t="shared" si="8"/>
        <v>0</v>
      </c>
      <c r="Z69" s="81"/>
    </row>
    <row r="70" spans="1:26" s="1" customFormat="1" ht="15" customHeight="1">
      <c r="A70" s="13" t="str">
        <f>IF(ISBLANK(F70),"",VLOOKUP(F70,#REF!,11,0))</f>
        <v/>
      </c>
      <c r="B70" s="40" t="str">
        <f>IF(ISBLANK(F70),"",VLOOKUP(F70,#REF!,7,0))</f>
        <v/>
      </c>
      <c r="D70" s="88" t="str">
        <f t="shared" si="6"/>
        <v/>
      </c>
      <c r="E70" s="66"/>
      <c r="F70" s="95"/>
      <c r="G70" s="96" t="e">
        <f>IF(ISNA(VLOOKUP(F70,#REF!,3,0)),"",VLOOKUP(F70,#REF!,3,0))</f>
        <v>#REF!</v>
      </c>
      <c r="H70" s="99"/>
      <c r="I70" s="99"/>
      <c r="J70" s="97"/>
      <c r="K70" s="115" t="str">
        <f>IF(ISBLANK(J70),"",(VLOOKUP(J70,#REF!,2,0)))</f>
        <v/>
      </c>
      <c r="L70" s="95" t="str">
        <f t="shared" si="9"/>
        <v/>
      </c>
      <c r="M70" s="95"/>
      <c r="N70" s="95"/>
      <c r="O70" s="95"/>
      <c r="P70" s="95"/>
      <c r="Q70" s="95"/>
      <c r="R70" s="95" t="str">
        <f t="shared" si="7"/>
        <v/>
      </c>
      <c r="S70" s="95"/>
      <c r="T70" s="89"/>
      <c r="U70" s="90"/>
      <c r="V70" s="90"/>
      <c r="W70" s="47"/>
      <c r="X70" s="59"/>
      <c r="Y70" s="80">
        <f t="shared" si="8"/>
        <v>0</v>
      </c>
      <c r="Z70" s="81"/>
    </row>
    <row r="71" spans="1:26" s="1" customFormat="1" ht="15" customHeight="1">
      <c r="A71" s="13" t="str">
        <f>IF(ISBLANK(F71),"",VLOOKUP(F71,#REF!,11,0))</f>
        <v/>
      </c>
      <c r="B71" s="40" t="str">
        <f>IF(ISBLANK(F71),"",VLOOKUP(F71,#REF!,7,0))</f>
        <v/>
      </c>
      <c r="D71" s="88" t="str">
        <f t="shared" si="6"/>
        <v/>
      </c>
      <c r="E71" s="66"/>
      <c r="F71" s="95"/>
      <c r="G71" s="96" t="e">
        <f>IF(ISNA(VLOOKUP(F71,#REF!,3,0)),"",VLOOKUP(F71,#REF!,3,0))</f>
        <v>#REF!</v>
      </c>
      <c r="H71" s="99"/>
      <c r="I71" s="99"/>
      <c r="J71" s="97"/>
      <c r="K71" s="115" t="str">
        <f>IF(ISBLANK(J71),"",(VLOOKUP(J71,#REF!,2,0)))</f>
        <v/>
      </c>
      <c r="L71" s="95" t="str">
        <f t="shared" si="9"/>
        <v/>
      </c>
      <c r="M71" s="95"/>
      <c r="N71" s="95"/>
      <c r="O71" s="95"/>
      <c r="P71" s="95"/>
      <c r="Q71" s="95"/>
      <c r="R71" s="95" t="str">
        <f t="shared" si="7"/>
        <v/>
      </c>
      <c r="S71" s="95"/>
      <c r="T71" s="89"/>
      <c r="U71" s="90"/>
      <c r="V71" s="90"/>
      <c r="W71" s="47"/>
      <c r="X71" s="59"/>
      <c r="Y71" s="80">
        <f t="shared" si="8"/>
        <v>0</v>
      </c>
      <c r="Z71" s="81"/>
    </row>
    <row r="72" spans="1:26" s="1" customFormat="1" ht="15" customHeight="1">
      <c r="A72" s="13" t="str">
        <f>IF(ISBLANK(F72),"",VLOOKUP(F72,#REF!,11,0))</f>
        <v/>
      </c>
      <c r="B72" s="40" t="str">
        <f>IF(ISBLANK(F72),"",VLOOKUP(F72,#REF!,7,0))</f>
        <v/>
      </c>
      <c r="D72" s="88" t="str">
        <f t="shared" si="6"/>
        <v/>
      </c>
      <c r="E72" s="66"/>
      <c r="F72" s="95"/>
      <c r="G72" s="96" t="e">
        <f>IF(ISNA(VLOOKUP(F72,#REF!,3,0)),"",VLOOKUP(F72,#REF!,3,0))</f>
        <v>#REF!</v>
      </c>
      <c r="H72" s="99"/>
      <c r="I72" s="99"/>
      <c r="J72" s="97"/>
      <c r="K72" s="115" t="str">
        <f>IF(ISBLANK(J72),"",(VLOOKUP(J72,#REF!,2,0)))</f>
        <v/>
      </c>
      <c r="L72" s="95" t="str">
        <f t="shared" si="9"/>
        <v/>
      </c>
      <c r="M72" s="95"/>
      <c r="N72" s="95"/>
      <c r="O72" s="95"/>
      <c r="P72" s="95"/>
      <c r="Q72" s="95"/>
      <c r="R72" s="95" t="str">
        <f t="shared" si="7"/>
        <v/>
      </c>
      <c r="S72" s="95"/>
      <c r="T72" s="89"/>
      <c r="U72" s="90"/>
      <c r="V72" s="90"/>
      <c r="W72" s="47"/>
      <c r="X72" s="59"/>
      <c r="Y72" s="80">
        <f t="shared" si="8"/>
        <v>0</v>
      </c>
      <c r="Z72" s="81"/>
    </row>
    <row r="73" spans="1:26" s="1" customFormat="1" ht="15" customHeight="1">
      <c r="A73" s="13" t="str">
        <f>IF(ISBLANK(F73),"",VLOOKUP(F73,#REF!,11,0))</f>
        <v/>
      </c>
      <c r="B73" s="40" t="str">
        <f>IF(ISBLANK(F73),"",VLOOKUP(F73,#REF!,7,0))</f>
        <v/>
      </c>
      <c r="D73" s="88" t="str">
        <f t="shared" si="6"/>
        <v/>
      </c>
      <c r="E73" s="66"/>
      <c r="F73" s="95"/>
      <c r="G73" s="96" t="e">
        <f>IF(ISNA(VLOOKUP(F73,#REF!,3,0)),"",VLOOKUP(F73,#REF!,3,0))</f>
        <v>#REF!</v>
      </c>
      <c r="H73" s="99"/>
      <c r="I73" s="99"/>
      <c r="J73" s="97"/>
      <c r="K73" s="115" t="str">
        <f>IF(ISBLANK(J73),"",(VLOOKUP(J73,#REF!,2,0)))</f>
        <v/>
      </c>
      <c r="L73" s="95" t="str">
        <f t="shared" si="9"/>
        <v/>
      </c>
      <c r="M73" s="95"/>
      <c r="N73" s="95"/>
      <c r="O73" s="95"/>
      <c r="P73" s="95"/>
      <c r="Q73" s="95"/>
      <c r="R73" s="95" t="str">
        <f t="shared" si="7"/>
        <v/>
      </c>
      <c r="S73" s="95"/>
      <c r="T73" s="89"/>
      <c r="U73" s="90"/>
      <c r="V73" s="90"/>
      <c r="W73" s="47"/>
      <c r="X73" s="59"/>
      <c r="Y73" s="80">
        <f t="shared" si="8"/>
        <v>0</v>
      </c>
      <c r="Z73" s="81"/>
    </row>
    <row r="74" spans="1:26" s="1" customFormat="1" ht="15" customHeight="1">
      <c r="A74" s="13" t="str">
        <f>IF(ISBLANK(F74),"",VLOOKUP(F74,#REF!,11,0))</f>
        <v/>
      </c>
      <c r="B74" s="40" t="str">
        <f>IF(ISBLANK(F74),"",VLOOKUP(F74,#REF!,7,0))</f>
        <v/>
      </c>
      <c r="D74" s="88" t="str">
        <f t="shared" si="6"/>
        <v/>
      </c>
      <c r="E74" s="66"/>
      <c r="F74" s="95"/>
      <c r="G74" s="96" t="e">
        <f>IF(ISNA(VLOOKUP(F74,#REF!,3,0)),"",VLOOKUP(F74,#REF!,3,0))</f>
        <v>#REF!</v>
      </c>
      <c r="H74" s="99"/>
      <c r="I74" s="99"/>
      <c r="J74" s="97"/>
      <c r="K74" s="115" t="str">
        <f>IF(ISBLANK(J74),"",(VLOOKUP(J74,#REF!,2,0)))</f>
        <v/>
      </c>
      <c r="L74" s="95" t="str">
        <f t="shared" si="9"/>
        <v/>
      </c>
      <c r="M74" s="95"/>
      <c r="N74" s="95"/>
      <c r="O74" s="95"/>
      <c r="P74" s="95"/>
      <c r="Q74" s="95"/>
      <c r="R74" s="95" t="str">
        <f t="shared" si="7"/>
        <v/>
      </c>
      <c r="S74" s="95"/>
      <c r="T74" s="89"/>
      <c r="U74" s="90"/>
      <c r="V74" s="90"/>
      <c r="W74" s="47"/>
      <c r="X74" s="59"/>
      <c r="Y74" s="80">
        <f t="shared" si="8"/>
        <v>0</v>
      </c>
      <c r="Z74" s="81"/>
    </row>
    <row r="75" spans="1:26" s="1" customFormat="1" ht="15" customHeight="1">
      <c r="A75" s="13" t="str">
        <f>IF(ISBLANK(F75),"",VLOOKUP(F75,#REF!,11,0))</f>
        <v/>
      </c>
      <c r="B75" s="40" t="str">
        <f>IF(ISBLANK(F75),"",VLOOKUP(F75,#REF!,7,0))</f>
        <v/>
      </c>
      <c r="D75" s="88" t="str">
        <f t="shared" si="6"/>
        <v/>
      </c>
      <c r="E75" s="66"/>
      <c r="F75" s="95"/>
      <c r="G75" s="96" t="e">
        <f>IF(ISNA(VLOOKUP(F75,#REF!,3,0)),"",VLOOKUP(F75,#REF!,3,0))</f>
        <v>#REF!</v>
      </c>
      <c r="H75" s="99"/>
      <c r="I75" s="99"/>
      <c r="J75" s="97"/>
      <c r="K75" s="115" t="str">
        <f>IF(ISBLANK(J75),"",(VLOOKUP(J75,#REF!,2,0)))</f>
        <v/>
      </c>
      <c r="L75" s="95" t="str">
        <f t="shared" si="9"/>
        <v/>
      </c>
      <c r="M75" s="95"/>
      <c r="N75" s="95"/>
      <c r="O75" s="95"/>
      <c r="P75" s="95"/>
      <c r="Q75" s="95"/>
      <c r="R75" s="95" t="str">
        <f t="shared" si="7"/>
        <v/>
      </c>
      <c r="S75" s="95"/>
      <c r="T75" s="89"/>
      <c r="U75" s="90"/>
      <c r="V75" s="90"/>
      <c r="W75" s="47"/>
      <c r="X75" s="59"/>
      <c r="Y75" s="80">
        <f t="shared" si="8"/>
        <v>0</v>
      </c>
      <c r="Z75" s="81"/>
    </row>
    <row r="76" spans="1:26" s="1" customFormat="1" ht="15" customHeight="1">
      <c r="A76" s="13" t="str">
        <f>IF(ISBLANK(F76),"",VLOOKUP(F76,#REF!,11,0))</f>
        <v/>
      </c>
      <c r="B76" s="40" t="str">
        <f>IF(ISBLANK(F76),"",VLOOKUP(F76,#REF!,7,0))</f>
        <v/>
      </c>
      <c r="D76" s="88" t="str">
        <f t="shared" si="6"/>
        <v/>
      </c>
      <c r="E76" s="66"/>
      <c r="F76" s="95"/>
      <c r="G76" s="96" t="e">
        <f>IF(ISNA(VLOOKUP(F76,#REF!,3,0)),"",VLOOKUP(F76,#REF!,3,0))</f>
        <v>#REF!</v>
      </c>
      <c r="H76" s="99"/>
      <c r="I76" s="99"/>
      <c r="J76" s="97"/>
      <c r="K76" s="115" t="str">
        <f>IF(ISBLANK(J76),"",(VLOOKUP(J76,#REF!,2,0)))</f>
        <v/>
      </c>
      <c r="L76" s="95" t="str">
        <f t="shared" si="9"/>
        <v/>
      </c>
      <c r="M76" s="95"/>
      <c r="N76" s="95"/>
      <c r="O76" s="95"/>
      <c r="P76" s="95"/>
      <c r="Q76" s="95"/>
      <c r="R76" s="95" t="str">
        <f t="shared" si="7"/>
        <v/>
      </c>
      <c r="S76" s="95"/>
      <c r="T76" s="89"/>
      <c r="U76" s="90"/>
      <c r="V76" s="90"/>
      <c r="W76" s="47"/>
      <c r="X76" s="59"/>
      <c r="Y76" s="80">
        <f t="shared" si="8"/>
        <v>0</v>
      </c>
      <c r="Z76" s="81"/>
    </row>
    <row r="77" spans="1:26" s="1" customFormat="1" ht="15" customHeight="1">
      <c r="A77" s="13" t="str">
        <f>IF(ISBLANK(F77),"",VLOOKUP(F77,#REF!,11,0))</f>
        <v/>
      </c>
      <c r="B77" s="40" t="str">
        <f>IF(ISBLANK(F77),"",VLOOKUP(F77,#REF!,7,0))</f>
        <v/>
      </c>
      <c r="D77" s="88" t="str">
        <f t="shared" si="6"/>
        <v/>
      </c>
      <c r="E77" s="66"/>
      <c r="F77" s="95"/>
      <c r="G77" s="96" t="e">
        <f>IF(ISNA(VLOOKUP(F77,#REF!,3,0)),"",VLOOKUP(F77,#REF!,3,0))</f>
        <v>#REF!</v>
      </c>
      <c r="H77" s="99"/>
      <c r="I77" s="99"/>
      <c r="J77" s="97"/>
      <c r="K77" s="115" t="str">
        <f>IF(ISBLANK(J77),"",(VLOOKUP(J77,#REF!,2,0)))</f>
        <v/>
      </c>
      <c r="L77" s="95" t="str">
        <f t="shared" si="9"/>
        <v/>
      </c>
      <c r="M77" s="95"/>
      <c r="N77" s="95"/>
      <c r="O77" s="95"/>
      <c r="P77" s="95"/>
      <c r="Q77" s="95"/>
      <c r="R77" s="95" t="str">
        <f t="shared" si="7"/>
        <v/>
      </c>
      <c r="S77" s="95"/>
      <c r="T77" s="89"/>
      <c r="U77" s="90"/>
      <c r="V77" s="90"/>
      <c r="W77" s="47"/>
      <c r="X77" s="59"/>
      <c r="Y77" s="80">
        <f t="shared" si="8"/>
        <v>0</v>
      </c>
      <c r="Z77" s="81"/>
    </row>
    <row r="78" spans="1:26" s="1" customFormat="1" ht="15" customHeight="1">
      <c r="A78" s="13" t="str">
        <f>IF(ISBLANK(F78),"",VLOOKUP(F78,#REF!,11,0))</f>
        <v/>
      </c>
      <c r="B78" s="40" t="str">
        <f>IF(ISBLANK(F78),"",VLOOKUP(F78,#REF!,7,0))</f>
        <v/>
      </c>
      <c r="D78" s="88" t="str">
        <f t="shared" si="6"/>
        <v/>
      </c>
      <c r="E78" s="66"/>
      <c r="F78" s="95"/>
      <c r="G78" s="96" t="e">
        <f>IF(ISNA(VLOOKUP(F78,#REF!,3,0)),"",VLOOKUP(F78,#REF!,3,0))</f>
        <v>#REF!</v>
      </c>
      <c r="H78" s="99"/>
      <c r="I78" s="99"/>
      <c r="J78" s="97"/>
      <c r="K78" s="115" t="str">
        <f>IF(ISBLANK(J78),"",(VLOOKUP(J78,#REF!,2,0)))</f>
        <v/>
      </c>
      <c r="L78" s="95" t="str">
        <f t="shared" si="9"/>
        <v/>
      </c>
      <c r="M78" s="95"/>
      <c r="N78" s="95"/>
      <c r="O78" s="95"/>
      <c r="P78" s="95"/>
      <c r="Q78" s="95"/>
      <c r="R78" s="95" t="str">
        <f t="shared" si="7"/>
        <v/>
      </c>
      <c r="S78" s="95"/>
      <c r="T78" s="89"/>
      <c r="U78" s="90"/>
      <c r="V78" s="90"/>
      <c r="W78" s="47"/>
      <c r="X78" s="59"/>
      <c r="Y78" s="80">
        <f t="shared" si="8"/>
        <v>0</v>
      </c>
      <c r="Z78" s="81"/>
    </row>
    <row r="79" spans="1:26" s="1" customFormat="1" ht="15" customHeight="1">
      <c r="A79" s="13" t="str">
        <f>IF(ISBLANK(F79),"",VLOOKUP(F79,#REF!,11,0))</f>
        <v/>
      </c>
      <c r="B79" s="40" t="str">
        <f>IF(ISBLANK(F79),"",VLOOKUP(F79,#REF!,7,0))</f>
        <v/>
      </c>
      <c r="D79" s="88" t="str">
        <f t="shared" si="6"/>
        <v/>
      </c>
      <c r="E79" s="66"/>
      <c r="F79" s="95"/>
      <c r="G79" s="96" t="e">
        <f>IF(ISNA(VLOOKUP(F79,#REF!,3,0)),"",VLOOKUP(F79,#REF!,3,0))</f>
        <v>#REF!</v>
      </c>
      <c r="H79" s="99"/>
      <c r="I79" s="99"/>
      <c r="J79" s="97"/>
      <c r="K79" s="115" t="str">
        <f>IF(ISBLANK(J79),"",(VLOOKUP(J79,#REF!,2,0)))</f>
        <v/>
      </c>
      <c r="L79" s="95" t="str">
        <f t="shared" si="9"/>
        <v/>
      </c>
      <c r="M79" s="95"/>
      <c r="N79" s="95"/>
      <c r="O79" s="95"/>
      <c r="P79" s="95"/>
      <c r="Q79" s="95"/>
      <c r="R79" s="95" t="str">
        <f t="shared" si="7"/>
        <v/>
      </c>
      <c r="S79" s="95"/>
      <c r="T79" s="89"/>
      <c r="U79" s="90"/>
      <c r="V79" s="90"/>
      <c r="W79" s="47"/>
      <c r="X79" s="59"/>
      <c r="Y79" s="80">
        <f t="shared" si="8"/>
        <v>0</v>
      </c>
      <c r="Z79" s="81"/>
    </row>
    <row r="80" spans="1:26" s="1" customFormat="1" ht="15" customHeight="1">
      <c r="A80" s="13" t="str">
        <f>IF(ISBLANK(F80),"",VLOOKUP(F80,#REF!,11,0))</f>
        <v/>
      </c>
      <c r="B80" s="40" t="str">
        <f>IF(ISBLANK(F80),"",VLOOKUP(F80,#REF!,7,0))</f>
        <v/>
      </c>
      <c r="D80" s="88" t="str">
        <f t="shared" si="6"/>
        <v/>
      </c>
      <c r="E80" s="66"/>
      <c r="F80" s="95"/>
      <c r="G80" s="96" t="e">
        <f>IF(ISNA(VLOOKUP(F80,#REF!,3,0)),"",VLOOKUP(F80,#REF!,3,0))</f>
        <v>#REF!</v>
      </c>
      <c r="H80" s="99"/>
      <c r="I80" s="99"/>
      <c r="J80" s="97"/>
      <c r="K80" s="115" t="str">
        <f>IF(ISBLANK(J80),"",(VLOOKUP(J80,#REF!,2,0)))</f>
        <v/>
      </c>
      <c r="L80" s="95" t="str">
        <f t="shared" si="9"/>
        <v/>
      </c>
      <c r="M80" s="95"/>
      <c r="N80" s="95"/>
      <c r="O80" s="95"/>
      <c r="P80" s="95"/>
      <c r="Q80" s="95"/>
      <c r="R80" s="95" t="str">
        <f t="shared" si="7"/>
        <v/>
      </c>
      <c r="S80" s="95"/>
      <c r="T80" s="89"/>
      <c r="U80" s="90"/>
      <c r="V80" s="90"/>
      <c r="W80" s="47"/>
      <c r="X80" s="59"/>
      <c r="Y80" s="80">
        <f t="shared" si="8"/>
        <v>0</v>
      </c>
      <c r="Z80" s="81"/>
    </row>
    <row r="81" spans="1:26" s="1" customFormat="1" ht="15" customHeight="1">
      <c r="A81" s="13" t="str">
        <f>IF(ISBLANK(F81),"",VLOOKUP(F81,#REF!,11,0))</f>
        <v/>
      </c>
      <c r="B81" s="40" t="str">
        <f>IF(ISBLANK(F81),"",VLOOKUP(F81,#REF!,7,0))</f>
        <v/>
      </c>
      <c r="D81" s="88" t="str">
        <f t="shared" si="6"/>
        <v/>
      </c>
      <c r="E81" s="66"/>
      <c r="F81" s="95"/>
      <c r="G81" s="96" t="e">
        <f>IF(ISNA(VLOOKUP(F81,#REF!,3,0)),"",VLOOKUP(F81,#REF!,3,0))</f>
        <v>#REF!</v>
      </c>
      <c r="H81" s="99"/>
      <c r="I81" s="99"/>
      <c r="J81" s="97"/>
      <c r="K81" s="115" t="str">
        <f>IF(ISBLANK(J81),"",(VLOOKUP(J81,#REF!,2,0)))</f>
        <v/>
      </c>
      <c r="L81" s="95" t="str">
        <f t="shared" si="9"/>
        <v/>
      </c>
      <c r="M81" s="95"/>
      <c r="N81" s="95"/>
      <c r="O81" s="95"/>
      <c r="P81" s="95"/>
      <c r="Q81" s="95"/>
      <c r="R81" s="95" t="str">
        <f t="shared" si="7"/>
        <v/>
      </c>
      <c r="S81" s="95"/>
      <c r="T81" s="89"/>
      <c r="U81" s="90"/>
      <c r="V81" s="90"/>
      <c r="W81" s="47"/>
      <c r="X81" s="59"/>
      <c r="Y81" s="80">
        <f t="shared" si="8"/>
        <v>0</v>
      </c>
      <c r="Z81" s="81"/>
    </row>
    <row r="82" spans="1:26" s="1" customFormat="1" ht="15" customHeight="1">
      <c r="A82" s="13" t="str">
        <f>IF(ISBLANK(F82),"",VLOOKUP(F82,#REF!,11,0))</f>
        <v/>
      </c>
      <c r="B82" s="40" t="str">
        <f>IF(ISBLANK(F82),"",VLOOKUP(F82,#REF!,7,0))</f>
        <v/>
      </c>
      <c r="D82" s="88" t="str">
        <f t="shared" si="6"/>
        <v/>
      </c>
      <c r="E82" s="66"/>
      <c r="F82" s="95"/>
      <c r="G82" s="96" t="e">
        <f>IF(ISNA(VLOOKUP(F82,#REF!,3,0)),"",VLOOKUP(F82,#REF!,3,0))</f>
        <v>#REF!</v>
      </c>
      <c r="H82" s="99"/>
      <c r="I82" s="99"/>
      <c r="J82" s="97"/>
      <c r="K82" s="115" t="str">
        <f>IF(ISBLANK(J82),"",(VLOOKUP(J82,#REF!,2,0)))</f>
        <v/>
      </c>
      <c r="L82" s="95" t="str">
        <f t="shared" si="9"/>
        <v/>
      </c>
      <c r="M82" s="95"/>
      <c r="N82" s="95"/>
      <c r="O82" s="95"/>
      <c r="P82" s="95"/>
      <c r="Q82" s="95"/>
      <c r="R82" s="95" t="str">
        <f t="shared" si="7"/>
        <v/>
      </c>
      <c r="S82" s="95"/>
      <c r="T82" s="89"/>
      <c r="U82" s="90"/>
      <c r="V82" s="90"/>
      <c r="W82" s="47"/>
      <c r="X82" s="59"/>
      <c r="Y82" s="80">
        <f t="shared" si="8"/>
        <v>0</v>
      </c>
      <c r="Z82" s="81"/>
    </row>
    <row r="83" spans="1:26" s="1" customFormat="1" ht="15" customHeight="1">
      <c r="A83" s="13" t="str">
        <f>IF(ISBLANK(F83),"",VLOOKUP(F83,#REF!,11,0))</f>
        <v/>
      </c>
      <c r="B83" s="40" t="str">
        <f>IF(ISBLANK(F83),"",VLOOKUP(F83,#REF!,7,0))</f>
        <v/>
      </c>
      <c r="D83" s="88" t="str">
        <f t="shared" si="6"/>
        <v/>
      </c>
      <c r="E83" s="66"/>
      <c r="F83" s="95"/>
      <c r="G83" s="96" t="e">
        <f>IF(ISNA(VLOOKUP(F83,#REF!,3,0)),"",VLOOKUP(F83,#REF!,3,0))</f>
        <v>#REF!</v>
      </c>
      <c r="H83" s="99"/>
      <c r="I83" s="99"/>
      <c r="J83" s="97"/>
      <c r="K83" s="115" t="str">
        <f>IF(ISBLANK(J83),"",(VLOOKUP(J83,#REF!,2,0)))</f>
        <v/>
      </c>
      <c r="L83" s="95" t="str">
        <f t="shared" si="9"/>
        <v/>
      </c>
      <c r="M83" s="95"/>
      <c r="N83" s="95"/>
      <c r="O83" s="95"/>
      <c r="P83" s="95"/>
      <c r="Q83" s="95"/>
      <c r="R83" s="95" t="str">
        <f t="shared" si="7"/>
        <v/>
      </c>
      <c r="S83" s="95"/>
      <c r="T83" s="89"/>
      <c r="U83" s="90"/>
      <c r="V83" s="90"/>
      <c r="W83" s="47"/>
      <c r="X83" s="59"/>
      <c r="Y83" s="80">
        <f t="shared" si="8"/>
        <v>0</v>
      </c>
      <c r="Z83" s="81"/>
    </row>
    <row r="84" spans="1:26" s="1" customFormat="1" ht="15" customHeight="1">
      <c r="A84" s="13" t="str">
        <f>IF(ISBLANK(F84),"",VLOOKUP(F84,#REF!,11,0))</f>
        <v/>
      </c>
      <c r="B84" s="40" t="str">
        <f>IF(ISBLANK(F84),"",VLOOKUP(F84,#REF!,7,0))</f>
        <v/>
      </c>
      <c r="D84" s="88" t="str">
        <f t="shared" si="6"/>
        <v/>
      </c>
      <c r="E84" s="66"/>
      <c r="F84" s="95"/>
      <c r="G84" s="96" t="e">
        <f>IF(ISNA(VLOOKUP(F84,#REF!,3,0)),"",VLOOKUP(F84,#REF!,3,0))</f>
        <v>#REF!</v>
      </c>
      <c r="H84" s="99"/>
      <c r="I84" s="99"/>
      <c r="J84" s="97"/>
      <c r="K84" s="115" t="str">
        <f>IF(ISBLANK(J84),"",(VLOOKUP(J84,#REF!,2,0)))</f>
        <v/>
      </c>
      <c r="L84" s="95" t="str">
        <f t="shared" si="9"/>
        <v/>
      </c>
      <c r="M84" s="95"/>
      <c r="N84" s="95"/>
      <c r="O84" s="95"/>
      <c r="P84" s="95"/>
      <c r="Q84" s="95"/>
      <c r="R84" s="95" t="str">
        <f t="shared" si="7"/>
        <v/>
      </c>
      <c r="S84" s="95"/>
      <c r="T84" s="89"/>
      <c r="U84" s="90"/>
      <c r="V84" s="90"/>
      <c r="W84" s="47"/>
      <c r="X84" s="59"/>
      <c r="Y84" s="80">
        <f t="shared" si="8"/>
        <v>0</v>
      </c>
      <c r="Z84" s="81"/>
    </row>
    <row r="85" spans="1:26" s="1" customFormat="1" ht="15" customHeight="1">
      <c r="A85" s="13" t="str">
        <f>IF(ISBLANK(F85),"",VLOOKUP(F85,#REF!,11,0))</f>
        <v/>
      </c>
      <c r="B85" s="40" t="str">
        <f>IF(ISBLANK(F85),"",VLOOKUP(F85,#REF!,7,0))</f>
        <v/>
      </c>
      <c r="D85" s="88" t="str">
        <f t="shared" si="6"/>
        <v/>
      </c>
      <c r="E85" s="66"/>
      <c r="F85" s="95"/>
      <c r="G85" s="96" t="e">
        <f>IF(ISNA(VLOOKUP(F85,#REF!,3,0)),"",VLOOKUP(F85,#REF!,3,0))</f>
        <v>#REF!</v>
      </c>
      <c r="H85" s="99"/>
      <c r="I85" s="99"/>
      <c r="J85" s="97"/>
      <c r="K85" s="115" t="str">
        <f>IF(ISBLANK(J85),"",(VLOOKUP(J85,#REF!,2,0)))</f>
        <v/>
      </c>
      <c r="L85" s="95" t="str">
        <f t="shared" si="9"/>
        <v/>
      </c>
      <c r="M85" s="95"/>
      <c r="N85" s="95"/>
      <c r="O85" s="95"/>
      <c r="P85" s="95"/>
      <c r="Q85" s="95"/>
      <c r="R85" s="95" t="str">
        <f t="shared" si="7"/>
        <v/>
      </c>
      <c r="S85" s="95"/>
      <c r="T85" s="89"/>
      <c r="U85" s="90"/>
      <c r="V85" s="90"/>
      <c r="W85" s="47"/>
      <c r="X85" s="59"/>
      <c r="Y85" s="80">
        <f t="shared" si="8"/>
        <v>0</v>
      </c>
      <c r="Z85" s="81"/>
    </row>
    <row r="86" spans="1:26" s="1" customFormat="1" ht="15" customHeight="1">
      <c r="A86" s="13" t="str">
        <f>IF(ISBLANK(F86),"",VLOOKUP(F86,#REF!,11,0))</f>
        <v/>
      </c>
      <c r="B86" s="40" t="str">
        <f>IF(ISBLANK(F86),"",VLOOKUP(F86,#REF!,7,0))</f>
        <v/>
      </c>
      <c r="D86" s="88" t="str">
        <f t="shared" si="6"/>
        <v/>
      </c>
      <c r="E86" s="66"/>
      <c r="F86" s="95"/>
      <c r="G86" s="96" t="e">
        <f>IF(ISNA(VLOOKUP(F86,#REF!,3,0)),"",VLOOKUP(F86,#REF!,3,0))</f>
        <v>#REF!</v>
      </c>
      <c r="H86" s="99"/>
      <c r="I86" s="99"/>
      <c r="J86" s="97"/>
      <c r="K86" s="115" t="str">
        <f>IF(ISBLANK(J86),"",(VLOOKUP(J86,#REF!,2,0)))</f>
        <v/>
      </c>
      <c r="L86" s="95" t="str">
        <f t="shared" si="9"/>
        <v/>
      </c>
      <c r="M86" s="95"/>
      <c r="N86" s="95"/>
      <c r="O86" s="95"/>
      <c r="P86" s="95"/>
      <c r="Q86" s="95"/>
      <c r="R86" s="95" t="str">
        <f t="shared" si="7"/>
        <v/>
      </c>
      <c r="S86" s="95"/>
      <c r="T86" s="89"/>
      <c r="U86" s="90"/>
      <c r="V86" s="90"/>
      <c r="W86" s="47"/>
      <c r="X86" s="59"/>
      <c r="Y86" s="80">
        <f t="shared" si="8"/>
        <v>0</v>
      </c>
      <c r="Z86" s="81"/>
    </row>
    <row r="87" spans="1:26" s="1" customFormat="1" ht="15" customHeight="1">
      <c r="A87" s="13" t="str">
        <f>IF(ISBLANK(F87),"",VLOOKUP(F87,#REF!,11,0))</f>
        <v/>
      </c>
      <c r="B87" s="40" t="str">
        <f>IF(ISBLANK(F87),"",VLOOKUP(F87,#REF!,7,0))</f>
        <v/>
      </c>
      <c r="D87" s="88" t="str">
        <f t="shared" si="6"/>
        <v/>
      </c>
      <c r="E87" s="66"/>
      <c r="F87" s="95"/>
      <c r="G87" s="96" t="e">
        <f>IF(ISNA(VLOOKUP(F87,#REF!,3,0)),"",VLOOKUP(F87,#REF!,3,0))</f>
        <v>#REF!</v>
      </c>
      <c r="H87" s="99"/>
      <c r="I87" s="99"/>
      <c r="J87" s="97"/>
      <c r="K87" s="115" t="str">
        <f>IF(ISBLANK(J87),"",(VLOOKUP(J87,#REF!,2,0)))</f>
        <v/>
      </c>
      <c r="L87" s="95" t="str">
        <f t="shared" si="9"/>
        <v/>
      </c>
      <c r="M87" s="95"/>
      <c r="N87" s="95"/>
      <c r="O87" s="95"/>
      <c r="P87" s="95"/>
      <c r="Q87" s="95"/>
      <c r="R87" s="95" t="str">
        <f t="shared" si="7"/>
        <v/>
      </c>
      <c r="S87" s="95"/>
      <c r="T87" s="89"/>
      <c r="U87" s="90"/>
      <c r="V87" s="90"/>
      <c r="W87" s="47"/>
      <c r="X87" s="59"/>
      <c r="Y87" s="80">
        <f t="shared" si="8"/>
        <v>0</v>
      </c>
      <c r="Z87" s="81"/>
    </row>
    <row r="88" spans="1:26" s="1" customFormat="1" ht="15" customHeight="1">
      <c r="A88" s="13" t="str">
        <f>IF(ISBLANK(F88),"",VLOOKUP(F88,#REF!,11,0))</f>
        <v/>
      </c>
      <c r="B88" s="40" t="str">
        <f>IF(ISBLANK(F88),"",VLOOKUP(F88,#REF!,7,0))</f>
        <v/>
      </c>
      <c r="D88" s="88" t="str">
        <f t="shared" si="6"/>
        <v/>
      </c>
      <c r="E88" s="66"/>
      <c r="F88" s="95"/>
      <c r="G88" s="96" t="e">
        <f>IF(ISNA(VLOOKUP(F88,#REF!,3,0)),"",VLOOKUP(F88,#REF!,3,0))</f>
        <v>#REF!</v>
      </c>
      <c r="H88" s="99"/>
      <c r="I88" s="99"/>
      <c r="J88" s="97"/>
      <c r="K88" s="115" t="str">
        <f>IF(ISBLANK(J88),"",(VLOOKUP(J88,#REF!,2,0)))</f>
        <v/>
      </c>
      <c r="L88" s="95" t="str">
        <f t="shared" si="9"/>
        <v/>
      </c>
      <c r="M88" s="95"/>
      <c r="N88" s="95"/>
      <c r="O88" s="95"/>
      <c r="P88" s="95"/>
      <c r="Q88" s="95"/>
      <c r="R88" s="95" t="str">
        <f t="shared" si="7"/>
        <v/>
      </c>
      <c r="S88" s="95"/>
      <c r="T88" s="89"/>
      <c r="U88" s="90"/>
      <c r="V88" s="90"/>
      <c r="W88" s="47"/>
      <c r="X88" s="59"/>
      <c r="Y88" s="80">
        <f t="shared" si="8"/>
        <v>0</v>
      </c>
      <c r="Z88" s="81"/>
    </row>
    <row r="89" spans="1:26" s="1" customFormat="1" ht="15" customHeight="1">
      <c r="A89" s="13" t="str">
        <f>IF(ISBLANK(F89),"",VLOOKUP(F89,#REF!,11,0))</f>
        <v/>
      </c>
      <c r="B89" s="40" t="str">
        <f>IF(ISBLANK(F89),"",VLOOKUP(F89,#REF!,7,0))</f>
        <v/>
      </c>
      <c r="D89" s="88" t="str">
        <f t="shared" si="6"/>
        <v/>
      </c>
      <c r="E89" s="66"/>
      <c r="F89" s="95"/>
      <c r="G89" s="96" t="e">
        <f>IF(ISNA(VLOOKUP(F89,#REF!,3,0)),"",VLOOKUP(F89,#REF!,3,0))</f>
        <v>#REF!</v>
      </c>
      <c r="H89" s="99"/>
      <c r="I89" s="99"/>
      <c r="J89" s="97"/>
      <c r="K89" s="115" t="str">
        <f>IF(ISBLANK(J89),"",(VLOOKUP(J89,#REF!,2,0)))</f>
        <v/>
      </c>
      <c r="L89" s="95" t="str">
        <f t="shared" si="9"/>
        <v/>
      </c>
      <c r="M89" s="95"/>
      <c r="N89" s="95"/>
      <c r="O89" s="95"/>
      <c r="P89" s="95"/>
      <c r="Q89" s="95"/>
      <c r="R89" s="95" t="str">
        <f t="shared" si="7"/>
        <v/>
      </c>
      <c r="S89" s="95"/>
      <c r="T89" s="89"/>
      <c r="U89" s="90"/>
      <c r="V89" s="90"/>
      <c r="W89" s="47"/>
      <c r="X89" s="59"/>
      <c r="Y89" s="80">
        <f t="shared" si="8"/>
        <v>0</v>
      </c>
      <c r="Z89" s="81"/>
    </row>
    <row r="90" spans="1:26" s="1" customFormat="1" ht="15" customHeight="1">
      <c r="A90" s="13" t="str">
        <f>IF(ISBLANK(F90),"",VLOOKUP(F90,#REF!,11,0))</f>
        <v/>
      </c>
      <c r="B90" s="40" t="str">
        <f>IF(ISBLANK(F90),"",VLOOKUP(F90,#REF!,7,0))</f>
        <v/>
      </c>
      <c r="D90" s="88" t="str">
        <f t="shared" si="6"/>
        <v/>
      </c>
      <c r="E90" s="66"/>
      <c r="F90" s="95"/>
      <c r="G90" s="96" t="e">
        <f>IF(ISNA(VLOOKUP(F90,#REF!,3,0)),"",VLOOKUP(F90,#REF!,3,0))</f>
        <v>#REF!</v>
      </c>
      <c r="H90" s="99"/>
      <c r="I90" s="99"/>
      <c r="J90" s="97"/>
      <c r="K90" s="115" t="str">
        <f>IF(ISBLANK(J90),"",(VLOOKUP(J90,#REF!,2,0)))</f>
        <v/>
      </c>
      <c r="L90" s="95" t="str">
        <f t="shared" si="9"/>
        <v/>
      </c>
      <c r="M90" s="95"/>
      <c r="N90" s="95"/>
      <c r="O90" s="95"/>
      <c r="P90" s="95"/>
      <c r="Q90" s="95"/>
      <c r="R90" s="95" t="str">
        <f t="shared" si="7"/>
        <v/>
      </c>
      <c r="S90" s="95"/>
      <c r="T90" s="89"/>
      <c r="U90" s="90"/>
      <c r="V90" s="90"/>
      <c r="W90" s="47"/>
      <c r="X90" s="59"/>
      <c r="Y90" s="80">
        <f t="shared" si="8"/>
        <v>0</v>
      </c>
      <c r="Z90" s="81"/>
    </row>
    <row r="91" spans="1:26" s="1" customFormat="1" ht="15" customHeight="1">
      <c r="A91" s="13" t="str">
        <f>IF(ISBLANK(F91),"",VLOOKUP(F91,#REF!,11,0))</f>
        <v/>
      </c>
      <c r="B91" s="40" t="str">
        <f>IF(ISBLANK(F91),"",VLOOKUP(F91,#REF!,7,0))</f>
        <v/>
      </c>
      <c r="D91" s="88" t="str">
        <f t="shared" si="6"/>
        <v/>
      </c>
      <c r="E91" s="66"/>
      <c r="F91" s="95"/>
      <c r="G91" s="96" t="e">
        <f>IF(ISNA(VLOOKUP(F91,#REF!,3,0)),"",VLOOKUP(F91,#REF!,3,0))</f>
        <v>#REF!</v>
      </c>
      <c r="H91" s="99"/>
      <c r="I91" s="99"/>
      <c r="J91" s="97"/>
      <c r="K91" s="115" t="str">
        <f>IF(ISBLANK(J91),"",(VLOOKUP(J91,#REF!,2,0)))</f>
        <v/>
      </c>
      <c r="L91" s="95" t="str">
        <f t="shared" si="9"/>
        <v/>
      </c>
      <c r="M91" s="95"/>
      <c r="N91" s="95"/>
      <c r="O91" s="95"/>
      <c r="P91" s="95"/>
      <c r="Q91" s="95"/>
      <c r="R91" s="95" t="str">
        <f t="shared" si="7"/>
        <v/>
      </c>
      <c r="S91" s="95"/>
      <c r="T91" s="89"/>
      <c r="U91" s="90"/>
      <c r="V91" s="90"/>
      <c r="W91" s="47"/>
      <c r="X91" s="59"/>
      <c r="Y91" s="80">
        <f t="shared" si="8"/>
        <v>0</v>
      </c>
      <c r="Z91" s="81"/>
    </row>
    <row r="92" spans="1:26" s="1" customFormat="1" ht="15" customHeight="1">
      <c r="A92" s="13" t="str">
        <f>IF(ISBLANK(F92),"",VLOOKUP(F92,#REF!,11,0))</f>
        <v/>
      </c>
      <c r="B92" s="40" t="str">
        <f>IF(ISBLANK(F92),"",VLOOKUP(F92,#REF!,7,0))</f>
        <v/>
      </c>
      <c r="D92" s="88" t="str">
        <f t="shared" si="6"/>
        <v/>
      </c>
      <c r="E92" s="66"/>
      <c r="F92" s="95"/>
      <c r="G92" s="96" t="e">
        <f>IF(ISNA(VLOOKUP(F92,#REF!,3,0)),"",VLOOKUP(F92,#REF!,3,0))</f>
        <v>#REF!</v>
      </c>
      <c r="H92" s="99"/>
      <c r="I92" s="99"/>
      <c r="J92" s="97"/>
      <c r="K92" s="115" t="str">
        <f>IF(ISBLANK(J92),"",(VLOOKUP(J92,#REF!,2,0)))</f>
        <v/>
      </c>
      <c r="L92" s="95" t="str">
        <f t="shared" si="9"/>
        <v/>
      </c>
      <c r="M92" s="95"/>
      <c r="N92" s="95"/>
      <c r="O92" s="95"/>
      <c r="P92" s="95"/>
      <c r="Q92" s="95"/>
      <c r="R92" s="95" t="str">
        <f t="shared" si="7"/>
        <v/>
      </c>
      <c r="S92" s="95"/>
      <c r="T92" s="89"/>
      <c r="U92" s="90"/>
      <c r="V92" s="90"/>
      <c r="W92" s="47"/>
      <c r="X92" s="59"/>
      <c r="Y92" s="80">
        <f t="shared" si="8"/>
        <v>0</v>
      </c>
      <c r="Z92" s="81"/>
    </row>
    <row r="93" spans="1:26" s="1" customFormat="1" ht="15" customHeight="1">
      <c r="A93" s="13" t="str">
        <f>IF(ISBLANK(F93),"",VLOOKUP(F93,#REF!,11,0))</f>
        <v/>
      </c>
      <c r="B93" s="40" t="str">
        <f>IF(ISBLANK(F93),"",VLOOKUP(F93,#REF!,7,0))</f>
        <v/>
      </c>
      <c r="D93" s="88" t="str">
        <f t="shared" si="6"/>
        <v/>
      </c>
      <c r="E93" s="66"/>
      <c r="F93" s="95"/>
      <c r="G93" s="96" t="e">
        <f>IF(ISNA(VLOOKUP(F93,#REF!,3,0)),"",VLOOKUP(F93,#REF!,3,0))</f>
        <v>#REF!</v>
      </c>
      <c r="H93" s="99"/>
      <c r="I93" s="99"/>
      <c r="J93" s="97"/>
      <c r="K93" s="115" t="str">
        <f>IF(ISBLANK(J93),"",(VLOOKUP(J93,#REF!,2,0)))</f>
        <v/>
      </c>
      <c r="L93" s="95" t="str">
        <f t="shared" si="9"/>
        <v/>
      </c>
      <c r="M93" s="95"/>
      <c r="N93" s="95"/>
      <c r="O93" s="95"/>
      <c r="P93" s="95"/>
      <c r="Q93" s="95"/>
      <c r="R93" s="95" t="str">
        <f t="shared" si="7"/>
        <v/>
      </c>
      <c r="S93" s="95"/>
      <c r="T93" s="89"/>
      <c r="U93" s="90"/>
      <c r="V93" s="90"/>
      <c r="W93" s="47"/>
      <c r="X93" s="59"/>
      <c r="Y93" s="80">
        <f t="shared" si="8"/>
        <v>0</v>
      </c>
      <c r="Z93" s="81"/>
    </row>
    <row r="94" spans="1:26" s="1" customFormat="1" ht="15" customHeight="1">
      <c r="A94" s="13" t="str">
        <f>IF(ISBLANK(F94),"",VLOOKUP(F94,#REF!,11,0))</f>
        <v/>
      </c>
      <c r="B94" s="40" t="str">
        <f>IF(ISBLANK(F94),"",VLOOKUP(F94,#REF!,7,0))</f>
        <v/>
      </c>
      <c r="D94" s="88" t="str">
        <f t="shared" si="6"/>
        <v/>
      </c>
      <c r="E94" s="66"/>
      <c r="F94" s="95"/>
      <c r="G94" s="96" t="e">
        <f>IF(ISNA(VLOOKUP(F94,#REF!,3,0)),"",VLOOKUP(F94,#REF!,3,0))</f>
        <v>#REF!</v>
      </c>
      <c r="H94" s="99"/>
      <c r="I94" s="99"/>
      <c r="J94" s="97"/>
      <c r="K94" s="115" t="str">
        <f>IF(ISBLANK(J94),"",(VLOOKUP(J94,#REF!,2,0)))</f>
        <v/>
      </c>
      <c r="L94" s="95" t="str">
        <f t="shared" si="9"/>
        <v/>
      </c>
      <c r="M94" s="95"/>
      <c r="N94" s="95"/>
      <c r="O94" s="95"/>
      <c r="P94" s="95"/>
      <c r="Q94" s="95"/>
      <c r="R94" s="95" t="str">
        <f t="shared" si="7"/>
        <v/>
      </c>
      <c r="S94" s="95"/>
      <c r="T94" s="89"/>
      <c r="U94" s="90"/>
      <c r="V94" s="90"/>
      <c r="W94" s="47"/>
      <c r="X94" s="59"/>
      <c r="Y94" s="80">
        <f t="shared" si="8"/>
        <v>0</v>
      </c>
      <c r="Z94" s="81"/>
    </row>
    <row r="95" spans="1:26" s="1" customFormat="1" ht="15" customHeight="1">
      <c r="A95" s="13" t="str">
        <f>IF(ISBLANK(F95),"",VLOOKUP(F95,#REF!,11,0))</f>
        <v/>
      </c>
      <c r="B95" s="40" t="str">
        <f>IF(ISBLANK(F95),"",VLOOKUP(F95,#REF!,7,0))</f>
        <v/>
      </c>
      <c r="D95" s="88" t="str">
        <f t="shared" si="6"/>
        <v/>
      </c>
      <c r="E95" s="66"/>
      <c r="F95" s="95"/>
      <c r="G95" s="96" t="e">
        <f>IF(ISNA(VLOOKUP(F95,#REF!,3,0)),"",VLOOKUP(F95,#REF!,3,0))</f>
        <v>#REF!</v>
      </c>
      <c r="H95" s="99"/>
      <c r="I95" s="99"/>
      <c r="J95" s="97"/>
      <c r="K95" s="115" t="str">
        <f>IF(ISBLANK(J95),"",(VLOOKUP(J95,#REF!,2,0)))</f>
        <v/>
      </c>
      <c r="L95" s="95" t="str">
        <f t="shared" si="9"/>
        <v/>
      </c>
      <c r="M95" s="95"/>
      <c r="N95" s="95"/>
      <c r="O95" s="95"/>
      <c r="P95" s="95"/>
      <c r="Q95" s="95"/>
      <c r="R95" s="95" t="str">
        <f t="shared" si="7"/>
        <v/>
      </c>
      <c r="S95" s="95"/>
      <c r="T95" s="89"/>
      <c r="U95" s="90"/>
      <c r="V95" s="90"/>
      <c r="W95" s="47"/>
      <c r="X95" s="59"/>
      <c r="Y95" s="80">
        <f t="shared" si="8"/>
        <v>0</v>
      </c>
      <c r="Z95" s="81"/>
    </row>
    <row r="96" spans="1:26" s="1" customFormat="1" ht="15" customHeight="1">
      <c r="A96" s="13" t="str">
        <f>IF(ISBLANK(F96),"",VLOOKUP(F96,#REF!,11,0))</f>
        <v/>
      </c>
      <c r="B96" s="40" t="str">
        <f>IF(ISBLANK(F96),"",VLOOKUP(F96,#REF!,7,0))</f>
        <v/>
      </c>
      <c r="D96" s="88" t="str">
        <f t="shared" si="6"/>
        <v/>
      </c>
      <c r="E96" s="66"/>
      <c r="F96" s="95"/>
      <c r="G96" s="96" t="e">
        <f>IF(ISNA(VLOOKUP(F96,#REF!,3,0)),"",VLOOKUP(F96,#REF!,3,0))</f>
        <v>#REF!</v>
      </c>
      <c r="H96" s="99"/>
      <c r="I96" s="99"/>
      <c r="J96" s="97"/>
      <c r="K96" s="115" t="str">
        <f>IF(ISBLANK(J96),"",(VLOOKUP(J96,#REF!,2,0)))</f>
        <v/>
      </c>
      <c r="L96" s="95" t="str">
        <f t="shared" si="9"/>
        <v/>
      </c>
      <c r="M96" s="95"/>
      <c r="N96" s="95"/>
      <c r="O96" s="95"/>
      <c r="P96" s="95"/>
      <c r="Q96" s="95"/>
      <c r="R96" s="95" t="str">
        <f t="shared" si="7"/>
        <v/>
      </c>
      <c r="S96" s="95"/>
      <c r="T96" s="89"/>
      <c r="U96" s="90"/>
      <c r="V96" s="90"/>
      <c r="W96" s="47"/>
      <c r="X96" s="59"/>
      <c r="Y96" s="80">
        <f t="shared" si="8"/>
        <v>0</v>
      </c>
      <c r="Z96" s="81"/>
    </row>
    <row r="97" spans="1:26" s="1" customFormat="1" ht="15" customHeight="1">
      <c r="A97" s="13" t="str">
        <f>IF(ISBLANK(F97),"",VLOOKUP(F97,#REF!,11,0))</f>
        <v/>
      </c>
      <c r="B97" s="40" t="str">
        <f>IF(ISBLANK(F97),"",VLOOKUP(F97,#REF!,7,0))</f>
        <v/>
      </c>
      <c r="D97" s="88" t="str">
        <f t="shared" si="6"/>
        <v/>
      </c>
      <c r="E97" s="66"/>
      <c r="F97" s="95"/>
      <c r="G97" s="96" t="e">
        <f>IF(ISNA(VLOOKUP(F97,#REF!,3,0)),"",VLOOKUP(F97,#REF!,3,0))</f>
        <v>#REF!</v>
      </c>
      <c r="H97" s="99"/>
      <c r="I97" s="99"/>
      <c r="J97" s="97"/>
      <c r="K97" s="115" t="str">
        <f>IF(ISBLANK(J97),"",(VLOOKUP(J97,#REF!,2,0)))</f>
        <v/>
      </c>
      <c r="L97" s="95" t="str">
        <f t="shared" si="9"/>
        <v/>
      </c>
      <c r="M97" s="95"/>
      <c r="N97" s="95"/>
      <c r="O97" s="95"/>
      <c r="P97" s="95"/>
      <c r="Q97" s="95"/>
      <c r="R97" s="95" t="str">
        <f t="shared" si="7"/>
        <v/>
      </c>
      <c r="S97" s="95"/>
      <c r="T97" s="89"/>
      <c r="U97" s="90"/>
      <c r="V97" s="90"/>
      <c r="W97" s="47"/>
      <c r="X97" s="59"/>
      <c r="Y97" s="80">
        <f t="shared" si="8"/>
        <v>0</v>
      </c>
      <c r="Z97" s="81"/>
    </row>
    <row r="98" spans="1:26" s="1" customFormat="1" ht="15" customHeight="1">
      <c r="A98" s="13" t="str">
        <f>IF(ISBLANK(F98),"",VLOOKUP(F98,#REF!,11,0))</f>
        <v/>
      </c>
      <c r="B98" s="40" t="str">
        <f>IF(ISBLANK(F98),"",VLOOKUP(F98,#REF!,7,0))</f>
        <v/>
      </c>
      <c r="D98" s="88" t="str">
        <f t="shared" si="6"/>
        <v/>
      </c>
      <c r="E98" s="66"/>
      <c r="F98" s="95"/>
      <c r="G98" s="96" t="e">
        <f>IF(ISNA(VLOOKUP(F98,#REF!,3,0)),"",VLOOKUP(F98,#REF!,3,0))</f>
        <v>#REF!</v>
      </c>
      <c r="H98" s="99"/>
      <c r="I98" s="99"/>
      <c r="J98" s="97"/>
      <c r="K98" s="115" t="str">
        <f>IF(ISBLANK(J98),"",(VLOOKUP(J98,#REF!,2,0)))</f>
        <v/>
      </c>
      <c r="L98" s="95" t="str">
        <f t="shared" si="9"/>
        <v/>
      </c>
      <c r="M98" s="95"/>
      <c r="N98" s="95"/>
      <c r="O98" s="95"/>
      <c r="P98" s="95"/>
      <c r="Q98" s="95"/>
      <c r="R98" s="95" t="str">
        <f t="shared" si="7"/>
        <v/>
      </c>
      <c r="S98" s="95"/>
      <c r="T98" s="89"/>
      <c r="U98" s="90"/>
      <c r="V98" s="90"/>
      <c r="W98" s="47"/>
      <c r="X98" s="59"/>
      <c r="Y98" s="80">
        <f t="shared" si="8"/>
        <v>0</v>
      </c>
      <c r="Z98" s="81"/>
    </row>
    <row r="99" spans="1:26" s="1" customFormat="1" ht="15" customHeight="1">
      <c r="A99" s="13" t="str">
        <f>IF(ISBLANK(F99),"",VLOOKUP(F99,#REF!,11,0))</f>
        <v/>
      </c>
      <c r="B99" s="40" t="str">
        <f>IF(ISBLANK(F99),"",VLOOKUP(F99,#REF!,7,0))</f>
        <v/>
      </c>
      <c r="D99" s="88" t="str">
        <f t="shared" si="6"/>
        <v/>
      </c>
      <c r="E99" s="66"/>
      <c r="F99" s="95"/>
      <c r="G99" s="96" t="e">
        <f>IF(ISNA(VLOOKUP(F99,#REF!,3,0)),"",VLOOKUP(F99,#REF!,3,0))</f>
        <v>#REF!</v>
      </c>
      <c r="H99" s="99"/>
      <c r="I99" s="99"/>
      <c r="J99" s="97"/>
      <c r="K99" s="115" t="str">
        <f>IF(ISBLANK(J99),"",(VLOOKUP(J99,#REF!,2,0)))</f>
        <v/>
      </c>
      <c r="L99" s="95" t="str">
        <f t="shared" si="9"/>
        <v/>
      </c>
      <c r="M99" s="95"/>
      <c r="N99" s="95"/>
      <c r="O99" s="95"/>
      <c r="P99" s="95"/>
      <c r="Q99" s="95"/>
      <c r="R99" s="95" t="str">
        <f t="shared" si="7"/>
        <v/>
      </c>
      <c r="S99" s="95"/>
      <c r="T99" s="89"/>
      <c r="U99" s="90"/>
      <c r="V99" s="90"/>
      <c r="W99" s="47"/>
      <c r="X99" s="59"/>
      <c r="Y99" s="80">
        <f t="shared" si="8"/>
        <v>0</v>
      </c>
      <c r="Z99" s="81"/>
    </row>
    <row r="100" spans="1:26" s="1" customFormat="1" ht="15" customHeight="1">
      <c r="A100" s="13" t="str">
        <f>IF(ISBLANK(F100),"",VLOOKUP(F100,#REF!,11,0))</f>
        <v/>
      </c>
      <c r="B100" s="40" t="str">
        <f>IF(ISBLANK(F100),"",VLOOKUP(F100,#REF!,7,0))</f>
        <v/>
      </c>
      <c r="D100" s="88" t="str">
        <f t="shared" si="6"/>
        <v/>
      </c>
      <c r="E100" s="66"/>
      <c r="F100" s="95"/>
      <c r="G100" s="96" t="e">
        <f>IF(ISNA(VLOOKUP(F100,#REF!,3,0)),"",VLOOKUP(F100,#REF!,3,0))</f>
        <v>#REF!</v>
      </c>
      <c r="H100" s="99"/>
      <c r="I100" s="99"/>
      <c r="J100" s="97"/>
      <c r="K100" s="115" t="str">
        <f>IF(ISBLANK(J100),"",(VLOOKUP(J100,#REF!,2,0)))</f>
        <v/>
      </c>
      <c r="L100" s="95" t="str">
        <f t="shared" si="9"/>
        <v/>
      </c>
      <c r="M100" s="95"/>
      <c r="N100" s="95"/>
      <c r="O100" s="95"/>
      <c r="P100" s="95"/>
      <c r="Q100" s="95"/>
      <c r="R100" s="95" t="str">
        <f t="shared" si="7"/>
        <v/>
      </c>
      <c r="S100" s="95"/>
      <c r="T100" s="89"/>
      <c r="U100" s="90"/>
      <c r="V100" s="90"/>
      <c r="W100" s="47"/>
      <c r="X100" s="59"/>
      <c r="Y100" s="80">
        <f t="shared" si="8"/>
        <v>0</v>
      </c>
      <c r="Z100" s="81"/>
    </row>
    <row r="101" spans="1:26" s="1" customFormat="1" ht="15" customHeight="1">
      <c r="A101" s="13" t="str">
        <f>IF(ISBLANK(F101),"",VLOOKUP(F101,#REF!,11,0))</f>
        <v/>
      </c>
      <c r="B101" s="40" t="str">
        <f>IF(ISBLANK(F101),"",VLOOKUP(F101,#REF!,7,0))</f>
        <v/>
      </c>
      <c r="D101" s="88" t="str">
        <f t="shared" si="6"/>
        <v/>
      </c>
      <c r="E101" s="66"/>
      <c r="F101" s="95"/>
      <c r="G101" s="96" t="e">
        <f>IF(ISNA(VLOOKUP(F101,#REF!,3,0)),"",VLOOKUP(F101,#REF!,3,0))</f>
        <v>#REF!</v>
      </c>
      <c r="H101" s="99"/>
      <c r="I101" s="99"/>
      <c r="J101" s="97"/>
      <c r="K101" s="115" t="str">
        <f>IF(ISBLANK(J101),"",(VLOOKUP(J101,#REF!,2,0)))</f>
        <v/>
      </c>
      <c r="L101" s="95" t="str">
        <f t="shared" si="9"/>
        <v/>
      </c>
      <c r="M101" s="95"/>
      <c r="N101" s="95"/>
      <c r="O101" s="95"/>
      <c r="P101" s="95"/>
      <c r="Q101" s="95"/>
      <c r="R101" s="95" t="str">
        <f t="shared" si="7"/>
        <v/>
      </c>
      <c r="S101" s="95"/>
      <c r="T101" s="89"/>
      <c r="U101" s="90"/>
      <c r="V101" s="90"/>
      <c r="W101" s="47"/>
      <c r="X101" s="59"/>
      <c r="Y101" s="80">
        <f t="shared" si="8"/>
        <v>0</v>
      </c>
      <c r="Z101" s="81"/>
    </row>
    <row r="102" spans="1:26" s="1" customFormat="1" ht="15" customHeight="1">
      <c r="A102" s="13" t="str">
        <f>IF(ISBLANK(F102),"",VLOOKUP(F102,#REF!,11,0))</f>
        <v/>
      </c>
      <c r="B102" s="40" t="str">
        <f>IF(ISBLANK(F102),"",VLOOKUP(F102,#REF!,7,0))</f>
        <v/>
      </c>
      <c r="D102" s="88" t="str">
        <f t="shared" si="6"/>
        <v/>
      </c>
      <c r="E102" s="66"/>
      <c r="F102" s="95"/>
      <c r="G102" s="96" t="e">
        <f>IF(ISNA(VLOOKUP(F102,#REF!,3,0)),"",VLOOKUP(F102,#REF!,3,0))</f>
        <v>#REF!</v>
      </c>
      <c r="H102" s="99"/>
      <c r="I102" s="99"/>
      <c r="J102" s="97"/>
      <c r="K102" s="115" t="str">
        <f>IF(ISBLANK(J102),"",(VLOOKUP(J102,#REF!,2,0)))</f>
        <v/>
      </c>
      <c r="L102" s="95" t="str">
        <f t="shared" si="9"/>
        <v/>
      </c>
      <c r="M102" s="95"/>
      <c r="N102" s="95"/>
      <c r="O102" s="95"/>
      <c r="P102" s="95"/>
      <c r="Q102" s="95"/>
      <c r="R102" s="95" t="str">
        <f t="shared" si="7"/>
        <v/>
      </c>
      <c r="S102" s="95"/>
      <c r="T102" s="89"/>
      <c r="U102" s="90"/>
      <c r="V102" s="90"/>
      <c r="W102" s="47"/>
      <c r="X102" s="59"/>
      <c r="Y102" s="80">
        <f t="shared" si="8"/>
        <v>0</v>
      </c>
      <c r="Z102" s="81"/>
    </row>
    <row r="103" spans="1:26" s="1" customFormat="1" ht="15" customHeight="1">
      <c r="A103" s="13" t="str">
        <f>IF(ISBLANK(F103),"",VLOOKUP(F103,#REF!,11,0))</f>
        <v/>
      </c>
      <c r="B103" s="40" t="str">
        <f>IF(ISBLANK(F103),"",VLOOKUP(F103,#REF!,7,0))</f>
        <v/>
      </c>
      <c r="D103" s="88" t="str">
        <f t="shared" si="6"/>
        <v/>
      </c>
      <c r="E103" s="66"/>
      <c r="F103" s="95"/>
      <c r="G103" s="96" t="e">
        <f>IF(ISNA(VLOOKUP(F103,#REF!,3,0)),"",VLOOKUP(F103,#REF!,3,0))</f>
        <v>#REF!</v>
      </c>
      <c r="H103" s="99"/>
      <c r="I103" s="99"/>
      <c r="J103" s="97"/>
      <c r="K103" s="115" t="str">
        <f>IF(ISBLANK(J103),"",(VLOOKUP(J103,#REF!,2,0)))</f>
        <v/>
      </c>
      <c r="L103" s="95" t="str">
        <f t="shared" si="9"/>
        <v/>
      </c>
      <c r="M103" s="95"/>
      <c r="N103" s="95"/>
      <c r="O103" s="95"/>
      <c r="P103" s="95"/>
      <c r="Q103" s="95"/>
      <c r="R103" s="95" t="str">
        <f t="shared" si="7"/>
        <v/>
      </c>
      <c r="S103" s="95"/>
      <c r="T103" s="89"/>
      <c r="U103" s="90"/>
      <c r="V103" s="90"/>
      <c r="W103" s="47"/>
      <c r="X103" s="59"/>
      <c r="Y103" s="80">
        <f t="shared" si="8"/>
        <v>0</v>
      </c>
      <c r="Z103" s="81"/>
    </row>
    <row r="104" spans="1:26" s="1" customFormat="1" ht="15" customHeight="1">
      <c r="A104" s="13" t="str">
        <f>IF(ISBLANK(F104),"",VLOOKUP(F104,#REF!,11,0))</f>
        <v/>
      </c>
      <c r="B104" s="40" t="str">
        <f>IF(ISBLANK(F104),"",VLOOKUP(F104,#REF!,7,0))</f>
        <v/>
      </c>
      <c r="D104" s="88" t="str">
        <f t="shared" si="6"/>
        <v/>
      </c>
      <c r="E104" s="66"/>
      <c r="F104" s="95"/>
      <c r="G104" s="96" t="e">
        <f>IF(ISNA(VLOOKUP(F104,#REF!,3,0)),"",VLOOKUP(F104,#REF!,3,0))</f>
        <v>#REF!</v>
      </c>
      <c r="H104" s="99"/>
      <c r="I104" s="99"/>
      <c r="J104" s="97"/>
      <c r="K104" s="115" t="str">
        <f>IF(ISBLANK(J104),"",(VLOOKUP(J104,#REF!,2,0)))</f>
        <v/>
      </c>
      <c r="L104" s="95" t="str">
        <f t="shared" si="9"/>
        <v/>
      </c>
      <c r="M104" s="95"/>
      <c r="N104" s="95"/>
      <c r="O104" s="95"/>
      <c r="P104" s="95"/>
      <c r="Q104" s="95"/>
      <c r="R104" s="95" t="str">
        <f t="shared" si="7"/>
        <v/>
      </c>
      <c r="S104" s="95"/>
      <c r="T104" s="89"/>
      <c r="U104" s="90"/>
      <c r="V104" s="90"/>
      <c r="W104" s="47"/>
      <c r="X104" s="59"/>
      <c r="Y104" s="80">
        <f t="shared" si="8"/>
        <v>0</v>
      </c>
      <c r="Z104" s="81"/>
    </row>
    <row r="105" spans="1:26" s="1" customFormat="1" ht="15" customHeight="1">
      <c r="A105" s="13" t="str">
        <f>IF(ISBLANK(F105),"",VLOOKUP(F105,#REF!,11,0))</f>
        <v/>
      </c>
      <c r="B105" s="40" t="str">
        <f>IF(ISBLANK(F105),"",VLOOKUP(F105,#REF!,7,0))</f>
        <v/>
      </c>
      <c r="D105" s="88" t="str">
        <f t="shared" si="6"/>
        <v/>
      </c>
      <c r="E105" s="66"/>
      <c r="F105" s="95"/>
      <c r="G105" s="96" t="e">
        <f>IF(ISNA(VLOOKUP(F105,#REF!,3,0)),"",VLOOKUP(F105,#REF!,3,0))</f>
        <v>#REF!</v>
      </c>
      <c r="H105" s="99"/>
      <c r="I105" s="99"/>
      <c r="J105" s="97"/>
      <c r="K105" s="115" t="str">
        <f>IF(ISBLANK(J105),"",(VLOOKUP(J105,#REF!,2,0)))</f>
        <v/>
      </c>
      <c r="L105" s="95" t="str">
        <f t="shared" si="9"/>
        <v/>
      </c>
      <c r="M105" s="95"/>
      <c r="N105" s="95"/>
      <c r="O105" s="95"/>
      <c r="P105" s="95"/>
      <c r="Q105" s="95"/>
      <c r="R105" s="95" t="str">
        <f t="shared" si="7"/>
        <v/>
      </c>
      <c r="S105" s="95"/>
      <c r="T105" s="89"/>
      <c r="U105" s="90"/>
      <c r="V105" s="90"/>
      <c r="W105" s="47"/>
      <c r="X105" s="59"/>
      <c r="Y105" s="80">
        <f t="shared" si="8"/>
        <v>0</v>
      </c>
      <c r="Z105" s="81"/>
    </row>
    <row r="106" spans="1:26" s="1" customFormat="1" ht="15" customHeight="1">
      <c r="A106" s="13" t="str">
        <f>IF(ISBLANK(F106),"",VLOOKUP(F106,#REF!,11,0))</f>
        <v/>
      </c>
      <c r="B106" s="40" t="str">
        <f>IF(ISBLANK(F106),"",VLOOKUP(F106,#REF!,7,0))</f>
        <v/>
      </c>
      <c r="D106" s="88" t="str">
        <f t="shared" si="6"/>
        <v/>
      </c>
      <c r="E106" s="66"/>
      <c r="F106" s="95"/>
      <c r="G106" s="96" t="e">
        <f>IF(ISNA(VLOOKUP(F106,#REF!,3,0)),"",VLOOKUP(F106,#REF!,3,0))</f>
        <v>#REF!</v>
      </c>
      <c r="H106" s="99"/>
      <c r="I106" s="99"/>
      <c r="J106" s="97"/>
      <c r="K106" s="115" t="str">
        <f>IF(ISBLANK(J106),"",(VLOOKUP(J106,#REF!,2,0)))</f>
        <v/>
      </c>
      <c r="L106" s="95" t="str">
        <f t="shared" si="9"/>
        <v/>
      </c>
      <c r="M106" s="95"/>
      <c r="N106" s="95"/>
      <c r="O106" s="95"/>
      <c r="P106" s="95"/>
      <c r="Q106" s="95"/>
      <c r="R106" s="95" t="str">
        <f t="shared" si="7"/>
        <v/>
      </c>
      <c r="S106" s="95"/>
      <c r="T106" s="89"/>
      <c r="U106" s="90"/>
      <c r="V106" s="90"/>
      <c r="W106" s="47"/>
      <c r="X106" s="59"/>
      <c r="Y106" s="80">
        <f t="shared" si="8"/>
        <v>0</v>
      </c>
      <c r="Z106" s="81"/>
    </row>
    <row r="107" spans="1:26" s="1" customFormat="1" ht="15" customHeight="1">
      <c r="A107" s="13" t="str">
        <f>IF(ISBLANK(F107),"",VLOOKUP(F107,#REF!,11,0))</f>
        <v/>
      </c>
      <c r="B107" s="40" t="str">
        <f>IF(ISBLANK(F107),"",VLOOKUP(F107,#REF!,7,0))</f>
        <v/>
      </c>
      <c r="D107" s="88" t="str">
        <f t="shared" si="6"/>
        <v/>
      </c>
      <c r="E107" s="66"/>
      <c r="F107" s="95"/>
      <c r="G107" s="96" t="e">
        <f>IF(ISNA(VLOOKUP(F107,#REF!,3,0)),"",VLOOKUP(F107,#REF!,3,0))</f>
        <v>#REF!</v>
      </c>
      <c r="H107" s="99"/>
      <c r="I107" s="99"/>
      <c r="J107" s="97"/>
      <c r="K107" s="115" t="str">
        <f>IF(ISBLANK(J107),"",(VLOOKUP(J107,#REF!,2,0)))</f>
        <v/>
      </c>
      <c r="L107" s="95" t="str">
        <f t="shared" si="9"/>
        <v/>
      </c>
      <c r="M107" s="95"/>
      <c r="N107" s="95"/>
      <c r="O107" s="95"/>
      <c r="P107" s="95"/>
      <c r="Q107" s="95"/>
      <c r="R107" s="95" t="str">
        <f t="shared" si="7"/>
        <v/>
      </c>
      <c r="S107" s="95"/>
      <c r="T107" s="89"/>
      <c r="U107" s="90"/>
      <c r="V107" s="90"/>
      <c r="W107" s="47"/>
      <c r="X107" s="59"/>
      <c r="Y107" s="80">
        <f t="shared" si="8"/>
        <v>0</v>
      </c>
      <c r="Z107" s="81"/>
    </row>
    <row r="108" spans="1:26" s="1" customFormat="1" ht="15" customHeight="1">
      <c r="A108" s="13" t="str">
        <f>IF(ISBLANK(F108),"",VLOOKUP(F108,#REF!,11,0))</f>
        <v/>
      </c>
      <c r="B108" s="40" t="str">
        <f>IF(ISBLANK(F108),"",VLOOKUP(F108,#REF!,7,0))</f>
        <v/>
      </c>
      <c r="D108" s="88" t="str">
        <f t="shared" si="6"/>
        <v/>
      </c>
      <c r="E108" s="66"/>
      <c r="F108" s="95"/>
      <c r="G108" s="96" t="e">
        <f>IF(ISNA(VLOOKUP(F108,#REF!,3,0)),"",VLOOKUP(F108,#REF!,3,0))</f>
        <v>#REF!</v>
      </c>
      <c r="H108" s="99"/>
      <c r="I108" s="99"/>
      <c r="J108" s="97"/>
      <c r="K108" s="115" t="str">
        <f>IF(ISBLANK(J108),"",(VLOOKUP(J108,#REF!,2,0)))</f>
        <v/>
      </c>
      <c r="L108" s="95" t="str">
        <f t="shared" si="9"/>
        <v/>
      </c>
      <c r="M108" s="95"/>
      <c r="N108" s="95"/>
      <c r="O108" s="95"/>
      <c r="P108" s="95"/>
      <c r="Q108" s="95"/>
      <c r="R108" s="95" t="str">
        <f t="shared" si="7"/>
        <v/>
      </c>
      <c r="S108" s="95"/>
      <c r="T108" s="89"/>
      <c r="U108" s="90"/>
      <c r="V108" s="90"/>
      <c r="W108" s="47"/>
      <c r="X108" s="59"/>
      <c r="Y108" s="80">
        <f t="shared" si="8"/>
        <v>0</v>
      </c>
      <c r="Z108" s="81"/>
    </row>
    <row r="109" spans="1:26" s="1" customFormat="1" ht="15" customHeight="1">
      <c r="A109" s="13" t="str">
        <f>IF(ISBLANK(F109),"",VLOOKUP(F109,#REF!,11,0))</f>
        <v/>
      </c>
      <c r="B109" s="40" t="str">
        <f>IF(ISBLANK(F109),"",VLOOKUP(F109,#REF!,7,0))</f>
        <v/>
      </c>
      <c r="D109" s="88" t="str">
        <f t="shared" si="6"/>
        <v/>
      </c>
      <c r="E109" s="66"/>
      <c r="F109" s="95"/>
      <c r="G109" s="96" t="e">
        <f>IF(ISNA(VLOOKUP(F109,#REF!,3,0)),"",VLOOKUP(F109,#REF!,3,0))</f>
        <v>#REF!</v>
      </c>
      <c r="H109" s="99"/>
      <c r="I109" s="99"/>
      <c r="J109" s="97"/>
      <c r="K109" s="115" t="str">
        <f>IF(ISBLANK(J109),"",(VLOOKUP(J109,#REF!,2,0)))</f>
        <v/>
      </c>
      <c r="L109" s="95" t="str">
        <f t="shared" si="9"/>
        <v/>
      </c>
      <c r="M109" s="95"/>
      <c r="N109" s="95"/>
      <c r="O109" s="95"/>
      <c r="P109" s="95"/>
      <c r="Q109" s="95"/>
      <c r="R109" s="95" t="str">
        <f t="shared" si="7"/>
        <v/>
      </c>
      <c r="S109" s="95"/>
      <c r="T109" s="89"/>
      <c r="U109" s="90"/>
      <c r="V109" s="90"/>
      <c r="W109" s="47"/>
      <c r="X109" s="59"/>
      <c r="Y109" s="80">
        <f t="shared" si="8"/>
        <v>0</v>
      </c>
      <c r="Z109" s="81"/>
    </row>
    <row r="110" spans="1:26" s="1" customFormat="1" ht="15" customHeight="1">
      <c r="A110" s="13" t="str">
        <f>IF(ISBLANK(F110),"",VLOOKUP(F110,#REF!,11,0))</f>
        <v/>
      </c>
      <c r="B110" s="40" t="str">
        <f>IF(ISBLANK(F110),"",VLOOKUP(F110,#REF!,7,0))</f>
        <v/>
      </c>
      <c r="D110" s="88" t="str">
        <f t="shared" ref="D110:D173" si="10">IF(Y110=0,"",IF(ISBLANK(E110),IF(ISBLANK(V110),40,50),IF(E110="J",IF(ISBLANK(V110),29,39),IF(E110="Z",IF(ISBLANK(V110),29,39),IF(E110="G",IF(ISBLANK(V110),9,19),IF(E110="I",IF(ISBLANK(V110),9,19)))))))</f>
        <v/>
      </c>
      <c r="E110" s="66"/>
      <c r="F110" s="95"/>
      <c r="G110" s="96" t="e">
        <f>IF(ISNA(VLOOKUP(F110,#REF!,3,0)),"",VLOOKUP(F110,#REF!,3,0))</f>
        <v>#REF!</v>
      </c>
      <c r="H110" s="99"/>
      <c r="I110" s="99"/>
      <c r="J110" s="97"/>
      <c r="K110" s="115" t="str">
        <f>IF(ISBLANK(J110),"",(VLOOKUP(J110,#REF!,2,0)))</f>
        <v/>
      </c>
      <c r="L110" s="95" t="str">
        <f t="shared" si="9"/>
        <v/>
      </c>
      <c r="M110" s="95"/>
      <c r="N110" s="95"/>
      <c r="O110" s="95"/>
      <c r="P110" s="95"/>
      <c r="Q110" s="95"/>
      <c r="R110" s="95" t="str">
        <f t="shared" si="7"/>
        <v/>
      </c>
      <c r="S110" s="95"/>
      <c r="T110" s="89"/>
      <c r="U110" s="90"/>
      <c r="V110" s="90"/>
      <c r="W110" s="47"/>
      <c r="X110" s="59"/>
      <c r="Y110" s="80">
        <f t="shared" si="8"/>
        <v>0</v>
      </c>
      <c r="Z110" s="81"/>
    </row>
    <row r="111" spans="1:26" s="1" customFormat="1" ht="15" customHeight="1">
      <c r="A111" s="13" t="str">
        <f>IF(ISBLANK(F111),"",VLOOKUP(F111,#REF!,11,0))</f>
        <v/>
      </c>
      <c r="B111" s="40" t="str">
        <f>IF(ISBLANK(F111),"",VLOOKUP(F111,#REF!,7,0))</f>
        <v/>
      </c>
      <c r="D111" s="88" t="str">
        <f t="shared" si="10"/>
        <v/>
      </c>
      <c r="E111" s="66"/>
      <c r="F111" s="95"/>
      <c r="G111" s="96" t="e">
        <f>IF(ISNA(VLOOKUP(F111,#REF!,3,0)),"",VLOOKUP(F111,#REF!,3,0))</f>
        <v>#REF!</v>
      </c>
      <c r="H111" s="99"/>
      <c r="I111" s="99"/>
      <c r="J111" s="97"/>
      <c r="K111" s="115" t="str">
        <f>IF(ISBLANK(J111),"",(VLOOKUP(J111,#REF!,2,0)))</f>
        <v/>
      </c>
      <c r="L111" s="95" t="str">
        <f t="shared" ref="L111:L174" si="11">IF(B111="","",IF(B111="-","VX",IF(B111="&lt;","VX",IF(B111="+","OX",IF(B111="&gt;","OX",IF(B111="YY","YY",IF(B111="ZZ","ZZ")))))))</f>
        <v/>
      </c>
      <c r="M111" s="95"/>
      <c r="N111" s="95"/>
      <c r="O111" s="95"/>
      <c r="P111" s="95"/>
      <c r="Q111" s="95"/>
      <c r="R111" s="95" t="str">
        <f t="shared" ref="R111:R174" si="12">IF(Q111="","","0010")</f>
        <v/>
      </c>
      <c r="S111" s="95"/>
      <c r="T111" s="89"/>
      <c r="U111" s="90"/>
      <c r="V111" s="90"/>
      <c r="W111" s="47"/>
      <c r="X111" s="59"/>
      <c r="Y111" s="80">
        <f t="shared" ref="Y111:Y174" si="13">ROUND(U111-V111,2)</f>
        <v>0</v>
      </c>
      <c r="Z111" s="81"/>
    </row>
    <row r="112" spans="1:26" s="1" customFormat="1" ht="15" customHeight="1">
      <c r="A112" s="13" t="str">
        <f>IF(ISBLANK(F112),"",VLOOKUP(F112,#REF!,11,0))</f>
        <v/>
      </c>
      <c r="B112" s="40" t="str">
        <f>IF(ISBLANK(F112),"",VLOOKUP(F112,#REF!,7,0))</f>
        <v/>
      </c>
      <c r="D112" s="88" t="str">
        <f t="shared" si="10"/>
        <v/>
      </c>
      <c r="E112" s="66"/>
      <c r="F112" s="95"/>
      <c r="G112" s="96" t="e">
        <f>IF(ISNA(VLOOKUP(F112,#REF!,3,0)),"",VLOOKUP(F112,#REF!,3,0))</f>
        <v>#REF!</v>
      </c>
      <c r="H112" s="99"/>
      <c r="I112" s="99"/>
      <c r="J112" s="97"/>
      <c r="K112" s="115" t="str">
        <f>IF(ISBLANK(J112),"",(VLOOKUP(J112,#REF!,2,0)))</f>
        <v/>
      </c>
      <c r="L112" s="95" t="str">
        <f t="shared" si="11"/>
        <v/>
      </c>
      <c r="M112" s="95"/>
      <c r="N112" s="95"/>
      <c r="O112" s="95"/>
      <c r="P112" s="95"/>
      <c r="Q112" s="95"/>
      <c r="R112" s="95" t="str">
        <f t="shared" si="12"/>
        <v/>
      </c>
      <c r="S112" s="95"/>
      <c r="T112" s="89"/>
      <c r="U112" s="90"/>
      <c r="V112" s="90"/>
      <c r="W112" s="47"/>
      <c r="X112" s="59"/>
      <c r="Y112" s="80">
        <f t="shared" si="13"/>
        <v>0</v>
      </c>
      <c r="Z112" s="81"/>
    </row>
    <row r="113" spans="1:26" s="1" customFormat="1" ht="15" customHeight="1">
      <c r="A113" s="13" t="str">
        <f>IF(ISBLANK(F113),"",VLOOKUP(F113,#REF!,11,0))</f>
        <v/>
      </c>
      <c r="B113" s="40" t="str">
        <f>IF(ISBLANK(F113),"",VLOOKUP(F113,#REF!,7,0))</f>
        <v/>
      </c>
      <c r="D113" s="88" t="str">
        <f t="shared" si="10"/>
        <v/>
      </c>
      <c r="E113" s="66"/>
      <c r="F113" s="95"/>
      <c r="G113" s="96" t="e">
        <f>IF(ISNA(VLOOKUP(F113,#REF!,3,0)),"",VLOOKUP(F113,#REF!,3,0))</f>
        <v>#REF!</v>
      </c>
      <c r="H113" s="99"/>
      <c r="I113" s="99"/>
      <c r="J113" s="97"/>
      <c r="K113" s="115" t="str">
        <f>IF(ISBLANK(J113),"",(VLOOKUP(J113,#REF!,2,0)))</f>
        <v/>
      </c>
      <c r="L113" s="95" t="str">
        <f t="shared" si="11"/>
        <v/>
      </c>
      <c r="M113" s="95"/>
      <c r="N113" s="95"/>
      <c r="O113" s="95"/>
      <c r="P113" s="95"/>
      <c r="Q113" s="95"/>
      <c r="R113" s="95" t="str">
        <f t="shared" si="12"/>
        <v/>
      </c>
      <c r="S113" s="95"/>
      <c r="T113" s="89"/>
      <c r="U113" s="90"/>
      <c r="V113" s="90"/>
      <c r="W113" s="47"/>
      <c r="X113" s="59"/>
      <c r="Y113" s="80">
        <f t="shared" si="13"/>
        <v>0</v>
      </c>
      <c r="Z113" s="81"/>
    </row>
    <row r="114" spans="1:26" s="1" customFormat="1" ht="15" customHeight="1">
      <c r="A114" s="13" t="str">
        <f>IF(ISBLANK(F114),"",VLOOKUP(F114,#REF!,11,0))</f>
        <v/>
      </c>
      <c r="B114" s="40" t="str">
        <f>IF(ISBLANK(F114),"",VLOOKUP(F114,#REF!,7,0))</f>
        <v/>
      </c>
      <c r="D114" s="88" t="str">
        <f t="shared" si="10"/>
        <v/>
      </c>
      <c r="E114" s="66"/>
      <c r="F114" s="95"/>
      <c r="G114" s="96" t="e">
        <f>IF(ISNA(VLOOKUP(F114,#REF!,3,0)),"",VLOOKUP(F114,#REF!,3,0))</f>
        <v>#REF!</v>
      </c>
      <c r="H114" s="99"/>
      <c r="I114" s="99"/>
      <c r="J114" s="97"/>
      <c r="K114" s="115" t="str">
        <f>IF(ISBLANK(J114),"",(VLOOKUP(J114,#REF!,2,0)))</f>
        <v/>
      </c>
      <c r="L114" s="95" t="str">
        <f t="shared" si="11"/>
        <v/>
      </c>
      <c r="M114" s="95"/>
      <c r="N114" s="95"/>
      <c r="O114" s="95"/>
      <c r="P114" s="95"/>
      <c r="Q114" s="95"/>
      <c r="R114" s="95" t="str">
        <f t="shared" si="12"/>
        <v/>
      </c>
      <c r="S114" s="95"/>
      <c r="T114" s="89"/>
      <c r="U114" s="90"/>
      <c r="V114" s="90"/>
      <c r="W114" s="47"/>
      <c r="X114" s="59"/>
      <c r="Y114" s="80">
        <f t="shared" si="13"/>
        <v>0</v>
      </c>
      <c r="Z114" s="81"/>
    </row>
    <row r="115" spans="1:26" s="1" customFormat="1" ht="15" customHeight="1">
      <c r="A115" s="13" t="str">
        <f>IF(ISBLANK(F115),"",VLOOKUP(F115,#REF!,11,0))</f>
        <v/>
      </c>
      <c r="B115" s="40" t="str">
        <f>IF(ISBLANK(F115),"",VLOOKUP(F115,#REF!,7,0))</f>
        <v/>
      </c>
      <c r="D115" s="88" t="str">
        <f t="shared" si="10"/>
        <v/>
      </c>
      <c r="E115" s="66"/>
      <c r="F115" s="95"/>
      <c r="G115" s="96" t="e">
        <f>IF(ISNA(VLOOKUP(F115,#REF!,3,0)),"",VLOOKUP(F115,#REF!,3,0))</f>
        <v>#REF!</v>
      </c>
      <c r="H115" s="99"/>
      <c r="I115" s="99"/>
      <c r="J115" s="97"/>
      <c r="K115" s="115" t="str">
        <f>IF(ISBLANK(J115),"",(VLOOKUP(J115,#REF!,2,0)))</f>
        <v/>
      </c>
      <c r="L115" s="95" t="str">
        <f t="shared" si="11"/>
        <v/>
      </c>
      <c r="M115" s="95"/>
      <c r="N115" s="95"/>
      <c r="O115" s="95"/>
      <c r="P115" s="95"/>
      <c r="Q115" s="95"/>
      <c r="R115" s="95" t="str">
        <f t="shared" si="12"/>
        <v/>
      </c>
      <c r="S115" s="95"/>
      <c r="T115" s="89"/>
      <c r="U115" s="90"/>
      <c r="V115" s="90"/>
      <c r="W115" s="47"/>
      <c r="X115" s="59"/>
      <c r="Y115" s="80">
        <f t="shared" si="13"/>
        <v>0</v>
      </c>
      <c r="Z115" s="81"/>
    </row>
    <row r="116" spans="1:26" s="1" customFormat="1" ht="15" customHeight="1">
      <c r="A116" s="13" t="str">
        <f>IF(ISBLANK(F116),"",VLOOKUP(F116,#REF!,11,0))</f>
        <v/>
      </c>
      <c r="B116" s="40" t="str">
        <f>IF(ISBLANK(F116),"",VLOOKUP(F116,#REF!,7,0))</f>
        <v/>
      </c>
      <c r="D116" s="88" t="str">
        <f t="shared" si="10"/>
        <v/>
      </c>
      <c r="E116" s="66"/>
      <c r="F116" s="95"/>
      <c r="G116" s="96" t="e">
        <f>IF(ISNA(VLOOKUP(F116,#REF!,3,0)),"",VLOOKUP(F116,#REF!,3,0))</f>
        <v>#REF!</v>
      </c>
      <c r="H116" s="99"/>
      <c r="I116" s="99"/>
      <c r="J116" s="97"/>
      <c r="K116" s="115" t="str">
        <f>IF(ISBLANK(J116),"",(VLOOKUP(J116,#REF!,2,0)))</f>
        <v/>
      </c>
      <c r="L116" s="95" t="str">
        <f t="shared" si="11"/>
        <v/>
      </c>
      <c r="M116" s="95"/>
      <c r="N116" s="95"/>
      <c r="O116" s="95"/>
      <c r="P116" s="95"/>
      <c r="Q116" s="95"/>
      <c r="R116" s="95" t="str">
        <f t="shared" si="12"/>
        <v/>
      </c>
      <c r="S116" s="95"/>
      <c r="T116" s="89"/>
      <c r="U116" s="90"/>
      <c r="V116" s="90"/>
      <c r="W116" s="47"/>
      <c r="X116" s="59"/>
      <c r="Y116" s="80">
        <f t="shared" si="13"/>
        <v>0</v>
      </c>
      <c r="Z116" s="81"/>
    </row>
    <row r="117" spans="1:26" s="1" customFormat="1" ht="15" customHeight="1">
      <c r="A117" s="13" t="str">
        <f>IF(ISBLANK(F117),"",VLOOKUP(F117,#REF!,11,0))</f>
        <v/>
      </c>
      <c r="B117" s="40" t="str">
        <f>IF(ISBLANK(F117),"",VLOOKUP(F117,#REF!,7,0))</f>
        <v/>
      </c>
      <c r="D117" s="88" t="str">
        <f t="shared" si="10"/>
        <v/>
      </c>
      <c r="E117" s="66"/>
      <c r="F117" s="95"/>
      <c r="G117" s="96" t="e">
        <f>IF(ISNA(VLOOKUP(F117,#REF!,3,0)),"",VLOOKUP(F117,#REF!,3,0))</f>
        <v>#REF!</v>
      </c>
      <c r="H117" s="99"/>
      <c r="I117" s="99"/>
      <c r="J117" s="97"/>
      <c r="K117" s="115" t="str">
        <f>IF(ISBLANK(J117),"",(VLOOKUP(J117,#REF!,2,0)))</f>
        <v/>
      </c>
      <c r="L117" s="95" t="str">
        <f t="shared" si="11"/>
        <v/>
      </c>
      <c r="M117" s="95"/>
      <c r="N117" s="95"/>
      <c r="O117" s="95"/>
      <c r="P117" s="95"/>
      <c r="Q117" s="95"/>
      <c r="R117" s="95" t="str">
        <f t="shared" si="12"/>
        <v/>
      </c>
      <c r="S117" s="95"/>
      <c r="T117" s="89"/>
      <c r="U117" s="90"/>
      <c r="V117" s="90"/>
      <c r="W117" s="47"/>
      <c r="X117" s="59"/>
      <c r="Y117" s="80">
        <f t="shared" si="13"/>
        <v>0</v>
      </c>
      <c r="Z117" s="81"/>
    </row>
    <row r="118" spans="1:26" s="1" customFormat="1" ht="15" customHeight="1">
      <c r="A118" s="13" t="str">
        <f>IF(ISBLANK(F118),"",VLOOKUP(F118,#REF!,11,0))</f>
        <v/>
      </c>
      <c r="B118" s="40" t="str">
        <f>IF(ISBLANK(F118),"",VLOOKUP(F118,#REF!,7,0))</f>
        <v/>
      </c>
      <c r="D118" s="88" t="str">
        <f t="shared" si="10"/>
        <v/>
      </c>
      <c r="E118" s="66"/>
      <c r="F118" s="95"/>
      <c r="G118" s="96" t="e">
        <f>IF(ISNA(VLOOKUP(F118,#REF!,3,0)),"",VLOOKUP(F118,#REF!,3,0))</f>
        <v>#REF!</v>
      </c>
      <c r="H118" s="99"/>
      <c r="I118" s="99"/>
      <c r="J118" s="97"/>
      <c r="K118" s="115" t="str">
        <f>IF(ISBLANK(J118),"",(VLOOKUP(J118,#REF!,2,0)))</f>
        <v/>
      </c>
      <c r="L118" s="95" t="str">
        <f t="shared" si="11"/>
        <v/>
      </c>
      <c r="M118" s="95"/>
      <c r="N118" s="95"/>
      <c r="O118" s="95"/>
      <c r="P118" s="95"/>
      <c r="Q118" s="95"/>
      <c r="R118" s="95" t="str">
        <f t="shared" si="12"/>
        <v/>
      </c>
      <c r="S118" s="95"/>
      <c r="T118" s="89"/>
      <c r="U118" s="90"/>
      <c r="V118" s="90"/>
      <c r="W118" s="47"/>
      <c r="X118" s="59"/>
      <c r="Y118" s="80">
        <f t="shared" si="13"/>
        <v>0</v>
      </c>
      <c r="Z118" s="81"/>
    </row>
    <row r="119" spans="1:26" s="1" customFormat="1" ht="15" customHeight="1">
      <c r="A119" s="13" t="str">
        <f>IF(ISBLANK(F119),"",VLOOKUP(F119,#REF!,11,0))</f>
        <v/>
      </c>
      <c r="B119" s="40" t="str">
        <f>IF(ISBLANK(F119),"",VLOOKUP(F119,#REF!,7,0))</f>
        <v/>
      </c>
      <c r="D119" s="88" t="str">
        <f t="shared" si="10"/>
        <v/>
      </c>
      <c r="E119" s="66"/>
      <c r="F119" s="95"/>
      <c r="G119" s="96" t="e">
        <f>IF(ISNA(VLOOKUP(F119,#REF!,3,0)),"",VLOOKUP(F119,#REF!,3,0))</f>
        <v>#REF!</v>
      </c>
      <c r="H119" s="99"/>
      <c r="I119" s="99"/>
      <c r="J119" s="97"/>
      <c r="K119" s="115" t="str">
        <f>IF(ISBLANK(J119),"",(VLOOKUP(J119,#REF!,2,0)))</f>
        <v/>
      </c>
      <c r="L119" s="95" t="str">
        <f t="shared" si="11"/>
        <v/>
      </c>
      <c r="M119" s="95"/>
      <c r="N119" s="95"/>
      <c r="O119" s="95"/>
      <c r="P119" s="95"/>
      <c r="Q119" s="95"/>
      <c r="R119" s="95" t="str">
        <f t="shared" si="12"/>
        <v/>
      </c>
      <c r="S119" s="95"/>
      <c r="T119" s="89"/>
      <c r="U119" s="90"/>
      <c r="V119" s="90"/>
      <c r="W119" s="47"/>
      <c r="X119" s="59"/>
      <c r="Y119" s="80">
        <f t="shared" si="13"/>
        <v>0</v>
      </c>
      <c r="Z119" s="81"/>
    </row>
    <row r="120" spans="1:26" s="1" customFormat="1" ht="15" customHeight="1">
      <c r="A120" s="13" t="str">
        <f>IF(ISBLANK(F120),"",VLOOKUP(F120,#REF!,11,0))</f>
        <v/>
      </c>
      <c r="B120" s="40" t="str">
        <f>IF(ISBLANK(F120),"",VLOOKUP(F120,#REF!,7,0))</f>
        <v/>
      </c>
      <c r="D120" s="88" t="str">
        <f t="shared" si="10"/>
        <v/>
      </c>
      <c r="E120" s="66"/>
      <c r="F120" s="95"/>
      <c r="G120" s="96" t="e">
        <f>IF(ISNA(VLOOKUP(F120,#REF!,3,0)),"",VLOOKUP(F120,#REF!,3,0))</f>
        <v>#REF!</v>
      </c>
      <c r="H120" s="99"/>
      <c r="I120" s="99"/>
      <c r="J120" s="97"/>
      <c r="K120" s="115" t="str">
        <f>IF(ISBLANK(J120),"",(VLOOKUP(J120,#REF!,2,0)))</f>
        <v/>
      </c>
      <c r="L120" s="95" t="str">
        <f t="shared" si="11"/>
        <v/>
      </c>
      <c r="M120" s="95"/>
      <c r="N120" s="95"/>
      <c r="O120" s="95"/>
      <c r="P120" s="95"/>
      <c r="Q120" s="95"/>
      <c r="R120" s="95" t="str">
        <f t="shared" si="12"/>
        <v/>
      </c>
      <c r="S120" s="95"/>
      <c r="T120" s="89"/>
      <c r="U120" s="90"/>
      <c r="V120" s="90"/>
      <c r="W120" s="47"/>
      <c r="X120" s="59"/>
      <c r="Y120" s="80">
        <f t="shared" si="13"/>
        <v>0</v>
      </c>
      <c r="Z120" s="81"/>
    </row>
    <row r="121" spans="1:26" s="1" customFormat="1" ht="15" customHeight="1">
      <c r="A121" s="13" t="str">
        <f>IF(ISBLANK(F121),"",VLOOKUP(F121,#REF!,11,0))</f>
        <v/>
      </c>
      <c r="B121" s="40" t="str">
        <f>IF(ISBLANK(F121),"",VLOOKUP(F121,#REF!,7,0))</f>
        <v/>
      </c>
      <c r="D121" s="88" t="str">
        <f t="shared" si="10"/>
        <v/>
      </c>
      <c r="E121" s="66"/>
      <c r="F121" s="95"/>
      <c r="G121" s="96" t="e">
        <f>IF(ISNA(VLOOKUP(F121,#REF!,3,0)),"",VLOOKUP(F121,#REF!,3,0))</f>
        <v>#REF!</v>
      </c>
      <c r="H121" s="99"/>
      <c r="I121" s="99"/>
      <c r="J121" s="97"/>
      <c r="K121" s="115" t="str">
        <f>IF(ISBLANK(J121),"",(VLOOKUP(J121,#REF!,2,0)))</f>
        <v/>
      </c>
      <c r="L121" s="95" t="str">
        <f t="shared" si="11"/>
        <v/>
      </c>
      <c r="M121" s="95"/>
      <c r="N121" s="95"/>
      <c r="O121" s="95"/>
      <c r="P121" s="95"/>
      <c r="Q121" s="95"/>
      <c r="R121" s="95" t="str">
        <f t="shared" si="12"/>
        <v/>
      </c>
      <c r="S121" s="95"/>
      <c r="T121" s="89"/>
      <c r="U121" s="90"/>
      <c r="V121" s="90"/>
      <c r="W121" s="47"/>
      <c r="X121" s="59"/>
      <c r="Y121" s="80">
        <f t="shared" si="13"/>
        <v>0</v>
      </c>
      <c r="Z121" s="81"/>
    </row>
    <row r="122" spans="1:26" s="1" customFormat="1" ht="15" customHeight="1">
      <c r="A122" s="13" t="str">
        <f>IF(ISBLANK(F122),"",VLOOKUP(F122,#REF!,11,0))</f>
        <v/>
      </c>
      <c r="B122" s="40" t="str">
        <f>IF(ISBLANK(F122),"",VLOOKUP(F122,#REF!,7,0))</f>
        <v/>
      </c>
      <c r="D122" s="88" t="str">
        <f t="shared" si="10"/>
        <v/>
      </c>
      <c r="E122" s="66"/>
      <c r="F122" s="95"/>
      <c r="G122" s="96" t="e">
        <f>IF(ISNA(VLOOKUP(F122,#REF!,3,0)),"",VLOOKUP(F122,#REF!,3,0))</f>
        <v>#REF!</v>
      </c>
      <c r="H122" s="99"/>
      <c r="I122" s="99"/>
      <c r="J122" s="97"/>
      <c r="K122" s="115" t="str">
        <f>IF(ISBLANK(J122),"",(VLOOKUP(J122,#REF!,2,0)))</f>
        <v/>
      </c>
      <c r="L122" s="95" t="str">
        <f t="shared" si="11"/>
        <v/>
      </c>
      <c r="M122" s="95"/>
      <c r="N122" s="95"/>
      <c r="O122" s="95"/>
      <c r="P122" s="95"/>
      <c r="Q122" s="95"/>
      <c r="R122" s="95" t="str">
        <f t="shared" si="12"/>
        <v/>
      </c>
      <c r="S122" s="95"/>
      <c r="T122" s="89"/>
      <c r="U122" s="90"/>
      <c r="V122" s="90"/>
      <c r="W122" s="47"/>
      <c r="X122" s="59"/>
      <c r="Y122" s="80">
        <f t="shared" si="13"/>
        <v>0</v>
      </c>
      <c r="Z122" s="81"/>
    </row>
    <row r="123" spans="1:26" s="1" customFormat="1" ht="15" customHeight="1">
      <c r="A123" s="13" t="str">
        <f>IF(ISBLANK(F123),"",VLOOKUP(F123,#REF!,11,0))</f>
        <v/>
      </c>
      <c r="B123" s="40" t="str">
        <f>IF(ISBLANK(F123),"",VLOOKUP(F123,#REF!,7,0))</f>
        <v/>
      </c>
      <c r="D123" s="88" t="str">
        <f t="shared" si="10"/>
        <v/>
      </c>
      <c r="E123" s="66"/>
      <c r="F123" s="95"/>
      <c r="G123" s="96" t="e">
        <f>IF(ISNA(VLOOKUP(F123,#REF!,3,0)),"",VLOOKUP(F123,#REF!,3,0))</f>
        <v>#REF!</v>
      </c>
      <c r="H123" s="99"/>
      <c r="I123" s="99"/>
      <c r="J123" s="97"/>
      <c r="K123" s="115" t="str">
        <f>IF(ISBLANK(J123),"",(VLOOKUP(J123,#REF!,2,0)))</f>
        <v/>
      </c>
      <c r="L123" s="95" t="str">
        <f t="shared" si="11"/>
        <v/>
      </c>
      <c r="M123" s="95"/>
      <c r="N123" s="95"/>
      <c r="O123" s="95"/>
      <c r="P123" s="95"/>
      <c r="Q123" s="95"/>
      <c r="R123" s="95" t="str">
        <f t="shared" si="12"/>
        <v/>
      </c>
      <c r="S123" s="95"/>
      <c r="T123" s="89"/>
      <c r="U123" s="90"/>
      <c r="V123" s="90"/>
      <c r="W123" s="47"/>
      <c r="X123" s="59"/>
      <c r="Y123" s="80">
        <f t="shared" si="13"/>
        <v>0</v>
      </c>
      <c r="Z123" s="81"/>
    </row>
    <row r="124" spans="1:26" s="1" customFormat="1" ht="15" customHeight="1">
      <c r="A124" s="13" t="str">
        <f>IF(ISBLANK(F124),"",VLOOKUP(F124,#REF!,11,0))</f>
        <v/>
      </c>
      <c r="B124" s="40" t="str">
        <f>IF(ISBLANK(F124),"",VLOOKUP(F124,#REF!,7,0))</f>
        <v/>
      </c>
      <c r="D124" s="88" t="str">
        <f t="shared" si="10"/>
        <v/>
      </c>
      <c r="E124" s="66"/>
      <c r="F124" s="95"/>
      <c r="G124" s="96" t="e">
        <f>IF(ISNA(VLOOKUP(F124,#REF!,3,0)),"",VLOOKUP(F124,#REF!,3,0))</f>
        <v>#REF!</v>
      </c>
      <c r="H124" s="99"/>
      <c r="I124" s="99"/>
      <c r="J124" s="97"/>
      <c r="K124" s="115" t="str">
        <f>IF(ISBLANK(J124),"",(VLOOKUP(J124,#REF!,2,0)))</f>
        <v/>
      </c>
      <c r="L124" s="95" t="str">
        <f t="shared" si="11"/>
        <v/>
      </c>
      <c r="M124" s="95"/>
      <c r="N124" s="95"/>
      <c r="O124" s="95"/>
      <c r="P124" s="95"/>
      <c r="Q124" s="95"/>
      <c r="R124" s="95" t="str">
        <f t="shared" si="12"/>
        <v/>
      </c>
      <c r="S124" s="95"/>
      <c r="T124" s="89"/>
      <c r="U124" s="90"/>
      <c r="V124" s="90"/>
      <c r="W124" s="47"/>
      <c r="X124" s="59"/>
      <c r="Y124" s="80">
        <f t="shared" si="13"/>
        <v>0</v>
      </c>
      <c r="Z124" s="81"/>
    </row>
    <row r="125" spans="1:26" s="1" customFormat="1" ht="15" customHeight="1">
      <c r="A125" s="13" t="str">
        <f>IF(ISBLANK(F125),"",VLOOKUP(F125,#REF!,11,0))</f>
        <v/>
      </c>
      <c r="B125" s="40" t="str">
        <f>IF(ISBLANK(F125),"",VLOOKUP(F125,#REF!,7,0))</f>
        <v/>
      </c>
      <c r="D125" s="88" t="str">
        <f t="shared" si="10"/>
        <v/>
      </c>
      <c r="E125" s="66"/>
      <c r="F125" s="95"/>
      <c r="G125" s="96" t="e">
        <f>IF(ISNA(VLOOKUP(F125,#REF!,3,0)),"",VLOOKUP(F125,#REF!,3,0))</f>
        <v>#REF!</v>
      </c>
      <c r="H125" s="99"/>
      <c r="I125" s="99"/>
      <c r="J125" s="97"/>
      <c r="K125" s="115" t="str">
        <f>IF(ISBLANK(J125),"",(VLOOKUP(J125,#REF!,2,0)))</f>
        <v/>
      </c>
      <c r="L125" s="95" t="str">
        <f t="shared" si="11"/>
        <v/>
      </c>
      <c r="M125" s="95"/>
      <c r="N125" s="95"/>
      <c r="O125" s="95"/>
      <c r="P125" s="95"/>
      <c r="Q125" s="95"/>
      <c r="R125" s="95" t="str">
        <f t="shared" si="12"/>
        <v/>
      </c>
      <c r="S125" s="95"/>
      <c r="T125" s="89"/>
      <c r="U125" s="90"/>
      <c r="V125" s="90"/>
      <c r="W125" s="47"/>
      <c r="X125" s="59"/>
      <c r="Y125" s="80">
        <f t="shared" si="13"/>
        <v>0</v>
      </c>
      <c r="Z125" s="81"/>
    </row>
    <row r="126" spans="1:26" s="1" customFormat="1" ht="15" customHeight="1">
      <c r="A126" s="13" t="str">
        <f>IF(ISBLANK(F126),"",VLOOKUP(F126,#REF!,11,0))</f>
        <v/>
      </c>
      <c r="B126" s="40" t="str">
        <f>IF(ISBLANK(F126),"",VLOOKUP(F126,#REF!,7,0))</f>
        <v/>
      </c>
      <c r="D126" s="88" t="str">
        <f t="shared" si="10"/>
        <v/>
      </c>
      <c r="E126" s="66"/>
      <c r="F126" s="95"/>
      <c r="G126" s="96" t="e">
        <f>IF(ISNA(VLOOKUP(F126,#REF!,3,0)),"",VLOOKUP(F126,#REF!,3,0))</f>
        <v>#REF!</v>
      </c>
      <c r="H126" s="99"/>
      <c r="I126" s="99"/>
      <c r="J126" s="97"/>
      <c r="K126" s="115" t="str">
        <f>IF(ISBLANK(J126),"",(VLOOKUP(J126,#REF!,2,0)))</f>
        <v/>
      </c>
      <c r="L126" s="95" t="str">
        <f t="shared" si="11"/>
        <v/>
      </c>
      <c r="M126" s="95"/>
      <c r="N126" s="95"/>
      <c r="O126" s="95"/>
      <c r="P126" s="95"/>
      <c r="Q126" s="95"/>
      <c r="R126" s="95" t="str">
        <f t="shared" si="12"/>
        <v/>
      </c>
      <c r="S126" s="95"/>
      <c r="T126" s="89"/>
      <c r="U126" s="90"/>
      <c r="V126" s="90"/>
      <c r="W126" s="47"/>
      <c r="X126" s="59"/>
      <c r="Y126" s="80">
        <f t="shared" si="13"/>
        <v>0</v>
      </c>
      <c r="Z126" s="81"/>
    </row>
    <row r="127" spans="1:26" s="1" customFormat="1" ht="15" customHeight="1">
      <c r="A127" s="13" t="str">
        <f>IF(ISBLANK(F127),"",VLOOKUP(F127,#REF!,11,0))</f>
        <v/>
      </c>
      <c r="B127" s="40" t="str">
        <f>IF(ISBLANK(F127),"",VLOOKUP(F127,#REF!,7,0))</f>
        <v/>
      </c>
      <c r="D127" s="88" t="str">
        <f t="shared" si="10"/>
        <v/>
      </c>
      <c r="E127" s="66"/>
      <c r="F127" s="95"/>
      <c r="G127" s="96" t="e">
        <f>IF(ISNA(VLOOKUP(F127,#REF!,3,0)),"",VLOOKUP(F127,#REF!,3,0))</f>
        <v>#REF!</v>
      </c>
      <c r="H127" s="99"/>
      <c r="I127" s="99"/>
      <c r="J127" s="97"/>
      <c r="K127" s="115" t="str">
        <f>IF(ISBLANK(J127),"",(VLOOKUP(J127,#REF!,2,0)))</f>
        <v/>
      </c>
      <c r="L127" s="95" t="str">
        <f t="shared" si="11"/>
        <v/>
      </c>
      <c r="M127" s="95"/>
      <c r="N127" s="95"/>
      <c r="O127" s="95"/>
      <c r="P127" s="95"/>
      <c r="Q127" s="95"/>
      <c r="R127" s="95" t="str">
        <f t="shared" si="12"/>
        <v/>
      </c>
      <c r="S127" s="95"/>
      <c r="T127" s="89"/>
      <c r="U127" s="90"/>
      <c r="V127" s="90"/>
      <c r="W127" s="47"/>
      <c r="X127" s="59"/>
      <c r="Y127" s="80">
        <f t="shared" si="13"/>
        <v>0</v>
      </c>
      <c r="Z127" s="81"/>
    </row>
    <row r="128" spans="1:26" s="1" customFormat="1" ht="15" customHeight="1">
      <c r="A128" s="13" t="str">
        <f>IF(ISBLANK(F128),"",VLOOKUP(F128,#REF!,11,0))</f>
        <v/>
      </c>
      <c r="B128" s="40" t="str">
        <f>IF(ISBLANK(F128),"",VLOOKUP(F128,#REF!,7,0))</f>
        <v/>
      </c>
      <c r="D128" s="88" t="str">
        <f t="shared" si="10"/>
        <v/>
      </c>
      <c r="E128" s="66"/>
      <c r="F128" s="95"/>
      <c r="G128" s="96" t="e">
        <f>IF(ISNA(VLOOKUP(F128,#REF!,3,0)),"",VLOOKUP(F128,#REF!,3,0))</f>
        <v>#REF!</v>
      </c>
      <c r="H128" s="99"/>
      <c r="I128" s="99"/>
      <c r="J128" s="97"/>
      <c r="K128" s="115" t="str">
        <f>IF(ISBLANK(J128),"",(VLOOKUP(J128,#REF!,2,0)))</f>
        <v/>
      </c>
      <c r="L128" s="95" t="str">
        <f t="shared" si="11"/>
        <v/>
      </c>
      <c r="M128" s="95"/>
      <c r="N128" s="95"/>
      <c r="O128" s="95"/>
      <c r="P128" s="95"/>
      <c r="Q128" s="95"/>
      <c r="R128" s="95" t="str">
        <f t="shared" si="12"/>
        <v/>
      </c>
      <c r="S128" s="95"/>
      <c r="T128" s="89"/>
      <c r="U128" s="90"/>
      <c r="V128" s="90"/>
      <c r="W128" s="47"/>
      <c r="X128" s="59"/>
      <c r="Y128" s="80">
        <f t="shared" si="13"/>
        <v>0</v>
      </c>
      <c r="Z128" s="81"/>
    </row>
    <row r="129" spans="1:26" s="1" customFormat="1" ht="15" customHeight="1">
      <c r="A129" s="13" t="str">
        <f>IF(ISBLANK(F129),"",VLOOKUP(F129,#REF!,11,0))</f>
        <v/>
      </c>
      <c r="B129" s="40" t="str">
        <f>IF(ISBLANK(F129),"",VLOOKUP(F129,#REF!,7,0))</f>
        <v/>
      </c>
      <c r="D129" s="88" t="str">
        <f t="shared" si="10"/>
        <v/>
      </c>
      <c r="E129" s="66"/>
      <c r="F129" s="95"/>
      <c r="G129" s="96" t="e">
        <f>IF(ISNA(VLOOKUP(F129,#REF!,3,0)),"",VLOOKUP(F129,#REF!,3,0))</f>
        <v>#REF!</v>
      </c>
      <c r="H129" s="99"/>
      <c r="I129" s="99"/>
      <c r="J129" s="97"/>
      <c r="K129" s="115" t="str">
        <f>IF(ISBLANK(J129),"",(VLOOKUP(J129,#REF!,2,0)))</f>
        <v/>
      </c>
      <c r="L129" s="95" t="str">
        <f t="shared" si="11"/>
        <v/>
      </c>
      <c r="M129" s="95"/>
      <c r="N129" s="95"/>
      <c r="O129" s="95"/>
      <c r="P129" s="95"/>
      <c r="Q129" s="95"/>
      <c r="R129" s="95" t="str">
        <f t="shared" si="12"/>
        <v/>
      </c>
      <c r="S129" s="95"/>
      <c r="T129" s="89"/>
      <c r="U129" s="90"/>
      <c r="V129" s="90"/>
      <c r="W129" s="47"/>
      <c r="X129" s="59"/>
      <c r="Y129" s="80">
        <f t="shared" si="13"/>
        <v>0</v>
      </c>
      <c r="Z129" s="81"/>
    </row>
    <row r="130" spans="1:26" s="1" customFormat="1" ht="15" customHeight="1">
      <c r="A130" s="13" t="str">
        <f>IF(ISBLANK(F130),"",VLOOKUP(F130,#REF!,11,0))</f>
        <v/>
      </c>
      <c r="B130" s="40" t="str">
        <f>IF(ISBLANK(F130),"",VLOOKUP(F130,#REF!,7,0))</f>
        <v/>
      </c>
      <c r="D130" s="88" t="str">
        <f t="shared" si="10"/>
        <v/>
      </c>
      <c r="E130" s="66"/>
      <c r="F130" s="95"/>
      <c r="G130" s="96" t="e">
        <f>IF(ISNA(VLOOKUP(F130,#REF!,3,0)),"",VLOOKUP(F130,#REF!,3,0))</f>
        <v>#REF!</v>
      </c>
      <c r="H130" s="99"/>
      <c r="I130" s="99"/>
      <c r="J130" s="97"/>
      <c r="K130" s="115" t="str">
        <f>IF(ISBLANK(J130),"",(VLOOKUP(J130,#REF!,2,0)))</f>
        <v/>
      </c>
      <c r="L130" s="95" t="str">
        <f t="shared" si="11"/>
        <v/>
      </c>
      <c r="M130" s="95"/>
      <c r="N130" s="95"/>
      <c r="O130" s="95"/>
      <c r="P130" s="95"/>
      <c r="Q130" s="95"/>
      <c r="R130" s="95" t="str">
        <f t="shared" si="12"/>
        <v/>
      </c>
      <c r="S130" s="95"/>
      <c r="T130" s="89"/>
      <c r="U130" s="90"/>
      <c r="V130" s="90"/>
      <c r="W130" s="47"/>
      <c r="X130" s="59"/>
      <c r="Y130" s="80">
        <f t="shared" si="13"/>
        <v>0</v>
      </c>
      <c r="Z130" s="81"/>
    </row>
    <row r="131" spans="1:26" s="1" customFormat="1" ht="15" customHeight="1">
      <c r="A131" s="13" t="str">
        <f>IF(ISBLANK(F131),"",VLOOKUP(F131,#REF!,11,0))</f>
        <v/>
      </c>
      <c r="B131" s="40" t="str">
        <f>IF(ISBLANK(F131),"",VLOOKUP(F131,#REF!,7,0))</f>
        <v/>
      </c>
      <c r="D131" s="88" t="str">
        <f t="shared" si="10"/>
        <v/>
      </c>
      <c r="E131" s="66"/>
      <c r="F131" s="95"/>
      <c r="G131" s="96" t="e">
        <f>IF(ISNA(VLOOKUP(F131,#REF!,3,0)),"",VLOOKUP(F131,#REF!,3,0))</f>
        <v>#REF!</v>
      </c>
      <c r="H131" s="99"/>
      <c r="I131" s="99"/>
      <c r="J131" s="97"/>
      <c r="K131" s="115" t="str">
        <f>IF(ISBLANK(J131),"",(VLOOKUP(J131,#REF!,2,0)))</f>
        <v/>
      </c>
      <c r="L131" s="95" t="str">
        <f t="shared" si="11"/>
        <v/>
      </c>
      <c r="M131" s="95"/>
      <c r="N131" s="95"/>
      <c r="O131" s="95"/>
      <c r="P131" s="95"/>
      <c r="Q131" s="95"/>
      <c r="R131" s="95" t="str">
        <f t="shared" si="12"/>
        <v/>
      </c>
      <c r="S131" s="95"/>
      <c r="T131" s="89"/>
      <c r="U131" s="90"/>
      <c r="V131" s="90"/>
      <c r="W131" s="47"/>
      <c r="X131" s="59"/>
      <c r="Y131" s="80">
        <f t="shared" si="13"/>
        <v>0</v>
      </c>
      <c r="Z131" s="81"/>
    </row>
    <row r="132" spans="1:26" s="1" customFormat="1" ht="15" customHeight="1">
      <c r="A132" s="13" t="str">
        <f>IF(ISBLANK(F132),"",VLOOKUP(F132,#REF!,11,0))</f>
        <v/>
      </c>
      <c r="B132" s="40" t="str">
        <f>IF(ISBLANK(F132),"",VLOOKUP(F132,#REF!,7,0))</f>
        <v/>
      </c>
      <c r="D132" s="88" t="str">
        <f t="shared" si="10"/>
        <v/>
      </c>
      <c r="E132" s="66"/>
      <c r="F132" s="95"/>
      <c r="G132" s="96" t="e">
        <f>IF(ISNA(VLOOKUP(F132,#REF!,3,0)),"",VLOOKUP(F132,#REF!,3,0))</f>
        <v>#REF!</v>
      </c>
      <c r="H132" s="99"/>
      <c r="I132" s="99"/>
      <c r="J132" s="97"/>
      <c r="K132" s="115" t="str">
        <f>IF(ISBLANK(J132),"",(VLOOKUP(J132,#REF!,2,0)))</f>
        <v/>
      </c>
      <c r="L132" s="95" t="str">
        <f t="shared" si="11"/>
        <v/>
      </c>
      <c r="M132" s="95"/>
      <c r="N132" s="95"/>
      <c r="O132" s="95"/>
      <c r="P132" s="95"/>
      <c r="Q132" s="95"/>
      <c r="R132" s="95" t="str">
        <f t="shared" si="12"/>
        <v/>
      </c>
      <c r="S132" s="95"/>
      <c r="T132" s="89"/>
      <c r="U132" s="90"/>
      <c r="V132" s="90"/>
      <c r="W132" s="47"/>
      <c r="X132" s="59"/>
      <c r="Y132" s="80">
        <f t="shared" si="13"/>
        <v>0</v>
      </c>
      <c r="Z132" s="81"/>
    </row>
    <row r="133" spans="1:26" s="1" customFormat="1" ht="15" customHeight="1">
      <c r="A133" s="13" t="str">
        <f>IF(ISBLANK(F133),"",VLOOKUP(F133,#REF!,11,0))</f>
        <v/>
      </c>
      <c r="B133" s="40" t="str">
        <f>IF(ISBLANK(F133),"",VLOOKUP(F133,#REF!,7,0))</f>
        <v/>
      </c>
      <c r="D133" s="88" t="str">
        <f t="shared" si="10"/>
        <v/>
      </c>
      <c r="E133" s="66"/>
      <c r="F133" s="95"/>
      <c r="G133" s="96" t="e">
        <f>IF(ISNA(VLOOKUP(F133,#REF!,3,0)),"",VLOOKUP(F133,#REF!,3,0))</f>
        <v>#REF!</v>
      </c>
      <c r="H133" s="99"/>
      <c r="I133" s="99"/>
      <c r="J133" s="97"/>
      <c r="K133" s="115" t="str">
        <f>IF(ISBLANK(J133),"",(VLOOKUP(J133,#REF!,2,0)))</f>
        <v/>
      </c>
      <c r="L133" s="95" t="str">
        <f t="shared" si="11"/>
        <v/>
      </c>
      <c r="M133" s="95"/>
      <c r="N133" s="95"/>
      <c r="O133" s="95"/>
      <c r="P133" s="95"/>
      <c r="Q133" s="95"/>
      <c r="R133" s="95" t="str">
        <f t="shared" si="12"/>
        <v/>
      </c>
      <c r="S133" s="95"/>
      <c r="T133" s="89"/>
      <c r="U133" s="90"/>
      <c r="V133" s="90"/>
      <c r="W133" s="47"/>
      <c r="X133" s="59"/>
      <c r="Y133" s="80">
        <f t="shared" si="13"/>
        <v>0</v>
      </c>
      <c r="Z133" s="81"/>
    </row>
    <row r="134" spans="1:26" s="1" customFormat="1" ht="15" customHeight="1">
      <c r="A134" s="13" t="str">
        <f>IF(ISBLANK(F134),"",VLOOKUP(F134,#REF!,11,0))</f>
        <v/>
      </c>
      <c r="B134" s="40" t="str">
        <f>IF(ISBLANK(F134),"",VLOOKUP(F134,#REF!,7,0))</f>
        <v/>
      </c>
      <c r="D134" s="88" t="str">
        <f t="shared" si="10"/>
        <v/>
      </c>
      <c r="E134" s="66"/>
      <c r="F134" s="95"/>
      <c r="G134" s="96" t="e">
        <f>IF(ISNA(VLOOKUP(F134,#REF!,3,0)),"",VLOOKUP(F134,#REF!,3,0))</f>
        <v>#REF!</v>
      </c>
      <c r="H134" s="99"/>
      <c r="I134" s="99"/>
      <c r="J134" s="97"/>
      <c r="K134" s="115" t="str">
        <f>IF(ISBLANK(J134),"",(VLOOKUP(J134,#REF!,2,0)))</f>
        <v/>
      </c>
      <c r="L134" s="95" t="str">
        <f t="shared" si="11"/>
        <v/>
      </c>
      <c r="M134" s="95"/>
      <c r="N134" s="95"/>
      <c r="O134" s="95"/>
      <c r="P134" s="95"/>
      <c r="Q134" s="95"/>
      <c r="R134" s="95" t="str">
        <f t="shared" si="12"/>
        <v/>
      </c>
      <c r="S134" s="95"/>
      <c r="T134" s="89"/>
      <c r="U134" s="90"/>
      <c r="V134" s="90"/>
      <c r="W134" s="47"/>
      <c r="X134" s="59"/>
      <c r="Y134" s="80">
        <f t="shared" si="13"/>
        <v>0</v>
      </c>
      <c r="Z134" s="81"/>
    </row>
    <row r="135" spans="1:26" s="1" customFormat="1" ht="15" customHeight="1">
      <c r="A135" s="13" t="str">
        <f>IF(ISBLANK(F135),"",VLOOKUP(F135,#REF!,11,0))</f>
        <v/>
      </c>
      <c r="B135" s="40" t="str">
        <f>IF(ISBLANK(F135),"",VLOOKUP(F135,#REF!,7,0))</f>
        <v/>
      </c>
      <c r="D135" s="88" t="str">
        <f t="shared" si="10"/>
        <v/>
      </c>
      <c r="E135" s="66"/>
      <c r="F135" s="95"/>
      <c r="G135" s="96" t="e">
        <f>IF(ISNA(VLOOKUP(F135,#REF!,3,0)),"",VLOOKUP(F135,#REF!,3,0))</f>
        <v>#REF!</v>
      </c>
      <c r="H135" s="99"/>
      <c r="I135" s="99"/>
      <c r="J135" s="97"/>
      <c r="K135" s="115" t="str">
        <f>IF(ISBLANK(J135),"",(VLOOKUP(J135,#REF!,2,0)))</f>
        <v/>
      </c>
      <c r="L135" s="95" t="str">
        <f t="shared" si="11"/>
        <v/>
      </c>
      <c r="M135" s="95"/>
      <c r="N135" s="95"/>
      <c r="O135" s="95"/>
      <c r="P135" s="95"/>
      <c r="Q135" s="95"/>
      <c r="R135" s="95" t="str">
        <f t="shared" si="12"/>
        <v/>
      </c>
      <c r="S135" s="95"/>
      <c r="T135" s="89"/>
      <c r="U135" s="90"/>
      <c r="V135" s="90"/>
      <c r="W135" s="47"/>
      <c r="X135" s="59"/>
      <c r="Y135" s="80">
        <f t="shared" si="13"/>
        <v>0</v>
      </c>
      <c r="Z135" s="81"/>
    </row>
    <row r="136" spans="1:26" s="1" customFormat="1" ht="15" customHeight="1">
      <c r="A136" s="13" t="str">
        <f>IF(ISBLANK(F136),"",VLOOKUP(F136,#REF!,11,0))</f>
        <v/>
      </c>
      <c r="B136" s="40" t="str">
        <f>IF(ISBLANK(F136),"",VLOOKUP(F136,#REF!,7,0))</f>
        <v/>
      </c>
      <c r="D136" s="88" t="str">
        <f t="shared" si="10"/>
        <v/>
      </c>
      <c r="E136" s="66"/>
      <c r="F136" s="95"/>
      <c r="G136" s="96" t="e">
        <f>IF(ISNA(VLOOKUP(F136,#REF!,3,0)),"",VLOOKUP(F136,#REF!,3,0))</f>
        <v>#REF!</v>
      </c>
      <c r="H136" s="99"/>
      <c r="I136" s="99"/>
      <c r="J136" s="97"/>
      <c r="K136" s="115" t="str">
        <f>IF(ISBLANK(J136),"",(VLOOKUP(J136,#REF!,2,0)))</f>
        <v/>
      </c>
      <c r="L136" s="95" t="str">
        <f t="shared" si="11"/>
        <v/>
      </c>
      <c r="M136" s="95"/>
      <c r="N136" s="95"/>
      <c r="O136" s="95"/>
      <c r="P136" s="95"/>
      <c r="Q136" s="95"/>
      <c r="R136" s="95" t="str">
        <f t="shared" si="12"/>
        <v/>
      </c>
      <c r="S136" s="95"/>
      <c r="T136" s="89"/>
      <c r="U136" s="90"/>
      <c r="V136" s="90"/>
      <c r="W136" s="47"/>
      <c r="X136" s="59"/>
      <c r="Y136" s="80">
        <f t="shared" si="13"/>
        <v>0</v>
      </c>
      <c r="Z136" s="81"/>
    </row>
    <row r="137" spans="1:26" s="1" customFormat="1" ht="15" customHeight="1">
      <c r="A137" s="13" t="str">
        <f>IF(ISBLANK(F137),"",VLOOKUP(F137,#REF!,11,0))</f>
        <v/>
      </c>
      <c r="B137" s="40" t="str">
        <f>IF(ISBLANK(F137),"",VLOOKUP(F137,#REF!,7,0))</f>
        <v/>
      </c>
      <c r="D137" s="88" t="str">
        <f t="shared" si="10"/>
        <v/>
      </c>
      <c r="E137" s="66"/>
      <c r="F137" s="95"/>
      <c r="G137" s="96" t="e">
        <f>IF(ISNA(VLOOKUP(F137,#REF!,3,0)),"",VLOOKUP(F137,#REF!,3,0))</f>
        <v>#REF!</v>
      </c>
      <c r="H137" s="99"/>
      <c r="I137" s="99"/>
      <c r="J137" s="97"/>
      <c r="K137" s="115" t="str">
        <f>IF(ISBLANK(J137),"",(VLOOKUP(J137,#REF!,2,0)))</f>
        <v/>
      </c>
      <c r="L137" s="95" t="str">
        <f t="shared" si="11"/>
        <v/>
      </c>
      <c r="M137" s="95"/>
      <c r="N137" s="95"/>
      <c r="O137" s="95"/>
      <c r="P137" s="95"/>
      <c r="Q137" s="95"/>
      <c r="R137" s="95" t="str">
        <f t="shared" si="12"/>
        <v/>
      </c>
      <c r="S137" s="95"/>
      <c r="T137" s="89"/>
      <c r="U137" s="90"/>
      <c r="V137" s="90"/>
      <c r="W137" s="47"/>
      <c r="X137" s="59"/>
      <c r="Y137" s="80">
        <f t="shared" si="13"/>
        <v>0</v>
      </c>
      <c r="Z137" s="81"/>
    </row>
    <row r="138" spans="1:26" s="1" customFormat="1" ht="15" customHeight="1">
      <c r="A138" s="13" t="str">
        <f>IF(ISBLANK(F138),"",VLOOKUP(F138,#REF!,11,0))</f>
        <v/>
      </c>
      <c r="B138" s="40" t="str">
        <f>IF(ISBLANK(F138),"",VLOOKUP(F138,#REF!,7,0))</f>
        <v/>
      </c>
      <c r="D138" s="88" t="str">
        <f t="shared" si="10"/>
        <v/>
      </c>
      <c r="E138" s="66"/>
      <c r="F138" s="95"/>
      <c r="G138" s="96" t="e">
        <f>IF(ISNA(VLOOKUP(F138,#REF!,3,0)),"",VLOOKUP(F138,#REF!,3,0))</f>
        <v>#REF!</v>
      </c>
      <c r="H138" s="99"/>
      <c r="I138" s="99"/>
      <c r="J138" s="97"/>
      <c r="K138" s="115" t="str">
        <f>IF(ISBLANK(J138),"",(VLOOKUP(J138,#REF!,2,0)))</f>
        <v/>
      </c>
      <c r="L138" s="95" t="str">
        <f t="shared" si="11"/>
        <v/>
      </c>
      <c r="M138" s="95"/>
      <c r="N138" s="95"/>
      <c r="O138" s="95"/>
      <c r="P138" s="95"/>
      <c r="Q138" s="95"/>
      <c r="R138" s="95" t="str">
        <f t="shared" si="12"/>
        <v/>
      </c>
      <c r="S138" s="95"/>
      <c r="T138" s="89"/>
      <c r="U138" s="90"/>
      <c r="V138" s="90"/>
      <c r="W138" s="47"/>
      <c r="X138" s="59"/>
      <c r="Y138" s="80">
        <f t="shared" si="13"/>
        <v>0</v>
      </c>
      <c r="Z138" s="81"/>
    </row>
    <row r="139" spans="1:26" s="1" customFormat="1" ht="15" customHeight="1">
      <c r="A139" s="13" t="str">
        <f>IF(ISBLANK(F139),"",VLOOKUP(F139,#REF!,11,0))</f>
        <v/>
      </c>
      <c r="B139" s="40" t="str">
        <f>IF(ISBLANK(F139),"",VLOOKUP(F139,#REF!,7,0))</f>
        <v/>
      </c>
      <c r="D139" s="88" t="str">
        <f t="shared" si="10"/>
        <v/>
      </c>
      <c r="E139" s="66"/>
      <c r="F139" s="95"/>
      <c r="G139" s="96" t="e">
        <f>IF(ISNA(VLOOKUP(F139,#REF!,3,0)),"",VLOOKUP(F139,#REF!,3,0))</f>
        <v>#REF!</v>
      </c>
      <c r="H139" s="99"/>
      <c r="I139" s="99"/>
      <c r="J139" s="97"/>
      <c r="K139" s="115" t="str">
        <f>IF(ISBLANK(J139),"",(VLOOKUP(J139,#REF!,2,0)))</f>
        <v/>
      </c>
      <c r="L139" s="95" t="str">
        <f t="shared" si="11"/>
        <v/>
      </c>
      <c r="M139" s="95"/>
      <c r="N139" s="95"/>
      <c r="O139" s="95"/>
      <c r="P139" s="95"/>
      <c r="Q139" s="95"/>
      <c r="R139" s="95" t="str">
        <f t="shared" si="12"/>
        <v/>
      </c>
      <c r="S139" s="95"/>
      <c r="T139" s="89"/>
      <c r="U139" s="90"/>
      <c r="V139" s="90"/>
      <c r="W139" s="47"/>
      <c r="X139" s="59"/>
      <c r="Y139" s="80">
        <f t="shared" si="13"/>
        <v>0</v>
      </c>
      <c r="Z139" s="81"/>
    </row>
    <row r="140" spans="1:26" s="1" customFormat="1" ht="15" customHeight="1">
      <c r="A140" s="13" t="str">
        <f>IF(ISBLANK(F140),"",VLOOKUP(F140,#REF!,11,0))</f>
        <v/>
      </c>
      <c r="B140" s="40" t="str">
        <f>IF(ISBLANK(F140),"",VLOOKUP(F140,#REF!,7,0))</f>
        <v/>
      </c>
      <c r="D140" s="88" t="str">
        <f t="shared" si="10"/>
        <v/>
      </c>
      <c r="E140" s="66"/>
      <c r="F140" s="95"/>
      <c r="G140" s="96" t="e">
        <f>IF(ISNA(VLOOKUP(F140,#REF!,3,0)),"",VLOOKUP(F140,#REF!,3,0))</f>
        <v>#REF!</v>
      </c>
      <c r="H140" s="99"/>
      <c r="I140" s="99"/>
      <c r="J140" s="97"/>
      <c r="K140" s="115" t="str">
        <f>IF(ISBLANK(J140),"",(VLOOKUP(J140,#REF!,2,0)))</f>
        <v/>
      </c>
      <c r="L140" s="95" t="str">
        <f t="shared" si="11"/>
        <v/>
      </c>
      <c r="M140" s="95"/>
      <c r="N140" s="95"/>
      <c r="O140" s="95"/>
      <c r="P140" s="95"/>
      <c r="Q140" s="95"/>
      <c r="R140" s="95" t="str">
        <f t="shared" si="12"/>
        <v/>
      </c>
      <c r="S140" s="95"/>
      <c r="T140" s="89"/>
      <c r="U140" s="90"/>
      <c r="V140" s="90"/>
      <c r="W140" s="47"/>
      <c r="X140" s="59"/>
      <c r="Y140" s="80">
        <f t="shared" si="13"/>
        <v>0</v>
      </c>
      <c r="Z140" s="81"/>
    </row>
    <row r="141" spans="1:26" s="1" customFormat="1" ht="15" customHeight="1">
      <c r="A141" s="13" t="str">
        <f>IF(ISBLANK(F141),"",VLOOKUP(F141,#REF!,11,0))</f>
        <v/>
      </c>
      <c r="B141" s="40" t="str">
        <f>IF(ISBLANK(F141),"",VLOOKUP(F141,#REF!,7,0))</f>
        <v/>
      </c>
      <c r="D141" s="88" t="str">
        <f t="shared" si="10"/>
        <v/>
      </c>
      <c r="E141" s="66"/>
      <c r="F141" s="95"/>
      <c r="G141" s="96" t="e">
        <f>IF(ISNA(VLOOKUP(F141,#REF!,3,0)),"",VLOOKUP(F141,#REF!,3,0))</f>
        <v>#REF!</v>
      </c>
      <c r="H141" s="99"/>
      <c r="I141" s="99"/>
      <c r="J141" s="97"/>
      <c r="K141" s="115" t="str">
        <f>IF(ISBLANK(J141),"",(VLOOKUP(J141,#REF!,2,0)))</f>
        <v/>
      </c>
      <c r="L141" s="95" t="str">
        <f t="shared" si="11"/>
        <v/>
      </c>
      <c r="M141" s="95"/>
      <c r="N141" s="95"/>
      <c r="O141" s="95"/>
      <c r="P141" s="95"/>
      <c r="Q141" s="95"/>
      <c r="R141" s="95" t="str">
        <f t="shared" si="12"/>
        <v/>
      </c>
      <c r="S141" s="95"/>
      <c r="T141" s="89"/>
      <c r="U141" s="90"/>
      <c r="V141" s="90"/>
      <c r="W141" s="47"/>
      <c r="X141" s="59"/>
      <c r="Y141" s="80">
        <f t="shared" si="13"/>
        <v>0</v>
      </c>
      <c r="Z141" s="81"/>
    </row>
    <row r="142" spans="1:26" s="1" customFormat="1" ht="15" customHeight="1">
      <c r="A142" s="13" t="str">
        <f>IF(ISBLANK(F142),"",VLOOKUP(F142,#REF!,11,0))</f>
        <v/>
      </c>
      <c r="B142" s="40" t="str">
        <f>IF(ISBLANK(F142),"",VLOOKUP(F142,#REF!,7,0))</f>
        <v/>
      </c>
      <c r="D142" s="88" t="str">
        <f t="shared" si="10"/>
        <v/>
      </c>
      <c r="E142" s="66"/>
      <c r="F142" s="95"/>
      <c r="G142" s="96" t="e">
        <f>IF(ISNA(VLOOKUP(F142,#REF!,3,0)),"",VLOOKUP(F142,#REF!,3,0))</f>
        <v>#REF!</v>
      </c>
      <c r="H142" s="99"/>
      <c r="I142" s="99"/>
      <c r="J142" s="97"/>
      <c r="K142" s="115" t="str">
        <f>IF(ISBLANK(J142),"",(VLOOKUP(J142,#REF!,2,0)))</f>
        <v/>
      </c>
      <c r="L142" s="95" t="str">
        <f t="shared" si="11"/>
        <v/>
      </c>
      <c r="M142" s="95"/>
      <c r="N142" s="95"/>
      <c r="O142" s="95"/>
      <c r="P142" s="95"/>
      <c r="Q142" s="95"/>
      <c r="R142" s="95" t="str">
        <f t="shared" si="12"/>
        <v/>
      </c>
      <c r="S142" s="95"/>
      <c r="T142" s="89"/>
      <c r="U142" s="90"/>
      <c r="V142" s="90"/>
      <c r="W142" s="47"/>
      <c r="X142" s="59"/>
      <c r="Y142" s="80">
        <f t="shared" si="13"/>
        <v>0</v>
      </c>
      <c r="Z142" s="81"/>
    </row>
    <row r="143" spans="1:26" s="1" customFormat="1" ht="15" customHeight="1">
      <c r="A143" s="13" t="str">
        <f>IF(ISBLANK(F143),"",VLOOKUP(F143,#REF!,11,0))</f>
        <v/>
      </c>
      <c r="B143" s="40" t="str">
        <f>IF(ISBLANK(F143),"",VLOOKUP(F143,#REF!,7,0))</f>
        <v/>
      </c>
      <c r="D143" s="88" t="str">
        <f t="shared" si="10"/>
        <v/>
      </c>
      <c r="E143" s="66"/>
      <c r="F143" s="95"/>
      <c r="G143" s="96" t="e">
        <f>IF(ISNA(VLOOKUP(F143,#REF!,3,0)),"",VLOOKUP(F143,#REF!,3,0))</f>
        <v>#REF!</v>
      </c>
      <c r="H143" s="99"/>
      <c r="I143" s="99"/>
      <c r="J143" s="97"/>
      <c r="K143" s="115" t="str">
        <f>IF(ISBLANK(J143),"",(VLOOKUP(J143,#REF!,2,0)))</f>
        <v/>
      </c>
      <c r="L143" s="95" t="str">
        <f t="shared" si="11"/>
        <v/>
      </c>
      <c r="M143" s="95"/>
      <c r="N143" s="95"/>
      <c r="O143" s="95"/>
      <c r="P143" s="95"/>
      <c r="Q143" s="95"/>
      <c r="R143" s="95" t="str">
        <f t="shared" si="12"/>
        <v/>
      </c>
      <c r="S143" s="95"/>
      <c r="T143" s="89"/>
      <c r="U143" s="90"/>
      <c r="V143" s="90"/>
      <c r="W143" s="47"/>
      <c r="X143" s="59"/>
      <c r="Y143" s="80">
        <f t="shared" si="13"/>
        <v>0</v>
      </c>
      <c r="Z143" s="81"/>
    </row>
    <row r="144" spans="1:26" s="1" customFormat="1" ht="15" customHeight="1">
      <c r="A144" s="13" t="str">
        <f>IF(ISBLANK(F144),"",VLOOKUP(F144,#REF!,11,0))</f>
        <v/>
      </c>
      <c r="B144" s="40" t="str">
        <f>IF(ISBLANK(F144),"",VLOOKUP(F144,#REF!,7,0))</f>
        <v/>
      </c>
      <c r="D144" s="88" t="str">
        <f t="shared" si="10"/>
        <v/>
      </c>
      <c r="E144" s="66"/>
      <c r="F144" s="95"/>
      <c r="G144" s="96" t="e">
        <f>IF(ISNA(VLOOKUP(F144,#REF!,3,0)),"",VLOOKUP(F144,#REF!,3,0))</f>
        <v>#REF!</v>
      </c>
      <c r="H144" s="99"/>
      <c r="I144" s="99"/>
      <c r="J144" s="97"/>
      <c r="K144" s="115" t="str">
        <f>IF(ISBLANK(J144),"",(VLOOKUP(J144,#REF!,2,0)))</f>
        <v/>
      </c>
      <c r="L144" s="95" t="str">
        <f t="shared" si="11"/>
        <v/>
      </c>
      <c r="M144" s="95"/>
      <c r="N144" s="95"/>
      <c r="O144" s="95"/>
      <c r="P144" s="95"/>
      <c r="Q144" s="95"/>
      <c r="R144" s="95" t="str">
        <f t="shared" si="12"/>
        <v/>
      </c>
      <c r="S144" s="95"/>
      <c r="T144" s="89"/>
      <c r="U144" s="90"/>
      <c r="V144" s="90"/>
      <c r="W144" s="47"/>
      <c r="X144" s="59"/>
      <c r="Y144" s="80">
        <f t="shared" si="13"/>
        <v>0</v>
      </c>
      <c r="Z144" s="81"/>
    </row>
    <row r="145" spans="1:26" s="1" customFormat="1" ht="15" customHeight="1">
      <c r="A145" s="13" t="str">
        <f>IF(ISBLANK(F145),"",VLOOKUP(F145,#REF!,11,0))</f>
        <v/>
      </c>
      <c r="B145" s="40" t="str">
        <f>IF(ISBLANK(F145),"",VLOOKUP(F145,#REF!,7,0))</f>
        <v/>
      </c>
      <c r="D145" s="88" t="str">
        <f t="shared" si="10"/>
        <v/>
      </c>
      <c r="E145" s="66"/>
      <c r="F145" s="95"/>
      <c r="G145" s="96" t="e">
        <f>IF(ISNA(VLOOKUP(F145,#REF!,3,0)),"",VLOOKUP(F145,#REF!,3,0))</f>
        <v>#REF!</v>
      </c>
      <c r="H145" s="99"/>
      <c r="I145" s="99"/>
      <c r="J145" s="97"/>
      <c r="K145" s="115" t="str">
        <f>IF(ISBLANK(J145),"",(VLOOKUP(J145,#REF!,2,0)))</f>
        <v/>
      </c>
      <c r="L145" s="95" t="str">
        <f t="shared" si="11"/>
        <v/>
      </c>
      <c r="M145" s="95"/>
      <c r="N145" s="95"/>
      <c r="O145" s="95"/>
      <c r="P145" s="95"/>
      <c r="Q145" s="95"/>
      <c r="R145" s="95" t="str">
        <f t="shared" si="12"/>
        <v/>
      </c>
      <c r="S145" s="95"/>
      <c r="T145" s="89"/>
      <c r="U145" s="90"/>
      <c r="V145" s="90"/>
      <c r="W145" s="47"/>
      <c r="X145" s="59"/>
      <c r="Y145" s="80">
        <f t="shared" si="13"/>
        <v>0</v>
      </c>
      <c r="Z145" s="81"/>
    </row>
    <row r="146" spans="1:26" s="1" customFormat="1" ht="15" customHeight="1">
      <c r="A146" s="13" t="str">
        <f>IF(ISBLANK(F146),"",VLOOKUP(F146,#REF!,11,0))</f>
        <v/>
      </c>
      <c r="B146" s="40" t="str">
        <f>IF(ISBLANK(F146),"",VLOOKUP(F146,#REF!,7,0))</f>
        <v/>
      </c>
      <c r="D146" s="88" t="str">
        <f t="shared" si="10"/>
        <v/>
      </c>
      <c r="E146" s="66"/>
      <c r="F146" s="95"/>
      <c r="G146" s="96" t="e">
        <f>IF(ISNA(VLOOKUP(F146,#REF!,3,0)),"",VLOOKUP(F146,#REF!,3,0))</f>
        <v>#REF!</v>
      </c>
      <c r="H146" s="99"/>
      <c r="I146" s="99"/>
      <c r="J146" s="97"/>
      <c r="K146" s="115" t="str">
        <f>IF(ISBLANK(J146),"",(VLOOKUP(J146,#REF!,2,0)))</f>
        <v/>
      </c>
      <c r="L146" s="95" t="str">
        <f t="shared" si="11"/>
        <v/>
      </c>
      <c r="M146" s="95"/>
      <c r="N146" s="95"/>
      <c r="O146" s="95"/>
      <c r="P146" s="95"/>
      <c r="Q146" s="95"/>
      <c r="R146" s="95" t="str">
        <f t="shared" si="12"/>
        <v/>
      </c>
      <c r="S146" s="95"/>
      <c r="T146" s="89"/>
      <c r="U146" s="90"/>
      <c r="V146" s="90"/>
      <c r="W146" s="47"/>
      <c r="X146" s="59"/>
      <c r="Y146" s="80">
        <f t="shared" si="13"/>
        <v>0</v>
      </c>
      <c r="Z146" s="81"/>
    </row>
    <row r="147" spans="1:26" s="1" customFormat="1" ht="15" customHeight="1">
      <c r="A147" s="13" t="str">
        <f>IF(ISBLANK(F147),"",VLOOKUP(F147,#REF!,11,0))</f>
        <v/>
      </c>
      <c r="B147" s="40" t="str">
        <f>IF(ISBLANK(F147),"",VLOOKUP(F147,#REF!,7,0))</f>
        <v/>
      </c>
      <c r="D147" s="88" t="str">
        <f t="shared" si="10"/>
        <v/>
      </c>
      <c r="E147" s="66"/>
      <c r="F147" s="95"/>
      <c r="G147" s="96" t="e">
        <f>IF(ISNA(VLOOKUP(F147,#REF!,3,0)),"",VLOOKUP(F147,#REF!,3,0))</f>
        <v>#REF!</v>
      </c>
      <c r="H147" s="99"/>
      <c r="I147" s="99"/>
      <c r="J147" s="97"/>
      <c r="K147" s="115" t="str">
        <f>IF(ISBLANK(J147),"",(VLOOKUP(J147,#REF!,2,0)))</f>
        <v/>
      </c>
      <c r="L147" s="95" t="str">
        <f t="shared" si="11"/>
        <v/>
      </c>
      <c r="M147" s="95"/>
      <c r="N147" s="95"/>
      <c r="O147" s="95"/>
      <c r="P147" s="95"/>
      <c r="Q147" s="95"/>
      <c r="R147" s="95" t="str">
        <f t="shared" si="12"/>
        <v/>
      </c>
      <c r="S147" s="95"/>
      <c r="T147" s="89"/>
      <c r="U147" s="90"/>
      <c r="V147" s="90"/>
      <c r="W147" s="47"/>
      <c r="X147" s="59"/>
      <c r="Y147" s="80">
        <f t="shared" si="13"/>
        <v>0</v>
      </c>
      <c r="Z147" s="81"/>
    </row>
    <row r="148" spans="1:26" s="1" customFormat="1" ht="15" customHeight="1">
      <c r="A148" s="13" t="str">
        <f>IF(ISBLANK(F148),"",VLOOKUP(F148,#REF!,11,0))</f>
        <v/>
      </c>
      <c r="B148" s="40" t="str">
        <f>IF(ISBLANK(F148),"",VLOOKUP(F148,#REF!,7,0))</f>
        <v/>
      </c>
      <c r="D148" s="88" t="str">
        <f t="shared" si="10"/>
        <v/>
      </c>
      <c r="E148" s="66"/>
      <c r="F148" s="95"/>
      <c r="G148" s="96" t="e">
        <f>IF(ISNA(VLOOKUP(F148,#REF!,3,0)),"",VLOOKUP(F148,#REF!,3,0))</f>
        <v>#REF!</v>
      </c>
      <c r="H148" s="99"/>
      <c r="I148" s="99"/>
      <c r="J148" s="97"/>
      <c r="K148" s="115" t="str">
        <f>IF(ISBLANK(J148),"",(VLOOKUP(J148,#REF!,2,0)))</f>
        <v/>
      </c>
      <c r="L148" s="95" t="str">
        <f t="shared" si="11"/>
        <v/>
      </c>
      <c r="M148" s="95"/>
      <c r="N148" s="95"/>
      <c r="O148" s="95"/>
      <c r="P148" s="95"/>
      <c r="Q148" s="95"/>
      <c r="R148" s="95" t="str">
        <f t="shared" si="12"/>
        <v/>
      </c>
      <c r="S148" s="95"/>
      <c r="T148" s="89"/>
      <c r="U148" s="90"/>
      <c r="V148" s="90"/>
      <c r="W148" s="47"/>
      <c r="X148" s="59"/>
      <c r="Y148" s="80">
        <f t="shared" si="13"/>
        <v>0</v>
      </c>
      <c r="Z148" s="81"/>
    </row>
    <row r="149" spans="1:26" s="1" customFormat="1" ht="15" customHeight="1">
      <c r="A149" s="13" t="str">
        <f>IF(ISBLANK(F149),"",VLOOKUP(F149,#REF!,11,0))</f>
        <v/>
      </c>
      <c r="B149" s="40" t="str">
        <f>IF(ISBLANK(F149),"",VLOOKUP(F149,#REF!,7,0))</f>
        <v/>
      </c>
      <c r="D149" s="88" t="str">
        <f t="shared" si="10"/>
        <v/>
      </c>
      <c r="E149" s="66"/>
      <c r="F149" s="95"/>
      <c r="G149" s="96" t="e">
        <f>IF(ISNA(VLOOKUP(F149,#REF!,3,0)),"",VLOOKUP(F149,#REF!,3,0))</f>
        <v>#REF!</v>
      </c>
      <c r="H149" s="99"/>
      <c r="I149" s="99"/>
      <c r="J149" s="97"/>
      <c r="K149" s="115" t="str">
        <f>IF(ISBLANK(J149),"",(VLOOKUP(J149,#REF!,2,0)))</f>
        <v/>
      </c>
      <c r="L149" s="95" t="str">
        <f t="shared" si="11"/>
        <v/>
      </c>
      <c r="M149" s="95"/>
      <c r="N149" s="95"/>
      <c r="O149" s="95"/>
      <c r="P149" s="95"/>
      <c r="Q149" s="95"/>
      <c r="R149" s="95" t="str">
        <f t="shared" si="12"/>
        <v/>
      </c>
      <c r="S149" s="95"/>
      <c r="T149" s="89"/>
      <c r="U149" s="90"/>
      <c r="V149" s="90"/>
      <c r="W149" s="47"/>
      <c r="X149" s="59"/>
      <c r="Y149" s="80">
        <f t="shared" si="13"/>
        <v>0</v>
      </c>
      <c r="Z149" s="81"/>
    </row>
    <row r="150" spans="1:26" s="1" customFormat="1" ht="15" customHeight="1">
      <c r="A150" s="13" t="str">
        <f>IF(ISBLANK(F150),"",VLOOKUP(F150,#REF!,11,0))</f>
        <v/>
      </c>
      <c r="B150" s="40" t="str">
        <f>IF(ISBLANK(F150),"",VLOOKUP(F150,#REF!,7,0))</f>
        <v/>
      </c>
      <c r="D150" s="88" t="str">
        <f t="shared" si="10"/>
        <v/>
      </c>
      <c r="E150" s="66"/>
      <c r="F150" s="95"/>
      <c r="G150" s="96" t="e">
        <f>IF(ISNA(VLOOKUP(F150,#REF!,3,0)),"",VLOOKUP(F150,#REF!,3,0))</f>
        <v>#REF!</v>
      </c>
      <c r="H150" s="99"/>
      <c r="I150" s="99"/>
      <c r="J150" s="97"/>
      <c r="K150" s="115" t="str">
        <f>IF(ISBLANK(J150),"",(VLOOKUP(J150,#REF!,2,0)))</f>
        <v/>
      </c>
      <c r="L150" s="95" t="str">
        <f t="shared" si="11"/>
        <v/>
      </c>
      <c r="M150" s="95"/>
      <c r="N150" s="95"/>
      <c r="O150" s="95"/>
      <c r="P150" s="95"/>
      <c r="Q150" s="95"/>
      <c r="R150" s="95" t="str">
        <f t="shared" si="12"/>
        <v/>
      </c>
      <c r="S150" s="95"/>
      <c r="T150" s="89"/>
      <c r="U150" s="90"/>
      <c r="V150" s="90"/>
      <c r="W150" s="47"/>
      <c r="X150" s="59"/>
      <c r="Y150" s="80">
        <f t="shared" si="13"/>
        <v>0</v>
      </c>
      <c r="Z150" s="81"/>
    </row>
    <row r="151" spans="1:26" s="1" customFormat="1" ht="15" customHeight="1">
      <c r="A151" s="13" t="str">
        <f>IF(ISBLANK(F151),"",VLOOKUP(F151,#REF!,11,0))</f>
        <v/>
      </c>
      <c r="B151" s="40" t="str">
        <f>IF(ISBLANK(F151),"",VLOOKUP(F151,#REF!,7,0))</f>
        <v/>
      </c>
      <c r="D151" s="88" t="str">
        <f t="shared" si="10"/>
        <v/>
      </c>
      <c r="E151" s="66"/>
      <c r="F151" s="95"/>
      <c r="G151" s="96" t="e">
        <f>IF(ISNA(VLOOKUP(F151,#REF!,3,0)),"",VLOOKUP(F151,#REF!,3,0))</f>
        <v>#REF!</v>
      </c>
      <c r="H151" s="99"/>
      <c r="I151" s="99"/>
      <c r="J151" s="97"/>
      <c r="K151" s="115" t="str">
        <f>IF(ISBLANK(J151),"",(VLOOKUP(J151,#REF!,2,0)))</f>
        <v/>
      </c>
      <c r="L151" s="95" t="str">
        <f t="shared" si="11"/>
        <v/>
      </c>
      <c r="M151" s="95"/>
      <c r="N151" s="95"/>
      <c r="O151" s="95"/>
      <c r="P151" s="95"/>
      <c r="Q151" s="95"/>
      <c r="R151" s="95" t="str">
        <f t="shared" si="12"/>
        <v/>
      </c>
      <c r="S151" s="95"/>
      <c r="T151" s="89"/>
      <c r="U151" s="90"/>
      <c r="V151" s="90"/>
      <c r="W151" s="47"/>
      <c r="X151" s="59"/>
      <c r="Y151" s="80">
        <f t="shared" si="13"/>
        <v>0</v>
      </c>
      <c r="Z151" s="81"/>
    </row>
    <row r="152" spans="1:26" s="1" customFormat="1" ht="15" customHeight="1">
      <c r="A152" s="13" t="str">
        <f>IF(ISBLANK(F152),"",VLOOKUP(F152,#REF!,11,0))</f>
        <v/>
      </c>
      <c r="B152" s="40" t="str">
        <f>IF(ISBLANK(F152),"",VLOOKUP(F152,#REF!,7,0))</f>
        <v/>
      </c>
      <c r="D152" s="88" t="str">
        <f t="shared" si="10"/>
        <v/>
      </c>
      <c r="E152" s="66"/>
      <c r="F152" s="95"/>
      <c r="G152" s="96" t="e">
        <f>IF(ISNA(VLOOKUP(F152,#REF!,3,0)),"",VLOOKUP(F152,#REF!,3,0))</f>
        <v>#REF!</v>
      </c>
      <c r="H152" s="99"/>
      <c r="I152" s="99"/>
      <c r="J152" s="97"/>
      <c r="K152" s="115" t="str">
        <f>IF(ISBLANK(J152),"",(VLOOKUP(J152,#REF!,2,0)))</f>
        <v/>
      </c>
      <c r="L152" s="95" t="str">
        <f t="shared" si="11"/>
        <v/>
      </c>
      <c r="M152" s="95"/>
      <c r="N152" s="95"/>
      <c r="O152" s="95"/>
      <c r="P152" s="95"/>
      <c r="Q152" s="95"/>
      <c r="R152" s="95" t="str">
        <f t="shared" si="12"/>
        <v/>
      </c>
      <c r="S152" s="95"/>
      <c r="T152" s="89"/>
      <c r="U152" s="90"/>
      <c r="V152" s="90"/>
      <c r="W152" s="47"/>
      <c r="X152" s="59"/>
      <c r="Y152" s="80">
        <f t="shared" si="13"/>
        <v>0</v>
      </c>
      <c r="Z152" s="81"/>
    </row>
    <row r="153" spans="1:26" s="1" customFormat="1" ht="15" customHeight="1">
      <c r="A153" s="13" t="str">
        <f>IF(ISBLANK(F153),"",VLOOKUP(F153,#REF!,11,0))</f>
        <v/>
      </c>
      <c r="B153" s="40" t="str">
        <f>IF(ISBLANK(F153),"",VLOOKUP(F153,#REF!,7,0))</f>
        <v/>
      </c>
      <c r="D153" s="88" t="str">
        <f t="shared" si="10"/>
        <v/>
      </c>
      <c r="E153" s="66"/>
      <c r="F153" s="95"/>
      <c r="G153" s="96" t="e">
        <f>IF(ISNA(VLOOKUP(F153,#REF!,3,0)),"",VLOOKUP(F153,#REF!,3,0))</f>
        <v>#REF!</v>
      </c>
      <c r="H153" s="99"/>
      <c r="I153" s="99"/>
      <c r="J153" s="97"/>
      <c r="K153" s="115" t="str">
        <f>IF(ISBLANK(J153),"",(VLOOKUP(J153,#REF!,2,0)))</f>
        <v/>
      </c>
      <c r="L153" s="95" t="str">
        <f t="shared" si="11"/>
        <v/>
      </c>
      <c r="M153" s="95"/>
      <c r="N153" s="95"/>
      <c r="O153" s="95"/>
      <c r="P153" s="95"/>
      <c r="Q153" s="95"/>
      <c r="R153" s="95" t="str">
        <f t="shared" si="12"/>
        <v/>
      </c>
      <c r="S153" s="95"/>
      <c r="T153" s="89"/>
      <c r="U153" s="90"/>
      <c r="V153" s="90"/>
      <c r="W153" s="47"/>
      <c r="X153" s="59"/>
      <c r="Y153" s="80">
        <f t="shared" si="13"/>
        <v>0</v>
      </c>
      <c r="Z153" s="81"/>
    </row>
    <row r="154" spans="1:26" s="1" customFormat="1" ht="15" customHeight="1">
      <c r="A154" s="13" t="str">
        <f>IF(ISBLANK(F154),"",VLOOKUP(F154,#REF!,11,0))</f>
        <v/>
      </c>
      <c r="B154" s="40" t="str">
        <f>IF(ISBLANK(F154),"",VLOOKUP(F154,#REF!,7,0))</f>
        <v/>
      </c>
      <c r="D154" s="88" t="str">
        <f t="shared" si="10"/>
        <v/>
      </c>
      <c r="E154" s="66"/>
      <c r="F154" s="95"/>
      <c r="G154" s="96" t="e">
        <f>IF(ISNA(VLOOKUP(F154,#REF!,3,0)),"",VLOOKUP(F154,#REF!,3,0))</f>
        <v>#REF!</v>
      </c>
      <c r="H154" s="99"/>
      <c r="I154" s="99"/>
      <c r="J154" s="97"/>
      <c r="K154" s="115" t="str">
        <f>IF(ISBLANK(J154),"",(VLOOKUP(J154,#REF!,2,0)))</f>
        <v/>
      </c>
      <c r="L154" s="95" t="str">
        <f t="shared" si="11"/>
        <v/>
      </c>
      <c r="M154" s="95"/>
      <c r="N154" s="95"/>
      <c r="O154" s="95"/>
      <c r="P154" s="95"/>
      <c r="Q154" s="95"/>
      <c r="R154" s="95" t="str">
        <f t="shared" si="12"/>
        <v/>
      </c>
      <c r="S154" s="95"/>
      <c r="T154" s="89"/>
      <c r="U154" s="90"/>
      <c r="V154" s="90"/>
      <c r="W154" s="47"/>
      <c r="X154" s="59"/>
      <c r="Y154" s="80">
        <f t="shared" si="13"/>
        <v>0</v>
      </c>
      <c r="Z154" s="81"/>
    </row>
    <row r="155" spans="1:26" s="1" customFormat="1" ht="15" customHeight="1">
      <c r="A155" s="13" t="str">
        <f>IF(ISBLANK(F155),"",VLOOKUP(F155,#REF!,11,0))</f>
        <v/>
      </c>
      <c r="B155" s="40" t="str">
        <f>IF(ISBLANK(F155),"",VLOOKUP(F155,#REF!,7,0))</f>
        <v/>
      </c>
      <c r="D155" s="88" t="str">
        <f t="shared" si="10"/>
        <v/>
      </c>
      <c r="E155" s="66"/>
      <c r="F155" s="95"/>
      <c r="G155" s="96" t="e">
        <f>IF(ISNA(VLOOKUP(F155,#REF!,3,0)),"",VLOOKUP(F155,#REF!,3,0))</f>
        <v>#REF!</v>
      </c>
      <c r="H155" s="99"/>
      <c r="I155" s="99"/>
      <c r="J155" s="97"/>
      <c r="K155" s="115" t="str">
        <f>IF(ISBLANK(J155),"",(VLOOKUP(J155,#REF!,2,0)))</f>
        <v/>
      </c>
      <c r="L155" s="95" t="str">
        <f t="shared" si="11"/>
        <v/>
      </c>
      <c r="M155" s="95"/>
      <c r="N155" s="95"/>
      <c r="O155" s="95"/>
      <c r="P155" s="95"/>
      <c r="Q155" s="95"/>
      <c r="R155" s="95" t="str">
        <f t="shared" si="12"/>
        <v/>
      </c>
      <c r="S155" s="95"/>
      <c r="T155" s="89"/>
      <c r="U155" s="90"/>
      <c r="V155" s="90"/>
      <c r="W155" s="47"/>
      <c r="X155" s="59"/>
      <c r="Y155" s="80">
        <f t="shared" si="13"/>
        <v>0</v>
      </c>
      <c r="Z155" s="81"/>
    </row>
    <row r="156" spans="1:26" s="1" customFormat="1" ht="15" customHeight="1">
      <c r="A156" s="13" t="str">
        <f>IF(ISBLANK(F156),"",VLOOKUP(F156,#REF!,11,0))</f>
        <v/>
      </c>
      <c r="B156" s="40" t="str">
        <f>IF(ISBLANK(F156),"",VLOOKUP(F156,#REF!,7,0))</f>
        <v/>
      </c>
      <c r="D156" s="88" t="str">
        <f t="shared" si="10"/>
        <v/>
      </c>
      <c r="E156" s="66"/>
      <c r="F156" s="95"/>
      <c r="G156" s="96" t="e">
        <f>IF(ISNA(VLOOKUP(F156,#REF!,3,0)),"",VLOOKUP(F156,#REF!,3,0))</f>
        <v>#REF!</v>
      </c>
      <c r="H156" s="99"/>
      <c r="I156" s="99"/>
      <c r="J156" s="97"/>
      <c r="K156" s="115" t="str">
        <f>IF(ISBLANK(J156),"",(VLOOKUP(J156,#REF!,2,0)))</f>
        <v/>
      </c>
      <c r="L156" s="95" t="str">
        <f t="shared" si="11"/>
        <v/>
      </c>
      <c r="M156" s="95"/>
      <c r="N156" s="95"/>
      <c r="O156" s="95"/>
      <c r="P156" s="95"/>
      <c r="Q156" s="95"/>
      <c r="R156" s="95" t="str">
        <f t="shared" si="12"/>
        <v/>
      </c>
      <c r="S156" s="95"/>
      <c r="T156" s="89"/>
      <c r="U156" s="90"/>
      <c r="V156" s="90"/>
      <c r="W156" s="47"/>
      <c r="X156" s="59"/>
      <c r="Y156" s="80">
        <f t="shared" si="13"/>
        <v>0</v>
      </c>
      <c r="Z156" s="81"/>
    </row>
    <row r="157" spans="1:26" s="1" customFormat="1" ht="15" customHeight="1">
      <c r="A157" s="13" t="str">
        <f>IF(ISBLANK(F157),"",VLOOKUP(F157,#REF!,11,0))</f>
        <v/>
      </c>
      <c r="B157" s="40" t="str">
        <f>IF(ISBLANK(F157),"",VLOOKUP(F157,#REF!,7,0))</f>
        <v/>
      </c>
      <c r="D157" s="88" t="str">
        <f t="shared" si="10"/>
        <v/>
      </c>
      <c r="E157" s="66"/>
      <c r="F157" s="95"/>
      <c r="G157" s="96" t="e">
        <f>IF(ISNA(VLOOKUP(F157,#REF!,3,0)),"",VLOOKUP(F157,#REF!,3,0))</f>
        <v>#REF!</v>
      </c>
      <c r="H157" s="99"/>
      <c r="I157" s="99"/>
      <c r="J157" s="97"/>
      <c r="K157" s="115" t="str">
        <f>IF(ISBLANK(J157),"",(VLOOKUP(J157,#REF!,2,0)))</f>
        <v/>
      </c>
      <c r="L157" s="95" t="str">
        <f t="shared" si="11"/>
        <v/>
      </c>
      <c r="M157" s="95"/>
      <c r="N157" s="95"/>
      <c r="O157" s="95"/>
      <c r="P157" s="95"/>
      <c r="Q157" s="95"/>
      <c r="R157" s="95" t="str">
        <f t="shared" si="12"/>
        <v/>
      </c>
      <c r="S157" s="95"/>
      <c r="T157" s="89"/>
      <c r="U157" s="90"/>
      <c r="V157" s="90"/>
      <c r="W157" s="47"/>
      <c r="X157" s="59"/>
      <c r="Y157" s="80">
        <f t="shared" si="13"/>
        <v>0</v>
      </c>
      <c r="Z157" s="81"/>
    </row>
    <row r="158" spans="1:26" s="1" customFormat="1" ht="15" customHeight="1">
      <c r="A158" s="13" t="str">
        <f>IF(ISBLANK(F158),"",VLOOKUP(F158,#REF!,11,0))</f>
        <v/>
      </c>
      <c r="B158" s="40" t="str">
        <f>IF(ISBLANK(F158),"",VLOOKUP(F158,#REF!,7,0))</f>
        <v/>
      </c>
      <c r="D158" s="88" t="str">
        <f t="shared" si="10"/>
        <v/>
      </c>
      <c r="E158" s="66"/>
      <c r="F158" s="95"/>
      <c r="G158" s="96" t="e">
        <f>IF(ISNA(VLOOKUP(F158,#REF!,3,0)),"",VLOOKUP(F158,#REF!,3,0))</f>
        <v>#REF!</v>
      </c>
      <c r="H158" s="99"/>
      <c r="I158" s="99"/>
      <c r="J158" s="97"/>
      <c r="K158" s="115" t="str">
        <f>IF(ISBLANK(J158),"",(VLOOKUP(J158,#REF!,2,0)))</f>
        <v/>
      </c>
      <c r="L158" s="95" t="str">
        <f t="shared" si="11"/>
        <v/>
      </c>
      <c r="M158" s="95"/>
      <c r="N158" s="95"/>
      <c r="O158" s="95"/>
      <c r="P158" s="95"/>
      <c r="Q158" s="95"/>
      <c r="R158" s="95" t="str">
        <f t="shared" si="12"/>
        <v/>
      </c>
      <c r="S158" s="95"/>
      <c r="T158" s="89"/>
      <c r="U158" s="90"/>
      <c r="V158" s="90"/>
      <c r="W158" s="47"/>
      <c r="X158" s="59"/>
      <c r="Y158" s="80">
        <f t="shared" si="13"/>
        <v>0</v>
      </c>
      <c r="Z158" s="81"/>
    </row>
    <row r="159" spans="1:26" s="1" customFormat="1" ht="15" customHeight="1">
      <c r="A159" s="13" t="str">
        <f>IF(ISBLANK(F159),"",VLOOKUP(F159,#REF!,11,0))</f>
        <v/>
      </c>
      <c r="B159" s="40" t="str">
        <f>IF(ISBLANK(F159),"",VLOOKUP(F159,#REF!,7,0))</f>
        <v/>
      </c>
      <c r="D159" s="88" t="str">
        <f t="shared" si="10"/>
        <v/>
      </c>
      <c r="E159" s="66"/>
      <c r="F159" s="95"/>
      <c r="G159" s="96" t="e">
        <f>IF(ISNA(VLOOKUP(F159,#REF!,3,0)),"",VLOOKUP(F159,#REF!,3,0))</f>
        <v>#REF!</v>
      </c>
      <c r="H159" s="99"/>
      <c r="I159" s="99"/>
      <c r="J159" s="97"/>
      <c r="K159" s="115" t="str">
        <f>IF(ISBLANK(J159),"",(VLOOKUP(J159,#REF!,2,0)))</f>
        <v/>
      </c>
      <c r="L159" s="95" t="str">
        <f t="shared" si="11"/>
        <v/>
      </c>
      <c r="M159" s="95"/>
      <c r="N159" s="95"/>
      <c r="O159" s="95"/>
      <c r="P159" s="95"/>
      <c r="Q159" s="95"/>
      <c r="R159" s="95" t="str">
        <f t="shared" si="12"/>
        <v/>
      </c>
      <c r="S159" s="95"/>
      <c r="T159" s="89"/>
      <c r="U159" s="90"/>
      <c r="V159" s="90"/>
      <c r="W159" s="47"/>
      <c r="X159" s="59"/>
      <c r="Y159" s="80">
        <f t="shared" si="13"/>
        <v>0</v>
      </c>
      <c r="Z159" s="81"/>
    </row>
    <row r="160" spans="1:26" s="1" customFormat="1" ht="15" customHeight="1">
      <c r="A160" s="13" t="str">
        <f>IF(ISBLANK(F160),"",VLOOKUP(F160,#REF!,11,0))</f>
        <v/>
      </c>
      <c r="B160" s="40" t="str">
        <f>IF(ISBLANK(F160),"",VLOOKUP(F160,#REF!,7,0))</f>
        <v/>
      </c>
      <c r="D160" s="88" t="str">
        <f t="shared" si="10"/>
        <v/>
      </c>
      <c r="E160" s="66"/>
      <c r="F160" s="95"/>
      <c r="G160" s="96" t="e">
        <f>IF(ISNA(VLOOKUP(F160,#REF!,3,0)),"",VLOOKUP(F160,#REF!,3,0))</f>
        <v>#REF!</v>
      </c>
      <c r="H160" s="99"/>
      <c r="I160" s="99"/>
      <c r="J160" s="97"/>
      <c r="K160" s="115" t="str">
        <f>IF(ISBLANK(J160),"",(VLOOKUP(J160,#REF!,2,0)))</f>
        <v/>
      </c>
      <c r="L160" s="95" t="str">
        <f t="shared" si="11"/>
        <v/>
      </c>
      <c r="M160" s="95"/>
      <c r="N160" s="95"/>
      <c r="O160" s="95"/>
      <c r="P160" s="95"/>
      <c r="Q160" s="95"/>
      <c r="R160" s="95" t="str">
        <f t="shared" si="12"/>
        <v/>
      </c>
      <c r="S160" s="95"/>
      <c r="T160" s="89"/>
      <c r="U160" s="90"/>
      <c r="V160" s="90"/>
      <c r="W160" s="47"/>
      <c r="X160" s="59"/>
      <c r="Y160" s="80">
        <f t="shared" si="13"/>
        <v>0</v>
      </c>
      <c r="Z160" s="81"/>
    </row>
    <row r="161" spans="1:26" s="1" customFormat="1" ht="15" customHeight="1">
      <c r="A161" s="13" t="str">
        <f>IF(ISBLANK(F161),"",VLOOKUP(F161,#REF!,11,0))</f>
        <v/>
      </c>
      <c r="B161" s="40" t="str">
        <f>IF(ISBLANK(F161),"",VLOOKUP(F161,#REF!,7,0))</f>
        <v/>
      </c>
      <c r="D161" s="88" t="str">
        <f t="shared" si="10"/>
        <v/>
      </c>
      <c r="E161" s="66"/>
      <c r="F161" s="95"/>
      <c r="G161" s="96" t="e">
        <f>IF(ISNA(VLOOKUP(F161,#REF!,3,0)),"",VLOOKUP(F161,#REF!,3,0))</f>
        <v>#REF!</v>
      </c>
      <c r="H161" s="99"/>
      <c r="I161" s="99"/>
      <c r="J161" s="97"/>
      <c r="K161" s="115" t="str">
        <f>IF(ISBLANK(J161),"",(VLOOKUP(J161,#REF!,2,0)))</f>
        <v/>
      </c>
      <c r="L161" s="95" t="str">
        <f t="shared" si="11"/>
        <v/>
      </c>
      <c r="M161" s="95"/>
      <c r="N161" s="95"/>
      <c r="O161" s="95"/>
      <c r="P161" s="95"/>
      <c r="Q161" s="95"/>
      <c r="R161" s="95" t="str">
        <f t="shared" si="12"/>
        <v/>
      </c>
      <c r="S161" s="95"/>
      <c r="T161" s="89"/>
      <c r="U161" s="90"/>
      <c r="V161" s="90"/>
      <c r="W161" s="47"/>
      <c r="X161" s="59"/>
      <c r="Y161" s="80">
        <f t="shared" si="13"/>
        <v>0</v>
      </c>
      <c r="Z161" s="81"/>
    </row>
    <row r="162" spans="1:26" s="1" customFormat="1" ht="15" customHeight="1">
      <c r="A162" s="13" t="str">
        <f>IF(ISBLANK(F162),"",VLOOKUP(F162,#REF!,11,0))</f>
        <v/>
      </c>
      <c r="B162" s="40" t="str">
        <f>IF(ISBLANK(F162),"",VLOOKUP(F162,#REF!,7,0))</f>
        <v/>
      </c>
      <c r="D162" s="88" t="str">
        <f t="shared" si="10"/>
        <v/>
      </c>
      <c r="E162" s="66"/>
      <c r="F162" s="95"/>
      <c r="G162" s="96" t="e">
        <f>IF(ISNA(VLOOKUP(F162,#REF!,3,0)),"",VLOOKUP(F162,#REF!,3,0))</f>
        <v>#REF!</v>
      </c>
      <c r="H162" s="99"/>
      <c r="I162" s="99"/>
      <c r="J162" s="97"/>
      <c r="K162" s="115" t="str">
        <f>IF(ISBLANK(J162),"",(VLOOKUP(J162,#REF!,2,0)))</f>
        <v/>
      </c>
      <c r="L162" s="95" t="str">
        <f t="shared" si="11"/>
        <v/>
      </c>
      <c r="M162" s="95"/>
      <c r="N162" s="95"/>
      <c r="O162" s="95"/>
      <c r="P162" s="95"/>
      <c r="Q162" s="95"/>
      <c r="R162" s="95" t="str">
        <f t="shared" si="12"/>
        <v/>
      </c>
      <c r="S162" s="95"/>
      <c r="T162" s="89"/>
      <c r="U162" s="90"/>
      <c r="V162" s="90"/>
      <c r="W162" s="47"/>
      <c r="X162" s="59"/>
      <c r="Y162" s="80">
        <f t="shared" si="13"/>
        <v>0</v>
      </c>
      <c r="Z162" s="81"/>
    </row>
    <row r="163" spans="1:26" s="1" customFormat="1" ht="15" customHeight="1">
      <c r="A163" s="13" t="str">
        <f>IF(ISBLANK(F163),"",VLOOKUP(F163,#REF!,11,0))</f>
        <v/>
      </c>
      <c r="B163" s="40" t="str">
        <f>IF(ISBLANK(F163),"",VLOOKUP(F163,#REF!,7,0))</f>
        <v/>
      </c>
      <c r="D163" s="88" t="str">
        <f t="shared" si="10"/>
        <v/>
      </c>
      <c r="E163" s="66"/>
      <c r="F163" s="95"/>
      <c r="G163" s="96" t="e">
        <f>IF(ISNA(VLOOKUP(F163,#REF!,3,0)),"",VLOOKUP(F163,#REF!,3,0))</f>
        <v>#REF!</v>
      </c>
      <c r="H163" s="99"/>
      <c r="I163" s="99"/>
      <c r="J163" s="97"/>
      <c r="K163" s="115" t="str">
        <f>IF(ISBLANK(J163),"",(VLOOKUP(J163,#REF!,2,0)))</f>
        <v/>
      </c>
      <c r="L163" s="95" t="str">
        <f t="shared" si="11"/>
        <v/>
      </c>
      <c r="M163" s="95"/>
      <c r="N163" s="95"/>
      <c r="O163" s="95"/>
      <c r="P163" s="95"/>
      <c r="Q163" s="95"/>
      <c r="R163" s="95" t="str">
        <f t="shared" si="12"/>
        <v/>
      </c>
      <c r="S163" s="95"/>
      <c r="T163" s="89"/>
      <c r="U163" s="90"/>
      <c r="V163" s="90"/>
      <c r="W163" s="47"/>
      <c r="X163" s="59"/>
      <c r="Y163" s="80">
        <f t="shared" si="13"/>
        <v>0</v>
      </c>
      <c r="Z163" s="81"/>
    </row>
    <row r="164" spans="1:26" s="1" customFormat="1" ht="15" customHeight="1">
      <c r="A164" s="13" t="str">
        <f>IF(ISBLANK(F164),"",VLOOKUP(F164,#REF!,11,0))</f>
        <v/>
      </c>
      <c r="B164" s="40" t="str">
        <f>IF(ISBLANK(F164),"",VLOOKUP(F164,#REF!,7,0))</f>
        <v/>
      </c>
      <c r="D164" s="88" t="str">
        <f t="shared" si="10"/>
        <v/>
      </c>
      <c r="E164" s="66"/>
      <c r="F164" s="95"/>
      <c r="G164" s="96" t="e">
        <f>IF(ISNA(VLOOKUP(F164,#REF!,3,0)),"",VLOOKUP(F164,#REF!,3,0))</f>
        <v>#REF!</v>
      </c>
      <c r="H164" s="99"/>
      <c r="I164" s="99"/>
      <c r="J164" s="97"/>
      <c r="K164" s="115" t="str">
        <f>IF(ISBLANK(J164),"",(VLOOKUP(J164,#REF!,2,0)))</f>
        <v/>
      </c>
      <c r="L164" s="95" t="str">
        <f t="shared" si="11"/>
        <v/>
      </c>
      <c r="M164" s="95"/>
      <c r="N164" s="95"/>
      <c r="O164" s="95"/>
      <c r="P164" s="95"/>
      <c r="Q164" s="95"/>
      <c r="R164" s="95" t="str">
        <f t="shared" si="12"/>
        <v/>
      </c>
      <c r="S164" s="95"/>
      <c r="T164" s="89"/>
      <c r="U164" s="90"/>
      <c r="V164" s="90"/>
      <c r="W164" s="47"/>
      <c r="X164" s="59"/>
      <c r="Y164" s="80">
        <f t="shared" si="13"/>
        <v>0</v>
      </c>
      <c r="Z164" s="81"/>
    </row>
    <row r="165" spans="1:26" s="1" customFormat="1" ht="15" customHeight="1">
      <c r="A165" s="13" t="str">
        <f>IF(ISBLANK(F165),"",VLOOKUP(F165,#REF!,11,0))</f>
        <v/>
      </c>
      <c r="B165" s="40" t="str">
        <f>IF(ISBLANK(F165),"",VLOOKUP(F165,#REF!,7,0))</f>
        <v/>
      </c>
      <c r="D165" s="88" t="str">
        <f t="shared" si="10"/>
        <v/>
      </c>
      <c r="E165" s="66"/>
      <c r="F165" s="95"/>
      <c r="G165" s="96" t="e">
        <f>IF(ISNA(VLOOKUP(F165,#REF!,3,0)),"",VLOOKUP(F165,#REF!,3,0))</f>
        <v>#REF!</v>
      </c>
      <c r="H165" s="99"/>
      <c r="I165" s="99"/>
      <c r="J165" s="97"/>
      <c r="K165" s="115" t="str">
        <f>IF(ISBLANK(J165),"",(VLOOKUP(J165,#REF!,2,0)))</f>
        <v/>
      </c>
      <c r="L165" s="95" t="str">
        <f t="shared" si="11"/>
        <v/>
      </c>
      <c r="M165" s="95"/>
      <c r="N165" s="95"/>
      <c r="O165" s="95"/>
      <c r="P165" s="95"/>
      <c r="Q165" s="95"/>
      <c r="R165" s="95" t="str">
        <f t="shared" si="12"/>
        <v/>
      </c>
      <c r="S165" s="95"/>
      <c r="T165" s="89"/>
      <c r="U165" s="90"/>
      <c r="V165" s="90"/>
      <c r="W165" s="47"/>
      <c r="X165" s="59"/>
      <c r="Y165" s="80">
        <f t="shared" si="13"/>
        <v>0</v>
      </c>
      <c r="Z165" s="81"/>
    </row>
    <row r="166" spans="1:26" s="1" customFormat="1" ht="15" customHeight="1">
      <c r="A166" s="13" t="str">
        <f>IF(ISBLANK(F166),"",VLOOKUP(F166,#REF!,11,0))</f>
        <v/>
      </c>
      <c r="B166" s="40" t="str">
        <f>IF(ISBLANK(F166),"",VLOOKUP(F166,#REF!,7,0))</f>
        <v/>
      </c>
      <c r="D166" s="88" t="str">
        <f t="shared" si="10"/>
        <v/>
      </c>
      <c r="E166" s="66"/>
      <c r="F166" s="95"/>
      <c r="G166" s="96" t="e">
        <f>IF(ISNA(VLOOKUP(F166,#REF!,3,0)),"",VLOOKUP(F166,#REF!,3,0))</f>
        <v>#REF!</v>
      </c>
      <c r="H166" s="99"/>
      <c r="I166" s="99"/>
      <c r="J166" s="97"/>
      <c r="K166" s="115" t="str">
        <f>IF(ISBLANK(J166),"",(VLOOKUP(J166,#REF!,2,0)))</f>
        <v/>
      </c>
      <c r="L166" s="95" t="str">
        <f t="shared" si="11"/>
        <v/>
      </c>
      <c r="M166" s="95"/>
      <c r="N166" s="95"/>
      <c r="O166" s="95"/>
      <c r="P166" s="95"/>
      <c r="Q166" s="95"/>
      <c r="R166" s="95" t="str">
        <f t="shared" si="12"/>
        <v/>
      </c>
      <c r="S166" s="95"/>
      <c r="T166" s="89"/>
      <c r="U166" s="90"/>
      <c r="V166" s="90"/>
      <c r="W166" s="47"/>
      <c r="X166" s="59"/>
      <c r="Y166" s="80">
        <f t="shared" si="13"/>
        <v>0</v>
      </c>
      <c r="Z166" s="81"/>
    </row>
    <row r="167" spans="1:26" s="1" customFormat="1" ht="15" customHeight="1">
      <c r="A167" s="13" t="str">
        <f>IF(ISBLANK(F167),"",VLOOKUP(F167,#REF!,11,0))</f>
        <v/>
      </c>
      <c r="B167" s="40" t="str">
        <f>IF(ISBLANK(F167),"",VLOOKUP(F167,#REF!,7,0))</f>
        <v/>
      </c>
      <c r="D167" s="88" t="str">
        <f t="shared" si="10"/>
        <v/>
      </c>
      <c r="E167" s="66"/>
      <c r="F167" s="95"/>
      <c r="G167" s="96" t="e">
        <f>IF(ISNA(VLOOKUP(F167,#REF!,3,0)),"",VLOOKUP(F167,#REF!,3,0))</f>
        <v>#REF!</v>
      </c>
      <c r="H167" s="99"/>
      <c r="I167" s="99"/>
      <c r="J167" s="97"/>
      <c r="K167" s="115" t="str">
        <f>IF(ISBLANK(J167),"",(VLOOKUP(J167,#REF!,2,0)))</f>
        <v/>
      </c>
      <c r="L167" s="95" t="str">
        <f t="shared" si="11"/>
        <v/>
      </c>
      <c r="M167" s="95"/>
      <c r="N167" s="95"/>
      <c r="O167" s="95"/>
      <c r="P167" s="95"/>
      <c r="Q167" s="95"/>
      <c r="R167" s="95" t="str">
        <f t="shared" si="12"/>
        <v/>
      </c>
      <c r="S167" s="95"/>
      <c r="T167" s="89"/>
      <c r="U167" s="90"/>
      <c r="V167" s="90"/>
      <c r="W167" s="47"/>
      <c r="X167" s="59"/>
      <c r="Y167" s="80">
        <f t="shared" si="13"/>
        <v>0</v>
      </c>
      <c r="Z167" s="81"/>
    </row>
    <row r="168" spans="1:26" s="1" customFormat="1" ht="15" customHeight="1">
      <c r="A168" s="13" t="str">
        <f>IF(ISBLANK(F168),"",VLOOKUP(F168,#REF!,11,0))</f>
        <v/>
      </c>
      <c r="B168" s="40" t="str">
        <f>IF(ISBLANK(F168),"",VLOOKUP(F168,#REF!,7,0))</f>
        <v/>
      </c>
      <c r="D168" s="88" t="str">
        <f t="shared" si="10"/>
        <v/>
      </c>
      <c r="E168" s="66"/>
      <c r="F168" s="95"/>
      <c r="G168" s="96" t="e">
        <f>IF(ISNA(VLOOKUP(F168,#REF!,3,0)),"",VLOOKUP(F168,#REF!,3,0))</f>
        <v>#REF!</v>
      </c>
      <c r="H168" s="99"/>
      <c r="I168" s="99"/>
      <c r="J168" s="97"/>
      <c r="K168" s="115" t="str">
        <f>IF(ISBLANK(J168),"",(VLOOKUP(J168,#REF!,2,0)))</f>
        <v/>
      </c>
      <c r="L168" s="95" t="str">
        <f t="shared" si="11"/>
        <v/>
      </c>
      <c r="M168" s="95"/>
      <c r="N168" s="95"/>
      <c r="O168" s="95"/>
      <c r="P168" s="95"/>
      <c r="Q168" s="95"/>
      <c r="R168" s="95" t="str">
        <f t="shared" si="12"/>
        <v/>
      </c>
      <c r="S168" s="95"/>
      <c r="T168" s="89"/>
      <c r="U168" s="90"/>
      <c r="V168" s="90"/>
      <c r="W168" s="47"/>
      <c r="X168" s="59"/>
      <c r="Y168" s="80">
        <f t="shared" si="13"/>
        <v>0</v>
      </c>
      <c r="Z168" s="81"/>
    </row>
    <row r="169" spans="1:26" s="1" customFormat="1" ht="15" customHeight="1">
      <c r="A169" s="13" t="str">
        <f>IF(ISBLANK(F169),"",VLOOKUP(F169,#REF!,11,0))</f>
        <v/>
      </c>
      <c r="B169" s="40" t="str">
        <f>IF(ISBLANK(F169),"",VLOOKUP(F169,#REF!,7,0))</f>
        <v/>
      </c>
      <c r="D169" s="88" t="str">
        <f t="shared" si="10"/>
        <v/>
      </c>
      <c r="E169" s="66"/>
      <c r="F169" s="95"/>
      <c r="G169" s="96" t="e">
        <f>IF(ISNA(VLOOKUP(F169,#REF!,3,0)),"",VLOOKUP(F169,#REF!,3,0))</f>
        <v>#REF!</v>
      </c>
      <c r="H169" s="99"/>
      <c r="I169" s="99"/>
      <c r="J169" s="97"/>
      <c r="K169" s="115" t="str">
        <f>IF(ISBLANK(J169),"",(VLOOKUP(J169,#REF!,2,0)))</f>
        <v/>
      </c>
      <c r="L169" s="95" t="str">
        <f t="shared" si="11"/>
        <v/>
      </c>
      <c r="M169" s="95"/>
      <c r="N169" s="95"/>
      <c r="O169" s="95"/>
      <c r="P169" s="95"/>
      <c r="Q169" s="95"/>
      <c r="R169" s="95" t="str">
        <f t="shared" si="12"/>
        <v/>
      </c>
      <c r="S169" s="95"/>
      <c r="T169" s="89"/>
      <c r="U169" s="90"/>
      <c r="V169" s="90"/>
      <c r="W169" s="47"/>
      <c r="X169" s="59"/>
      <c r="Y169" s="80">
        <f t="shared" si="13"/>
        <v>0</v>
      </c>
      <c r="Z169" s="81"/>
    </row>
    <row r="170" spans="1:26" s="1" customFormat="1" ht="15" customHeight="1">
      <c r="A170" s="13" t="str">
        <f>IF(ISBLANK(F170),"",VLOOKUP(F170,#REF!,11,0))</f>
        <v/>
      </c>
      <c r="B170" s="40" t="str">
        <f>IF(ISBLANK(F170),"",VLOOKUP(F170,#REF!,7,0))</f>
        <v/>
      </c>
      <c r="D170" s="88" t="str">
        <f t="shared" si="10"/>
        <v/>
      </c>
      <c r="E170" s="66"/>
      <c r="F170" s="95"/>
      <c r="G170" s="96" t="e">
        <f>IF(ISNA(VLOOKUP(F170,#REF!,3,0)),"",VLOOKUP(F170,#REF!,3,0))</f>
        <v>#REF!</v>
      </c>
      <c r="H170" s="99"/>
      <c r="I170" s="99"/>
      <c r="J170" s="97"/>
      <c r="K170" s="115" t="str">
        <f>IF(ISBLANK(J170),"",(VLOOKUP(J170,#REF!,2,0)))</f>
        <v/>
      </c>
      <c r="L170" s="95" t="str">
        <f t="shared" si="11"/>
        <v/>
      </c>
      <c r="M170" s="95"/>
      <c r="N170" s="95"/>
      <c r="O170" s="95"/>
      <c r="P170" s="95"/>
      <c r="Q170" s="95"/>
      <c r="R170" s="95" t="str">
        <f t="shared" si="12"/>
        <v/>
      </c>
      <c r="S170" s="95"/>
      <c r="T170" s="89"/>
      <c r="U170" s="90"/>
      <c r="V170" s="90"/>
      <c r="W170" s="47"/>
      <c r="X170" s="59"/>
      <c r="Y170" s="80">
        <f t="shared" si="13"/>
        <v>0</v>
      </c>
      <c r="Z170" s="81"/>
    </row>
    <row r="171" spans="1:26" s="1" customFormat="1" ht="15" customHeight="1">
      <c r="A171" s="13" t="str">
        <f>IF(ISBLANK(F171),"",VLOOKUP(F171,#REF!,11,0))</f>
        <v/>
      </c>
      <c r="B171" s="40" t="str">
        <f>IF(ISBLANK(F171),"",VLOOKUP(F171,#REF!,7,0))</f>
        <v/>
      </c>
      <c r="D171" s="88" t="str">
        <f t="shared" si="10"/>
        <v/>
      </c>
      <c r="E171" s="66"/>
      <c r="F171" s="95"/>
      <c r="G171" s="96" t="e">
        <f>IF(ISNA(VLOOKUP(F171,#REF!,3,0)),"",VLOOKUP(F171,#REF!,3,0))</f>
        <v>#REF!</v>
      </c>
      <c r="H171" s="99"/>
      <c r="I171" s="99"/>
      <c r="J171" s="97"/>
      <c r="K171" s="115" t="str">
        <f>IF(ISBLANK(J171),"",(VLOOKUP(J171,#REF!,2,0)))</f>
        <v/>
      </c>
      <c r="L171" s="95" t="str">
        <f t="shared" si="11"/>
        <v/>
      </c>
      <c r="M171" s="95"/>
      <c r="N171" s="95"/>
      <c r="O171" s="95"/>
      <c r="P171" s="95"/>
      <c r="Q171" s="95"/>
      <c r="R171" s="95" t="str">
        <f t="shared" si="12"/>
        <v/>
      </c>
      <c r="S171" s="95"/>
      <c r="T171" s="89"/>
      <c r="U171" s="90"/>
      <c r="V171" s="90"/>
      <c r="W171" s="47"/>
      <c r="X171" s="59"/>
      <c r="Y171" s="80">
        <f t="shared" si="13"/>
        <v>0</v>
      </c>
      <c r="Z171" s="81"/>
    </row>
    <row r="172" spans="1:26" s="1" customFormat="1" ht="15" customHeight="1">
      <c r="A172" s="13" t="str">
        <f>IF(ISBLANK(F172),"",VLOOKUP(F172,#REF!,11,0))</f>
        <v/>
      </c>
      <c r="B172" s="40" t="str">
        <f>IF(ISBLANK(F172),"",VLOOKUP(F172,#REF!,7,0))</f>
        <v/>
      </c>
      <c r="D172" s="88" t="str">
        <f t="shared" si="10"/>
        <v/>
      </c>
      <c r="E172" s="66"/>
      <c r="F172" s="95"/>
      <c r="G172" s="96" t="e">
        <f>IF(ISNA(VLOOKUP(F172,#REF!,3,0)),"",VLOOKUP(F172,#REF!,3,0))</f>
        <v>#REF!</v>
      </c>
      <c r="H172" s="99"/>
      <c r="I172" s="99"/>
      <c r="J172" s="97"/>
      <c r="K172" s="115" t="str">
        <f>IF(ISBLANK(J172),"",(VLOOKUP(J172,#REF!,2,0)))</f>
        <v/>
      </c>
      <c r="L172" s="95" t="str">
        <f t="shared" si="11"/>
        <v/>
      </c>
      <c r="M172" s="95"/>
      <c r="N172" s="95"/>
      <c r="O172" s="95"/>
      <c r="P172" s="95"/>
      <c r="Q172" s="95"/>
      <c r="R172" s="95" t="str">
        <f t="shared" si="12"/>
        <v/>
      </c>
      <c r="S172" s="95"/>
      <c r="T172" s="89"/>
      <c r="U172" s="90"/>
      <c r="V172" s="90"/>
      <c r="W172" s="47"/>
      <c r="X172" s="59"/>
      <c r="Y172" s="80">
        <f t="shared" si="13"/>
        <v>0</v>
      </c>
      <c r="Z172" s="81"/>
    </row>
    <row r="173" spans="1:26" s="1" customFormat="1" ht="15" customHeight="1">
      <c r="A173" s="13" t="str">
        <f>IF(ISBLANK(F173),"",VLOOKUP(F173,#REF!,11,0))</f>
        <v/>
      </c>
      <c r="B173" s="40" t="str">
        <f>IF(ISBLANK(F173),"",VLOOKUP(F173,#REF!,7,0))</f>
        <v/>
      </c>
      <c r="D173" s="88" t="str">
        <f t="shared" si="10"/>
        <v/>
      </c>
      <c r="E173" s="66"/>
      <c r="F173" s="95"/>
      <c r="G173" s="96" t="e">
        <f>IF(ISNA(VLOOKUP(F173,#REF!,3,0)),"",VLOOKUP(F173,#REF!,3,0))</f>
        <v>#REF!</v>
      </c>
      <c r="H173" s="99"/>
      <c r="I173" s="99"/>
      <c r="J173" s="97"/>
      <c r="K173" s="115" t="str">
        <f>IF(ISBLANK(J173),"",(VLOOKUP(J173,#REF!,2,0)))</f>
        <v/>
      </c>
      <c r="L173" s="95" t="str">
        <f t="shared" si="11"/>
        <v/>
      </c>
      <c r="M173" s="95"/>
      <c r="N173" s="95"/>
      <c r="O173" s="95"/>
      <c r="P173" s="95"/>
      <c r="Q173" s="95"/>
      <c r="R173" s="95" t="str">
        <f t="shared" si="12"/>
        <v/>
      </c>
      <c r="S173" s="95"/>
      <c r="T173" s="89"/>
      <c r="U173" s="90"/>
      <c r="V173" s="90"/>
      <c r="W173" s="47"/>
      <c r="X173" s="59"/>
      <c r="Y173" s="80">
        <f t="shared" si="13"/>
        <v>0</v>
      </c>
      <c r="Z173" s="81"/>
    </row>
    <row r="174" spans="1:26" s="1" customFormat="1" ht="15" customHeight="1">
      <c r="A174" s="13" t="str">
        <f>IF(ISBLANK(F174),"",VLOOKUP(F174,#REF!,11,0))</f>
        <v/>
      </c>
      <c r="B174" s="40" t="str">
        <f>IF(ISBLANK(F174),"",VLOOKUP(F174,#REF!,7,0))</f>
        <v/>
      </c>
      <c r="D174" s="88" t="str">
        <f t="shared" ref="D174:D237" si="14">IF(Y174=0,"",IF(ISBLANK(E174),IF(ISBLANK(V174),40,50),IF(E174="J",IF(ISBLANK(V174),29,39),IF(E174="Z",IF(ISBLANK(V174),29,39),IF(E174="G",IF(ISBLANK(V174),9,19),IF(E174="I",IF(ISBLANK(V174),9,19)))))))</f>
        <v/>
      </c>
      <c r="E174" s="66"/>
      <c r="F174" s="95"/>
      <c r="G174" s="96" t="e">
        <f>IF(ISNA(VLOOKUP(F174,#REF!,3,0)),"",VLOOKUP(F174,#REF!,3,0))</f>
        <v>#REF!</v>
      </c>
      <c r="H174" s="99"/>
      <c r="I174" s="99"/>
      <c r="J174" s="97"/>
      <c r="K174" s="115" t="str">
        <f>IF(ISBLANK(J174),"",(VLOOKUP(J174,#REF!,2,0)))</f>
        <v/>
      </c>
      <c r="L174" s="95" t="str">
        <f t="shared" si="11"/>
        <v/>
      </c>
      <c r="M174" s="95"/>
      <c r="N174" s="95"/>
      <c r="O174" s="95"/>
      <c r="P174" s="95"/>
      <c r="Q174" s="95"/>
      <c r="R174" s="95" t="str">
        <f t="shared" si="12"/>
        <v/>
      </c>
      <c r="S174" s="95"/>
      <c r="T174" s="89"/>
      <c r="U174" s="90"/>
      <c r="V174" s="90"/>
      <c r="W174" s="47"/>
      <c r="X174" s="59"/>
      <c r="Y174" s="80">
        <f t="shared" si="13"/>
        <v>0</v>
      </c>
      <c r="Z174" s="81"/>
    </row>
    <row r="175" spans="1:26" s="1" customFormat="1" ht="15" customHeight="1">
      <c r="A175" s="13" t="str">
        <f>IF(ISBLANK(F175),"",VLOOKUP(F175,#REF!,11,0))</f>
        <v/>
      </c>
      <c r="B175" s="40" t="str">
        <f>IF(ISBLANK(F175),"",VLOOKUP(F175,#REF!,7,0))</f>
        <v/>
      </c>
      <c r="D175" s="88" t="str">
        <f t="shared" si="14"/>
        <v/>
      </c>
      <c r="E175" s="66"/>
      <c r="F175" s="95"/>
      <c r="G175" s="96" t="e">
        <f>IF(ISNA(VLOOKUP(F175,#REF!,3,0)),"",VLOOKUP(F175,#REF!,3,0))</f>
        <v>#REF!</v>
      </c>
      <c r="H175" s="99"/>
      <c r="I175" s="99"/>
      <c r="J175" s="97"/>
      <c r="K175" s="115" t="str">
        <f>IF(ISBLANK(J175),"",(VLOOKUP(J175,#REF!,2,0)))</f>
        <v/>
      </c>
      <c r="L175" s="95" t="str">
        <f t="shared" ref="L175:L238" si="15">IF(B175="","",IF(B175="-","VX",IF(B175="&lt;","VX",IF(B175="+","OX",IF(B175="&gt;","OX",IF(B175="YY","YY",IF(B175="ZZ","ZZ")))))))</f>
        <v/>
      </c>
      <c r="M175" s="95"/>
      <c r="N175" s="95"/>
      <c r="O175" s="95"/>
      <c r="P175" s="95"/>
      <c r="Q175" s="95"/>
      <c r="R175" s="95" t="str">
        <f t="shared" ref="R175:R238" si="16">IF(Q175="","","0010")</f>
        <v/>
      </c>
      <c r="S175" s="95"/>
      <c r="T175" s="89"/>
      <c r="U175" s="90"/>
      <c r="V175" s="90"/>
      <c r="W175" s="47"/>
      <c r="X175" s="59"/>
      <c r="Y175" s="80">
        <f t="shared" ref="Y175:Y238" si="17">ROUND(U175-V175,2)</f>
        <v>0</v>
      </c>
      <c r="Z175" s="81"/>
    </row>
    <row r="176" spans="1:26" s="1" customFormat="1" ht="15" customHeight="1">
      <c r="A176" s="13" t="str">
        <f>IF(ISBLANK(F176),"",VLOOKUP(F176,#REF!,11,0))</f>
        <v/>
      </c>
      <c r="B176" s="40" t="str">
        <f>IF(ISBLANK(F176),"",VLOOKUP(F176,#REF!,7,0))</f>
        <v/>
      </c>
      <c r="D176" s="88" t="str">
        <f t="shared" si="14"/>
        <v/>
      </c>
      <c r="E176" s="66"/>
      <c r="F176" s="95"/>
      <c r="G176" s="96" t="e">
        <f>IF(ISNA(VLOOKUP(F176,#REF!,3,0)),"",VLOOKUP(F176,#REF!,3,0))</f>
        <v>#REF!</v>
      </c>
      <c r="H176" s="99"/>
      <c r="I176" s="99"/>
      <c r="J176" s="97"/>
      <c r="K176" s="115" t="str">
        <f>IF(ISBLANK(J176),"",(VLOOKUP(J176,#REF!,2,0)))</f>
        <v/>
      </c>
      <c r="L176" s="95" t="str">
        <f t="shared" si="15"/>
        <v/>
      </c>
      <c r="M176" s="95"/>
      <c r="N176" s="95"/>
      <c r="O176" s="95"/>
      <c r="P176" s="95"/>
      <c r="Q176" s="95"/>
      <c r="R176" s="95" t="str">
        <f t="shared" si="16"/>
        <v/>
      </c>
      <c r="S176" s="95"/>
      <c r="T176" s="89"/>
      <c r="U176" s="90"/>
      <c r="V176" s="90"/>
      <c r="W176" s="47"/>
      <c r="X176" s="59"/>
      <c r="Y176" s="80">
        <f t="shared" si="17"/>
        <v>0</v>
      </c>
      <c r="Z176" s="81"/>
    </row>
    <row r="177" spans="1:26" s="1" customFormat="1" ht="15" customHeight="1">
      <c r="A177" s="13" t="str">
        <f>IF(ISBLANK(F177),"",VLOOKUP(F177,#REF!,11,0))</f>
        <v/>
      </c>
      <c r="B177" s="40" t="str">
        <f>IF(ISBLANK(F177),"",VLOOKUP(F177,#REF!,7,0))</f>
        <v/>
      </c>
      <c r="D177" s="88" t="str">
        <f t="shared" si="14"/>
        <v/>
      </c>
      <c r="E177" s="66"/>
      <c r="F177" s="95"/>
      <c r="G177" s="96" t="e">
        <f>IF(ISNA(VLOOKUP(F177,#REF!,3,0)),"",VLOOKUP(F177,#REF!,3,0))</f>
        <v>#REF!</v>
      </c>
      <c r="H177" s="99"/>
      <c r="I177" s="99"/>
      <c r="J177" s="97"/>
      <c r="K177" s="115" t="str">
        <f>IF(ISBLANK(J177),"",(VLOOKUP(J177,#REF!,2,0)))</f>
        <v/>
      </c>
      <c r="L177" s="95" t="str">
        <f t="shared" si="15"/>
        <v/>
      </c>
      <c r="M177" s="95"/>
      <c r="N177" s="95"/>
      <c r="O177" s="95"/>
      <c r="P177" s="95"/>
      <c r="Q177" s="95"/>
      <c r="R177" s="95" t="str">
        <f t="shared" si="16"/>
        <v/>
      </c>
      <c r="S177" s="95"/>
      <c r="T177" s="89"/>
      <c r="U177" s="90"/>
      <c r="V177" s="90"/>
      <c r="W177" s="47"/>
      <c r="X177" s="59"/>
      <c r="Y177" s="80">
        <f t="shared" si="17"/>
        <v>0</v>
      </c>
      <c r="Z177" s="81"/>
    </row>
    <row r="178" spans="1:26" s="1" customFormat="1" ht="15" customHeight="1">
      <c r="A178" s="13" t="str">
        <f>IF(ISBLANK(F178),"",VLOOKUP(F178,#REF!,11,0))</f>
        <v/>
      </c>
      <c r="B178" s="40" t="str">
        <f>IF(ISBLANK(F178),"",VLOOKUP(F178,#REF!,7,0))</f>
        <v/>
      </c>
      <c r="D178" s="88" t="str">
        <f t="shared" si="14"/>
        <v/>
      </c>
      <c r="E178" s="66"/>
      <c r="F178" s="95"/>
      <c r="G178" s="96" t="e">
        <f>IF(ISNA(VLOOKUP(F178,#REF!,3,0)),"",VLOOKUP(F178,#REF!,3,0))</f>
        <v>#REF!</v>
      </c>
      <c r="H178" s="99"/>
      <c r="I178" s="99"/>
      <c r="J178" s="97"/>
      <c r="K178" s="115" t="str">
        <f>IF(ISBLANK(J178),"",(VLOOKUP(J178,#REF!,2,0)))</f>
        <v/>
      </c>
      <c r="L178" s="95" t="str">
        <f t="shared" si="15"/>
        <v/>
      </c>
      <c r="M178" s="95"/>
      <c r="N178" s="95"/>
      <c r="O178" s="95"/>
      <c r="P178" s="95"/>
      <c r="Q178" s="95"/>
      <c r="R178" s="95" t="str">
        <f t="shared" si="16"/>
        <v/>
      </c>
      <c r="S178" s="95"/>
      <c r="T178" s="89"/>
      <c r="U178" s="90"/>
      <c r="V178" s="90"/>
      <c r="W178" s="47"/>
      <c r="X178" s="59"/>
      <c r="Y178" s="80">
        <f t="shared" si="17"/>
        <v>0</v>
      </c>
      <c r="Z178" s="81"/>
    </row>
    <row r="179" spans="1:26" s="1" customFormat="1" ht="15" customHeight="1">
      <c r="A179" s="13" t="str">
        <f>IF(ISBLANK(F179),"",VLOOKUP(F179,#REF!,11,0))</f>
        <v/>
      </c>
      <c r="B179" s="40" t="str">
        <f>IF(ISBLANK(F179),"",VLOOKUP(F179,#REF!,7,0))</f>
        <v/>
      </c>
      <c r="D179" s="88" t="str">
        <f t="shared" si="14"/>
        <v/>
      </c>
      <c r="E179" s="66"/>
      <c r="F179" s="95"/>
      <c r="G179" s="96" t="e">
        <f>IF(ISNA(VLOOKUP(F179,#REF!,3,0)),"",VLOOKUP(F179,#REF!,3,0))</f>
        <v>#REF!</v>
      </c>
      <c r="H179" s="99"/>
      <c r="I179" s="99"/>
      <c r="J179" s="97"/>
      <c r="K179" s="115" t="str">
        <f>IF(ISBLANK(J179),"",(VLOOKUP(J179,#REF!,2,0)))</f>
        <v/>
      </c>
      <c r="L179" s="95" t="str">
        <f t="shared" si="15"/>
        <v/>
      </c>
      <c r="M179" s="95"/>
      <c r="N179" s="95"/>
      <c r="O179" s="95"/>
      <c r="P179" s="95"/>
      <c r="Q179" s="95"/>
      <c r="R179" s="95" t="str">
        <f t="shared" si="16"/>
        <v/>
      </c>
      <c r="S179" s="95"/>
      <c r="T179" s="89"/>
      <c r="U179" s="90"/>
      <c r="V179" s="90"/>
      <c r="W179" s="47"/>
      <c r="X179" s="59"/>
      <c r="Y179" s="80">
        <f t="shared" si="17"/>
        <v>0</v>
      </c>
      <c r="Z179" s="81"/>
    </row>
    <row r="180" spans="1:26" s="1" customFormat="1" ht="15" customHeight="1">
      <c r="A180" s="13" t="str">
        <f>IF(ISBLANK(F180),"",VLOOKUP(F180,#REF!,11,0))</f>
        <v/>
      </c>
      <c r="B180" s="40" t="str">
        <f>IF(ISBLANK(F180),"",VLOOKUP(F180,#REF!,7,0))</f>
        <v/>
      </c>
      <c r="D180" s="88" t="str">
        <f t="shared" si="14"/>
        <v/>
      </c>
      <c r="E180" s="66"/>
      <c r="F180" s="95"/>
      <c r="G180" s="96" t="e">
        <f>IF(ISNA(VLOOKUP(F180,#REF!,3,0)),"",VLOOKUP(F180,#REF!,3,0))</f>
        <v>#REF!</v>
      </c>
      <c r="H180" s="99"/>
      <c r="I180" s="99"/>
      <c r="J180" s="97"/>
      <c r="K180" s="115" t="str">
        <f>IF(ISBLANK(J180),"",(VLOOKUP(J180,#REF!,2,0)))</f>
        <v/>
      </c>
      <c r="L180" s="95" t="str">
        <f t="shared" si="15"/>
        <v/>
      </c>
      <c r="M180" s="95"/>
      <c r="N180" s="95"/>
      <c r="O180" s="95"/>
      <c r="P180" s="95"/>
      <c r="Q180" s="95"/>
      <c r="R180" s="95" t="str">
        <f t="shared" si="16"/>
        <v/>
      </c>
      <c r="S180" s="95"/>
      <c r="T180" s="89"/>
      <c r="U180" s="90"/>
      <c r="V180" s="90"/>
      <c r="W180" s="47"/>
      <c r="X180" s="59"/>
      <c r="Y180" s="80">
        <f t="shared" si="17"/>
        <v>0</v>
      </c>
      <c r="Z180" s="81"/>
    </row>
    <row r="181" spans="1:26" s="1" customFormat="1" ht="15" customHeight="1">
      <c r="A181" s="13" t="str">
        <f>IF(ISBLANK(F181),"",VLOOKUP(F181,#REF!,11,0))</f>
        <v/>
      </c>
      <c r="B181" s="40" t="str">
        <f>IF(ISBLANK(F181),"",VLOOKUP(F181,#REF!,7,0))</f>
        <v/>
      </c>
      <c r="D181" s="88" t="str">
        <f t="shared" si="14"/>
        <v/>
      </c>
      <c r="E181" s="66"/>
      <c r="F181" s="95"/>
      <c r="G181" s="96" t="e">
        <f>IF(ISNA(VLOOKUP(F181,#REF!,3,0)),"",VLOOKUP(F181,#REF!,3,0))</f>
        <v>#REF!</v>
      </c>
      <c r="H181" s="99"/>
      <c r="I181" s="99"/>
      <c r="J181" s="97"/>
      <c r="K181" s="115" t="str">
        <f>IF(ISBLANK(J181),"",(VLOOKUP(J181,#REF!,2,0)))</f>
        <v/>
      </c>
      <c r="L181" s="95" t="str">
        <f t="shared" si="15"/>
        <v/>
      </c>
      <c r="M181" s="95"/>
      <c r="N181" s="95"/>
      <c r="O181" s="95"/>
      <c r="P181" s="95"/>
      <c r="Q181" s="95"/>
      <c r="R181" s="95" t="str">
        <f t="shared" si="16"/>
        <v/>
      </c>
      <c r="S181" s="95"/>
      <c r="T181" s="89"/>
      <c r="U181" s="90"/>
      <c r="V181" s="90"/>
      <c r="W181" s="47"/>
      <c r="X181" s="59"/>
      <c r="Y181" s="80">
        <f t="shared" si="17"/>
        <v>0</v>
      </c>
      <c r="Z181" s="81"/>
    </row>
    <row r="182" spans="1:26" s="1" customFormat="1" ht="15" customHeight="1">
      <c r="A182" s="13" t="str">
        <f>IF(ISBLANK(F182),"",VLOOKUP(F182,#REF!,11,0))</f>
        <v/>
      </c>
      <c r="B182" s="40" t="str">
        <f>IF(ISBLANK(F182),"",VLOOKUP(F182,#REF!,7,0))</f>
        <v/>
      </c>
      <c r="D182" s="88" t="str">
        <f t="shared" si="14"/>
        <v/>
      </c>
      <c r="E182" s="66"/>
      <c r="F182" s="95"/>
      <c r="G182" s="96" t="e">
        <f>IF(ISNA(VLOOKUP(F182,#REF!,3,0)),"",VLOOKUP(F182,#REF!,3,0))</f>
        <v>#REF!</v>
      </c>
      <c r="H182" s="99"/>
      <c r="I182" s="99"/>
      <c r="J182" s="97"/>
      <c r="K182" s="115" t="str">
        <f>IF(ISBLANK(J182),"",(VLOOKUP(J182,#REF!,2,0)))</f>
        <v/>
      </c>
      <c r="L182" s="95" t="str">
        <f t="shared" si="15"/>
        <v/>
      </c>
      <c r="M182" s="95"/>
      <c r="N182" s="95"/>
      <c r="O182" s="95"/>
      <c r="P182" s="95"/>
      <c r="Q182" s="95"/>
      <c r="R182" s="95" t="str">
        <f t="shared" si="16"/>
        <v/>
      </c>
      <c r="S182" s="95"/>
      <c r="T182" s="89"/>
      <c r="U182" s="90"/>
      <c r="V182" s="90"/>
      <c r="W182" s="47"/>
      <c r="X182" s="59"/>
      <c r="Y182" s="80">
        <f t="shared" si="17"/>
        <v>0</v>
      </c>
      <c r="Z182" s="81"/>
    </row>
    <row r="183" spans="1:26" s="1" customFormat="1" ht="15" customHeight="1">
      <c r="A183" s="13" t="str">
        <f>IF(ISBLANK(F183),"",VLOOKUP(F183,#REF!,11,0))</f>
        <v/>
      </c>
      <c r="B183" s="40" t="str">
        <f>IF(ISBLANK(F183),"",VLOOKUP(F183,#REF!,7,0))</f>
        <v/>
      </c>
      <c r="D183" s="88" t="str">
        <f t="shared" si="14"/>
        <v/>
      </c>
      <c r="E183" s="66"/>
      <c r="F183" s="95"/>
      <c r="G183" s="96" t="e">
        <f>IF(ISNA(VLOOKUP(F183,#REF!,3,0)),"",VLOOKUP(F183,#REF!,3,0))</f>
        <v>#REF!</v>
      </c>
      <c r="H183" s="99"/>
      <c r="I183" s="99"/>
      <c r="J183" s="97"/>
      <c r="K183" s="115" t="str">
        <f>IF(ISBLANK(J183),"",(VLOOKUP(J183,#REF!,2,0)))</f>
        <v/>
      </c>
      <c r="L183" s="95" t="str">
        <f t="shared" si="15"/>
        <v/>
      </c>
      <c r="M183" s="95"/>
      <c r="N183" s="95"/>
      <c r="O183" s="95"/>
      <c r="P183" s="95"/>
      <c r="Q183" s="95"/>
      <c r="R183" s="95" t="str">
        <f t="shared" si="16"/>
        <v/>
      </c>
      <c r="S183" s="95"/>
      <c r="T183" s="89"/>
      <c r="U183" s="90"/>
      <c r="V183" s="90"/>
      <c r="W183" s="47"/>
      <c r="X183" s="59"/>
      <c r="Y183" s="80">
        <f t="shared" si="17"/>
        <v>0</v>
      </c>
      <c r="Z183" s="81"/>
    </row>
    <row r="184" spans="1:26" s="1" customFormat="1" ht="15" customHeight="1">
      <c r="A184" s="13" t="str">
        <f>IF(ISBLANK(F184),"",VLOOKUP(F184,#REF!,11,0))</f>
        <v/>
      </c>
      <c r="B184" s="40" t="str">
        <f>IF(ISBLANK(F184),"",VLOOKUP(F184,#REF!,7,0))</f>
        <v/>
      </c>
      <c r="D184" s="88" t="str">
        <f t="shared" si="14"/>
        <v/>
      </c>
      <c r="E184" s="66"/>
      <c r="F184" s="95"/>
      <c r="G184" s="96" t="e">
        <f>IF(ISNA(VLOOKUP(F184,#REF!,3,0)),"",VLOOKUP(F184,#REF!,3,0))</f>
        <v>#REF!</v>
      </c>
      <c r="H184" s="99"/>
      <c r="I184" s="99"/>
      <c r="J184" s="97"/>
      <c r="K184" s="115" t="str">
        <f>IF(ISBLANK(J184),"",(VLOOKUP(J184,#REF!,2,0)))</f>
        <v/>
      </c>
      <c r="L184" s="95" t="str">
        <f t="shared" si="15"/>
        <v/>
      </c>
      <c r="M184" s="95"/>
      <c r="N184" s="95"/>
      <c r="O184" s="95"/>
      <c r="P184" s="95"/>
      <c r="Q184" s="95"/>
      <c r="R184" s="95" t="str">
        <f t="shared" si="16"/>
        <v/>
      </c>
      <c r="S184" s="95"/>
      <c r="T184" s="89"/>
      <c r="U184" s="90"/>
      <c r="V184" s="90"/>
      <c r="W184" s="47"/>
      <c r="X184" s="59"/>
      <c r="Y184" s="80">
        <f t="shared" si="17"/>
        <v>0</v>
      </c>
      <c r="Z184" s="81"/>
    </row>
    <row r="185" spans="1:26" s="1" customFormat="1" ht="15" customHeight="1">
      <c r="A185" s="13" t="str">
        <f>IF(ISBLANK(F185),"",VLOOKUP(F185,#REF!,11,0))</f>
        <v/>
      </c>
      <c r="B185" s="40" t="str">
        <f>IF(ISBLANK(F185),"",VLOOKUP(F185,#REF!,7,0))</f>
        <v/>
      </c>
      <c r="D185" s="88" t="str">
        <f t="shared" si="14"/>
        <v/>
      </c>
      <c r="E185" s="66"/>
      <c r="F185" s="95"/>
      <c r="G185" s="96" t="e">
        <f>IF(ISNA(VLOOKUP(F185,#REF!,3,0)),"",VLOOKUP(F185,#REF!,3,0))</f>
        <v>#REF!</v>
      </c>
      <c r="H185" s="99"/>
      <c r="I185" s="99"/>
      <c r="J185" s="97"/>
      <c r="K185" s="115" t="str">
        <f>IF(ISBLANK(J185),"",(VLOOKUP(J185,#REF!,2,0)))</f>
        <v/>
      </c>
      <c r="L185" s="95" t="str">
        <f t="shared" si="15"/>
        <v/>
      </c>
      <c r="M185" s="95"/>
      <c r="N185" s="95"/>
      <c r="O185" s="95"/>
      <c r="P185" s="95"/>
      <c r="Q185" s="95"/>
      <c r="R185" s="95" t="str">
        <f t="shared" si="16"/>
        <v/>
      </c>
      <c r="S185" s="95"/>
      <c r="T185" s="89"/>
      <c r="U185" s="90"/>
      <c r="V185" s="90"/>
      <c r="W185" s="47"/>
      <c r="X185" s="59"/>
      <c r="Y185" s="80">
        <f t="shared" si="17"/>
        <v>0</v>
      </c>
      <c r="Z185" s="81"/>
    </row>
    <row r="186" spans="1:26" s="1" customFormat="1" ht="15" customHeight="1">
      <c r="A186" s="13" t="str">
        <f>IF(ISBLANK(F186),"",VLOOKUP(F186,#REF!,11,0))</f>
        <v/>
      </c>
      <c r="B186" s="40" t="str">
        <f>IF(ISBLANK(F186),"",VLOOKUP(F186,#REF!,7,0))</f>
        <v/>
      </c>
      <c r="D186" s="88" t="str">
        <f t="shared" si="14"/>
        <v/>
      </c>
      <c r="E186" s="66"/>
      <c r="F186" s="95"/>
      <c r="G186" s="96" t="e">
        <f>IF(ISNA(VLOOKUP(F186,#REF!,3,0)),"",VLOOKUP(F186,#REF!,3,0))</f>
        <v>#REF!</v>
      </c>
      <c r="H186" s="99"/>
      <c r="I186" s="99"/>
      <c r="J186" s="97"/>
      <c r="K186" s="115" t="str">
        <f>IF(ISBLANK(J186),"",(VLOOKUP(J186,#REF!,2,0)))</f>
        <v/>
      </c>
      <c r="L186" s="95" t="str">
        <f t="shared" si="15"/>
        <v/>
      </c>
      <c r="M186" s="95"/>
      <c r="N186" s="95"/>
      <c r="O186" s="95"/>
      <c r="P186" s="95"/>
      <c r="Q186" s="95"/>
      <c r="R186" s="95" t="str">
        <f t="shared" si="16"/>
        <v/>
      </c>
      <c r="S186" s="95"/>
      <c r="T186" s="89"/>
      <c r="U186" s="90"/>
      <c r="V186" s="90"/>
      <c r="W186" s="47"/>
      <c r="X186" s="59"/>
      <c r="Y186" s="80">
        <f t="shared" si="17"/>
        <v>0</v>
      </c>
      <c r="Z186" s="81"/>
    </row>
    <row r="187" spans="1:26" s="1" customFormat="1" ht="15" customHeight="1">
      <c r="A187" s="13" t="str">
        <f>IF(ISBLANK(F187),"",VLOOKUP(F187,#REF!,11,0))</f>
        <v/>
      </c>
      <c r="B187" s="40" t="str">
        <f>IF(ISBLANK(F187),"",VLOOKUP(F187,#REF!,7,0))</f>
        <v/>
      </c>
      <c r="D187" s="88" t="str">
        <f t="shared" si="14"/>
        <v/>
      </c>
      <c r="E187" s="66"/>
      <c r="F187" s="95"/>
      <c r="G187" s="96" t="e">
        <f>IF(ISNA(VLOOKUP(F187,#REF!,3,0)),"",VLOOKUP(F187,#REF!,3,0))</f>
        <v>#REF!</v>
      </c>
      <c r="H187" s="99"/>
      <c r="I187" s="99"/>
      <c r="J187" s="97"/>
      <c r="K187" s="115" t="str">
        <f>IF(ISBLANK(J187),"",(VLOOKUP(J187,#REF!,2,0)))</f>
        <v/>
      </c>
      <c r="L187" s="95" t="str">
        <f t="shared" si="15"/>
        <v/>
      </c>
      <c r="M187" s="95"/>
      <c r="N187" s="95"/>
      <c r="O187" s="95"/>
      <c r="P187" s="95"/>
      <c r="Q187" s="95"/>
      <c r="R187" s="95" t="str">
        <f t="shared" si="16"/>
        <v/>
      </c>
      <c r="S187" s="95"/>
      <c r="T187" s="89"/>
      <c r="U187" s="90"/>
      <c r="V187" s="90"/>
      <c r="W187" s="47"/>
      <c r="X187" s="59"/>
      <c r="Y187" s="80">
        <f t="shared" si="17"/>
        <v>0</v>
      </c>
      <c r="Z187" s="81"/>
    </row>
    <row r="188" spans="1:26" s="1" customFormat="1" ht="15" customHeight="1">
      <c r="A188" s="13" t="str">
        <f>IF(ISBLANK(F188),"",VLOOKUP(F188,#REF!,11,0))</f>
        <v/>
      </c>
      <c r="B188" s="40" t="str">
        <f>IF(ISBLANK(F188),"",VLOOKUP(F188,#REF!,7,0))</f>
        <v/>
      </c>
      <c r="D188" s="88" t="str">
        <f t="shared" si="14"/>
        <v/>
      </c>
      <c r="E188" s="66"/>
      <c r="F188" s="95"/>
      <c r="G188" s="96" t="e">
        <f>IF(ISNA(VLOOKUP(F188,#REF!,3,0)),"",VLOOKUP(F188,#REF!,3,0))</f>
        <v>#REF!</v>
      </c>
      <c r="H188" s="99"/>
      <c r="I188" s="99"/>
      <c r="J188" s="97"/>
      <c r="K188" s="115" t="str">
        <f>IF(ISBLANK(J188),"",(VLOOKUP(J188,#REF!,2,0)))</f>
        <v/>
      </c>
      <c r="L188" s="95" t="str">
        <f t="shared" si="15"/>
        <v/>
      </c>
      <c r="M188" s="95"/>
      <c r="N188" s="95"/>
      <c r="O188" s="95"/>
      <c r="P188" s="95"/>
      <c r="Q188" s="95"/>
      <c r="R188" s="95" t="str">
        <f t="shared" si="16"/>
        <v/>
      </c>
      <c r="S188" s="95"/>
      <c r="T188" s="89"/>
      <c r="U188" s="90"/>
      <c r="V188" s="90"/>
      <c r="W188" s="47"/>
      <c r="X188" s="59"/>
      <c r="Y188" s="80">
        <f t="shared" si="17"/>
        <v>0</v>
      </c>
      <c r="Z188" s="81"/>
    </row>
    <row r="189" spans="1:26" s="1" customFormat="1" ht="15" customHeight="1">
      <c r="A189" s="13" t="str">
        <f>IF(ISBLANK(F189),"",VLOOKUP(F189,#REF!,11,0))</f>
        <v/>
      </c>
      <c r="B189" s="40" t="str">
        <f>IF(ISBLANK(F189),"",VLOOKUP(F189,#REF!,7,0))</f>
        <v/>
      </c>
      <c r="D189" s="88" t="str">
        <f t="shared" si="14"/>
        <v/>
      </c>
      <c r="E189" s="66"/>
      <c r="F189" s="95"/>
      <c r="G189" s="96" t="e">
        <f>IF(ISNA(VLOOKUP(F189,#REF!,3,0)),"",VLOOKUP(F189,#REF!,3,0))</f>
        <v>#REF!</v>
      </c>
      <c r="H189" s="99"/>
      <c r="I189" s="99"/>
      <c r="J189" s="97"/>
      <c r="K189" s="115" t="str">
        <f>IF(ISBLANK(J189),"",(VLOOKUP(J189,#REF!,2,0)))</f>
        <v/>
      </c>
      <c r="L189" s="95" t="str">
        <f t="shared" si="15"/>
        <v/>
      </c>
      <c r="M189" s="95"/>
      <c r="N189" s="95"/>
      <c r="O189" s="95"/>
      <c r="P189" s="95"/>
      <c r="Q189" s="95"/>
      <c r="R189" s="95" t="str">
        <f t="shared" si="16"/>
        <v/>
      </c>
      <c r="S189" s="95"/>
      <c r="T189" s="89"/>
      <c r="U189" s="90"/>
      <c r="V189" s="90"/>
      <c r="W189" s="47"/>
      <c r="X189" s="59"/>
      <c r="Y189" s="80">
        <f t="shared" si="17"/>
        <v>0</v>
      </c>
      <c r="Z189" s="81"/>
    </row>
    <row r="190" spans="1:26" s="1" customFormat="1" ht="15" customHeight="1">
      <c r="A190" s="13" t="str">
        <f>IF(ISBLANK(F190),"",VLOOKUP(F190,#REF!,11,0))</f>
        <v/>
      </c>
      <c r="B190" s="40" t="str">
        <f>IF(ISBLANK(F190),"",VLOOKUP(F190,#REF!,7,0))</f>
        <v/>
      </c>
      <c r="D190" s="88" t="str">
        <f t="shared" si="14"/>
        <v/>
      </c>
      <c r="E190" s="66"/>
      <c r="F190" s="95"/>
      <c r="G190" s="96" t="e">
        <f>IF(ISNA(VLOOKUP(F190,#REF!,3,0)),"",VLOOKUP(F190,#REF!,3,0))</f>
        <v>#REF!</v>
      </c>
      <c r="H190" s="99"/>
      <c r="I190" s="99"/>
      <c r="J190" s="97"/>
      <c r="K190" s="115" t="str">
        <f>IF(ISBLANK(J190),"",(VLOOKUP(J190,#REF!,2,0)))</f>
        <v/>
      </c>
      <c r="L190" s="95" t="str">
        <f t="shared" si="15"/>
        <v/>
      </c>
      <c r="M190" s="95"/>
      <c r="N190" s="95"/>
      <c r="O190" s="95"/>
      <c r="P190" s="95"/>
      <c r="Q190" s="95"/>
      <c r="R190" s="95" t="str">
        <f t="shared" si="16"/>
        <v/>
      </c>
      <c r="S190" s="95"/>
      <c r="T190" s="89"/>
      <c r="U190" s="90"/>
      <c r="V190" s="90"/>
      <c r="W190" s="47"/>
      <c r="X190" s="59"/>
      <c r="Y190" s="80">
        <f t="shared" si="17"/>
        <v>0</v>
      </c>
      <c r="Z190" s="81"/>
    </row>
    <row r="191" spans="1:26" s="1" customFormat="1" ht="15" customHeight="1">
      <c r="A191" s="13" t="str">
        <f>IF(ISBLANK(F191),"",VLOOKUP(F191,#REF!,11,0))</f>
        <v/>
      </c>
      <c r="B191" s="40" t="str">
        <f>IF(ISBLANK(F191),"",VLOOKUP(F191,#REF!,7,0))</f>
        <v/>
      </c>
      <c r="D191" s="88" t="str">
        <f t="shared" si="14"/>
        <v/>
      </c>
      <c r="E191" s="66"/>
      <c r="F191" s="95"/>
      <c r="G191" s="96" t="e">
        <f>IF(ISNA(VLOOKUP(F191,#REF!,3,0)),"",VLOOKUP(F191,#REF!,3,0))</f>
        <v>#REF!</v>
      </c>
      <c r="H191" s="99"/>
      <c r="I191" s="99"/>
      <c r="J191" s="97"/>
      <c r="K191" s="115" t="str">
        <f>IF(ISBLANK(J191),"",(VLOOKUP(J191,#REF!,2,0)))</f>
        <v/>
      </c>
      <c r="L191" s="95" t="str">
        <f t="shared" si="15"/>
        <v/>
      </c>
      <c r="M191" s="95"/>
      <c r="N191" s="95"/>
      <c r="O191" s="95"/>
      <c r="P191" s="95"/>
      <c r="Q191" s="95"/>
      <c r="R191" s="95" t="str">
        <f t="shared" si="16"/>
        <v/>
      </c>
      <c r="S191" s="95"/>
      <c r="T191" s="89"/>
      <c r="U191" s="90"/>
      <c r="V191" s="90"/>
      <c r="W191" s="47"/>
      <c r="X191" s="59"/>
      <c r="Y191" s="80">
        <f t="shared" si="17"/>
        <v>0</v>
      </c>
      <c r="Z191" s="81"/>
    </row>
    <row r="192" spans="1:26" s="1" customFormat="1" ht="15" customHeight="1">
      <c r="A192" s="13" t="str">
        <f>IF(ISBLANK(F192),"",VLOOKUP(F192,#REF!,11,0))</f>
        <v/>
      </c>
      <c r="B192" s="40" t="str">
        <f>IF(ISBLANK(F192),"",VLOOKUP(F192,#REF!,7,0))</f>
        <v/>
      </c>
      <c r="D192" s="88" t="str">
        <f t="shared" si="14"/>
        <v/>
      </c>
      <c r="E192" s="66"/>
      <c r="F192" s="95"/>
      <c r="G192" s="96" t="e">
        <f>IF(ISNA(VLOOKUP(F192,#REF!,3,0)),"",VLOOKUP(F192,#REF!,3,0))</f>
        <v>#REF!</v>
      </c>
      <c r="H192" s="99"/>
      <c r="I192" s="99"/>
      <c r="J192" s="97"/>
      <c r="K192" s="115" t="str">
        <f>IF(ISBLANK(J192),"",(VLOOKUP(J192,#REF!,2,0)))</f>
        <v/>
      </c>
      <c r="L192" s="95" t="str">
        <f t="shared" si="15"/>
        <v/>
      </c>
      <c r="M192" s="95"/>
      <c r="N192" s="95"/>
      <c r="O192" s="95"/>
      <c r="P192" s="95"/>
      <c r="Q192" s="95"/>
      <c r="R192" s="95" t="str">
        <f t="shared" si="16"/>
        <v/>
      </c>
      <c r="S192" s="95"/>
      <c r="T192" s="89"/>
      <c r="U192" s="90"/>
      <c r="V192" s="90"/>
      <c r="W192" s="47"/>
      <c r="X192" s="59"/>
      <c r="Y192" s="80">
        <f t="shared" si="17"/>
        <v>0</v>
      </c>
      <c r="Z192" s="81"/>
    </row>
    <row r="193" spans="1:26" s="1" customFormat="1" ht="15" customHeight="1">
      <c r="A193" s="13" t="str">
        <f>IF(ISBLANK(F193),"",VLOOKUP(F193,#REF!,11,0))</f>
        <v/>
      </c>
      <c r="B193" s="40" t="str">
        <f>IF(ISBLANK(F193),"",VLOOKUP(F193,#REF!,7,0))</f>
        <v/>
      </c>
      <c r="D193" s="88" t="str">
        <f t="shared" si="14"/>
        <v/>
      </c>
      <c r="E193" s="66"/>
      <c r="F193" s="95"/>
      <c r="G193" s="96" t="e">
        <f>IF(ISNA(VLOOKUP(F193,#REF!,3,0)),"",VLOOKUP(F193,#REF!,3,0))</f>
        <v>#REF!</v>
      </c>
      <c r="H193" s="99"/>
      <c r="I193" s="99"/>
      <c r="J193" s="97"/>
      <c r="K193" s="115" t="str">
        <f>IF(ISBLANK(J193),"",(VLOOKUP(J193,#REF!,2,0)))</f>
        <v/>
      </c>
      <c r="L193" s="95" t="str">
        <f t="shared" si="15"/>
        <v/>
      </c>
      <c r="M193" s="95"/>
      <c r="N193" s="95"/>
      <c r="O193" s="95"/>
      <c r="P193" s="95"/>
      <c r="Q193" s="95"/>
      <c r="R193" s="95" t="str">
        <f t="shared" si="16"/>
        <v/>
      </c>
      <c r="S193" s="95"/>
      <c r="T193" s="89"/>
      <c r="U193" s="90"/>
      <c r="V193" s="90"/>
      <c r="W193" s="47"/>
      <c r="X193" s="59"/>
      <c r="Y193" s="80">
        <f t="shared" si="17"/>
        <v>0</v>
      </c>
      <c r="Z193" s="81"/>
    </row>
    <row r="194" spans="1:26" s="1" customFormat="1" ht="15" customHeight="1">
      <c r="A194" s="13" t="str">
        <f>IF(ISBLANK(F194),"",VLOOKUP(F194,#REF!,11,0))</f>
        <v/>
      </c>
      <c r="B194" s="40" t="str">
        <f>IF(ISBLANK(F194),"",VLOOKUP(F194,#REF!,7,0))</f>
        <v/>
      </c>
      <c r="D194" s="88" t="str">
        <f t="shared" si="14"/>
        <v/>
      </c>
      <c r="E194" s="66"/>
      <c r="F194" s="95"/>
      <c r="G194" s="96" t="e">
        <f>IF(ISNA(VLOOKUP(F194,#REF!,3,0)),"",VLOOKUP(F194,#REF!,3,0))</f>
        <v>#REF!</v>
      </c>
      <c r="H194" s="99"/>
      <c r="I194" s="99"/>
      <c r="J194" s="97"/>
      <c r="K194" s="115" t="str">
        <f>IF(ISBLANK(J194),"",(VLOOKUP(J194,#REF!,2,0)))</f>
        <v/>
      </c>
      <c r="L194" s="95" t="str">
        <f t="shared" si="15"/>
        <v/>
      </c>
      <c r="M194" s="95"/>
      <c r="N194" s="95"/>
      <c r="O194" s="95"/>
      <c r="P194" s="95"/>
      <c r="Q194" s="95"/>
      <c r="R194" s="95" t="str">
        <f t="shared" si="16"/>
        <v/>
      </c>
      <c r="S194" s="95"/>
      <c r="T194" s="89"/>
      <c r="U194" s="90"/>
      <c r="V194" s="90"/>
      <c r="W194" s="47"/>
      <c r="X194" s="59"/>
      <c r="Y194" s="80">
        <f t="shared" si="17"/>
        <v>0</v>
      </c>
      <c r="Z194" s="81"/>
    </row>
    <row r="195" spans="1:26" s="1" customFormat="1" ht="15" customHeight="1">
      <c r="A195" s="13" t="str">
        <f>IF(ISBLANK(F195),"",VLOOKUP(F195,#REF!,11,0))</f>
        <v/>
      </c>
      <c r="B195" s="40" t="str">
        <f>IF(ISBLANK(F195),"",VLOOKUP(F195,#REF!,7,0))</f>
        <v/>
      </c>
      <c r="D195" s="88" t="str">
        <f t="shared" si="14"/>
        <v/>
      </c>
      <c r="E195" s="66"/>
      <c r="F195" s="95"/>
      <c r="G195" s="96" t="e">
        <f>IF(ISNA(VLOOKUP(F195,#REF!,3,0)),"",VLOOKUP(F195,#REF!,3,0))</f>
        <v>#REF!</v>
      </c>
      <c r="H195" s="99"/>
      <c r="I195" s="99"/>
      <c r="J195" s="97"/>
      <c r="K195" s="115" t="str">
        <f>IF(ISBLANK(J195),"",(VLOOKUP(J195,#REF!,2,0)))</f>
        <v/>
      </c>
      <c r="L195" s="95" t="str">
        <f t="shared" si="15"/>
        <v/>
      </c>
      <c r="M195" s="95"/>
      <c r="N195" s="95"/>
      <c r="O195" s="95"/>
      <c r="P195" s="95"/>
      <c r="Q195" s="95"/>
      <c r="R195" s="95" t="str">
        <f t="shared" si="16"/>
        <v/>
      </c>
      <c r="S195" s="95"/>
      <c r="T195" s="89"/>
      <c r="U195" s="90"/>
      <c r="V195" s="90"/>
      <c r="W195" s="47"/>
      <c r="X195" s="59"/>
      <c r="Y195" s="80">
        <f t="shared" si="17"/>
        <v>0</v>
      </c>
      <c r="Z195" s="81"/>
    </row>
    <row r="196" spans="1:26" s="1" customFormat="1" ht="15" customHeight="1">
      <c r="A196" s="13" t="str">
        <f>IF(ISBLANK(F196),"",VLOOKUP(F196,#REF!,11,0))</f>
        <v/>
      </c>
      <c r="B196" s="40" t="str">
        <f>IF(ISBLANK(F196),"",VLOOKUP(F196,#REF!,7,0))</f>
        <v/>
      </c>
      <c r="D196" s="88" t="str">
        <f t="shared" si="14"/>
        <v/>
      </c>
      <c r="E196" s="66"/>
      <c r="F196" s="95"/>
      <c r="G196" s="96" t="e">
        <f>IF(ISNA(VLOOKUP(F196,#REF!,3,0)),"",VLOOKUP(F196,#REF!,3,0))</f>
        <v>#REF!</v>
      </c>
      <c r="H196" s="99"/>
      <c r="I196" s="99"/>
      <c r="J196" s="97"/>
      <c r="K196" s="115" t="str">
        <f>IF(ISBLANK(J196),"",(VLOOKUP(J196,#REF!,2,0)))</f>
        <v/>
      </c>
      <c r="L196" s="95" t="str">
        <f t="shared" si="15"/>
        <v/>
      </c>
      <c r="M196" s="95"/>
      <c r="N196" s="95"/>
      <c r="O196" s="95"/>
      <c r="P196" s="95"/>
      <c r="Q196" s="95"/>
      <c r="R196" s="95" t="str">
        <f t="shared" si="16"/>
        <v/>
      </c>
      <c r="S196" s="95"/>
      <c r="T196" s="89"/>
      <c r="U196" s="90"/>
      <c r="V196" s="90"/>
      <c r="W196" s="47"/>
      <c r="X196" s="59"/>
      <c r="Y196" s="80">
        <f t="shared" si="17"/>
        <v>0</v>
      </c>
      <c r="Z196" s="81"/>
    </row>
    <row r="197" spans="1:26" s="1" customFormat="1" ht="15" customHeight="1">
      <c r="A197" s="13" t="str">
        <f>IF(ISBLANK(F197),"",VLOOKUP(F197,#REF!,11,0))</f>
        <v/>
      </c>
      <c r="B197" s="40" t="str">
        <f>IF(ISBLANK(F197),"",VLOOKUP(F197,#REF!,7,0))</f>
        <v/>
      </c>
      <c r="D197" s="88" t="str">
        <f t="shared" si="14"/>
        <v/>
      </c>
      <c r="E197" s="66"/>
      <c r="F197" s="95"/>
      <c r="G197" s="96" t="e">
        <f>IF(ISNA(VLOOKUP(F197,#REF!,3,0)),"",VLOOKUP(F197,#REF!,3,0))</f>
        <v>#REF!</v>
      </c>
      <c r="H197" s="99"/>
      <c r="I197" s="99"/>
      <c r="J197" s="97"/>
      <c r="K197" s="115" t="str">
        <f>IF(ISBLANK(J197),"",(VLOOKUP(J197,#REF!,2,0)))</f>
        <v/>
      </c>
      <c r="L197" s="95" t="str">
        <f t="shared" si="15"/>
        <v/>
      </c>
      <c r="M197" s="95"/>
      <c r="N197" s="95"/>
      <c r="O197" s="95"/>
      <c r="P197" s="95"/>
      <c r="Q197" s="95"/>
      <c r="R197" s="95" t="str">
        <f t="shared" si="16"/>
        <v/>
      </c>
      <c r="S197" s="95"/>
      <c r="T197" s="89"/>
      <c r="U197" s="90"/>
      <c r="V197" s="90"/>
      <c r="W197" s="47"/>
      <c r="X197" s="59"/>
      <c r="Y197" s="80">
        <f t="shared" si="17"/>
        <v>0</v>
      </c>
      <c r="Z197" s="81"/>
    </row>
    <row r="198" spans="1:26" s="1" customFormat="1" ht="15" customHeight="1">
      <c r="A198" s="13" t="str">
        <f>IF(ISBLANK(F198),"",VLOOKUP(F198,#REF!,11,0))</f>
        <v/>
      </c>
      <c r="B198" s="40" t="str">
        <f>IF(ISBLANK(F198),"",VLOOKUP(F198,#REF!,7,0))</f>
        <v/>
      </c>
      <c r="D198" s="88" t="str">
        <f t="shared" si="14"/>
        <v/>
      </c>
      <c r="E198" s="66"/>
      <c r="F198" s="95"/>
      <c r="G198" s="96" t="e">
        <f>IF(ISNA(VLOOKUP(F198,#REF!,3,0)),"",VLOOKUP(F198,#REF!,3,0))</f>
        <v>#REF!</v>
      </c>
      <c r="H198" s="99"/>
      <c r="I198" s="99"/>
      <c r="J198" s="97"/>
      <c r="K198" s="115" t="str">
        <f>IF(ISBLANK(J198),"",(VLOOKUP(J198,#REF!,2,0)))</f>
        <v/>
      </c>
      <c r="L198" s="95" t="str">
        <f t="shared" si="15"/>
        <v/>
      </c>
      <c r="M198" s="95"/>
      <c r="N198" s="95"/>
      <c r="O198" s="95"/>
      <c r="P198" s="95"/>
      <c r="Q198" s="95"/>
      <c r="R198" s="95" t="str">
        <f t="shared" si="16"/>
        <v/>
      </c>
      <c r="S198" s="95"/>
      <c r="T198" s="89"/>
      <c r="U198" s="90"/>
      <c r="V198" s="90"/>
      <c r="W198" s="47"/>
      <c r="X198" s="59"/>
      <c r="Y198" s="80">
        <f t="shared" si="17"/>
        <v>0</v>
      </c>
      <c r="Z198" s="81"/>
    </row>
    <row r="199" spans="1:26" s="1" customFormat="1" ht="15" customHeight="1">
      <c r="A199" s="13" t="str">
        <f>IF(ISBLANK(F199),"",VLOOKUP(F199,#REF!,11,0))</f>
        <v/>
      </c>
      <c r="B199" s="40" t="str">
        <f>IF(ISBLANK(F199),"",VLOOKUP(F199,#REF!,7,0))</f>
        <v/>
      </c>
      <c r="D199" s="88" t="str">
        <f t="shared" si="14"/>
        <v/>
      </c>
      <c r="E199" s="66"/>
      <c r="F199" s="95"/>
      <c r="G199" s="96" t="e">
        <f>IF(ISNA(VLOOKUP(F199,#REF!,3,0)),"",VLOOKUP(F199,#REF!,3,0))</f>
        <v>#REF!</v>
      </c>
      <c r="H199" s="99"/>
      <c r="I199" s="99"/>
      <c r="J199" s="97"/>
      <c r="K199" s="115" t="str">
        <f>IF(ISBLANK(J199),"",(VLOOKUP(J199,#REF!,2,0)))</f>
        <v/>
      </c>
      <c r="L199" s="95" t="str">
        <f t="shared" si="15"/>
        <v/>
      </c>
      <c r="M199" s="95"/>
      <c r="N199" s="95"/>
      <c r="O199" s="95"/>
      <c r="P199" s="95"/>
      <c r="Q199" s="95"/>
      <c r="R199" s="95" t="str">
        <f t="shared" si="16"/>
        <v/>
      </c>
      <c r="S199" s="95"/>
      <c r="T199" s="89"/>
      <c r="U199" s="90"/>
      <c r="V199" s="90"/>
      <c r="W199" s="47"/>
      <c r="X199" s="59"/>
      <c r="Y199" s="80">
        <f t="shared" si="17"/>
        <v>0</v>
      </c>
      <c r="Z199" s="81"/>
    </row>
    <row r="200" spans="1:26" s="1" customFormat="1" ht="15" customHeight="1">
      <c r="A200" s="13" t="str">
        <f>IF(ISBLANK(F200),"",VLOOKUP(F200,#REF!,11,0))</f>
        <v/>
      </c>
      <c r="B200" s="40" t="str">
        <f>IF(ISBLANK(F200),"",VLOOKUP(F200,#REF!,7,0))</f>
        <v/>
      </c>
      <c r="D200" s="88" t="str">
        <f t="shared" si="14"/>
        <v/>
      </c>
      <c r="E200" s="66"/>
      <c r="F200" s="95"/>
      <c r="G200" s="96" t="e">
        <f>IF(ISNA(VLOOKUP(F200,#REF!,3,0)),"",VLOOKUP(F200,#REF!,3,0))</f>
        <v>#REF!</v>
      </c>
      <c r="H200" s="99"/>
      <c r="I200" s="99"/>
      <c r="J200" s="97"/>
      <c r="K200" s="115" t="str">
        <f>IF(ISBLANK(J200),"",(VLOOKUP(J200,#REF!,2,0)))</f>
        <v/>
      </c>
      <c r="L200" s="95" t="str">
        <f t="shared" si="15"/>
        <v/>
      </c>
      <c r="M200" s="95"/>
      <c r="N200" s="95"/>
      <c r="O200" s="95"/>
      <c r="P200" s="95"/>
      <c r="Q200" s="95"/>
      <c r="R200" s="95" t="str">
        <f t="shared" si="16"/>
        <v/>
      </c>
      <c r="S200" s="95"/>
      <c r="T200" s="89"/>
      <c r="U200" s="90"/>
      <c r="V200" s="90"/>
      <c r="W200" s="47"/>
      <c r="X200" s="59"/>
      <c r="Y200" s="80">
        <f t="shared" si="17"/>
        <v>0</v>
      </c>
      <c r="Z200" s="81"/>
    </row>
    <row r="201" spans="1:26" s="1" customFormat="1" ht="15" customHeight="1">
      <c r="A201" s="13" t="str">
        <f>IF(ISBLANK(F201),"",VLOOKUP(F201,#REF!,11,0))</f>
        <v/>
      </c>
      <c r="B201" s="40" t="str">
        <f>IF(ISBLANK(F201),"",VLOOKUP(F201,#REF!,7,0))</f>
        <v/>
      </c>
      <c r="D201" s="88" t="str">
        <f t="shared" si="14"/>
        <v/>
      </c>
      <c r="E201" s="66"/>
      <c r="F201" s="95"/>
      <c r="G201" s="96" t="e">
        <f>IF(ISNA(VLOOKUP(F201,#REF!,3,0)),"",VLOOKUP(F201,#REF!,3,0))</f>
        <v>#REF!</v>
      </c>
      <c r="H201" s="99"/>
      <c r="I201" s="99"/>
      <c r="J201" s="97"/>
      <c r="K201" s="115" t="str">
        <f>IF(ISBLANK(J201),"",(VLOOKUP(J201,#REF!,2,0)))</f>
        <v/>
      </c>
      <c r="L201" s="95" t="str">
        <f t="shared" si="15"/>
        <v/>
      </c>
      <c r="M201" s="95"/>
      <c r="N201" s="95"/>
      <c r="O201" s="95"/>
      <c r="P201" s="95"/>
      <c r="Q201" s="95"/>
      <c r="R201" s="95" t="str">
        <f t="shared" si="16"/>
        <v/>
      </c>
      <c r="S201" s="95"/>
      <c r="T201" s="89"/>
      <c r="U201" s="90"/>
      <c r="V201" s="90"/>
      <c r="W201" s="47"/>
      <c r="X201" s="59"/>
      <c r="Y201" s="80">
        <f t="shared" si="17"/>
        <v>0</v>
      </c>
      <c r="Z201" s="81"/>
    </row>
    <row r="202" spans="1:26" s="1" customFormat="1" ht="15" customHeight="1">
      <c r="A202" s="13" t="str">
        <f>IF(ISBLANK(F202),"",VLOOKUP(F202,#REF!,11,0))</f>
        <v/>
      </c>
      <c r="B202" s="40" t="str">
        <f>IF(ISBLANK(F202),"",VLOOKUP(F202,#REF!,7,0))</f>
        <v/>
      </c>
      <c r="D202" s="88" t="str">
        <f t="shared" si="14"/>
        <v/>
      </c>
      <c r="E202" s="66"/>
      <c r="F202" s="95"/>
      <c r="G202" s="96" t="e">
        <f>IF(ISNA(VLOOKUP(F202,#REF!,3,0)),"",VLOOKUP(F202,#REF!,3,0))</f>
        <v>#REF!</v>
      </c>
      <c r="H202" s="99"/>
      <c r="I202" s="99"/>
      <c r="J202" s="97"/>
      <c r="K202" s="115" t="str">
        <f>IF(ISBLANK(J202),"",(VLOOKUP(J202,#REF!,2,0)))</f>
        <v/>
      </c>
      <c r="L202" s="95" t="str">
        <f t="shared" si="15"/>
        <v/>
      </c>
      <c r="M202" s="95"/>
      <c r="N202" s="95"/>
      <c r="O202" s="95"/>
      <c r="P202" s="95"/>
      <c r="Q202" s="95"/>
      <c r="R202" s="95" t="str">
        <f t="shared" si="16"/>
        <v/>
      </c>
      <c r="S202" s="95"/>
      <c r="T202" s="89"/>
      <c r="U202" s="90"/>
      <c r="V202" s="90"/>
      <c r="W202" s="47"/>
      <c r="X202" s="59"/>
      <c r="Y202" s="80">
        <f t="shared" si="17"/>
        <v>0</v>
      </c>
      <c r="Z202" s="81"/>
    </row>
    <row r="203" spans="1:26" s="1" customFormat="1" ht="15" customHeight="1">
      <c r="A203" s="13" t="str">
        <f>IF(ISBLANK(F203),"",VLOOKUP(F203,#REF!,11,0))</f>
        <v/>
      </c>
      <c r="B203" s="40" t="str">
        <f>IF(ISBLANK(F203),"",VLOOKUP(F203,#REF!,7,0))</f>
        <v/>
      </c>
      <c r="D203" s="88" t="str">
        <f t="shared" si="14"/>
        <v/>
      </c>
      <c r="E203" s="66"/>
      <c r="F203" s="95"/>
      <c r="G203" s="96" t="e">
        <f>IF(ISNA(VLOOKUP(F203,#REF!,3,0)),"",VLOOKUP(F203,#REF!,3,0))</f>
        <v>#REF!</v>
      </c>
      <c r="H203" s="99"/>
      <c r="I203" s="99"/>
      <c r="J203" s="97"/>
      <c r="K203" s="115" t="str">
        <f>IF(ISBLANK(J203),"",(VLOOKUP(J203,#REF!,2,0)))</f>
        <v/>
      </c>
      <c r="L203" s="95" t="str">
        <f t="shared" si="15"/>
        <v/>
      </c>
      <c r="M203" s="95"/>
      <c r="N203" s="95"/>
      <c r="O203" s="95"/>
      <c r="P203" s="95"/>
      <c r="Q203" s="95"/>
      <c r="R203" s="95" t="str">
        <f t="shared" si="16"/>
        <v/>
      </c>
      <c r="S203" s="95"/>
      <c r="T203" s="89"/>
      <c r="U203" s="90"/>
      <c r="V203" s="90"/>
      <c r="W203" s="47"/>
      <c r="X203" s="59"/>
      <c r="Y203" s="80">
        <f t="shared" si="17"/>
        <v>0</v>
      </c>
      <c r="Z203" s="81"/>
    </row>
    <row r="204" spans="1:26" s="1" customFormat="1" ht="15" customHeight="1">
      <c r="A204" s="13" t="str">
        <f>IF(ISBLANK(F204),"",VLOOKUP(F204,#REF!,11,0))</f>
        <v/>
      </c>
      <c r="B204" s="40" t="str">
        <f>IF(ISBLANK(F204),"",VLOOKUP(F204,#REF!,7,0))</f>
        <v/>
      </c>
      <c r="D204" s="88" t="str">
        <f t="shared" si="14"/>
        <v/>
      </c>
      <c r="E204" s="66"/>
      <c r="F204" s="95"/>
      <c r="G204" s="96" t="e">
        <f>IF(ISNA(VLOOKUP(F204,#REF!,3,0)),"",VLOOKUP(F204,#REF!,3,0))</f>
        <v>#REF!</v>
      </c>
      <c r="H204" s="99"/>
      <c r="I204" s="99"/>
      <c r="J204" s="97"/>
      <c r="K204" s="115" t="str">
        <f>IF(ISBLANK(J204),"",(VLOOKUP(J204,#REF!,2,0)))</f>
        <v/>
      </c>
      <c r="L204" s="95" t="str">
        <f t="shared" si="15"/>
        <v/>
      </c>
      <c r="M204" s="95"/>
      <c r="N204" s="95"/>
      <c r="O204" s="95"/>
      <c r="P204" s="95"/>
      <c r="Q204" s="95"/>
      <c r="R204" s="95" t="str">
        <f t="shared" si="16"/>
        <v/>
      </c>
      <c r="S204" s="95"/>
      <c r="T204" s="89"/>
      <c r="U204" s="90"/>
      <c r="V204" s="90"/>
      <c r="W204" s="47"/>
      <c r="X204" s="59"/>
      <c r="Y204" s="80">
        <f t="shared" si="17"/>
        <v>0</v>
      </c>
      <c r="Z204" s="81"/>
    </row>
    <row r="205" spans="1:26" s="1" customFormat="1" ht="15" customHeight="1">
      <c r="A205" s="13" t="str">
        <f>IF(ISBLANK(F205),"",VLOOKUP(F205,#REF!,11,0))</f>
        <v/>
      </c>
      <c r="B205" s="40" t="str">
        <f>IF(ISBLANK(F205),"",VLOOKUP(F205,#REF!,7,0))</f>
        <v/>
      </c>
      <c r="D205" s="88" t="str">
        <f t="shared" si="14"/>
        <v/>
      </c>
      <c r="E205" s="66"/>
      <c r="F205" s="95"/>
      <c r="G205" s="96" t="e">
        <f>IF(ISNA(VLOOKUP(F205,#REF!,3,0)),"",VLOOKUP(F205,#REF!,3,0))</f>
        <v>#REF!</v>
      </c>
      <c r="H205" s="99"/>
      <c r="I205" s="99"/>
      <c r="J205" s="97"/>
      <c r="K205" s="115" t="str">
        <f>IF(ISBLANK(J205),"",(VLOOKUP(J205,#REF!,2,0)))</f>
        <v/>
      </c>
      <c r="L205" s="95" t="str">
        <f t="shared" si="15"/>
        <v/>
      </c>
      <c r="M205" s="95"/>
      <c r="N205" s="95"/>
      <c r="O205" s="95"/>
      <c r="P205" s="95"/>
      <c r="Q205" s="95"/>
      <c r="R205" s="95" t="str">
        <f t="shared" si="16"/>
        <v/>
      </c>
      <c r="S205" s="95"/>
      <c r="T205" s="89"/>
      <c r="U205" s="90"/>
      <c r="V205" s="90"/>
      <c r="W205" s="47"/>
      <c r="X205" s="59"/>
      <c r="Y205" s="80">
        <f t="shared" si="17"/>
        <v>0</v>
      </c>
      <c r="Z205" s="81"/>
    </row>
    <row r="206" spans="1:26" s="1" customFormat="1" ht="15" customHeight="1">
      <c r="A206" s="13" t="str">
        <f>IF(ISBLANK(F206),"",VLOOKUP(F206,#REF!,11,0))</f>
        <v/>
      </c>
      <c r="B206" s="40" t="str">
        <f>IF(ISBLANK(F206),"",VLOOKUP(F206,#REF!,7,0))</f>
        <v/>
      </c>
      <c r="D206" s="88" t="str">
        <f t="shared" si="14"/>
        <v/>
      </c>
      <c r="E206" s="66"/>
      <c r="F206" s="95"/>
      <c r="G206" s="96" t="e">
        <f>IF(ISNA(VLOOKUP(F206,#REF!,3,0)),"",VLOOKUP(F206,#REF!,3,0))</f>
        <v>#REF!</v>
      </c>
      <c r="H206" s="99"/>
      <c r="I206" s="99"/>
      <c r="J206" s="97"/>
      <c r="K206" s="115" t="str">
        <f>IF(ISBLANK(J206),"",(VLOOKUP(J206,#REF!,2,0)))</f>
        <v/>
      </c>
      <c r="L206" s="95" t="str">
        <f t="shared" si="15"/>
        <v/>
      </c>
      <c r="M206" s="95"/>
      <c r="N206" s="95"/>
      <c r="O206" s="95"/>
      <c r="P206" s="95"/>
      <c r="Q206" s="95"/>
      <c r="R206" s="95" t="str">
        <f t="shared" si="16"/>
        <v/>
      </c>
      <c r="S206" s="95"/>
      <c r="T206" s="89"/>
      <c r="U206" s="90"/>
      <c r="V206" s="90"/>
      <c r="W206" s="47"/>
      <c r="X206" s="59"/>
      <c r="Y206" s="80">
        <f t="shared" si="17"/>
        <v>0</v>
      </c>
      <c r="Z206" s="81"/>
    </row>
    <row r="207" spans="1:26" s="1" customFormat="1" ht="15" customHeight="1">
      <c r="A207" s="13" t="str">
        <f>IF(ISBLANK(F207),"",VLOOKUP(F207,#REF!,11,0))</f>
        <v/>
      </c>
      <c r="B207" s="40" t="str">
        <f>IF(ISBLANK(F207),"",VLOOKUP(F207,#REF!,7,0))</f>
        <v/>
      </c>
      <c r="D207" s="88" t="str">
        <f t="shared" si="14"/>
        <v/>
      </c>
      <c r="E207" s="66"/>
      <c r="F207" s="95"/>
      <c r="G207" s="96" t="e">
        <f>IF(ISNA(VLOOKUP(F207,#REF!,3,0)),"",VLOOKUP(F207,#REF!,3,0))</f>
        <v>#REF!</v>
      </c>
      <c r="H207" s="99"/>
      <c r="I207" s="99"/>
      <c r="J207" s="97"/>
      <c r="K207" s="115" t="str">
        <f>IF(ISBLANK(J207),"",(VLOOKUP(J207,#REF!,2,0)))</f>
        <v/>
      </c>
      <c r="L207" s="95" t="str">
        <f t="shared" si="15"/>
        <v/>
      </c>
      <c r="M207" s="95"/>
      <c r="N207" s="95"/>
      <c r="O207" s="95"/>
      <c r="P207" s="95"/>
      <c r="Q207" s="95"/>
      <c r="R207" s="95" t="str">
        <f t="shared" si="16"/>
        <v/>
      </c>
      <c r="S207" s="95"/>
      <c r="T207" s="89"/>
      <c r="U207" s="90"/>
      <c r="V207" s="90"/>
      <c r="W207" s="47"/>
      <c r="X207" s="59"/>
      <c r="Y207" s="80">
        <f t="shared" si="17"/>
        <v>0</v>
      </c>
      <c r="Z207" s="81"/>
    </row>
    <row r="208" spans="1:26" s="1" customFormat="1" ht="15" customHeight="1">
      <c r="A208" s="13" t="str">
        <f>IF(ISBLANK(F208),"",VLOOKUP(F208,#REF!,11,0))</f>
        <v/>
      </c>
      <c r="B208" s="40" t="str">
        <f>IF(ISBLANK(F208),"",VLOOKUP(F208,#REF!,7,0))</f>
        <v/>
      </c>
      <c r="D208" s="88" t="str">
        <f t="shared" si="14"/>
        <v/>
      </c>
      <c r="E208" s="66"/>
      <c r="F208" s="95"/>
      <c r="G208" s="96" t="e">
        <f>IF(ISNA(VLOOKUP(F208,#REF!,3,0)),"",VLOOKUP(F208,#REF!,3,0))</f>
        <v>#REF!</v>
      </c>
      <c r="H208" s="99"/>
      <c r="I208" s="99"/>
      <c r="J208" s="97"/>
      <c r="K208" s="115" t="str">
        <f>IF(ISBLANK(J208),"",(VLOOKUP(J208,#REF!,2,0)))</f>
        <v/>
      </c>
      <c r="L208" s="95" t="str">
        <f t="shared" si="15"/>
        <v/>
      </c>
      <c r="M208" s="95"/>
      <c r="N208" s="95"/>
      <c r="O208" s="95"/>
      <c r="P208" s="95"/>
      <c r="Q208" s="95"/>
      <c r="R208" s="95" t="str">
        <f t="shared" si="16"/>
        <v/>
      </c>
      <c r="S208" s="95"/>
      <c r="T208" s="89"/>
      <c r="U208" s="90"/>
      <c r="V208" s="90"/>
      <c r="W208" s="47"/>
      <c r="X208" s="59"/>
      <c r="Y208" s="80">
        <f t="shared" si="17"/>
        <v>0</v>
      </c>
      <c r="Z208" s="81"/>
    </row>
    <row r="209" spans="1:26" s="1" customFormat="1" ht="15" customHeight="1">
      <c r="A209" s="13" t="str">
        <f>IF(ISBLANK(F209),"",VLOOKUP(F209,#REF!,11,0))</f>
        <v/>
      </c>
      <c r="B209" s="40" t="str">
        <f>IF(ISBLANK(F209),"",VLOOKUP(F209,#REF!,7,0))</f>
        <v/>
      </c>
      <c r="D209" s="88" t="str">
        <f t="shared" si="14"/>
        <v/>
      </c>
      <c r="E209" s="66"/>
      <c r="F209" s="95"/>
      <c r="G209" s="96" t="e">
        <f>IF(ISNA(VLOOKUP(F209,#REF!,3,0)),"",VLOOKUP(F209,#REF!,3,0))</f>
        <v>#REF!</v>
      </c>
      <c r="H209" s="99"/>
      <c r="I209" s="99"/>
      <c r="J209" s="97"/>
      <c r="K209" s="115" t="str">
        <f>IF(ISBLANK(J209),"",(VLOOKUP(J209,#REF!,2,0)))</f>
        <v/>
      </c>
      <c r="L209" s="95" t="str">
        <f t="shared" si="15"/>
        <v/>
      </c>
      <c r="M209" s="95"/>
      <c r="N209" s="95"/>
      <c r="O209" s="95"/>
      <c r="P209" s="95"/>
      <c r="Q209" s="95"/>
      <c r="R209" s="95" t="str">
        <f t="shared" si="16"/>
        <v/>
      </c>
      <c r="S209" s="95"/>
      <c r="T209" s="89"/>
      <c r="U209" s="90"/>
      <c r="V209" s="90"/>
      <c r="W209" s="47"/>
      <c r="X209" s="59"/>
      <c r="Y209" s="80">
        <f t="shared" si="17"/>
        <v>0</v>
      </c>
      <c r="Z209" s="81"/>
    </row>
    <row r="210" spans="1:26" s="1" customFormat="1" ht="15" customHeight="1">
      <c r="A210" s="13" t="str">
        <f>IF(ISBLANK(F210),"",VLOOKUP(F210,#REF!,11,0))</f>
        <v/>
      </c>
      <c r="B210" s="40" t="str">
        <f>IF(ISBLANK(F210),"",VLOOKUP(F210,#REF!,7,0))</f>
        <v/>
      </c>
      <c r="D210" s="88" t="str">
        <f t="shared" si="14"/>
        <v/>
      </c>
      <c r="E210" s="66"/>
      <c r="F210" s="95"/>
      <c r="G210" s="96" t="e">
        <f>IF(ISNA(VLOOKUP(F210,#REF!,3,0)),"",VLOOKUP(F210,#REF!,3,0))</f>
        <v>#REF!</v>
      </c>
      <c r="H210" s="99"/>
      <c r="I210" s="99"/>
      <c r="J210" s="97"/>
      <c r="K210" s="115" t="str">
        <f>IF(ISBLANK(J210),"",(VLOOKUP(J210,#REF!,2,0)))</f>
        <v/>
      </c>
      <c r="L210" s="95" t="str">
        <f t="shared" si="15"/>
        <v/>
      </c>
      <c r="M210" s="95"/>
      <c r="N210" s="95"/>
      <c r="O210" s="95"/>
      <c r="P210" s="95"/>
      <c r="Q210" s="95"/>
      <c r="R210" s="95" t="str">
        <f t="shared" si="16"/>
        <v/>
      </c>
      <c r="S210" s="95"/>
      <c r="T210" s="89"/>
      <c r="U210" s="90"/>
      <c r="V210" s="90"/>
      <c r="W210" s="47"/>
      <c r="X210" s="59"/>
      <c r="Y210" s="80">
        <f t="shared" si="17"/>
        <v>0</v>
      </c>
      <c r="Z210" s="81"/>
    </row>
    <row r="211" spans="1:26" s="1" customFormat="1" ht="15" customHeight="1">
      <c r="A211" s="13" t="str">
        <f>IF(ISBLANK(F211),"",VLOOKUP(F211,#REF!,11,0))</f>
        <v/>
      </c>
      <c r="B211" s="40" t="str">
        <f>IF(ISBLANK(F211),"",VLOOKUP(F211,#REF!,7,0))</f>
        <v/>
      </c>
      <c r="D211" s="88" t="str">
        <f t="shared" si="14"/>
        <v/>
      </c>
      <c r="E211" s="66"/>
      <c r="F211" s="95"/>
      <c r="G211" s="96" t="e">
        <f>IF(ISNA(VLOOKUP(F211,#REF!,3,0)),"",VLOOKUP(F211,#REF!,3,0))</f>
        <v>#REF!</v>
      </c>
      <c r="H211" s="99"/>
      <c r="I211" s="99"/>
      <c r="J211" s="97"/>
      <c r="K211" s="115" t="str">
        <f>IF(ISBLANK(J211),"",(VLOOKUP(J211,#REF!,2,0)))</f>
        <v/>
      </c>
      <c r="L211" s="95" t="str">
        <f t="shared" si="15"/>
        <v/>
      </c>
      <c r="M211" s="95"/>
      <c r="N211" s="95"/>
      <c r="O211" s="95"/>
      <c r="P211" s="95"/>
      <c r="Q211" s="95"/>
      <c r="R211" s="95" t="str">
        <f t="shared" si="16"/>
        <v/>
      </c>
      <c r="S211" s="95"/>
      <c r="T211" s="89"/>
      <c r="U211" s="90"/>
      <c r="V211" s="90"/>
      <c r="W211" s="47"/>
      <c r="X211" s="59"/>
      <c r="Y211" s="80">
        <f t="shared" si="17"/>
        <v>0</v>
      </c>
      <c r="Z211" s="81"/>
    </row>
    <row r="212" spans="1:26" s="1" customFormat="1" ht="15" customHeight="1">
      <c r="A212" s="13" t="str">
        <f>IF(ISBLANK(F212),"",VLOOKUP(F212,#REF!,11,0))</f>
        <v/>
      </c>
      <c r="B212" s="40" t="str">
        <f>IF(ISBLANK(F212),"",VLOOKUP(F212,#REF!,7,0))</f>
        <v/>
      </c>
      <c r="D212" s="88" t="str">
        <f t="shared" si="14"/>
        <v/>
      </c>
      <c r="E212" s="66"/>
      <c r="F212" s="95"/>
      <c r="G212" s="96" t="e">
        <f>IF(ISNA(VLOOKUP(F212,#REF!,3,0)),"",VLOOKUP(F212,#REF!,3,0))</f>
        <v>#REF!</v>
      </c>
      <c r="H212" s="99"/>
      <c r="I212" s="99"/>
      <c r="J212" s="97"/>
      <c r="K212" s="115" t="str">
        <f>IF(ISBLANK(J212),"",(VLOOKUP(J212,#REF!,2,0)))</f>
        <v/>
      </c>
      <c r="L212" s="95" t="str">
        <f t="shared" si="15"/>
        <v/>
      </c>
      <c r="M212" s="95"/>
      <c r="N212" s="95"/>
      <c r="O212" s="95"/>
      <c r="P212" s="95"/>
      <c r="Q212" s="95"/>
      <c r="R212" s="95" t="str">
        <f t="shared" si="16"/>
        <v/>
      </c>
      <c r="S212" s="95"/>
      <c r="T212" s="89"/>
      <c r="U212" s="90"/>
      <c r="V212" s="90"/>
      <c r="W212" s="47"/>
      <c r="X212" s="59"/>
      <c r="Y212" s="80">
        <f t="shared" si="17"/>
        <v>0</v>
      </c>
      <c r="Z212" s="81"/>
    </row>
    <row r="213" spans="1:26" s="1" customFormat="1" ht="15" customHeight="1">
      <c r="A213" s="13" t="str">
        <f>IF(ISBLANK(F213),"",VLOOKUP(F213,#REF!,11,0))</f>
        <v/>
      </c>
      <c r="B213" s="40" t="str">
        <f>IF(ISBLANK(F213),"",VLOOKUP(F213,#REF!,7,0))</f>
        <v/>
      </c>
      <c r="D213" s="88" t="str">
        <f t="shared" si="14"/>
        <v/>
      </c>
      <c r="E213" s="66"/>
      <c r="F213" s="95"/>
      <c r="G213" s="96" t="e">
        <f>IF(ISNA(VLOOKUP(F213,#REF!,3,0)),"",VLOOKUP(F213,#REF!,3,0))</f>
        <v>#REF!</v>
      </c>
      <c r="H213" s="99"/>
      <c r="I213" s="99"/>
      <c r="J213" s="97"/>
      <c r="K213" s="115" t="str">
        <f>IF(ISBLANK(J213),"",(VLOOKUP(J213,#REF!,2,0)))</f>
        <v/>
      </c>
      <c r="L213" s="95" t="str">
        <f t="shared" si="15"/>
        <v/>
      </c>
      <c r="M213" s="95"/>
      <c r="N213" s="95"/>
      <c r="O213" s="95"/>
      <c r="P213" s="95"/>
      <c r="Q213" s="95"/>
      <c r="R213" s="95" t="str">
        <f t="shared" si="16"/>
        <v/>
      </c>
      <c r="S213" s="95"/>
      <c r="T213" s="89"/>
      <c r="U213" s="90"/>
      <c r="V213" s="90"/>
      <c r="W213" s="47"/>
      <c r="X213" s="59"/>
      <c r="Y213" s="80">
        <f t="shared" si="17"/>
        <v>0</v>
      </c>
      <c r="Z213" s="81"/>
    </row>
    <row r="214" spans="1:26" s="1" customFormat="1" ht="15" customHeight="1">
      <c r="A214" s="13" t="str">
        <f>IF(ISBLANK(F214),"",VLOOKUP(F214,#REF!,11,0))</f>
        <v/>
      </c>
      <c r="B214" s="40" t="str">
        <f>IF(ISBLANK(F214),"",VLOOKUP(F214,#REF!,7,0))</f>
        <v/>
      </c>
      <c r="D214" s="88" t="str">
        <f t="shared" si="14"/>
        <v/>
      </c>
      <c r="E214" s="66"/>
      <c r="F214" s="95"/>
      <c r="G214" s="96" t="e">
        <f>IF(ISNA(VLOOKUP(F214,#REF!,3,0)),"",VLOOKUP(F214,#REF!,3,0))</f>
        <v>#REF!</v>
      </c>
      <c r="H214" s="99"/>
      <c r="I214" s="99"/>
      <c r="J214" s="97"/>
      <c r="K214" s="115" t="str">
        <f>IF(ISBLANK(J214),"",(VLOOKUP(J214,#REF!,2,0)))</f>
        <v/>
      </c>
      <c r="L214" s="95" t="str">
        <f t="shared" si="15"/>
        <v/>
      </c>
      <c r="M214" s="95"/>
      <c r="N214" s="95"/>
      <c r="O214" s="95"/>
      <c r="P214" s="95"/>
      <c r="Q214" s="95"/>
      <c r="R214" s="95" t="str">
        <f t="shared" si="16"/>
        <v/>
      </c>
      <c r="S214" s="95"/>
      <c r="T214" s="89"/>
      <c r="U214" s="90"/>
      <c r="V214" s="90"/>
      <c r="W214" s="47"/>
      <c r="X214" s="59"/>
      <c r="Y214" s="80">
        <f t="shared" si="17"/>
        <v>0</v>
      </c>
      <c r="Z214" s="81"/>
    </row>
    <row r="215" spans="1:26" s="1" customFormat="1" ht="15" customHeight="1">
      <c r="A215" s="13" t="str">
        <f>IF(ISBLANK(F215),"",VLOOKUP(F215,#REF!,11,0))</f>
        <v/>
      </c>
      <c r="B215" s="40" t="str">
        <f>IF(ISBLANK(F215),"",VLOOKUP(F215,#REF!,7,0))</f>
        <v/>
      </c>
      <c r="D215" s="88" t="str">
        <f t="shared" si="14"/>
        <v/>
      </c>
      <c r="E215" s="66"/>
      <c r="F215" s="95"/>
      <c r="G215" s="96" t="e">
        <f>IF(ISNA(VLOOKUP(F215,#REF!,3,0)),"",VLOOKUP(F215,#REF!,3,0))</f>
        <v>#REF!</v>
      </c>
      <c r="H215" s="99"/>
      <c r="I215" s="99"/>
      <c r="J215" s="97"/>
      <c r="K215" s="115" t="str">
        <f>IF(ISBLANK(J215),"",(VLOOKUP(J215,#REF!,2,0)))</f>
        <v/>
      </c>
      <c r="L215" s="95" t="str">
        <f t="shared" si="15"/>
        <v/>
      </c>
      <c r="M215" s="95"/>
      <c r="N215" s="95"/>
      <c r="O215" s="95"/>
      <c r="P215" s="95"/>
      <c r="Q215" s="95"/>
      <c r="R215" s="95" t="str">
        <f t="shared" si="16"/>
        <v/>
      </c>
      <c r="S215" s="95"/>
      <c r="T215" s="89"/>
      <c r="U215" s="90"/>
      <c r="V215" s="90"/>
      <c r="W215" s="47"/>
      <c r="X215" s="59"/>
      <c r="Y215" s="80">
        <f t="shared" si="17"/>
        <v>0</v>
      </c>
      <c r="Z215" s="81"/>
    </row>
    <row r="216" spans="1:26" s="1" customFormat="1" ht="15" customHeight="1">
      <c r="A216" s="13" t="str">
        <f>IF(ISBLANK(F216),"",VLOOKUP(F216,#REF!,11,0))</f>
        <v/>
      </c>
      <c r="B216" s="40" t="str">
        <f>IF(ISBLANK(F216),"",VLOOKUP(F216,#REF!,7,0))</f>
        <v/>
      </c>
      <c r="D216" s="88" t="str">
        <f t="shared" si="14"/>
        <v/>
      </c>
      <c r="E216" s="66"/>
      <c r="F216" s="95"/>
      <c r="G216" s="96" t="e">
        <f>IF(ISNA(VLOOKUP(F216,#REF!,3,0)),"",VLOOKUP(F216,#REF!,3,0))</f>
        <v>#REF!</v>
      </c>
      <c r="H216" s="99"/>
      <c r="I216" s="99"/>
      <c r="J216" s="97"/>
      <c r="K216" s="115" t="str">
        <f>IF(ISBLANK(J216),"",(VLOOKUP(J216,#REF!,2,0)))</f>
        <v/>
      </c>
      <c r="L216" s="95" t="str">
        <f t="shared" si="15"/>
        <v/>
      </c>
      <c r="M216" s="95"/>
      <c r="N216" s="95"/>
      <c r="O216" s="95"/>
      <c r="P216" s="95"/>
      <c r="Q216" s="95"/>
      <c r="R216" s="95" t="str">
        <f t="shared" si="16"/>
        <v/>
      </c>
      <c r="S216" s="95"/>
      <c r="T216" s="89"/>
      <c r="U216" s="90"/>
      <c r="V216" s="90"/>
      <c r="W216" s="47"/>
      <c r="X216" s="59"/>
      <c r="Y216" s="80">
        <f t="shared" si="17"/>
        <v>0</v>
      </c>
      <c r="Z216" s="81"/>
    </row>
    <row r="217" spans="1:26" s="1" customFormat="1" ht="15" customHeight="1">
      <c r="A217" s="13" t="str">
        <f>IF(ISBLANK(F217),"",VLOOKUP(F217,#REF!,11,0))</f>
        <v/>
      </c>
      <c r="B217" s="40" t="str">
        <f>IF(ISBLANK(F217),"",VLOOKUP(F217,#REF!,7,0))</f>
        <v/>
      </c>
      <c r="D217" s="88" t="str">
        <f t="shared" si="14"/>
        <v/>
      </c>
      <c r="E217" s="66"/>
      <c r="F217" s="95"/>
      <c r="G217" s="96" t="e">
        <f>IF(ISNA(VLOOKUP(F217,#REF!,3,0)),"",VLOOKUP(F217,#REF!,3,0))</f>
        <v>#REF!</v>
      </c>
      <c r="H217" s="99"/>
      <c r="I217" s="99"/>
      <c r="J217" s="97"/>
      <c r="K217" s="115" t="str">
        <f>IF(ISBLANK(J217),"",(VLOOKUP(J217,#REF!,2,0)))</f>
        <v/>
      </c>
      <c r="L217" s="95" t="str">
        <f t="shared" si="15"/>
        <v/>
      </c>
      <c r="M217" s="95"/>
      <c r="N217" s="95"/>
      <c r="O217" s="95"/>
      <c r="P217" s="95"/>
      <c r="Q217" s="95"/>
      <c r="R217" s="95" t="str">
        <f t="shared" si="16"/>
        <v/>
      </c>
      <c r="S217" s="95"/>
      <c r="T217" s="89"/>
      <c r="U217" s="90"/>
      <c r="V217" s="90"/>
      <c r="W217" s="47"/>
      <c r="X217" s="59"/>
      <c r="Y217" s="80">
        <f t="shared" si="17"/>
        <v>0</v>
      </c>
      <c r="Z217" s="81"/>
    </row>
    <row r="218" spans="1:26" s="1" customFormat="1" ht="15" customHeight="1">
      <c r="A218" s="13" t="str">
        <f>IF(ISBLANK(F218),"",VLOOKUP(F218,#REF!,11,0))</f>
        <v/>
      </c>
      <c r="B218" s="40" t="str">
        <f>IF(ISBLANK(F218),"",VLOOKUP(F218,#REF!,7,0))</f>
        <v/>
      </c>
      <c r="D218" s="88" t="str">
        <f t="shared" si="14"/>
        <v/>
      </c>
      <c r="E218" s="66"/>
      <c r="F218" s="95"/>
      <c r="G218" s="96" t="e">
        <f>IF(ISNA(VLOOKUP(F218,#REF!,3,0)),"",VLOOKUP(F218,#REF!,3,0))</f>
        <v>#REF!</v>
      </c>
      <c r="H218" s="99"/>
      <c r="I218" s="99"/>
      <c r="J218" s="97"/>
      <c r="K218" s="115" t="str">
        <f>IF(ISBLANK(J218),"",(VLOOKUP(J218,#REF!,2,0)))</f>
        <v/>
      </c>
      <c r="L218" s="95" t="str">
        <f t="shared" si="15"/>
        <v/>
      </c>
      <c r="M218" s="95"/>
      <c r="N218" s="95"/>
      <c r="O218" s="95"/>
      <c r="P218" s="95"/>
      <c r="Q218" s="95"/>
      <c r="R218" s="95" t="str">
        <f t="shared" si="16"/>
        <v/>
      </c>
      <c r="S218" s="95"/>
      <c r="T218" s="89"/>
      <c r="U218" s="90"/>
      <c r="V218" s="90"/>
      <c r="W218" s="47"/>
      <c r="X218" s="59"/>
      <c r="Y218" s="80">
        <f t="shared" si="17"/>
        <v>0</v>
      </c>
      <c r="Z218" s="81"/>
    </row>
    <row r="219" spans="1:26" s="1" customFormat="1" ht="15" customHeight="1">
      <c r="A219" s="13" t="str">
        <f>IF(ISBLANK(F219),"",VLOOKUP(F219,#REF!,11,0))</f>
        <v/>
      </c>
      <c r="B219" s="40" t="str">
        <f>IF(ISBLANK(F219),"",VLOOKUP(F219,#REF!,7,0))</f>
        <v/>
      </c>
      <c r="D219" s="88" t="str">
        <f t="shared" si="14"/>
        <v/>
      </c>
      <c r="E219" s="66"/>
      <c r="F219" s="95"/>
      <c r="G219" s="96" t="e">
        <f>IF(ISNA(VLOOKUP(F219,#REF!,3,0)),"",VLOOKUP(F219,#REF!,3,0))</f>
        <v>#REF!</v>
      </c>
      <c r="H219" s="99"/>
      <c r="I219" s="99"/>
      <c r="J219" s="97"/>
      <c r="K219" s="115" t="str">
        <f>IF(ISBLANK(J219),"",(VLOOKUP(J219,#REF!,2,0)))</f>
        <v/>
      </c>
      <c r="L219" s="95" t="str">
        <f t="shared" si="15"/>
        <v/>
      </c>
      <c r="M219" s="95"/>
      <c r="N219" s="95"/>
      <c r="O219" s="95"/>
      <c r="P219" s="95"/>
      <c r="Q219" s="95"/>
      <c r="R219" s="95" t="str">
        <f t="shared" si="16"/>
        <v/>
      </c>
      <c r="S219" s="95"/>
      <c r="T219" s="89"/>
      <c r="U219" s="90"/>
      <c r="V219" s="90"/>
      <c r="W219" s="47"/>
      <c r="X219" s="59"/>
      <c r="Y219" s="80">
        <f t="shared" si="17"/>
        <v>0</v>
      </c>
      <c r="Z219" s="81"/>
    </row>
    <row r="220" spans="1:26" s="1" customFormat="1" ht="15" customHeight="1">
      <c r="A220" s="13" t="str">
        <f>IF(ISBLANK(F220),"",VLOOKUP(F220,#REF!,11,0))</f>
        <v/>
      </c>
      <c r="B220" s="40" t="str">
        <f>IF(ISBLANK(F220),"",VLOOKUP(F220,#REF!,7,0))</f>
        <v/>
      </c>
      <c r="D220" s="88" t="str">
        <f t="shared" si="14"/>
        <v/>
      </c>
      <c r="E220" s="66"/>
      <c r="F220" s="95"/>
      <c r="G220" s="96" t="e">
        <f>IF(ISNA(VLOOKUP(F220,#REF!,3,0)),"",VLOOKUP(F220,#REF!,3,0))</f>
        <v>#REF!</v>
      </c>
      <c r="H220" s="99"/>
      <c r="I220" s="99"/>
      <c r="J220" s="97"/>
      <c r="K220" s="115" t="str">
        <f>IF(ISBLANK(J220),"",(VLOOKUP(J220,#REF!,2,0)))</f>
        <v/>
      </c>
      <c r="L220" s="95" t="str">
        <f t="shared" si="15"/>
        <v/>
      </c>
      <c r="M220" s="95"/>
      <c r="N220" s="95"/>
      <c r="O220" s="95"/>
      <c r="P220" s="95"/>
      <c r="Q220" s="95"/>
      <c r="R220" s="95" t="str">
        <f t="shared" si="16"/>
        <v/>
      </c>
      <c r="S220" s="95"/>
      <c r="T220" s="89"/>
      <c r="U220" s="90"/>
      <c r="V220" s="90"/>
      <c r="W220" s="47"/>
      <c r="X220" s="59"/>
      <c r="Y220" s="80">
        <f t="shared" si="17"/>
        <v>0</v>
      </c>
      <c r="Z220" s="81"/>
    </row>
    <row r="221" spans="1:26" s="1" customFormat="1" ht="15" customHeight="1">
      <c r="A221" s="13" t="str">
        <f>IF(ISBLANK(F221),"",VLOOKUP(F221,#REF!,11,0))</f>
        <v/>
      </c>
      <c r="B221" s="40" t="str">
        <f>IF(ISBLANK(F221),"",VLOOKUP(F221,#REF!,7,0))</f>
        <v/>
      </c>
      <c r="D221" s="88" t="str">
        <f t="shared" si="14"/>
        <v/>
      </c>
      <c r="E221" s="66"/>
      <c r="F221" s="95"/>
      <c r="G221" s="96" t="e">
        <f>IF(ISNA(VLOOKUP(F221,#REF!,3,0)),"",VLOOKUP(F221,#REF!,3,0))</f>
        <v>#REF!</v>
      </c>
      <c r="H221" s="99"/>
      <c r="I221" s="99"/>
      <c r="J221" s="97"/>
      <c r="K221" s="115" t="str">
        <f>IF(ISBLANK(J221),"",(VLOOKUP(J221,#REF!,2,0)))</f>
        <v/>
      </c>
      <c r="L221" s="95" t="str">
        <f t="shared" si="15"/>
        <v/>
      </c>
      <c r="M221" s="95"/>
      <c r="N221" s="95"/>
      <c r="O221" s="95"/>
      <c r="P221" s="95"/>
      <c r="Q221" s="95"/>
      <c r="R221" s="95" t="str">
        <f t="shared" si="16"/>
        <v/>
      </c>
      <c r="S221" s="95"/>
      <c r="T221" s="89"/>
      <c r="U221" s="90"/>
      <c r="V221" s="90"/>
      <c r="W221" s="47"/>
      <c r="X221" s="59"/>
      <c r="Y221" s="80">
        <f t="shared" si="17"/>
        <v>0</v>
      </c>
      <c r="Z221" s="81"/>
    </row>
    <row r="222" spans="1:26" s="1" customFormat="1" ht="15" customHeight="1">
      <c r="A222" s="13" t="str">
        <f>IF(ISBLANK(F222),"",VLOOKUP(F222,#REF!,11,0))</f>
        <v/>
      </c>
      <c r="B222" s="40" t="str">
        <f>IF(ISBLANK(F222),"",VLOOKUP(F222,#REF!,7,0))</f>
        <v/>
      </c>
      <c r="D222" s="88" t="str">
        <f t="shared" si="14"/>
        <v/>
      </c>
      <c r="E222" s="66"/>
      <c r="F222" s="95"/>
      <c r="G222" s="96" t="e">
        <f>IF(ISNA(VLOOKUP(F222,#REF!,3,0)),"",VLOOKUP(F222,#REF!,3,0))</f>
        <v>#REF!</v>
      </c>
      <c r="H222" s="99"/>
      <c r="I222" s="99"/>
      <c r="J222" s="97"/>
      <c r="K222" s="115" t="str">
        <f>IF(ISBLANK(J222),"",(VLOOKUP(J222,#REF!,2,0)))</f>
        <v/>
      </c>
      <c r="L222" s="95" t="str">
        <f t="shared" si="15"/>
        <v/>
      </c>
      <c r="M222" s="95"/>
      <c r="N222" s="95"/>
      <c r="O222" s="95"/>
      <c r="P222" s="95"/>
      <c r="Q222" s="95"/>
      <c r="R222" s="95" t="str">
        <f t="shared" si="16"/>
        <v/>
      </c>
      <c r="S222" s="95"/>
      <c r="T222" s="89"/>
      <c r="U222" s="90"/>
      <c r="V222" s="90"/>
      <c r="W222" s="47"/>
      <c r="X222" s="59"/>
      <c r="Y222" s="80">
        <f t="shared" si="17"/>
        <v>0</v>
      </c>
      <c r="Z222" s="81"/>
    </row>
    <row r="223" spans="1:26" s="1" customFormat="1" ht="15" customHeight="1">
      <c r="A223" s="13" t="str">
        <f>IF(ISBLANK(F223),"",VLOOKUP(F223,#REF!,11,0))</f>
        <v/>
      </c>
      <c r="B223" s="40" t="str">
        <f>IF(ISBLANK(F223),"",VLOOKUP(F223,#REF!,7,0))</f>
        <v/>
      </c>
      <c r="D223" s="88" t="str">
        <f t="shared" si="14"/>
        <v/>
      </c>
      <c r="E223" s="66"/>
      <c r="F223" s="95"/>
      <c r="G223" s="96" t="e">
        <f>IF(ISNA(VLOOKUP(F223,#REF!,3,0)),"",VLOOKUP(F223,#REF!,3,0))</f>
        <v>#REF!</v>
      </c>
      <c r="H223" s="99"/>
      <c r="I223" s="99"/>
      <c r="J223" s="97"/>
      <c r="K223" s="115" t="str">
        <f>IF(ISBLANK(J223),"",(VLOOKUP(J223,#REF!,2,0)))</f>
        <v/>
      </c>
      <c r="L223" s="95" t="str">
        <f t="shared" si="15"/>
        <v/>
      </c>
      <c r="M223" s="95"/>
      <c r="N223" s="95"/>
      <c r="O223" s="95"/>
      <c r="P223" s="95"/>
      <c r="Q223" s="95"/>
      <c r="R223" s="95" t="str">
        <f t="shared" si="16"/>
        <v/>
      </c>
      <c r="S223" s="95"/>
      <c r="T223" s="89"/>
      <c r="U223" s="90"/>
      <c r="V223" s="90"/>
      <c r="W223" s="47"/>
      <c r="X223" s="59"/>
      <c r="Y223" s="80">
        <f t="shared" si="17"/>
        <v>0</v>
      </c>
      <c r="Z223" s="81"/>
    </row>
    <row r="224" spans="1:26" s="1" customFormat="1" ht="15" customHeight="1">
      <c r="A224" s="13" t="str">
        <f>IF(ISBLANK(F224),"",VLOOKUP(F224,#REF!,11,0))</f>
        <v/>
      </c>
      <c r="B224" s="40" t="str">
        <f>IF(ISBLANK(F224),"",VLOOKUP(F224,#REF!,7,0))</f>
        <v/>
      </c>
      <c r="D224" s="88" t="str">
        <f t="shared" si="14"/>
        <v/>
      </c>
      <c r="E224" s="66"/>
      <c r="F224" s="95"/>
      <c r="G224" s="96" t="e">
        <f>IF(ISNA(VLOOKUP(F224,#REF!,3,0)),"",VLOOKUP(F224,#REF!,3,0))</f>
        <v>#REF!</v>
      </c>
      <c r="H224" s="99"/>
      <c r="I224" s="99"/>
      <c r="J224" s="97"/>
      <c r="K224" s="115" t="str">
        <f>IF(ISBLANK(J224),"",(VLOOKUP(J224,#REF!,2,0)))</f>
        <v/>
      </c>
      <c r="L224" s="95" t="str">
        <f t="shared" si="15"/>
        <v/>
      </c>
      <c r="M224" s="95"/>
      <c r="N224" s="95"/>
      <c r="O224" s="95"/>
      <c r="P224" s="95"/>
      <c r="Q224" s="95"/>
      <c r="R224" s="95" t="str">
        <f t="shared" si="16"/>
        <v/>
      </c>
      <c r="S224" s="95"/>
      <c r="T224" s="89"/>
      <c r="U224" s="90"/>
      <c r="V224" s="90"/>
      <c r="W224" s="47"/>
      <c r="X224" s="59"/>
      <c r="Y224" s="80">
        <f t="shared" si="17"/>
        <v>0</v>
      </c>
      <c r="Z224" s="81"/>
    </row>
    <row r="225" spans="1:26" s="1" customFormat="1" ht="15" customHeight="1">
      <c r="A225" s="13" t="str">
        <f>IF(ISBLANK(F225),"",VLOOKUP(F225,#REF!,11,0))</f>
        <v/>
      </c>
      <c r="B225" s="40" t="str">
        <f>IF(ISBLANK(F225),"",VLOOKUP(F225,#REF!,7,0))</f>
        <v/>
      </c>
      <c r="D225" s="88" t="str">
        <f t="shared" si="14"/>
        <v/>
      </c>
      <c r="E225" s="66"/>
      <c r="F225" s="95"/>
      <c r="G225" s="96" t="e">
        <f>IF(ISNA(VLOOKUP(F225,#REF!,3,0)),"",VLOOKUP(F225,#REF!,3,0))</f>
        <v>#REF!</v>
      </c>
      <c r="H225" s="99"/>
      <c r="I225" s="99"/>
      <c r="J225" s="97"/>
      <c r="K225" s="115" t="str">
        <f>IF(ISBLANK(J225),"",(VLOOKUP(J225,#REF!,2,0)))</f>
        <v/>
      </c>
      <c r="L225" s="95" t="str">
        <f t="shared" si="15"/>
        <v/>
      </c>
      <c r="M225" s="95"/>
      <c r="N225" s="95"/>
      <c r="O225" s="95"/>
      <c r="P225" s="95"/>
      <c r="Q225" s="95"/>
      <c r="R225" s="95" t="str">
        <f t="shared" si="16"/>
        <v/>
      </c>
      <c r="S225" s="95"/>
      <c r="T225" s="89"/>
      <c r="U225" s="90"/>
      <c r="V225" s="90"/>
      <c r="W225" s="47"/>
      <c r="X225" s="59"/>
      <c r="Y225" s="80">
        <f t="shared" si="17"/>
        <v>0</v>
      </c>
      <c r="Z225" s="81"/>
    </row>
    <row r="226" spans="1:26" s="1" customFormat="1" ht="15" customHeight="1">
      <c r="A226" s="13" t="str">
        <f>IF(ISBLANK(F226),"",VLOOKUP(F226,#REF!,11,0))</f>
        <v/>
      </c>
      <c r="B226" s="40" t="str">
        <f>IF(ISBLANK(F226),"",VLOOKUP(F226,#REF!,7,0))</f>
        <v/>
      </c>
      <c r="D226" s="88" t="str">
        <f t="shared" si="14"/>
        <v/>
      </c>
      <c r="E226" s="66"/>
      <c r="F226" s="95"/>
      <c r="G226" s="96" t="e">
        <f>IF(ISNA(VLOOKUP(F226,#REF!,3,0)),"",VLOOKUP(F226,#REF!,3,0))</f>
        <v>#REF!</v>
      </c>
      <c r="H226" s="99"/>
      <c r="I226" s="99"/>
      <c r="J226" s="97"/>
      <c r="K226" s="115" t="str">
        <f>IF(ISBLANK(J226),"",(VLOOKUP(J226,#REF!,2,0)))</f>
        <v/>
      </c>
      <c r="L226" s="95" t="str">
        <f t="shared" si="15"/>
        <v/>
      </c>
      <c r="M226" s="95"/>
      <c r="N226" s="95"/>
      <c r="O226" s="95"/>
      <c r="P226" s="95"/>
      <c r="Q226" s="95"/>
      <c r="R226" s="95" t="str">
        <f t="shared" si="16"/>
        <v/>
      </c>
      <c r="S226" s="95"/>
      <c r="T226" s="89"/>
      <c r="U226" s="90"/>
      <c r="V226" s="90"/>
      <c r="W226" s="47"/>
      <c r="X226" s="59"/>
      <c r="Y226" s="80">
        <f t="shared" si="17"/>
        <v>0</v>
      </c>
      <c r="Z226" s="81"/>
    </row>
    <row r="227" spans="1:26" s="1" customFormat="1" ht="15" customHeight="1">
      <c r="A227" s="13" t="str">
        <f>IF(ISBLANK(F227),"",VLOOKUP(F227,#REF!,11,0))</f>
        <v/>
      </c>
      <c r="B227" s="40" t="str">
        <f>IF(ISBLANK(F227),"",VLOOKUP(F227,#REF!,7,0))</f>
        <v/>
      </c>
      <c r="D227" s="88" t="str">
        <f t="shared" si="14"/>
        <v/>
      </c>
      <c r="E227" s="66"/>
      <c r="F227" s="95"/>
      <c r="G227" s="96" t="e">
        <f>IF(ISNA(VLOOKUP(F227,#REF!,3,0)),"",VLOOKUP(F227,#REF!,3,0))</f>
        <v>#REF!</v>
      </c>
      <c r="H227" s="99"/>
      <c r="I227" s="99"/>
      <c r="J227" s="97"/>
      <c r="K227" s="115" t="str">
        <f>IF(ISBLANK(J227),"",(VLOOKUP(J227,#REF!,2,0)))</f>
        <v/>
      </c>
      <c r="L227" s="95" t="str">
        <f t="shared" si="15"/>
        <v/>
      </c>
      <c r="M227" s="95"/>
      <c r="N227" s="95"/>
      <c r="O227" s="95"/>
      <c r="P227" s="95"/>
      <c r="Q227" s="95"/>
      <c r="R227" s="95" t="str">
        <f t="shared" si="16"/>
        <v/>
      </c>
      <c r="S227" s="95"/>
      <c r="T227" s="89"/>
      <c r="U227" s="90"/>
      <c r="V227" s="90"/>
      <c r="W227" s="47"/>
      <c r="X227" s="59"/>
      <c r="Y227" s="80">
        <f t="shared" si="17"/>
        <v>0</v>
      </c>
      <c r="Z227" s="81"/>
    </row>
    <row r="228" spans="1:26" s="1" customFormat="1" ht="15" customHeight="1">
      <c r="A228" s="13" t="str">
        <f>IF(ISBLANK(F228),"",VLOOKUP(F228,#REF!,11,0))</f>
        <v/>
      </c>
      <c r="B228" s="40" t="str">
        <f>IF(ISBLANK(F228),"",VLOOKUP(F228,#REF!,7,0))</f>
        <v/>
      </c>
      <c r="D228" s="88" t="str">
        <f t="shared" si="14"/>
        <v/>
      </c>
      <c r="E228" s="66"/>
      <c r="F228" s="95"/>
      <c r="G228" s="96" t="e">
        <f>IF(ISNA(VLOOKUP(F228,#REF!,3,0)),"",VLOOKUP(F228,#REF!,3,0))</f>
        <v>#REF!</v>
      </c>
      <c r="H228" s="99"/>
      <c r="I228" s="99"/>
      <c r="J228" s="97"/>
      <c r="K228" s="115" t="str">
        <f>IF(ISBLANK(J228),"",(VLOOKUP(J228,#REF!,2,0)))</f>
        <v/>
      </c>
      <c r="L228" s="95" t="str">
        <f t="shared" si="15"/>
        <v/>
      </c>
      <c r="M228" s="95"/>
      <c r="N228" s="95"/>
      <c r="O228" s="95"/>
      <c r="P228" s="95"/>
      <c r="Q228" s="95"/>
      <c r="R228" s="95" t="str">
        <f t="shared" si="16"/>
        <v/>
      </c>
      <c r="S228" s="95"/>
      <c r="T228" s="89"/>
      <c r="U228" s="90"/>
      <c r="V228" s="90"/>
      <c r="W228" s="47"/>
      <c r="X228" s="59"/>
      <c r="Y228" s="80">
        <f t="shared" si="17"/>
        <v>0</v>
      </c>
      <c r="Z228" s="81"/>
    </row>
    <row r="229" spans="1:26" s="1" customFormat="1" ht="15" customHeight="1">
      <c r="A229" s="13" t="str">
        <f>IF(ISBLANK(F229),"",VLOOKUP(F229,#REF!,11,0))</f>
        <v/>
      </c>
      <c r="B229" s="40" t="str">
        <f>IF(ISBLANK(F229),"",VLOOKUP(F229,#REF!,7,0))</f>
        <v/>
      </c>
      <c r="D229" s="88" t="str">
        <f t="shared" si="14"/>
        <v/>
      </c>
      <c r="E229" s="66"/>
      <c r="F229" s="95"/>
      <c r="G229" s="96" t="e">
        <f>IF(ISNA(VLOOKUP(F229,#REF!,3,0)),"",VLOOKUP(F229,#REF!,3,0))</f>
        <v>#REF!</v>
      </c>
      <c r="H229" s="99"/>
      <c r="I229" s="99"/>
      <c r="J229" s="97"/>
      <c r="K229" s="115" t="str">
        <f>IF(ISBLANK(J229),"",(VLOOKUP(J229,#REF!,2,0)))</f>
        <v/>
      </c>
      <c r="L229" s="95" t="str">
        <f t="shared" si="15"/>
        <v/>
      </c>
      <c r="M229" s="95"/>
      <c r="N229" s="95"/>
      <c r="O229" s="95"/>
      <c r="P229" s="95"/>
      <c r="Q229" s="95"/>
      <c r="R229" s="95" t="str">
        <f t="shared" si="16"/>
        <v/>
      </c>
      <c r="S229" s="95"/>
      <c r="T229" s="89"/>
      <c r="U229" s="90"/>
      <c r="V229" s="90"/>
      <c r="W229" s="47"/>
      <c r="X229" s="59"/>
      <c r="Y229" s="80">
        <f t="shared" si="17"/>
        <v>0</v>
      </c>
      <c r="Z229" s="81"/>
    </row>
    <row r="230" spans="1:26" s="1" customFormat="1" ht="15" customHeight="1">
      <c r="A230" s="13" t="str">
        <f>IF(ISBLANK(F230),"",VLOOKUP(F230,#REF!,11,0))</f>
        <v/>
      </c>
      <c r="B230" s="40" t="str">
        <f>IF(ISBLANK(F230),"",VLOOKUP(F230,#REF!,7,0))</f>
        <v/>
      </c>
      <c r="D230" s="88" t="str">
        <f t="shared" si="14"/>
        <v/>
      </c>
      <c r="E230" s="66"/>
      <c r="F230" s="95"/>
      <c r="G230" s="96" t="e">
        <f>IF(ISNA(VLOOKUP(F230,#REF!,3,0)),"",VLOOKUP(F230,#REF!,3,0))</f>
        <v>#REF!</v>
      </c>
      <c r="H230" s="99"/>
      <c r="I230" s="99"/>
      <c r="J230" s="97"/>
      <c r="K230" s="115" t="str">
        <f>IF(ISBLANK(J230),"",(VLOOKUP(J230,#REF!,2,0)))</f>
        <v/>
      </c>
      <c r="L230" s="95" t="str">
        <f t="shared" si="15"/>
        <v/>
      </c>
      <c r="M230" s="95"/>
      <c r="N230" s="95"/>
      <c r="O230" s="95"/>
      <c r="P230" s="95"/>
      <c r="Q230" s="95"/>
      <c r="R230" s="95" t="str">
        <f t="shared" si="16"/>
        <v/>
      </c>
      <c r="S230" s="95"/>
      <c r="T230" s="89"/>
      <c r="U230" s="90"/>
      <c r="V230" s="90"/>
      <c r="W230" s="47"/>
      <c r="X230" s="59"/>
      <c r="Y230" s="80">
        <f t="shared" si="17"/>
        <v>0</v>
      </c>
      <c r="Z230" s="81"/>
    </row>
    <row r="231" spans="1:26" s="1" customFormat="1" ht="15" customHeight="1">
      <c r="A231" s="13" t="str">
        <f>IF(ISBLANK(F231),"",VLOOKUP(F231,#REF!,11,0))</f>
        <v/>
      </c>
      <c r="B231" s="40" t="str">
        <f>IF(ISBLANK(F231),"",VLOOKUP(F231,#REF!,7,0))</f>
        <v/>
      </c>
      <c r="D231" s="88" t="str">
        <f t="shared" si="14"/>
        <v/>
      </c>
      <c r="E231" s="66"/>
      <c r="F231" s="95"/>
      <c r="G231" s="96" t="e">
        <f>IF(ISNA(VLOOKUP(F231,#REF!,3,0)),"",VLOOKUP(F231,#REF!,3,0))</f>
        <v>#REF!</v>
      </c>
      <c r="H231" s="99"/>
      <c r="I231" s="99"/>
      <c r="J231" s="97"/>
      <c r="K231" s="115" t="str">
        <f>IF(ISBLANK(J231),"",(VLOOKUP(J231,#REF!,2,0)))</f>
        <v/>
      </c>
      <c r="L231" s="95" t="str">
        <f t="shared" si="15"/>
        <v/>
      </c>
      <c r="M231" s="95"/>
      <c r="N231" s="95"/>
      <c r="O231" s="95"/>
      <c r="P231" s="95"/>
      <c r="Q231" s="95"/>
      <c r="R231" s="95" t="str">
        <f t="shared" si="16"/>
        <v/>
      </c>
      <c r="S231" s="95"/>
      <c r="T231" s="89"/>
      <c r="U231" s="90"/>
      <c r="V231" s="90"/>
      <c r="W231" s="47"/>
      <c r="X231" s="59"/>
      <c r="Y231" s="80">
        <f t="shared" si="17"/>
        <v>0</v>
      </c>
      <c r="Z231" s="81"/>
    </row>
    <row r="232" spans="1:26" s="1" customFormat="1" ht="15" customHeight="1">
      <c r="A232" s="13" t="str">
        <f>IF(ISBLANK(F232),"",VLOOKUP(F232,#REF!,11,0))</f>
        <v/>
      </c>
      <c r="B232" s="40" t="str">
        <f>IF(ISBLANK(F232),"",VLOOKUP(F232,#REF!,7,0))</f>
        <v/>
      </c>
      <c r="D232" s="88" t="str">
        <f t="shared" si="14"/>
        <v/>
      </c>
      <c r="E232" s="66"/>
      <c r="F232" s="95"/>
      <c r="G232" s="96" t="e">
        <f>IF(ISNA(VLOOKUP(F232,#REF!,3,0)),"",VLOOKUP(F232,#REF!,3,0))</f>
        <v>#REF!</v>
      </c>
      <c r="H232" s="99"/>
      <c r="I232" s="99"/>
      <c r="J232" s="97"/>
      <c r="K232" s="115" t="str">
        <f>IF(ISBLANK(J232),"",(VLOOKUP(J232,#REF!,2,0)))</f>
        <v/>
      </c>
      <c r="L232" s="95" t="str">
        <f t="shared" si="15"/>
        <v/>
      </c>
      <c r="M232" s="95"/>
      <c r="N232" s="95"/>
      <c r="O232" s="95"/>
      <c r="P232" s="95"/>
      <c r="Q232" s="95"/>
      <c r="R232" s="95" t="str">
        <f t="shared" si="16"/>
        <v/>
      </c>
      <c r="S232" s="95"/>
      <c r="T232" s="89"/>
      <c r="U232" s="90"/>
      <c r="V232" s="90"/>
      <c r="W232" s="47"/>
      <c r="X232" s="59"/>
      <c r="Y232" s="80">
        <f t="shared" si="17"/>
        <v>0</v>
      </c>
      <c r="Z232" s="81"/>
    </row>
    <row r="233" spans="1:26" s="1" customFormat="1" ht="15" customHeight="1">
      <c r="A233" s="13" t="str">
        <f>IF(ISBLANK(F233),"",VLOOKUP(F233,#REF!,11,0))</f>
        <v/>
      </c>
      <c r="B233" s="40" t="str">
        <f>IF(ISBLANK(F233),"",VLOOKUP(F233,#REF!,7,0))</f>
        <v/>
      </c>
      <c r="D233" s="88" t="str">
        <f t="shared" si="14"/>
        <v/>
      </c>
      <c r="E233" s="66"/>
      <c r="F233" s="95"/>
      <c r="G233" s="96" t="e">
        <f>IF(ISNA(VLOOKUP(F233,#REF!,3,0)),"",VLOOKUP(F233,#REF!,3,0))</f>
        <v>#REF!</v>
      </c>
      <c r="H233" s="99"/>
      <c r="I233" s="99"/>
      <c r="J233" s="97"/>
      <c r="K233" s="115" t="str">
        <f>IF(ISBLANK(J233),"",(VLOOKUP(J233,#REF!,2,0)))</f>
        <v/>
      </c>
      <c r="L233" s="95" t="str">
        <f t="shared" si="15"/>
        <v/>
      </c>
      <c r="M233" s="95"/>
      <c r="N233" s="95"/>
      <c r="O233" s="95"/>
      <c r="P233" s="95"/>
      <c r="Q233" s="95"/>
      <c r="R233" s="95" t="str">
        <f t="shared" si="16"/>
        <v/>
      </c>
      <c r="S233" s="95"/>
      <c r="T233" s="89"/>
      <c r="U233" s="90"/>
      <c r="V233" s="90"/>
      <c r="W233" s="47"/>
      <c r="X233" s="59"/>
      <c r="Y233" s="80">
        <f t="shared" si="17"/>
        <v>0</v>
      </c>
      <c r="Z233" s="81"/>
    </row>
    <row r="234" spans="1:26" s="1" customFormat="1" ht="15" customHeight="1">
      <c r="A234" s="13" t="str">
        <f>IF(ISBLANK(F234),"",VLOOKUP(F234,#REF!,11,0))</f>
        <v/>
      </c>
      <c r="B234" s="40" t="str">
        <f>IF(ISBLANK(F234),"",VLOOKUP(F234,#REF!,7,0))</f>
        <v/>
      </c>
      <c r="D234" s="88" t="str">
        <f t="shared" si="14"/>
        <v/>
      </c>
      <c r="E234" s="66"/>
      <c r="F234" s="95"/>
      <c r="G234" s="96" t="e">
        <f>IF(ISNA(VLOOKUP(F234,#REF!,3,0)),"",VLOOKUP(F234,#REF!,3,0))</f>
        <v>#REF!</v>
      </c>
      <c r="H234" s="99"/>
      <c r="I234" s="99"/>
      <c r="J234" s="97"/>
      <c r="K234" s="115" t="str">
        <f>IF(ISBLANK(J234),"",(VLOOKUP(J234,#REF!,2,0)))</f>
        <v/>
      </c>
      <c r="L234" s="95" t="str">
        <f t="shared" si="15"/>
        <v/>
      </c>
      <c r="M234" s="95"/>
      <c r="N234" s="95"/>
      <c r="O234" s="95"/>
      <c r="P234" s="95"/>
      <c r="Q234" s="95"/>
      <c r="R234" s="95" t="str">
        <f t="shared" si="16"/>
        <v/>
      </c>
      <c r="S234" s="95"/>
      <c r="T234" s="89"/>
      <c r="U234" s="90"/>
      <c r="V234" s="90"/>
      <c r="W234" s="47"/>
      <c r="X234" s="59"/>
      <c r="Y234" s="80">
        <f t="shared" si="17"/>
        <v>0</v>
      </c>
      <c r="Z234" s="81"/>
    </row>
    <row r="235" spans="1:26" s="1" customFormat="1" ht="15" customHeight="1">
      <c r="A235" s="13" t="str">
        <f>IF(ISBLANK(F235),"",VLOOKUP(F235,#REF!,11,0))</f>
        <v/>
      </c>
      <c r="B235" s="40" t="str">
        <f>IF(ISBLANK(F235),"",VLOOKUP(F235,#REF!,7,0))</f>
        <v/>
      </c>
      <c r="D235" s="88" t="str">
        <f t="shared" si="14"/>
        <v/>
      </c>
      <c r="E235" s="66"/>
      <c r="F235" s="95"/>
      <c r="G235" s="96" t="e">
        <f>IF(ISNA(VLOOKUP(F235,#REF!,3,0)),"",VLOOKUP(F235,#REF!,3,0))</f>
        <v>#REF!</v>
      </c>
      <c r="H235" s="99"/>
      <c r="I235" s="99"/>
      <c r="J235" s="97"/>
      <c r="K235" s="115" t="str">
        <f>IF(ISBLANK(J235),"",(VLOOKUP(J235,#REF!,2,0)))</f>
        <v/>
      </c>
      <c r="L235" s="95" t="str">
        <f t="shared" si="15"/>
        <v/>
      </c>
      <c r="M235" s="95"/>
      <c r="N235" s="95"/>
      <c r="O235" s="95"/>
      <c r="P235" s="95"/>
      <c r="Q235" s="95"/>
      <c r="R235" s="95" t="str">
        <f t="shared" si="16"/>
        <v/>
      </c>
      <c r="S235" s="95"/>
      <c r="T235" s="89"/>
      <c r="U235" s="90"/>
      <c r="V235" s="90"/>
      <c r="W235" s="47"/>
      <c r="X235" s="59"/>
      <c r="Y235" s="80">
        <f t="shared" si="17"/>
        <v>0</v>
      </c>
      <c r="Z235" s="81"/>
    </row>
    <row r="236" spans="1:26" s="1" customFormat="1" ht="15" customHeight="1">
      <c r="A236" s="13" t="str">
        <f>IF(ISBLANK(F236),"",VLOOKUP(F236,#REF!,11,0))</f>
        <v/>
      </c>
      <c r="B236" s="40" t="str">
        <f>IF(ISBLANK(F236),"",VLOOKUP(F236,#REF!,7,0))</f>
        <v/>
      </c>
      <c r="D236" s="88" t="str">
        <f t="shared" si="14"/>
        <v/>
      </c>
      <c r="E236" s="66"/>
      <c r="F236" s="95"/>
      <c r="G236" s="96" t="e">
        <f>IF(ISNA(VLOOKUP(F236,#REF!,3,0)),"",VLOOKUP(F236,#REF!,3,0))</f>
        <v>#REF!</v>
      </c>
      <c r="H236" s="99"/>
      <c r="I236" s="99"/>
      <c r="J236" s="97"/>
      <c r="K236" s="115" t="str">
        <f>IF(ISBLANK(J236),"",(VLOOKUP(J236,#REF!,2,0)))</f>
        <v/>
      </c>
      <c r="L236" s="95" t="str">
        <f t="shared" si="15"/>
        <v/>
      </c>
      <c r="M236" s="95"/>
      <c r="N236" s="95"/>
      <c r="O236" s="95"/>
      <c r="P236" s="95"/>
      <c r="Q236" s="95"/>
      <c r="R236" s="95" t="str">
        <f t="shared" si="16"/>
        <v/>
      </c>
      <c r="S236" s="95"/>
      <c r="T236" s="89"/>
      <c r="U236" s="90"/>
      <c r="V236" s="90"/>
      <c r="W236" s="47"/>
      <c r="X236" s="59"/>
      <c r="Y236" s="80">
        <f t="shared" si="17"/>
        <v>0</v>
      </c>
      <c r="Z236" s="81"/>
    </row>
    <row r="237" spans="1:26" s="1" customFormat="1" ht="15" customHeight="1">
      <c r="A237" s="13" t="str">
        <f>IF(ISBLANK(F237),"",VLOOKUP(F237,#REF!,11,0))</f>
        <v/>
      </c>
      <c r="B237" s="40" t="str">
        <f>IF(ISBLANK(F237),"",VLOOKUP(F237,#REF!,7,0))</f>
        <v/>
      </c>
      <c r="D237" s="88" t="str">
        <f t="shared" si="14"/>
        <v/>
      </c>
      <c r="E237" s="66"/>
      <c r="F237" s="95"/>
      <c r="G237" s="96" t="e">
        <f>IF(ISNA(VLOOKUP(F237,#REF!,3,0)),"",VLOOKUP(F237,#REF!,3,0))</f>
        <v>#REF!</v>
      </c>
      <c r="H237" s="99"/>
      <c r="I237" s="99"/>
      <c r="J237" s="97"/>
      <c r="K237" s="115" t="str">
        <f>IF(ISBLANK(J237),"",(VLOOKUP(J237,#REF!,2,0)))</f>
        <v/>
      </c>
      <c r="L237" s="95" t="str">
        <f t="shared" si="15"/>
        <v/>
      </c>
      <c r="M237" s="95"/>
      <c r="N237" s="95"/>
      <c r="O237" s="95"/>
      <c r="P237" s="95"/>
      <c r="Q237" s="95"/>
      <c r="R237" s="95" t="str">
        <f t="shared" si="16"/>
        <v/>
      </c>
      <c r="S237" s="95"/>
      <c r="T237" s="89"/>
      <c r="U237" s="90"/>
      <c r="V237" s="90"/>
      <c r="W237" s="47"/>
      <c r="X237" s="59"/>
      <c r="Y237" s="80">
        <f t="shared" si="17"/>
        <v>0</v>
      </c>
      <c r="Z237" s="81"/>
    </row>
    <row r="238" spans="1:26" s="1" customFormat="1" ht="15" customHeight="1">
      <c r="A238" s="13" t="str">
        <f>IF(ISBLANK(F238),"",VLOOKUP(F238,#REF!,11,0))</f>
        <v/>
      </c>
      <c r="B238" s="40" t="str">
        <f>IF(ISBLANK(F238),"",VLOOKUP(F238,#REF!,7,0))</f>
        <v/>
      </c>
      <c r="D238" s="88" t="str">
        <f t="shared" ref="D238:D301" si="18">IF(Y238=0,"",IF(ISBLANK(E238),IF(ISBLANK(V238),40,50),IF(E238="J",IF(ISBLANK(V238),29,39),IF(E238="Z",IF(ISBLANK(V238),29,39),IF(E238="G",IF(ISBLANK(V238),9,19),IF(E238="I",IF(ISBLANK(V238),9,19)))))))</f>
        <v/>
      </c>
      <c r="E238" s="66"/>
      <c r="F238" s="95"/>
      <c r="G238" s="96" t="e">
        <f>IF(ISNA(VLOOKUP(F238,#REF!,3,0)),"",VLOOKUP(F238,#REF!,3,0))</f>
        <v>#REF!</v>
      </c>
      <c r="H238" s="99"/>
      <c r="I238" s="99"/>
      <c r="J238" s="97"/>
      <c r="K238" s="115" t="str">
        <f>IF(ISBLANK(J238),"",(VLOOKUP(J238,#REF!,2,0)))</f>
        <v/>
      </c>
      <c r="L238" s="95" t="str">
        <f t="shared" si="15"/>
        <v/>
      </c>
      <c r="M238" s="95"/>
      <c r="N238" s="95"/>
      <c r="O238" s="95"/>
      <c r="P238" s="95"/>
      <c r="Q238" s="95"/>
      <c r="R238" s="95" t="str">
        <f t="shared" si="16"/>
        <v/>
      </c>
      <c r="S238" s="95"/>
      <c r="T238" s="89"/>
      <c r="U238" s="90"/>
      <c r="V238" s="90"/>
      <c r="W238" s="47"/>
      <c r="X238" s="59"/>
      <c r="Y238" s="80">
        <f t="shared" si="17"/>
        <v>0</v>
      </c>
      <c r="Z238" s="81"/>
    </row>
    <row r="239" spans="1:26" s="1" customFormat="1" ht="15" customHeight="1">
      <c r="A239" s="13" t="str">
        <f>IF(ISBLANK(F239),"",VLOOKUP(F239,#REF!,11,0))</f>
        <v/>
      </c>
      <c r="B239" s="40" t="str">
        <f>IF(ISBLANK(F239),"",VLOOKUP(F239,#REF!,7,0))</f>
        <v/>
      </c>
      <c r="D239" s="88" t="str">
        <f t="shared" si="18"/>
        <v/>
      </c>
      <c r="E239" s="66"/>
      <c r="F239" s="95"/>
      <c r="G239" s="96" t="e">
        <f>IF(ISNA(VLOOKUP(F239,#REF!,3,0)),"",VLOOKUP(F239,#REF!,3,0))</f>
        <v>#REF!</v>
      </c>
      <c r="H239" s="99"/>
      <c r="I239" s="99"/>
      <c r="J239" s="97"/>
      <c r="K239" s="115" t="str">
        <f>IF(ISBLANK(J239),"",(VLOOKUP(J239,#REF!,2,0)))</f>
        <v/>
      </c>
      <c r="L239" s="95" t="str">
        <f t="shared" ref="L239:L302" si="19">IF(B239="","",IF(B239="-","VX",IF(B239="&lt;","VX",IF(B239="+","OX",IF(B239="&gt;","OX",IF(B239="YY","YY",IF(B239="ZZ","ZZ")))))))</f>
        <v/>
      </c>
      <c r="M239" s="95"/>
      <c r="N239" s="95"/>
      <c r="O239" s="95"/>
      <c r="P239" s="95"/>
      <c r="Q239" s="95"/>
      <c r="R239" s="95" t="str">
        <f t="shared" ref="R239:R302" si="20">IF(Q239="","","0010")</f>
        <v/>
      </c>
      <c r="S239" s="95"/>
      <c r="T239" s="89"/>
      <c r="U239" s="90"/>
      <c r="V239" s="90"/>
      <c r="W239" s="47"/>
      <c r="X239" s="59"/>
      <c r="Y239" s="80">
        <f t="shared" ref="Y239:Y302" si="21">ROUND(U239-V239,2)</f>
        <v>0</v>
      </c>
      <c r="Z239" s="81"/>
    </row>
    <row r="240" spans="1:26" s="1" customFormat="1" ht="15" customHeight="1">
      <c r="A240" s="13" t="str">
        <f>IF(ISBLANK(F240),"",VLOOKUP(F240,#REF!,11,0))</f>
        <v/>
      </c>
      <c r="B240" s="40" t="str">
        <f>IF(ISBLANK(F240),"",VLOOKUP(F240,#REF!,7,0))</f>
        <v/>
      </c>
      <c r="D240" s="88" t="str">
        <f t="shared" si="18"/>
        <v/>
      </c>
      <c r="E240" s="66"/>
      <c r="F240" s="95"/>
      <c r="G240" s="96" t="e">
        <f>IF(ISNA(VLOOKUP(F240,#REF!,3,0)),"",VLOOKUP(F240,#REF!,3,0))</f>
        <v>#REF!</v>
      </c>
      <c r="H240" s="99"/>
      <c r="I240" s="99"/>
      <c r="J240" s="97"/>
      <c r="K240" s="115" t="str">
        <f>IF(ISBLANK(J240),"",(VLOOKUP(J240,#REF!,2,0)))</f>
        <v/>
      </c>
      <c r="L240" s="95" t="str">
        <f t="shared" si="19"/>
        <v/>
      </c>
      <c r="M240" s="95"/>
      <c r="N240" s="95"/>
      <c r="O240" s="95"/>
      <c r="P240" s="95"/>
      <c r="Q240" s="95"/>
      <c r="R240" s="95" t="str">
        <f t="shared" si="20"/>
        <v/>
      </c>
      <c r="S240" s="95"/>
      <c r="T240" s="89"/>
      <c r="U240" s="90"/>
      <c r="V240" s="90"/>
      <c r="W240" s="47"/>
      <c r="X240" s="59"/>
      <c r="Y240" s="80">
        <f t="shared" si="21"/>
        <v>0</v>
      </c>
      <c r="Z240" s="81"/>
    </row>
    <row r="241" spans="1:26" s="1" customFormat="1" ht="15" customHeight="1">
      <c r="A241" s="13" t="str">
        <f>IF(ISBLANK(F241),"",VLOOKUP(F241,#REF!,11,0))</f>
        <v/>
      </c>
      <c r="B241" s="40" t="str">
        <f>IF(ISBLANK(F241),"",VLOOKUP(F241,#REF!,7,0))</f>
        <v/>
      </c>
      <c r="D241" s="88" t="str">
        <f t="shared" si="18"/>
        <v/>
      </c>
      <c r="E241" s="66"/>
      <c r="F241" s="95"/>
      <c r="G241" s="96" t="e">
        <f>IF(ISNA(VLOOKUP(F241,#REF!,3,0)),"",VLOOKUP(F241,#REF!,3,0))</f>
        <v>#REF!</v>
      </c>
      <c r="H241" s="99"/>
      <c r="I241" s="99"/>
      <c r="J241" s="97"/>
      <c r="K241" s="115" t="str">
        <f>IF(ISBLANK(J241),"",(VLOOKUP(J241,#REF!,2,0)))</f>
        <v/>
      </c>
      <c r="L241" s="95" t="str">
        <f t="shared" si="19"/>
        <v/>
      </c>
      <c r="M241" s="95"/>
      <c r="N241" s="95"/>
      <c r="O241" s="95"/>
      <c r="P241" s="95"/>
      <c r="Q241" s="95"/>
      <c r="R241" s="95" t="str">
        <f t="shared" si="20"/>
        <v/>
      </c>
      <c r="S241" s="95"/>
      <c r="T241" s="89"/>
      <c r="U241" s="90"/>
      <c r="V241" s="90"/>
      <c r="W241" s="47"/>
      <c r="X241" s="59"/>
      <c r="Y241" s="80">
        <f t="shared" si="21"/>
        <v>0</v>
      </c>
      <c r="Z241" s="81"/>
    </row>
    <row r="242" spans="1:26" s="1" customFormat="1" ht="15" customHeight="1">
      <c r="A242" s="13" t="str">
        <f>IF(ISBLANK(F242),"",VLOOKUP(F242,#REF!,11,0))</f>
        <v/>
      </c>
      <c r="B242" s="40" t="str">
        <f>IF(ISBLANK(F242),"",VLOOKUP(F242,#REF!,7,0))</f>
        <v/>
      </c>
      <c r="D242" s="88" t="str">
        <f t="shared" si="18"/>
        <v/>
      </c>
      <c r="E242" s="66"/>
      <c r="F242" s="95"/>
      <c r="G242" s="96" t="e">
        <f>IF(ISNA(VLOOKUP(F242,#REF!,3,0)),"",VLOOKUP(F242,#REF!,3,0))</f>
        <v>#REF!</v>
      </c>
      <c r="H242" s="99"/>
      <c r="I242" s="99"/>
      <c r="J242" s="97"/>
      <c r="K242" s="115" t="str">
        <f>IF(ISBLANK(J242),"",(VLOOKUP(J242,#REF!,2,0)))</f>
        <v/>
      </c>
      <c r="L242" s="95" t="str">
        <f t="shared" si="19"/>
        <v/>
      </c>
      <c r="M242" s="95"/>
      <c r="N242" s="95"/>
      <c r="O242" s="95"/>
      <c r="P242" s="95"/>
      <c r="Q242" s="95"/>
      <c r="R242" s="95" t="str">
        <f t="shared" si="20"/>
        <v/>
      </c>
      <c r="S242" s="95"/>
      <c r="T242" s="89"/>
      <c r="U242" s="90"/>
      <c r="V242" s="90"/>
      <c r="W242" s="47"/>
      <c r="X242" s="59"/>
      <c r="Y242" s="80">
        <f t="shared" si="21"/>
        <v>0</v>
      </c>
      <c r="Z242" s="81"/>
    </row>
    <row r="243" spans="1:26" s="1" customFormat="1" ht="15" customHeight="1">
      <c r="A243" s="13" t="str">
        <f>IF(ISBLANK(F243),"",VLOOKUP(F243,#REF!,11,0))</f>
        <v/>
      </c>
      <c r="B243" s="40" t="str">
        <f>IF(ISBLANK(F243),"",VLOOKUP(F243,#REF!,7,0))</f>
        <v/>
      </c>
      <c r="D243" s="88" t="str">
        <f t="shared" si="18"/>
        <v/>
      </c>
      <c r="E243" s="66"/>
      <c r="F243" s="95"/>
      <c r="G243" s="96" t="e">
        <f>IF(ISNA(VLOOKUP(F243,#REF!,3,0)),"",VLOOKUP(F243,#REF!,3,0))</f>
        <v>#REF!</v>
      </c>
      <c r="H243" s="99"/>
      <c r="I243" s="99"/>
      <c r="J243" s="97"/>
      <c r="K243" s="115" t="str">
        <f>IF(ISBLANK(J243),"",(VLOOKUP(J243,#REF!,2,0)))</f>
        <v/>
      </c>
      <c r="L243" s="95" t="str">
        <f t="shared" si="19"/>
        <v/>
      </c>
      <c r="M243" s="95"/>
      <c r="N243" s="95"/>
      <c r="O243" s="95"/>
      <c r="P243" s="95"/>
      <c r="Q243" s="95"/>
      <c r="R243" s="95" t="str">
        <f t="shared" si="20"/>
        <v/>
      </c>
      <c r="S243" s="95"/>
      <c r="T243" s="89"/>
      <c r="U243" s="90"/>
      <c r="V243" s="90"/>
      <c r="W243" s="47"/>
      <c r="X243" s="59"/>
      <c r="Y243" s="80">
        <f t="shared" si="21"/>
        <v>0</v>
      </c>
      <c r="Z243" s="81"/>
    </row>
    <row r="244" spans="1:26" s="1" customFormat="1" ht="15" customHeight="1">
      <c r="A244" s="13" t="str">
        <f>IF(ISBLANK(F244),"",VLOOKUP(F244,#REF!,11,0))</f>
        <v/>
      </c>
      <c r="B244" s="40" t="str">
        <f>IF(ISBLANK(F244),"",VLOOKUP(F244,#REF!,7,0))</f>
        <v/>
      </c>
      <c r="D244" s="88" t="str">
        <f t="shared" si="18"/>
        <v/>
      </c>
      <c r="E244" s="66"/>
      <c r="F244" s="95"/>
      <c r="G244" s="96" t="e">
        <f>IF(ISNA(VLOOKUP(F244,#REF!,3,0)),"",VLOOKUP(F244,#REF!,3,0))</f>
        <v>#REF!</v>
      </c>
      <c r="H244" s="99"/>
      <c r="I244" s="99"/>
      <c r="J244" s="97"/>
      <c r="K244" s="115" t="str">
        <f>IF(ISBLANK(J244),"",(VLOOKUP(J244,#REF!,2,0)))</f>
        <v/>
      </c>
      <c r="L244" s="95" t="str">
        <f t="shared" si="19"/>
        <v/>
      </c>
      <c r="M244" s="95"/>
      <c r="N244" s="95"/>
      <c r="O244" s="95"/>
      <c r="P244" s="95"/>
      <c r="Q244" s="95"/>
      <c r="R244" s="95" t="str">
        <f t="shared" si="20"/>
        <v/>
      </c>
      <c r="S244" s="95"/>
      <c r="T244" s="89"/>
      <c r="U244" s="90"/>
      <c r="V244" s="90"/>
      <c r="W244" s="47"/>
      <c r="X244" s="59"/>
      <c r="Y244" s="80">
        <f t="shared" si="21"/>
        <v>0</v>
      </c>
      <c r="Z244" s="81"/>
    </row>
    <row r="245" spans="1:26" s="1" customFormat="1" ht="15" customHeight="1">
      <c r="A245" s="13" t="str">
        <f>IF(ISBLANK(F245),"",VLOOKUP(F245,#REF!,11,0))</f>
        <v/>
      </c>
      <c r="B245" s="40" t="str">
        <f>IF(ISBLANK(F245),"",VLOOKUP(F245,#REF!,7,0))</f>
        <v/>
      </c>
      <c r="D245" s="88" t="str">
        <f t="shared" si="18"/>
        <v/>
      </c>
      <c r="E245" s="66"/>
      <c r="F245" s="95"/>
      <c r="G245" s="96" t="e">
        <f>IF(ISNA(VLOOKUP(F245,#REF!,3,0)),"",VLOOKUP(F245,#REF!,3,0))</f>
        <v>#REF!</v>
      </c>
      <c r="H245" s="99"/>
      <c r="I245" s="99"/>
      <c r="J245" s="97"/>
      <c r="K245" s="115" t="str">
        <f>IF(ISBLANK(J245),"",(VLOOKUP(J245,#REF!,2,0)))</f>
        <v/>
      </c>
      <c r="L245" s="95" t="str">
        <f t="shared" si="19"/>
        <v/>
      </c>
      <c r="M245" s="95"/>
      <c r="N245" s="95"/>
      <c r="O245" s="95"/>
      <c r="P245" s="95"/>
      <c r="Q245" s="95"/>
      <c r="R245" s="95" t="str">
        <f t="shared" si="20"/>
        <v/>
      </c>
      <c r="S245" s="95"/>
      <c r="T245" s="89"/>
      <c r="U245" s="90"/>
      <c r="V245" s="90"/>
      <c r="W245" s="47"/>
      <c r="X245" s="59"/>
      <c r="Y245" s="80">
        <f t="shared" si="21"/>
        <v>0</v>
      </c>
      <c r="Z245" s="81"/>
    </row>
    <row r="246" spans="1:26" s="1" customFormat="1" ht="15" customHeight="1">
      <c r="A246" s="13" t="str">
        <f>IF(ISBLANK(F246),"",VLOOKUP(F246,#REF!,11,0))</f>
        <v/>
      </c>
      <c r="B246" s="40" t="str">
        <f>IF(ISBLANK(F246),"",VLOOKUP(F246,#REF!,7,0))</f>
        <v/>
      </c>
      <c r="D246" s="88" t="str">
        <f t="shared" si="18"/>
        <v/>
      </c>
      <c r="E246" s="66"/>
      <c r="F246" s="95"/>
      <c r="G246" s="96" t="e">
        <f>IF(ISNA(VLOOKUP(F246,#REF!,3,0)),"",VLOOKUP(F246,#REF!,3,0))</f>
        <v>#REF!</v>
      </c>
      <c r="H246" s="99"/>
      <c r="I246" s="99"/>
      <c r="J246" s="97"/>
      <c r="K246" s="115" t="str">
        <f>IF(ISBLANK(J246),"",(VLOOKUP(J246,#REF!,2,0)))</f>
        <v/>
      </c>
      <c r="L246" s="95" t="str">
        <f t="shared" si="19"/>
        <v/>
      </c>
      <c r="M246" s="95"/>
      <c r="N246" s="95"/>
      <c r="O246" s="95"/>
      <c r="P246" s="95"/>
      <c r="Q246" s="95"/>
      <c r="R246" s="95" t="str">
        <f t="shared" si="20"/>
        <v/>
      </c>
      <c r="S246" s="95"/>
      <c r="T246" s="89"/>
      <c r="U246" s="90"/>
      <c r="V246" s="90"/>
      <c r="W246" s="47"/>
      <c r="X246" s="59"/>
      <c r="Y246" s="80">
        <f t="shared" si="21"/>
        <v>0</v>
      </c>
      <c r="Z246" s="81"/>
    </row>
    <row r="247" spans="1:26" s="1" customFormat="1" ht="15" customHeight="1">
      <c r="A247" s="13" t="str">
        <f>IF(ISBLANK(F247),"",VLOOKUP(F247,#REF!,11,0))</f>
        <v/>
      </c>
      <c r="B247" s="40" t="str">
        <f>IF(ISBLANK(F247),"",VLOOKUP(F247,#REF!,7,0))</f>
        <v/>
      </c>
      <c r="D247" s="88" t="str">
        <f t="shared" si="18"/>
        <v/>
      </c>
      <c r="E247" s="66"/>
      <c r="F247" s="95"/>
      <c r="G247" s="96" t="e">
        <f>IF(ISNA(VLOOKUP(F247,#REF!,3,0)),"",VLOOKUP(F247,#REF!,3,0))</f>
        <v>#REF!</v>
      </c>
      <c r="H247" s="99"/>
      <c r="I247" s="99"/>
      <c r="J247" s="97"/>
      <c r="K247" s="115" t="str">
        <f>IF(ISBLANK(J247),"",(VLOOKUP(J247,#REF!,2,0)))</f>
        <v/>
      </c>
      <c r="L247" s="95" t="str">
        <f t="shared" si="19"/>
        <v/>
      </c>
      <c r="M247" s="95"/>
      <c r="N247" s="95"/>
      <c r="O247" s="95"/>
      <c r="P247" s="95"/>
      <c r="Q247" s="95"/>
      <c r="R247" s="95" t="str">
        <f t="shared" si="20"/>
        <v/>
      </c>
      <c r="S247" s="95"/>
      <c r="T247" s="89"/>
      <c r="U247" s="90"/>
      <c r="V247" s="90"/>
      <c r="W247" s="47"/>
      <c r="X247" s="59"/>
      <c r="Y247" s="80">
        <f t="shared" si="21"/>
        <v>0</v>
      </c>
      <c r="Z247" s="81"/>
    </row>
    <row r="248" spans="1:26" s="1" customFormat="1" ht="15" customHeight="1">
      <c r="A248" s="13" t="str">
        <f>IF(ISBLANK(F248),"",VLOOKUP(F248,#REF!,11,0))</f>
        <v/>
      </c>
      <c r="B248" s="40" t="str">
        <f>IF(ISBLANK(F248),"",VLOOKUP(F248,#REF!,7,0))</f>
        <v/>
      </c>
      <c r="D248" s="88" t="str">
        <f t="shared" si="18"/>
        <v/>
      </c>
      <c r="E248" s="66"/>
      <c r="F248" s="95"/>
      <c r="G248" s="96" t="e">
        <f>IF(ISNA(VLOOKUP(F248,#REF!,3,0)),"",VLOOKUP(F248,#REF!,3,0))</f>
        <v>#REF!</v>
      </c>
      <c r="H248" s="99"/>
      <c r="I248" s="99"/>
      <c r="J248" s="97"/>
      <c r="K248" s="115" t="str">
        <f>IF(ISBLANK(J248),"",(VLOOKUP(J248,#REF!,2,0)))</f>
        <v/>
      </c>
      <c r="L248" s="95" t="str">
        <f t="shared" si="19"/>
        <v/>
      </c>
      <c r="M248" s="95"/>
      <c r="N248" s="95"/>
      <c r="O248" s="95"/>
      <c r="P248" s="95"/>
      <c r="Q248" s="95"/>
      <c r="R248" s="95" t="str">
        <f t="shared" si="20"/>
        <v/>
      </c>
      <c r="S248" s="95"/>
      <c r="T248" s="89"/>
      <c r="U248" s="90"/>
      <c r="V248" s="90"/>
      <c r="W248" s="47"/>
      <c r="X248" s="59"/>
      <c r="Y248" s="80">
        <f t="shared" si="21"/>
        <v>0</v>
      </c>
      <c r="Z248" s="81"/>
    </row>
    <row r="249" spans="1:26" s="1" customFormat="1" ht="15" customHeight="1">
      <c r="A249" s="13" t="str">
        <f>IF(ISBLANK(F249),"",VLOOKUP(F249,#REF!,11,0))</f>
        <v/>
      </c>
      <c r="B249" s="40" t="str">
        <f>IF(ISBLANK(F249),"",VLOOKUP(F249,#REF!,7,0))</f>
        <v/>
      </c>
      <c r="D249" s="88" t="str">
        <f t="shared" si="18"/>
        <v/>
      </c>
      <c r="E249" s="66"/>
      <c r="F249" s="95"/>
      <c r="G249" s="96" t="e">
        <f>IF(ISNA(VLOOKUP(F249,#REF!,3,0)),"",VLOOKUP(F249,#REF!,3,0))</f>
        <v>#REF!</v>
      </c>
      <c r="H249" s="99"/>
      <c r="I249" s="99"/>
      <c r="J249" s="97"/>
      <c r="K249" s="115" t="str">
        <f>IF(ISBLANK(J249),"",(VLOOKUP(J249,#REF!,2,0)))</f>
        <v/>
      </c>
      <c r="L249" s="95" t="str">
        <f t="shared" si="19"/>
        <v/>
      </c>
      <c r="M249" s="95"/>
      <c r="N249" s="95"/>
      <c r="O249" s="95"/>
      <c r="P249" s="95"/>
      <c r="Q249" s="95"/>
      <c r="R249" s="95" t="str">
        <f t="shared" si="20"/>
        <v/>
      </c>
      <c r="S249" s="95"/>
      <c r="T249" s="89"/>
      <c r="U249" s="90"/>
      <c r="V249" s="90"/>
      <c r="W249" s="47"/>
      <c r="X249" s="59"/>
      <c r="Y249" s="80">
        <f t="shared" si="21"/>
        <v>0</v>
      </c>
      <c r="Z249" s="81"/>
    </row>
    <row r="250" spans="1:26" s="1" customFormat="1" ht="15" customHeight="1">
      <c r="A250" s="13" t="str">
        <f>IF(ISBLANK(F250),"",VLOOKUP(F250,#REF!,11,0))</f>
        <v/>
      </c>
      <c r="B250" s="40" t="str">
        <f>IF(ISBLANK(F250),"",VLOOKUP(F250,#REF!,7,0))</f>
        <v/>
      </c>
      <c r="D250" s="88" t="str">
        <f t="shared" si="18"/>
        <v/>
      </c>
      <c r="E250" s="66"/>
      <c r="F250" s="95"/>
      <c r="G250" s="96" t="e">
        <f>IF(ISNA(VLOOKUP(F250,#REF!,3,0)),"",VLOOKUP(F250,#REF!,3,0))</f>
        <v>#REF!</v>
      </c>
      <c r="H250" s="99"/>
      <c r="I250" s="99"/>
      <c r="J250" s="97"/>
      <c r="K250" s="115" t="str">
        <f>IF(ISBLANK(J250),"",(VLOOKUP(J250,#REF!,2,0)))</f>
        <v/>
      </c>
      <c r="L250" s="95" t="str">
        <f t="shared" si="19"/>
        <v/>
      </c>
      <c r="M250" s="95"/>
      <c r="N250" s="95"/>
      <c r="O250" s="95"/>
      <c r="P250" s="95"/>
      <c r="Q250" s="95"/>
      <c r="R250" s="95" t="str">
        <f t="shared" si="20"/>
        <v/>
      </c>
      <c r="S250" s="95"/>
      <c r="T250" s="89"/>
      <c r="U250" s="90"/>
      <c r="V250" s="90"/>
      <c r="W250" s="47"/>
      <c r="X250" s="59"/>
      <c r="Y250" s="80">
        <f t="shared" si="21"/>
        <v>0</v>
      </c>
      <c r="Z250" s="81"/>
    </row>
    <row r="251" spans="1:26" s="1" customFormat="1" ht="15" customHeight="1">
      <c r="A251" s="13" t="str">
        <f>IF(ISBLANK(F251),"",VLOOKUP(F251,#REF!,11,0))</f>
        <v/>
      </c>
      <c r="B251" s="40" t="str">
        <f>IF(ISBLANK(F251),"",VLOOKUP(F251,#REF!,7,0))</f>
        <v/>
      </c>
      <c r="D251" s="88" t="str">
        <f t="shared" si="18"/>
        <v/>
      </c>
      <c r="E251" s="66"/>
      <c r="F251" s="95"/>
      <c r="G251" s="96" t="e">
        <f>IF(ISNA(VLOOKUP(F251,#REF!,3,0)),"",VLOOKUP(F251,#REF!,3,0))</f>
        <v>#REF!</v>
      </c>
      <c r="H251" s="99"/>
      <c r="I251" s="99"/>
      <c r="J251" s="97"/>
      <c r="K251" s="115" t="str">
        <f>IF(ISBLANK(J251),"",(VLOOKUP(J251,#REF!,2,0)))</f>
        <v/>
      </c>
      <c r="L251" s="95" t="str">
        <f t="shared" si="19"/>
        <v/>
      </c>
      <c r="M251" s="95"/>
      <c r="N251" s="95"/>
      <c r="O251" s="95"/>
      <c r="P251" s="95"/>
      <c r="Q251" s="95"/>
      <c r="R251" s="95" t="str">
        <f t="shared" si="20"/>
        <v/>
      </c>
      <c r="S251" s="95"/>
      <c r="T251" s="89"/>
      <c r="U251" s="90"/>
      <c r="V251" s="90"/>
      <c r="W251" s="47"/>
      <c r="X251" s="59"/>
      <c r="Y251" s="80">
        <f t="shared" si="21"/>
        <v>0</v>
      </c>
      <c r="Z251" s="81"/>
    </row>
    <row r="252" spans="1:26" s="1" customFormat="1" ht="15" customHeight="1">
      <c r="A252" s="13" t="str">
        <f>IF(ISBLANK(F252),"",VLOOKUP(F252,#REF!,11,0))</f>
        <v/>
      </c>
      <c r="B252" s="40" t="str">
        <f>IF(ISBLANK(F252),"",VLOOKUP(F252,#REF!,7,0))</f>
        <v/>
      </c>
      <c r="D252" s="88" t="str">
        <f t="shared" si="18"/>
        <v/>
      </c>
      <c r="E252" s="66"/>
      <c r="F252" s="95"/>
      <c r="G252" s="96" t="e">
        <f>IF(ISNA(VLOOKUP(F252,#REF!,3,0)),"",VLOOKUP(F252,#REF!,3,0))</f>
        <v>#REF!</v>
      </c>
      <c r="H252" s="99"/>
      <c r="I252" s="99"/>
      <c r="J252" s="97"/>
      <c r="K252" s="115" t="str">
        <f>IF(ISBLANK(J252),"",(VLOOKUP(J252,#REF!,2,0)))</f>
        <v/>
      </c>
      <c r="L252" s="95" t="str">
        <f t="shared" si="19"/>
        <v/>
      </c>
      <c r="M252" s="95"/>
      <c r="N252" s="95"/>
      <c r="O252" s="95"/>
      <c r="P252" s="95"/>
      <c r="Q252" s="95"/>
      <c r="R252" s="95" t="str">
        <f t="shared" si="20"/>
        <v/>
      </c>
      <c r="S252" s="95"/>
      <c r="T252" s="89"/>
      <c r="U252" s="90"/>
      <c r="V252" s="90"/>
      <c r="W252" s="47"/>
      <c r="X252" s="59"/>
      <c r="Y252" s="80">
        <f t="shared" si="21"/>
        <v>0</v>
      </c>
      <c r="Z252" s="81"/>
    </row>
    <row r="253" spans="1:26" s="1" customFormat="1" ht="15" customHeight="1">
      <c r="A253" s="13" t="str">
        <f>IF(ISBLANK(F253),"",VLOOKUP(F253,#REF!,11,0))</f>
        <v/>
      </c>
      <c r="B253" s="40" t="str">
        <f>IF(ISBLANK(F253),"",VLOOKUP(F253,#REF!,7,0))</f>
        <v/>
      </c>
      <c r="D253" s="88" t="str">
        <f t="shared" si="18"/>
        <v/>
      </c>
      <c r="E253" s="66"/>
      <c r="F253" s="95"/>
      <c r="G253" s="96" t="e">
        <f>IF(ISNA(VLOOKUP(F253,#REF!,3,0)),"",VLOOKUP(F253,#REF!,3,0))</f>
        <v>#REF!</v>
      </c>
      <c r="H253" s="99"/>
      <c r="I253" s="99"/>
      <c r="J253" s="97"/>
      <c r="K253" s="115" t="str">
        <f>IF(ISBLANK(J253),"",(VLOOKUP(J253,#REF!,2,0)))</f>
        <v/>
      </c>
      <c r="L253" s="95" t="str">
        <f t="shared" si="19"/>
        <v/>
      </c>
      <c r="M253" s="95"/>
      <c r="N253" s="95"/>
      <c r="O253" s="95"/>
      <c r="P253" s="95"/>
      <c r="Q253" s="95"/>
      <c r="R253" s="95" t="str">
        <f t="shared" si="20"/>
        <v/>
      </c>
      <c r="S253" s="95"/>
      <c r="T253" s="89"/>
      <c r="U253" s="90"/>
      <c r="V253" s="90"/>
      <c r="W253" s="47"/>
      <c r="X253" s="59"/>
      <c r="Y253" s="80">
        <f t="shared" si="21"/>
        <v>0</v>
      </c>
      <c r="Z253" s="81"/>
    </row>
    <row r="254" spans="1:26" s="1" customFormat="1" ht="15" customHeight="1">
      <c r="A254" s="13" t="str">
        <f>IF(ISBLANK(F254),"",VLOOKUP(F254,#REF!,11,0))</f>
        <v/>
      </c>
      <c r="B254" s="40" t="str">
        <f>IF(ISBLANK(F254),"",VLOOKUP(F254,#REF!,7,0))</f>
        <v/>
      </c>
      <c r="D254" s="88" t="str">
        <f t="shared" si="18"/>
        <v/>
      </c>
      <c r="E254" s="66"/>
      <c r="F254" s="95"/>
      <c r="G254" s="96" t="e">
        <f>IF(ISNA(VLOOKUP(F254,#REF!,3,0)),"",VLOOKUP(F254,#REF!,3,0))</f>
        <v>#REF!</v>
      </c>
      <c r="H254" s="99"/>
      <c r="I254" s="99"/>
      <c r="J254" s="97"/>
      <c r="K254" s="115" t="str">
        <f>IF(ISBLANK(J254),"",(VLOOKUP(J254,#REF!,2,0)))</f>
        <v/>
      </c>
      <c r="L254" s="95" t="str">
        <f t="shared" si="19"/>
        <v/>
      </c>
      <c r="M254" s="95"/>
      <c r="N254" s="95"/>
      <c r="O254" s="95"/>
      <c r="P254" s="95"/>
      <c r="Q254" s="95"/>
      <c r="R254" s="95" t="str">
        <f t="shared" si="20"/>
        <v/>
      </c>
      <c r="S254" s="95"/>
      <c r="T254" s="89"/>
      <c r="U254" s="90"/>
      <c r="V254" s="90"/>
      <c r="W254" s="47"/>
      <c r="X254" s="59"/>
      <c r="Y254" s="80">
        <f t="shared" si="21"/>
        <v>0</v>
      </c>
      <c r="Z254" s="81"/>
    </row>
    <row r="255" spans="1:26" s="1" customFormat="1" ht="15" customHeight="1">
      <c r="A255" s="13" t="str">
        <f>IF(ISBLANK(F255),"",VLOOKUP(F255,#REF!,11,0))</f>
        <v/>
      </c>
      <c r="B255" s="40" t="str">
        <f>IF(ISBLANK(F255),"",VLOOKUP(F255,#REF!,7,0))</f>
        <v/>
      </c>
      <c r="D255" s="88" t="str">
        <f t="shared" si="18"/>
        <v/>
      </c>
      <c r="E255" s="66"/>
      <c r="F255" s="95"/>
      <c r="G255" s="96" t="e">
        <f>IF(ISNA(VLOOKUP(F255,#REF!,3,0)),"",VLOOKUP(F255,#REF!,3,0))</f>
        <v>#REF!</v>
      </c>
      <c r="H255" s="99"/>
      <c r="I255" s="99"/>
      <c r="J255" s="97"/>
      <c r="K255" s="115" t="str">
        <f>IF(ISBLANK(J255),"",(VLOOKUP(J255,#REF!,2,0)))</f>
        <v/>
      </c>
      <c r="L255" s="95" t="str">
        <f t="shared" si="19"/>
        <v/>
      </c>
      <c r="M255" s="95"/>
      <c r="N255" s="95"/>
      <c r="O255" s="95"/>
      <c r="P255" s="95"/>
      <c r="Q255" s="95"/>
      <c r="R255" s="95" t="str">
        <f t="shared" si="20"/>
        <v/>
      </c>
      <c r="S255" s="95"/>
      <c r="T255" s="89"/>
      <c r="U255" s="90"/>
      <c r="V255" s="90"/>
      <c r="W255" s="47"/>
      <c r="X255" s="59"/>
      <c r="Y255" s="80">
        <f t="shared" si="21"/>
        <v>0</v>
      </c>
      <c r="Z255" s="81"/>
    </row>
    <row r="256" spans="1:26" s="1" customFormat="1" ht="15" customHeight="1">
      <c r="A256" s="13" t="str">
        <f>IF(ISBLANK(F256),"",VLOOKUP(F256,#REF!,11,0))</f>
        <v/>
      </c>
      <c r="B256" s="40" t="str">
        <f>IF(ISBLANK(F256),"",VLOOKUP(F256,#REF!,7,0))</f>
        <v/>
      </c>
      <c r="D256" s="88" t="str">
        <f t="shared" si="18"/>
        <v/>
      </c>
      <c r="E256" s="66"/>
      <c r="F256" s="95"/>
      <c r="G256" s="96" t="e">
        <f>IF(ISNA(VLOOKUP(F256,#REF!,3,0)),"",VLOOKUP(F256,#REF!,3,0))</f>
        <v>#REF!</v>
      </c>
      <c r="H256" s="99"/>
      <c r="I256" s="99"/>
      <c r="J256" s="97"/>
      <c r="K256" s="115" t="str">
        <f>IF(ISBLANK(J256),"",(VLOOKUP(J256,#REF!,2,0)))</f>
        <v/>
      </c>
      <c r="L256" s="95" t="str">
        <f t="shared" si="19"/>
        <v/>
      </c>
      <c r="M256" s="95"/>
      <c r="N256" s="95"/>
      <c r="O256" s="95"/>
      <c r="P256" s="95"/>
      <c r="Q256" s="95"/>
      <c r="R256" s="95" t="str">
        <f t="shared" si="20"/>
        <v/>
      </c>
      <c r="S256" s="95"/>
      <c r="T256" s="89"/>
      <c r="U256" s="90"/>
      <c r="V256" s="90"/>
      <c r="W256" s="47"/>
      <c r="X256" s="59"/>
      <c r="Y256" s="80">
        <f t="shared" si="21"/>
        <v>0</v>
      </c>
      <c r="Z256" s="81"/>
    </row>
    <row r="257" spans="1:26" s="1" customFormat="1" ht="15" customHeight="1">
      <c r="A257" s="13" t="str">
        <f>IF(ISBLANK(F257),"",VLOOKUP(F257,#REF!,11,0))</f>
        <v/>
      </c>
      <c r="B257" s="40" t="str">
        <f>IF(ISBLANK(F257),"",VLOOKUP(F257,#REF!,7,0))</f>
        <v/>
      </c>
      <c r="D257" s="88" t="str">
        <f t="shared" si="18"/>
        <v/>
      </c>
      <c r="E257" s="66"/>
      <c r="F257" s="95"/>
      <c r="G257" s="96" t="e">
        <f>IF(ISNA(VLOOKUP(F257,#REF!,3,0)),"",VLOOKUP(F257,#REF!,3,0))</f>
        <v>#REF!</v>
      </c>
      <c r="H257" s="99"/>
      <c r="I257" s="99"/>
      <c r="J257" s="97"/>
      <c r="K257" s="115" t="str">
        <f>IF(ISBLANK(J257),"",(VLOOKUP(J257,#REF!,2,0)))</f>
        <v/>
      </c>
      <c r="L257" s="95" t="str">
        <f t="shared" si="19"/>
        <v/>
      </c>
      <c r="M257" s="95"/>
      <c r="N257" s="95"/>
      <c r="O257" s="95"/>
      <c r="P257" s="95"/>
      <c r="Q257" s="95"/>
      <c r="R257" s="95" t="str">
        <f t="shared" si="20"/>
        <v/>
      </c>
      <c r="S257" s="95"/>
      <c r="T257" s="89"/>
      <c r="U257" s="90"/>
      <c r="V257" s="90"/>
      <c r="W257" s="47"/>
      <c r="X257" s="59"/>
      <c r="Y257" s="80">
        <f t="shared" si="21"/>
        <v>0</v>
      </c>
      <c r="Z257" s="81"/>
    </row>
    <row r="258" spans="1:26" s="1" customFormat="1" ht="15" customHeight="1">
      <c r="A258" s="13" t="str">
        <f>IF(ISBLANK(F258),"",VLOOKUP(F258,#REF!,11,0))</f>
        <v/>
      </c>
      <c r="B258" s="40" t="str">
        <f>IF(ISBLANK(F258),"",VLOOKUP(F258,#REF!,7,0))</f>
        <v/>
      </c>
      <c r="D258" s="88" t="str">
        <f t="shared" si="18"/>
        <v/>
      </c>
      <c r="E258" s="66"/>
      <c r="F258" s="95"/>
      <c r="G258" s="96" t="e">
        <f>IF(ISNA(VLOOKUP(F258,#REF!,3,0)),"",VLOOKUP(F258,#REF!,3,0))</f>
        <v>#REF!</v>
      </c>
      <c r="H258" s="99"/>
      <c r="I258" s="99"/>
      <c r="J258" s="97"/>
      <c r="K258" s="115" t="str">
        <f>IF(ISBLANK(J258),"",(VLOOKUP(J258,#REF!,2,0)))</f>
        <v/>
      </c>
      <c r="L258" s="95" t="str">
        <f t="shared" si="19"/>
        <v/>
      </c>
      <c r="M258" s="95"/>
      <c r="N258" s="95"/>
      <c r="O258" s="95"/>
      <c r="P258" s="95"/>
      <c r="Q258" s="95"/>
      <c r="R258" s="95" t="str">
        <f t="shared" si="20"/>
        <v/>
      </c>
      <c r="S258" s="95"/>
      <c r="T258" s="89"/>
      <c r="U258" s="90"/>
      <c r="V258" s="90"/>
      <c r="W258" s="47"/>
      <c r="X258" s="59"/>
      <c r="Y258" s="80">
        <f t="shared" si="21"/>
        <v>0</v>
      </c>
      <c r="Z258" s="81"/>
    </row>
    <row r="259" spans="1:26" s="1" customFormat="1" ht="15" customHeight="1">
      <c r="A259" s="13" t="str">
        <f>IF(ISBLANK(F259),"",VLOOKUP(F259,#REF!,11,0))</f>
        <v/>
      </c>
      <c r="B259" s="40" t="str">
        <f>IF(ISBLANK(F259),"",VLOOKUP(F259,#REF!,7,0))</f>
        <v/>
      </c>
      <c r="D259" s="88" t="str">
        <f t="shared" si="18"/>
        <v/>
      </c>
      <c r="E259" s="66"/>
      <c r="F259" s="95"/>
      <c r="G259" s="96" t="e">
        <f>IF(ISNA(VLOOKUP(F259,#REF!,3,0)),"",VLOOKUP(F259,#REF!,3,0))</f>
        <v>#REF!</v>
      </c>
      <c r="H259" s="99"/>
      <c r="I259" s="99"/>
      <c r="J259" s="97"/>
      <c r="K259" s="115" t="str">
        <f>IF(ISBLANK(J259),"",(VLOOKUP(J259,#REF!,2,0)))</f>
        <v/>
      </c>
      <c r="L259" s="95" t="str">
        <f t="shared" si="19"/>
        <v/>
      </c>
      <c r="M259" s="95"/>
      <c r="N259" s="95"/>
      <c r="O259" s="95"/>
      <c r="P259" s="95"/>
      <c r="Q259" s="95"/>
      <c r="R259" s="95" t="str">
        <f t="shared" si="20"/>
        <v/>
      </c>
      <c r="S259" s="95"/>
      <c r="T259" s="89"/>
      <c r="U259" s="90"/>
      <c r="V259" s="90"/>
      <c r="W259" s="47"/>
      <c r="X259" s="59"/>
      <c r="Y259" s="80">
        <f t="shared" si="21"/>
        <v>0</v>
      </c>
      <c r="Z259" s="81"/>
    </row>
    <row r="260" spans="1:26" s="1" customFormat="1" ht="15" customHeight="1">
      <c r="A260" s="13" t="str">
        <f>IF(ISBLANK(F260),"",VLOOKUP(F260,#REF!,11,0))</f>
        <v/>
      </c>
      <c r="B260" s="40" t="str">
        <f>IF(ISBLANK(F260),"",VLOOKUP(F260,#REF!,7,0))</f>
        <v/>
      </c>
      <c r="D260" s="88" t="str">
        <f t="shared" si="18"/>
        <v/>
      </c>
      <c r="E260" s="66"/>
      <c r="F260" s="95"/>
      <c r="G260" s="96" t="e">
        <f>IF(ISNA(VLOOKUP(F260,#REF!,3,0)),"",VLOOKUP(F260,#REF!,3,0))</f>
        <v>#REF!</v>
      </c>
      <c r="H260" s="99"/>
      <c r="I260" s="99"/>
      <c r="J260" s="97"/>
      <c r="K260" s="115" t="str">
        <f>IF(ISBLANK(J260),"",(VLOOKUP(J260,#REF!,2,0)))</f>
        <v/>
      </c>
      <c r="L260" s="95" t="str">
        <f t="shared" si="19"/>
        <v/>
      </c>
      <c r="M260" s="95"/>
      <c r="N260" s="95"/>
      <c r="O260" s="95"/>
      <c r="P260" s="95"/>
      <c r="Q260" s="95"/>
      <c r="R260" s="95" t="str">
        <f t="shared" si="20"/>
        <v/>
      </c>
      <c r="S260" s="95"/>
      <c r="T260" s="89"/>
      <c r="U260" s="90"/>
      <c r="V260" s="90"/>
      <c r="W260" s="47"/>
      <c r="X260" s="59"/>
      <c r="Y260" s="80">
        <f t="shared" si="21"/>
        <v>0</v>
      </c>
      <c r="Z260" s="81"/>
    </row>
    <row r="261" spans="1:26" s="1" customFormat="1" ht="15" customHeight="1">
      <c r="A261" s="13" t="str">
        <f>IF(ISBLANK(F261),"",VLOOKUP(F261,#REF!,11,0))</f>
        <v/>
      </c>
      <c r="B261" s="40" t="str">
        <f>IF(ISBLANK(F261),"",VLOOKUP(F261,#REF!,7,0))</f>
        <v/>
      </c>
      <c r="D261" s="88" t="str">
        <f t="shared" si="18"/>
        <v/>
      </c>
      <c r="E261" s="66"/>
      <c r="F261" s="95"/>
      <c r="G261" s="96" t="e">
        <f>IF(ISNA(VLOOKUP(F261,#REF!,3,0)),"",VLOOKUP(F261,#REF!,3,0))</f>
        <v>#REF!</v>
      </c>
      <c r="H261" s="99"/>
      <c r="I261" s="99"/>
      <c r="J261" s="97"/>
      <c r="K261" s="115" t="str">
        <f>IF(ISBLANK(J261),"",(VLOOKUP(J261,#REF!,2,0)))</f>
        <v/>
      </c>
      <c r="L261" s="95" t="str">
        <f t="shared" si="19"/>
        <v/>
      </c>
      <c r="M261" s="95"/>
      <c r="N261" s="95"/>
      <c r="O261" s="95"/>
      <c r="P261" s="95"/>
      <c r="Q261" s="95"/>
      <c r="R261" s="95" t="str">
        <f t="shared" si="20"/>
        <v/>
      </c>
      <c r="S261" s="95"/>
      <c r="T261" s="89"/>
      <c r="U261" s="90"/>
      <c r="V261" s="90"/>
      <c r="W261" s="47"/>
      <c r="X261" s="59"/>
      <c r="Y261" s="80">
        <f t="shared" si="21"/>
        <v>0</v>
      </c>
      <c r="Z261" s="81"/>
    </row>
    <row r="262" spans="1:26" s="1" customFormat="1" ht="15" customHeight="1">
      <c r="A262" s="13" t="str">
        <f>IF(ISBLANK(F262),"",VLOOKUP(F262,#REF!,11,0))</f>
        <v/>
      </c>
      <c r="B262" s="40" t="str">
        <f>IF(ISBLANK(F262),"",VLOOKUP(F262,#REF!,7,0))</f>
        <v/>
      </c>
      <c r="D262" s="88" t="str">
        <f t="shared" si="18"/>
        <v/>
      </c>
      <c r="E262" s="66"/>
      <c r="F262" s="95"/>
      <c r="G262" s="96" t="e">
        <f>IF(ISNA(VLOOKUP(F262,#REF!,3,0)),"",VLOOKUP(F262,#REF!,3,0))</f>
        <v>#REF!</v>
      </c>
      <c r="H262" s="99"/>
      <c r="I262" s="99"/>
      <c r="J262" s="97"/>
      <c r="K262" s="115" t="str">
        <f>IF(ISBLANK(J262),"",(VLOOKUP(J262,#REF!,2,0)))</f>
        <v/>
      </c>
      <c r="L262" s="95" t="str">
        <f t="shared" si="19"/>
        <v/>
      </c>
      <c r="M262" s="95"/>
      <c r="N262" s="95"/>
      <c r="O262" s="95"/>
      <c r="P262" s="95"/>
      <c r="Q262" s="95"/>
      <c r="R262" s="95" t="str">
        <f t="shared" si="20"/>
        <v/>
      </c>
      <c r="S262" s="95"/>
      <c r="T262" s="89"/>
      <c r="U262" s="90"/>
      <c r="V262" s="90"/>
      <c r="W262" s="47"/>
      <c r="X262" s="59"/>
      <c r="Y262" s="80">
        <f t="shared" si="21"/>
        <v>0</v>
      </c>
      <c r="Z262" s="81"/>
    </row>
    <row r="263" spans="1:26" s="1" customFormat="1" ht="15" customHeight="1">
      <c r="A263" s="13" t="str">
        <f>IF(ISBLANK(F263),"",VLOOKUP(F263,#REF!,11,0))</f>
        <v/>
      </c>
      <c r="B263" s="40" t="str">
        <f>IF(ISBLANK(F263),"",VLOOKUP(F263,#REF!,7,0))</f>
        <v/>
      </c>
      <c r="D263" s="88" t="str">
        <f t="shared" si="18"/>
        <v/>
      </c>
      <c r="E263" s="66"/>
      <c r="F263" s="95"/>
      <c r="G263" s="96" t="e">
        <f>IF(ISNA(VLOOKUP(F263,#REF!,3,0)),"",VLOOKUP(F263,#REF!,3,0))</f>
        <v>#REF!</v>
      </c>
      <c r="H263" s="99"/>
      <c r="I263" s="99"/>
      <c r="J263" s="97"/>
      <c r="K263" s="115" t="str">
        <f>IF(ISBLANK(J263),"",(VLOOKUP(J263,#REF!,2,0)))</f>
        <v/>
      </c>
      <c r="L263" s="95" t="str">
        <f t="shared" si="19"/>
        <v/>
      </c>
      <c r="M263" s="95"/>
      <c r="N263" s="95"/>
      <c r="O263" s="95"/>
      <c r="P263" s="95"/>
      <c r="Q263" s="95"/>
      <c r="R263" s="95" t="str">
        <f t="shared" si="20"/>
        <v/>
      </c>
      <c r="S263" s="95"/>
      <c r="T263" s="89"/>
      <c r="U263" s="90"/>
      <c r="V263" s="90"/>
      <c r="W263" s="47"/>
      <c r="X263" s="59"/>
      <c r="Y263" s="80">
        <f t="shared" si="21"/>
        <v>0</v>
      </c>
      <c r="Z263" s="81"/>
    </row>
    <row r="264" spans="1:26" s="1" customFormat="1" ht="15" customHeight="1">
      <c r="A264" s="13" t="str">
        <f>IF(ISBLANK(F264),"",VLOOKUP(F264,#REF!,11,0))</f>
        <v/>
      </c>
      <c r="B264" s="40" t="str">
        <f>IF(ISBLANK(F264),"",VLOOKUP(F264,#REF!,7,0))</f>
        <v/>
      </c>
      <c r="D264" s="88" t="str">
        <f t="shared" si="18"/>
        <v/>
      </c>
      <c r="E264" s="66"/>
      <c r="F264" s="95"/>
      <c r="G264" s="96" t="e">
        <f>IF(ISNA(VLOOKUP(F264,#REF!,3,0)),"",VLOOKUP(F264,#REF!,3,0))</f>
        <v>#REF!</v>
      </c>
      <c r="H264" s="99"/>
      <c r="I264" s="99"/>
      <c r="J264" s="97"/>
      <c r="K264" s="115" t="str">
        <f>IF(ISBLANK(J264),"",(VLOOKUP(J264,#REF!,2,0)))</f>
        <v/>
      </c>
      <c r="L264" s="95" t="str">
        <f t="shared" si="19"/>
        <v/>
      </c>
      <c r="M264" s="95"/>
      <c r="N264" s="95"/>
      <c r="O264" s="95"/>
      <c r="P264" s="95"/>
      <c r="Q264" s="95"/>
      <c r="R264" s="95" t="str">
        <f t="shared" si="20"/>
        <v/>
      </c>
      <c r="S264" s="95"/>
      <c r="T264" s="89"/>
      <c r="U264" s="90"/>
      <c r="V264" s="90"/>
      <c r="W264" s="47"/>
      <c r="X264" s="59"/>
      <c r="Y264" s="80">
        <f t="shared" si="21"/>
        <v>0</v>
      </c>
      <c r="Z264" s="81"/>
    </row>
    <row r="265" spans="1:26" s="1" customFormat="1" ht="15" customHeight="1">
      <c r="A265" s="13" t="str">
        <f>IF(ISBLANK(F265),"",VLOOKUP(F265,#REF!,11,0))</f>
        <v/>
      </c>
      <c r="B265" s="40" t="str">
        <f>IF(ISBLANK(F265),"",VLOOKUP(F265,#REF!,7,0))</f>
        <v/>
      </c>
      <c r="D265" s="88" t="str">
        <f t="shared" si="18"/>
        <v/>
      </c>
      <c r="E265" s="66"/>
      <c r="F265" s="95"/>
      <c r="G265" s="96" t="e">
        <f>IF(ISNA(VLOOKUP(F265,#REF!,3,0)),"",VLOOKUP(F265,#REF!,3,0))</f>
        <v>#REF!</v>
      </c>
      <c r="H265" s="99"/>
      <c r="I265" s="99"/>
      <c r="J265" s="97"/>
      <c r="K265" s="115" t="str">
        <f>IF(ISBLANK(J265),"",(VLOOKUP(J265,#REF!,2,0)))</f>
        <v/>
      </c>
      <c r="L265" s="95" t="str">
        <f t="shared" si="19"/>
        <v/>
      </c>
      <c r="M265" s="95"/>
      <c r="N265" s="95"/>
      <c r="O265" s="95"/>
      <c r="P265" s="95"/>
      <c r="Q265" s="95"/>
      <c r="R265" s="95" t="str">
        <f t="shared" si="20"/>
        <v/>
      </c>
      <c r="S265" s="95"/>
      <c r="T265" s="89"/>
      <c r="U265" s="90"/>
      <c r="V265" s="90"/>
      <c r="W265" s="47"/>
      <c r="X265" s="59"/>
      <c r="Y265" s="80">
        <f t="shared" si="21"/>
        <v>0</v>
      </c>
      <c r="Z265" s="81"/>
    </row>
    <row r="266" spans="1:26" s="1" customFormat="1" ht="15" customHeight="1">
      <c r="A266" s="13" t="str">
        <f>IF(ISBLANK(F266),"",VLOOKUP(F266,#REF!,11,0))</f>
        <v/>
      </c>
      <c r="B266" s="40" t="str">
        <f>IF(ISBLANK(F266),"",VLOOKUP(F266,#REF!,7,0))</f>
        <v/>
      </c>
      <c r="D266" s="88" t="str">
        <f t="shared" si="18"/>
        <v/>
      </c>
      <c r="E266" s="66"/>
      <c r="F266" s="95"/>
      <c r="G266" s="96" t="e">
        <f>IF(ISNA(VLOOKUP(F266,#REF!,3,0)),"",VLOOKUP(F266,#REF!,3,0))</f>
        <v>#REF!</v>
      </c>
      <c r="H266" s="99"/>
      <c r="I266" s="99"/>
      <c r="J266" s="97"/>
      <c r="K266" s="115" t="str">
        <f>IF(ISBLANK(J266),"",(VLOOKUP(J266,#REF!,2,0)))</f>
        <v/>
      </c>
      <c r="L266" s="95" t="str">
        <f t="shared" si="19"/>
        <v/>
      </c>
      <c r="M266" s="95"/>
      <c r="N266" s="95"/>
      <c r="O266" s="95"/>
      <c r="P266" s="95"/>
      <c r="Q266" s="95"/>
      <c r="R266" s="95" t="str">
        <f t="shared" si="20"/>
        <v/>
      </c>
      <c r="S266" s="95"/>
      <c r="T266" s="89"/>
      <c r="U266" s="90"/>
      <c r="V266" s="90"/>
      <c r="W266" s="47"/>
      <c r="X266" s="59"/>
      <c r="Y266" s="80">
        <f t="shared" si="21"/>
        <v>0</v>
      </c>
      <c r="Z266" s="81"/>
    </row>
    <row r="267" spans="1:26" s="1" customFormat="1" ht="15" customHeight="1">
      <c r="A267" s="13" t="str">
        <f>IF(ISBLANK(F267),"",VLOOKUP(F267,#REF!,11,0))</f>
        <v/>
      </c>
      <c r="B267" s="40" t="str">
        <f>IF(ISBLANK(F267),"",VLOOKUP(F267,#REF!,7,0))</f>
        <v/>
      </c>
      <c r="D267" s="88" t="str">
        <f t="shared" si="18"/>
        <v/>
      </c>
      <c r="E267" s="66"/>
      <c r="F267" s="95"/>
      <c r="G267" s="96" t="e">
        <f>IF(ISNA(VLOOKUP(F267,#REF!,3,0)),"",VLOOKUP(F267,#REF!,3,0))</f>
        <v>#REF!</v>
      </c>
      <c r="H267" s="99"/>
      <c r="I267" s="99"/>
      <c r="J267" s="97"/>
      <c r="K267" s="115" t="str">
        <f>IF(ISBLANK(J267),"",(VLOOKUP(J267,#REF!,2,0)))</f>
        <v/>
      </c>
      <c r="L267" s="95" t="str">
        <f t="shared" si="19"/>
        <v/>
      </c>
      <c r="M267" s="95"/>
      <c r="N267" s="95"/>
      <c r="O267" s="95"/>
      <c r="P267" s="95"/>
      <c r="Q267" s="95"/>
      <c r="R267" s="95" t="str">
        <f t="shared" si="20"/>
        <v/>
      </c>
      <c r="S267" s="95"/>
      <c r="T267" s="89"/>
      <c r="U267" s="90"/>
      <c r="V267" s="90"/>
      <c r="W267" s="47"/>
      <c r="X267" s="59"/>
      <c r="Y267" s="80">
        <f t="shared" si="21"/>
        <v>0</v>
      </c>
      <c r="Z267" s="81"/>
    </row>
    <row r="268" spans="1:26" s="1" customFormat="1" ht="15" customHeight="1">
      <c r="A268" s="13" t="str">
        <f>IF(ISBLANK(F268),"",VLOOKUP(F268,#REF!,11,0))</f>
        <v/>
      </c>
      <c r="B268" s="40" t="str">
        <f>IF(ISBLANK(F268),"",VLOOKUP(F268,#REF!,7,0))</f>
        <v/>
      </c>
      <c r="D268" s="88" t="str">
        <f t="shared" si="18"/>
        <v/>
      </c>
      <c r="E268" s="66"/>
      <c r="F268" s="95"/>
      <c r="G268" s="96" t="e">
        <f>IF(ISNA(VLOOKUP(F268,#REF!,3,0)),"",VLOOKUP(F268,#REF!,3,0))</f>
        <v>#REF!</v>
      </c>
      <c r="H268" s="99"/>
      <c r="I268" s="99"/>
      <c r="J268" s="97"/>
      <c r="K268" s="115" t="str">
        <f>IF(ISBLANK(J268),"",(VLOOKUP(J268,#REF!,2,0)))</f>
        <v/>
      </c>
      <c r="L268" s="95" t="str">
        <f t="shared" si="19"/>
        <v/>
      </c>
      <c r="M268" s="95"/>
      <c r="N268" s="95"/>
      <c r="O268" s="95"/>
      <c r="P268" s="95"/>
      <c r="Q268" s="95"/>
      <c r="R268" s="95" t="str">
        <f t="shared" si="20"/>
        <v/>
      </c>
      <c r="S268" s="95"/>
      <c r="T268" s="89"/>
      <c r="U268" s="90"/>
      <c r="V268" s="90"/>
      <c r="W268" s="47"/>
      <c r="X268" s="59"/>
      <c r="Y268" s="80">
        <f t="shared" si="21"/>
        <v>0</v>
      </c>
      <c r="Z268" s="81"/>
    </row>
    <row r="269" spans="1:26" s="1" customFormat="1" ht="15" customHeight="1">
      <c r="A269" s="13" t="str">
        <f>IF(ISBLANK(F269),"",VLOOKUP(F269,#REF!,11,0))</f>
        <v/>
      </c>
      <c r="B269" s="40" t="str">
        <f>IF(ISBLANK(F269),"",VLOOKUP(F269,#REF!,7,0))</f>
        <v/>
      </c>
      <c r="D269" s="88" t="str">
        <f t="shared" si="18"/>
        <v/>
      </c>
      <c r="E269" s="66"/>
      <c r="F269" s="95"/>
      <c r="G269" s="96" t="e">
        <f>IF(ISNA(VLOOKUP(F269,#REF!,3,0)),"",VLOOKUP(F269,#REF!,3,0))</f>
        <v>#REF!</v>
      </c>
      <c r="H269" s="99"/>
      <c r="I269" s="99"/>
      <c r="J269" s="97"/>
      <c r="K269" s="115" t="str">
        <f>IF(ISBLANK(J269),"",(VLOOKUP(J269,#REF!,2,0)))</f>
        <v/>
      </c>
      <c r="L269" s="95" t="str">
        <f t="shared" si="19"/>
        <v/>
      </c>
      <c r="M269" s="95"/>
      <c r="N269" s="95"/>
      <c r="O269" s="95"/>
      <c r="P269" s="95"/>
      <c r="Q269" s="95"/>
      <c r="R269" s="95" t="str">
        <f t="shared" si="20"/>
        <v/>
      </c>
      <c r="S269" s="95"/>
      <c r="T269" s="89"/>
      <c r="U269" s="90"/>
      <c r="V269" s="90"/>
      <c r="W269" s="47"/>
      <c r="X269" s="59"/>
      <c r="Y269" s="80">
        <f t="shared" si="21"/>
        <v>0</v>
      </c>
      <c r="Z269" s="81"/>
    </row>
    <row r="270" spans="1:26" s="1" customFormat="1" ht="15" customHeight="1">
      <c r="A270" s="13" t="str">
        <f>IF(ISBLANK(F270),"",VLOOKUP(F270,#REF!,11,0))</f>
        <v/>
      </c>
      <c r="B270" s="40" t="str">
        <f>IF(ISBLANK(F270),"",VLOOKUP(F270,#REF!,7,0))</f>
        <v/>
      </c>
      <c r="D270" s="88" t="str">
        <f t="shared" si="18"/>
        <v/>
      </c>
      <c r="E270" s="66"/>
      <c r="F270" s="95"/>
      <c r="G270" s="96" t="e">
        <f>IF(ISNA(VLOOKUP(F270,#REF!,3,0)),"",VLOOKUP(F270,#REF!,3,0))</f>
        <v>#REF!</v>
      </c>
      <c r="H270" s="99"/>
      <c r="I270" s="99"/>
      <c r="J270" s="97"/>
      <c r="K270" s="115" t="str">
        <f>IF(ISBLANK(J270),"",(VLOOKUP(J270,#REF!,2,0)))</f>
        <v/>
      </c>
      <c r="L270" s="95" t="str">
        <f t="shared" si="19"/>
        <v/>
      </c>
      <c r="M270" s="95"/>
      <c r="N270" s="95"/>
      <c r="O270" s="95"/>
      <c r="P270" s="95"/>
      <c r="Q270" s="95"/>
      <c r="R270" s="95" t="str">
        <f t="shared" si="20"/>
        <v/>
      </c>
      <c r="S270" s="95"/>
      <c r="T270" s="89"/>
      <c r="U270" s="90"/>
      <c r="V270" s="90"/>
      <c r="W270" s="47"/>
      <c r="X270" s="59"/>
      <c r="Y270" s="80">
        <f t="shared" si="21"/>
        <v>0</v>
      </c>
      <c r="Z270" s="81"/>
    </row>
    <row r="271" spans="1:26" s="1" customFormat="1" ht="15" customHeight="1">
      <c r="A271" s="13" t="str">
        <f>IF(ISBLANK(F271),"",VLOOKUP(F271,#REF!,11,0))</f>
        <v/>
      </c>
      <c r="B271" s="40" t="str">
        <f>IF(ISBLANK(F271),"",VLOOKUP(F271,#REF!,7,0))</f>
        <v/>
      </c>
      <c r="D271" s="88" t="str">
        <f t="shared" si="18"/>
        <v/>
      </c>
      <c r="E271" s="66"/>
      <c r="F271" s="95"/>
      <c r="G271" s="96" t="e">
        <f>IF(ISNA(VLOOKUP(F271,#REF!,3,0)),"",VLOOKUP(F271,#REF!,3,0))</f>
        <v>#REF!</v>
      </c>
      <c r="H271" s="99"/>
      <c r="I271" s="99"/>
      <c r="J271" s="97"/>
      <c r="K271" s="115" t="str">
        <f>IF(ISBLANK(J271),"",(VLOOKUP(J271,#REF!,2,0)))</f>
        <v/>
      </c>
      <c r="L271" s="95" t="str">
        <f t="shared" si="19"/>
        <v/>
      </c>
      <c r="M271" s="95"/>
      <c r="N271" s="95"/>
      <c r="O271" s="95"/>
      <c r="P271" s="95"/>
      <c r="Q271" s="95"/>
      <c r="R271" s="95" t="str">
        <f t="shared" si="20"/>
        <v/>
      </c>
      <c r="S271" s="95"/>
      <c r="T271" s="89"/>
      <c r="U271" s="90"/>
      <c r="V271" s="90"/>
      <c r="W271" s="47"/>
      <c r="X271" s="59"/>
      <c r="Y271" s="80">
        <f t="shared" si="21"/>
        <v>0</v>
      </c>
      <c r="Z271" s="81"/>
    </row>
    <row r="272" spans="1:26" s="1" customFormat="1" ht="15" customHeight="1">
      <c r="A272" s="13" t="str">
        <f>IF(ISBLANK(F272),"",VLOOKUP(F272,#REF!,11,0))</f>
        <v/>
      </c>
      <c r="B272" s="40" t="str">
        <f>IF(ISBLANK(F272),"",VLOOKUP(F272,#REF!,7,0))</f>
        <v/>
      </c>
      <c r="D272" s="88" t="str">
        <f t="shared" si="18"/>
        <v/>
      </c>
      <c r="E272" s="66"/>
      <c r="F272" s="95"/>
      <c r="G272" s="96" t="e">
        <f>IF(ISNA(VLOOKUP(F272,#REF!,3,0)),"",VLOOKUP(F272,#REF!,3,0))</f>
        <v>#REF!</v>
      </c>
      <c r="H272" s="99"/>
      <c r="I272" s="99"/>
      <c r="J272" s="97"/>
      <c r="K272" s="115" t="str">
        <f>IF(ISBLANK(J272),"",(VLOOKUP(J272,#REF!,2,0)))</f>
        <v/>
      </c>
      <c r="L272" s="95" t="str">
        <f t="shared" si="19"/>
        <v/>
      </c>
      <c r="M272" s="95"/>
      <c r="N272" s="95"/>
      <c r="O272" s="95"/>
      <c r="P272" s="95"/>
      <c r="Q272" s="95"/>
      <c r="R272" s="95" t="str">
        <f t="shared" si="20"/>
        <v/>
      </c>
      <c r="S272" s="95"/>
      <c r="T272" s="89"/>
      <c r="U272" s="90"/>
      <c r="V272" s="90"/>
      <c r="W272" s="47"/>
      <c r="X272" s="59"/>
      <c r="Y272" s="80">
        <f t="shared" si="21"/>
        <v>0</v>
      </c>
      <c r="Z272" s="81"/>
    </row>
    <row r="273" spans="1:26" s="1" customFormat="1" ht="15" customHeight="1">
      <c r="A273" s="13" t="str">
        <f>IF(ISBLANK(F273),"",VLOOKUP(F273,#REF!,11,0))</f>
        <v/>
      </c>
      <c r="B273" s="40" t="str">
        <f>IF(ISBLANK(F273),"",VLOOKUP(F273,#REF!,7,0))</f>
        <v/>
      </c>
      <c r="D273" s="88" t="str">
        <f t="shared" si="18"/>
        <v/>
      </c>
      <c r="E273" s="66"/>
      <c r="F273" s="95"/>
      <c r="G273" s="96" t="e">
        <f>IF(ISNA(VLOOKUP(F273,#REF!,3,0)),"",VLOOKUP(F273,#REF!,3,0))</f>
        <v>#REF!</v>
      </c>
      <c r="H273" s="99"/>
      <c r="I273" s="99"/>
      <c r="J273" s="97"/>
      <c r="K273" s="115" t="str">
        <f>IF(ISBLANK(J273),"",(VLOOKUP(J273,#REF!,2,0)))</f>
        <v/>
      </c>
      <c r="L273" s="95" t="str">
        <f t="shared" si="19"/>
        <v/>
      </c>
      <c r="M273" s="95"/>
      <c r="N273" s="95"/>
      <c r="O273" s="95"/>
      <c r="P273" s="95"/>
      <c r="Q273" s="95"/>
      <c r="R273" s="95" t="str">
        <f t="shared" si="20"/>
        <v/>
      </c>
      <c r="S273" s="95"/>
      <c r="T273" s="89"/>
      <c r="U273" s="90"/>
      <c r="V273" s="90"/>
      <c r="W273" s="47"/>
      <c r="X273" s="59"/>
      <c r="Y273" s="80">
        <f t="shared" si="21"/>
        <v>0</v>
      </c>
      <c r="Z273" s="81"/>
    </row>
    <row r="274" spans="1:26" s="1" customFormat="1" ht="15" customHeight="1">
      <c r="A274" s="13" t="str">
        <f>IF(ISBLANK(F274),"",VLOOKUP(F274,#REF!,11,0))</f>
        <v/>
      </c>
      <c r="B274" s="40" t="str">
        <f>IF(ISBLANK(F274),"",VLOOKUP(F274,#REF!,7,0))</f>
        <v/>
      </c>
      <c r="D274" s="88" t="str">
        <f t="shared" si="18"/>
        <v/>
      </c>
      <c r="E274" s="66"/>
      <c r="F274" s="95"/>
      <c r="G274" s="96" t="e">
        <f>IF(ISNA(VLOOKUP(F274,#REF!,3,0)),"",VLOOKUP(F274,#REF!,3,0))</f>
        <v>#REF!</v>
      </c>
      <c r="H274" s="99"/>
      <c r="I274" s="99"/>
      <c r="J274" s="97"/>
      <c r="K274" s="115" t="str">
        <f>IF(ISBLANK(J274),"",(VLOOKUP(J274,#REF!,2,0)))</f>
        <v/>
      </c>
      <c r="L274" s="95" t="str">
        <f t="shared" si="19"/>
        <v/>
      </c>
      <c r="M274" s="95"/>
      <c r="N274" s="95"/>
      <c r="O274" s="95"/>
      <c r="P274" s="95"/>
      <c r="Q274" s="95"/>
      <c r="R274" s="95" t="str">
        <f t="shared" si="20"/>
        <v/>
      </c>
      <c r="S274" s="95"/>
      <c r="T274" s="89"/>
      <c r="U274" s="90"/>
      <c r="V274" s="90"/>
      <c r="W274" s="47"/>
      <c r="X274" s="59"/>
      <c r="Y274" s="80">
        <f t="shared" si="21"/>
        <v>0</v>
      </c>
      <c r="Z274" s="81"/>
    </row>
    <row r="275" spans="1:26" s="1" customFormat="1" ht="15" customHeight="1">
      <c r="A275" s="13" t="str">
        <f>IF(ISBLANK(F275),"",VLOOKUP(F275,#REF!,11,0))</f>
        <v/>
      </c>
      <c r="B275" s="40" t="str">
        <f>IF(ISBLANK(F275),"",VLOOKUP(F275,#REF!,7,0))</f>
        <v/>
      </c>
      <c r="D275" s="88" t="str">
        <f t="shared" si="18"/>
        <v/>
      </c>
      <c r="E275" s="66"/>
      <c r="F275" s="95"/>
      <c r="G275" s="96" t="e">
        <f>IF(ISNA(VLOOKUP(F275,#REF!,3,0)),"",VLOOKUP(F275,#REF!,3,0))</f>
        <v>#REF!</v>
      </c>
      <c r="H275" s="99"/>
      <c r="I275" s="99"/>
      <c r="J275" s="97"/>
      <c r="K275" s="115" t="str">
        <f>IF(ISBLANK(J275),"",(VLOOKUP(J275,#REF!,2,0)))</f>
        <v/>
      </c>
      <c r="L275" s="95" t="str">
        <f t="shared" si="19"/>
        <v/>
      </c>
      <c r="M275" s="95"/>
      <c r="N275" s="95"/>
      <c r="O275" s="95"/>
      <c r="P275" s="95"/>
      <c r="Q275" s="95"/>
      <c r="R275" s="95" t="str">
        <f t="shared" si="20"/>
        <v/>
      </c>
      <c r="S275" s="95"/>
      <c r="T275" s="89"/>
      <c r="U275" s="90"/>
      <c r="V275" s="90"/>
      <c r="W275" s="47"/>
      <c r="X275" s="59"/>
      <c r="Y275" s="80">
        <f t="shared" si="21"/>
        <v>0</v>
      </c>
      <c r="Z275" s="81"/>
    </row>
    <row r="276" spans="1:26" s="1" customFormat="1" ht="15" customHeight="1">
      <c r="A276" s="13" t="str">
        <f>IF(ISBLANK(F276),"",VLOOKUP(F276,#REF!,11,0))</f>
        <v/>
      </c>
      <c r="B276" s="40" t="str">
        <f>IF(ISBLANK(F276),"",VLOOKUP(F276,#REF!,7,0))</f>
        <v/>
      </c>
      <c r="D276" s="88" t="str">
        <f t="shared" si="18"/>
        <v/>
      </c>
      <c r="E276" s="66"/>
      <c r="F276" s="95"/>
      <c r="G276" s="96" t="e">
        <f>IF(ISNA(VLOOKUP(F276,#REF!,3,0)),"",VLOOKUP(F276,#REF!,3,0))</f>
        <v>#REF!</v>
      </c>
      <c r="H276" s="99"/>
      <c r="I276" s="99"/>
      <c r="J276" s="97"/>
      <c r="K276" s="115" t="str">
        <f>IF(ISBLANK(J276),"",(VLOOKUP(J276,#REF!,2,0)))</f>
        <v/>
      </c>
      <c r="L276" s="95" t="str">
        <f t="shared" si="19"/>
        <v/>
      </c>
      <c r="M276" s="95"/>
      <c r="N276" s="95"/>
      <c r="O276" s="95"/>
      <c r="P276" s="95"/>
      <c r="Q276" s="95"/>
      <c r="R276" s="95" t="str">
        <f t="shared" si="20"/>
        <v/>
      </c>
      <c r="S276" s="95"/>
      <c r="T276" s="89"/>
      <c r="U276" s="90"/>
      <c r="V276" s="90"/>
      <c r="W276" s="47"/>
      <c r="X276" s="59"/>
      <c r="Y276" s="80">
        <f t="shared" si="21"/>
        <v>0</v>
      </c>
      <c r="Z276" s="81"/>
    </row>
    <row r="277" spans="1:26" s="1" customFormat="1" ht="15" customHeight="1">
      <c r="A277" s="13" t="str">
        <f>IF(ISBLANK(F277),"",VLOOKUP(F277,#REF!,11,0))</f>
        <v/>
      </c>
      <c r="B277" s="40" t="str">
        <f>IF(ISBLANK(F277),"",VLOOKUP(F277,#REF!,7,0))</f>
        <v/>
      </c>
      <c r="D277" s="88" t="str">
        <f t="shared" si="18"/>
        <v/>
      </c>
      <c r="E277" s="66"/>
      <c r="F277" s="95"/>
      <c r="G277" s="96" t="e">
        <f>IF(ISNA(VLOOKUP(F277,#REF!,3,0)),"",VLOOKUP(F277,#REF!,3,0))</f>
        <v>#REF!</v>
      </c>
      <c r="H277" s="99"/>
      <c r="I277" s="99"/>
      <c r="J277" s="97"/>
      <c r="K277" s="115" t="str">
        <f>IF(ISBLANK(J277),"",(VLOOKUP(J277,#REF!,2,0)))</f>
        <v/>
      </c>
      <c r="L277" s="95" t="str">
        <f t="shared" si="19"/>
        <v/>
      </c>
      <c r="M277" s="95"/>
      <c r="N277" s="95"/>
      <c r="O277" s="95"/>
      <c r="P277" s="95"/>
      <c r="Q277" s="95"/>
      <c r="R277" s="95" t="str">
        <f t="shared" si="20"/>
        <v/>
      </c>
      <c r="S277" s="95"/>
      <c r="T277" s="89"/>
      <c r="U277" s="90"/>
      <c r="V277" s="90"/>
      <c r="W277" s="47"/>
      <c r="X277" s="59"/>
      <c r="Y277" s="80">
        <f t="shared" si="21"/>
        <v>0</v>
      </c>
      <c r="Z277" s="81"/>
    </row>
    <row r="278" spans="1:26" s="1" customFormat="1" ht="15" customHeight="1">
      <c r="A278" s="13" t="str">
        <f>IF(ISBLANK(F278),"",VLOOKUP(F278,#REF!,11,0))</f>
        <v/>
      </c>
      <c r="B278" s="40" t="str">
        <f>IF(ISBLANK(F278),"",VLOOKUP(F278,#REF!,7,0))</f>
        <v/>
      </c>
      <c r="D278" s="88" t="str">
        <f t="shared" si="18"/>
        <v/>
      </c>
      <c r="E278" s="66"/>
      <c r="F278" s="95"/>
      <c r="G278" s="96" t="e">
        <f>IF(ISNA(VLOOKUP(F278,#REF!,3,0)),"",VLOOKUP(F278,#REF!,3,0))</f>
        <v>#REF!</v>
      </c>
      <c r="H278" s="99"/>
      <c r="I278" s="99"/>
      <c r="J278" s="97"/>
      <c r="K278" s="115" t="str">
        <f>IF(ISBLANK(J278),"",(VLOOKUP(J278,#REF!,2,0)))</f>
        <v/>
      </c>
      <c r="L278" s="95" t="str">
        <f t="shared" si="19"/>
        <v/>
      </c>
      <c r="M278" s="95"/>
      <c r="N278" s="95"/>
      <c r="O278" s="95"/>
      <c r="P278" s="95"/>
      <c r="Q278" s="95"/>
      <c r="R278" s="95" t="str">
        <f t="shared" si="20"/>
        <v/>
      </c>
      <c r="S278" s="95"/>
      <c r="T278" s="89"/>
      <c r="U278" s="90"/>
      <c r="V278" s="90"/>
      <c r="W278" s="47"/>
      <c r="X278" s="59"/>
      <c r="Y278" s="80">
        <f t="shared" si="21"/>
        <v>0</v>
      </c>
      <c r="Z278" s="81"/>
    </row>
    <row r="279" spans="1:26" s="1" customFormat="1" ht="15" customHeight="1">
      <c r="A279" s="13" t="str">
        <f>IF(ISBLANK(F279),"",VLOOKUP(F279,#REF!,11,0))</f>
        <v/>
      </c>
      <c r="B279" s="40" t="str">
        <f>IF(ISBLANK(F279),"",VLOOKUP(F279,#REF!,7,0))</f>
        <v/>
      </c>
      <c r="D279" s="88" t="str">
        <f t="shared" si="18"/>
        <v/>
      </c>
      <c r="E279" s="66"/>
      <c r="F279" s="95"/>
      <c r="G279" s="96" t="e">
        <f>IF(ISNA(VLOOKUP(F279,#REF!,3,0)),"",VLOOKUP(F279,#REF!,3,0))</f>
        <v>#REF!</v>
      </c>
      <c r="H279" s="99"/>
      <c r="I279" s="99"/>
      <c r="J279" s="97"/>
      <c r="K279" s="115" t="str">
        <f>IF(ISBLANK(J279),"",(VLOOKUP(J279,#REF!,2,0)))</f>
        <v/>
      </c>
      <c r="L279" s="95" t="str">
        <f t="shared" si="19"/>
        <v/>
      </c>
      <c r="M279" s="95"/>
      <c r="N279" s="95"/>
      <c r="O279" s="95"/>
      <c r="P279" s="95"/>
      <c r="Q279" s="95"/>
      <c r="R279" s="95" t="str">
        <f t="shared" si="20"/>
        <v/>
      </c>
      <c r="S279" s="95"/>
      <c r="T279" s="89"/>
      <c r="U279" s="90"/>
      <c r="V279" s="90"/>
      <c r="W279" s="47"/>
      <c r="X279" s="59"/>
      <c r="Y279" s="80">
        <f t="shared" si="21"/>
        <v>0</v>
      </c>
      <c r="Z279" s="81"/>
    </row>
    <row r="280" spans="1:26" s="1" customFormat="1" ht="15" customHeight="1">
      <c r="A280" s="13" t="str">
        <f>IF(ISBLANK(F280),"",VLOOKUP(F280,#REF!,11,0))</f>
        <v/>
      </c>
      <c r="B280" s="40" t="str">
        <f>IF(ISBLANK(F280),"",VLOOKUP(F280,#REF!,7,0))</f>
        <v/>
      </c>
      <c r="D280" s="88" t="str">
        <f t="shared" si="18"/>
        <v/>
      </c>
      <c r="E280" s="66"/>
      <c r="F280" s="95"/>
      <c r="G280" s="96" t="e">
        <f>IF(ISNA(VLOOKUP(F280,#REF!,3,0)),"",VLOOKUP(F280,#REF!,3,0))</f>
        <v>#REF!</v>
      </c>
      <c r="H280" s="99"/>
      <c r="I280" s="99"/>
      <c r="J280" s="97"/>
      <c r="K280" s="115" t="str">
        <f>IF(ISBLANK(J280),"",(VLOOKUP(J280,#REF!,2,0)))</f>
        <v/>
      </c>
      <c r="L280" s="95" t="str">
        <f t="shared" si="19"/>
        <v/>
      </c>
      <c r="M280" s="95"/>
      <c r="N280" s="95"/>
      <c r="O280" s="95"/>
      <c r="P280" s="95"/>
      <c r="Q280" s="95"/>
      <c r="R280" s="95" t="str">
        <f t="shared" si="20"/>
        <v/>
      </c>
      <c r="S280" s="95"/>
      <c r="T280" s="89"/>
      <c r="U280" s="90"/>
      <c r="V280" s="90"/>
      <c r="W280" s="47"/>
      <c r="X280" s="59"/>
      <c r="Y280" s="80">
        <f t="shared" si="21"/>
        <v>0</v>
      </c>
      <c r="Z280" s="81"/>
    </row>
    <row r="281" spans="1:26" s="1" customFormat="1" ht="15" customHeight="1">
      <c r="A281" s="13" t="str">
        <f>IF(ISBLANK(F281),"",VLOOKUP(F281,#REF!,11,0))</f>
        <v/>
      </c>
      <c r="B281" s="40" t="str">
        <f>IF(ISBLANK(F281),"",VLOOKUP(F281,#REF!,7,0))</f>
        <v/>
      </c>
      <c r="D281" s="88" t="str">
        <f t="shared" si="18"/>
        <v/>
      </c>
      <c r="E281" s="66"/>
      <c r="F281" s="95"/>
      <c r="G281" s="96" t="e">
        <f>IF(ISNA(VLOOKUP(F281,#REF!,3,0)),"",VLOOKUP(F281,#REF!,3,0))</f>
        <v>#REF!</v>
      </c>
      <c r="H281" s="99"/>
      <c r="I281" s="99"/>
      <c r="J281" s="97"/>
      <c r="K281" s="115" t="str">
        <f>IF(ISBLANK(J281),"",(VLOOKUP(J281,#REF!,2,0)))</f>
        <v/>
      </c>
      <c r="L281" s="95" t="str">
        <f t="shared" si="19"/>
        <v/>
      </c>
      <c r="M281" s="95"/>
      <c r="N281" s="95"/>
      <c r="O281" s="95"/>
      <c r="P281" s="95"/>
      <c r="Q281" s="95"/>
      <c r="R281" s="95" t="str">
        <f t="shared" si="20"/>
        <v/>
      </c>
      <c r="S281" s="95"/>
      <c r="T281" s="89"/>
      <c r="U281" s="90"/>
      <c r="V281" s="90"/>
      <c r="W281" s="47"/>
      <c r="X281" s="59"/>
      <c r="Y281" s="80">
        <f t="shared" si="21"/>
        <v>0</v>
      </c>
      <c r="Z281" s="81"/>
    </row>
    <row r="282" spans="1:26" s="1" customFormat="1" ht="15" customHeight="1">
      <c r="A282" s="13" t="str">
        <f>IF(ISBLANK(F282),"",VLOOKUP(F282,#REF!,11,0))</f>
        <v/>
      </c>
      <c r="B282" s="40" t="str">
        <f>IF(ISBLANK(F282),"",VLOOKUP(F282,#REF!,7,0))</f>
        <v/>
      </c>
      <c r="D282" s="88" t="str">
        <f t="shared" si="18"/>
        <v/>
      </c>
      <c r="E282" s="66"/>
      <c r="F282" s="95"/>
      <c r="G282" s="96" t="e">
        <f>IF(ISNA(VLOOKUP(F282,#REF!,3,0)),"",VLOOKUP(F282,#REF!,3,0))</f>
        <v>#REF!</v>
      </c>
      <c r="H282" s="99"/>
      <c r="I282" s="99"/>
      <c r="J282" s="97"/>
      <c r="K282" s="115" t="str">
        <f>IF(ISBLANK(J282),"",(VLOOKUP(J282,#REF!,2,0)))</f>
        <v/>
      </c>
      <c r="L282" s="95" t="str">
        <f t="shared" si="19"/>
        <v/>
      </c>
      <c r="M282" s="95"/>
      <c r="N282" s="95"/>
      <c r="O282" s="95"/>
      <c r="P282" s="95"/>
      <c r="Q282" s="95"/>
      <c r="R282" s="95" t="str">
        <f t="shared" si="20"/>
        <v/>
      </c>
      <c r="S282" s="95"/>
      <c r="T282" s="89"/>
      <c r="U282" s="90"/>
      <c r="V282" s="90"/>
      <c r="W282" s="47"/>
      <c r="X282" s="59"/>
      <c r="Y282" s="80">
        <f t="shared" si="21"/>
        <v>0</v>
      </c>
      <c r="Z282" s="81"/>
    </row>
    <row r="283" spans="1:26" s="1" customFormat="1" ht="15" customHeight="1">
      <c r="A283" s="13" t="str">
        <f>IF(ISBLANK(F283),"",VLOOKUP(F283,#REF!,11,0))</f>
        <v/>
      </c>
      <c r="B283" s="40" t="str">
        <f>IF(ISBLANK(F283),"",VLOOKUP(F283,#REF!,7,0))</f>
        <v/>
      </c>
      <c r="D283" s="88" t="str">
        <f t="shared" si="18"/>
        <v/>
      </c>
      <c r="E283" s="66"/>
      <c r="F283" s="95"/>
      <c r="G283" s="96" t="e">
        <f>IF(ISNA(VLOOKUP(F283,#REF!,3,0)),"",VLOOKUP(F283,#REF!,3,0))</f>
        <v>#REF!</v>
      </c>
      <c r="H283" s="99"/>
      <c r="I283" s="99"/>
      <c r="J283" s="97"/>
      <c r="K283" s="115" t="str">
        <f>IF(ISBLANK(J283),"",(VLOOKUP(J283,#REF!,2,0)))</f>
        <v/>
      </c>
      <c r="L283" s="95" t="str">
        <f t="shared" si="19"/>
        <v/>
      </c>
      <c r="M283" s="95"/>
      <c r="N283" s="95"/>
      <c r="O283" s="95"/>
      <c r="P283" s="95"/>
      <c r="Q283" s="95"/>
      <c r="R283" s="95" t="str">
        <f t="shared" si="20"/>
        <v/>
      </c>
      <c r="S283" s="95"/>
      <c r="T283" s="89"/>
      <c r="U283" s="90"/>
      <c r="V283" s="90"/>
      <c r="W283" s="47"/>
      <c r="X283" s="59"/>
      <c r="Y283" s="80">
        <f t="shared" si="21"/>
        <v>0</v>
      </c>
      <c r="Z283" s="81"/>
    </row>
    <row r="284" spans="1:26" s="1" customFormat="1" ht="15" customHeight="1">
      <c r="A284" s="13" t="str">
        <f>IF(ISBLANK(F284),"",VLOOKUP(F284,#REF!,11,0))</f>
        <v/>
      </c>
      <c r="B284" s="40" t="str">
        <f>IF(ISBLANK(F284),"",VLOOKUP(F284,#REF!,7,0))</f>
        <v/>
      </c>
      <c r="D284" s="88" t="str">
        <f t="shared" si="18"/>
        <v/>
      </c>
      <c r="E284" s="66"/>
      <c r="F284" s="95"/>
      <c r="G284" s="96" t="e">
        <f>IF(ISNA(VLOOKUP(F284,#REF!,3,0)),"",VLOOKUP(F284,#REF!,3,0))</f>
        <v>#REF!</v>
      </c>
      <c r="H284" s="99"/>
      <c r="I284" s="99"/>
      <c r="J284" s="97"/>
      <c r="K284" s="115" t="str">
        <f>IF(ISBLANK(J284),"",(VLOOKUP(J284,#REF!,2,0)))</f>
        <v/>
      </c>
      <c r="L284" s="95" t="str">
        <f t="shared" si="19"/>
        <v/>
      </c>
      <c r="M284" s="95"/>
      <c r="N284" s="95"/>
      <c r="O284" s="95"/>
      <c r="P284" s="95"/>
      <c r="Q284" s="95"/>
      <c r="R284" s="95" t="str">
        <f t="shared" si="20"/>
        <v/>
      </c>
      <c r="S284" s="95"/>
      <c r="T284" s="89"/>
      <c r="U284" s="90"/>
      <c r="V284" s="90"/>
      <c r="W284" s="47"/>
      <c r="X284" s="59"/>
      <c r="Y284" s="80">
        <f t="shared" si="21"/>
        <v>0</v>
      </c>
      <c r="Z284" s="81"/>
    </row>
    <row r="285" spans="1:26" s="1" customFormat="1" ht="15" customHeight="1">
      <c r="A285" s="13" t="str">
        <f>IF(ISBLANK(F285),"",VLOOKUP(F285,#REF!,11,0))</f>
        <v/>
      </c>
      <c r="B285" s="40" t="str">
        <f>IF(ISBLANK(F285),"",VLOOKUP(F285,#REF!,7,0))</f>
        <v/>
      </c>
      <c r="D285" s="88" t="str">
        <f t="shared" si="18"/>
        <v/>
      </c>
      <c r="E285" s="66"/>
      <c r="F285" s="95"/>
      <c r="G285" s="96" t="e">
        <f>IF(ISNA(VLOOKUP(F285,#REF!,3,0)),"",VLOOKUP(F285,#REF!,3,0))</f>
        <v>#REF!</v>
      </c>
      <c r="H285" s="99"/>
      <c r="I285" s="99"/>
      <c r="J285" s="97"/>
      <c r="K285" s="115" t="str">
        <f>IF(ISBLANK(J285),"",(VLOOKUP(J285,#REF!,2,0)))</f>
        <v/>
      </c>
      <c r="L285" s="95" t="str">
        <f t="shared" si="19"/>
        <v/>
      </c>
      <c r="M285" s="95"/>
      <c r="N285" s="95"/>
      <c r="O285" s="95"/>
      <c r="P285" s="95"/>
      <c r="Q285" s="95"/>
      <c r="R285" s="95" t="str">
        <f t="shared" si="20"/>
        <v/>
      </c>
      <c r="S285" s="95"/>
      <c r="T285" s="89"/>
      <c r="U285" s="90"/>
      <c r="V285" s="90"/>
      <c r="W285" s="47"/>
      <c r="X285" s="59"/>
      <c r="Y285" s="80">
        <f t="shared" si="21"/>
        <v>0</v>
      </c>
      <c r="Z285" s="81"/>
    </row>
    <row r="286" spans="1:26" s="1" customFormat="1" ht="15" customHeight="1">
      <c r="A286" s="13" t="str">
        <f>IF(ISBLANK(F286),"",VLOOKUP(F286,#REF!,11,0))</f>
        <v/>
      </c>
      <c r="B286" s="40" t="str">
        <f>IF(ISBLANK(F286),"",VLOOKUP(F286,#REF!,7,0))</f>
        <v/>
      </c>
      <c r="D286" s="88" t="str">
        <f t="shared" si="18"/>
        <v/>
      </c>
      <c r="E286" s="66"/>
      <c r="F286" s="95"/>
      <c r="G286" s="96" t="e">
        <f>IF(ISNA(VLOOKUP(F286,#REF!,3,0)),"",VLOOKUP(F286,#REF!,3,0))</f>
        <v>#REF!</v>
      </c>
      <c r="H286" s="99"/>
      <c r="I286" s="99"/>
      <c r="J286" s="97"/>
      <c r="K286" s="115" t="str">
        <f>IF(ISBLANK(J286),"",(VLOOKUP(J286,#REF!,2,0)))</f>
        <v/>
      </c>
      <c r="L286" s="95" t="str">
        <f t="shared" si="19"/>
        <v/>
      </c>
      <c r="M286" s="95"/>
      <c r="N286" s="95"/>
      <c r="O286" s="95"/>
      <c r="P286" s="95"/>
      <c r="Q286" s="95"/>
      <c r="R286" s="95" t="str">
        <f t="shared" si="20"/>
        <v/>
      </c>
      <c r="S286" s="95"/>
      <c r="T286" s="89"/>
      <c r="U286" s="90"/>
      <c r="V286" s="90"/>
      <c r="W286" s="47"/>
      <c r="X286" s="59"/>
      <c r="Y286" s="80">
        <f t="shared" si="21"/>
        <v>0</v>
      </c>
      <c r="Z286" s="81"/>
    </row>
    <row r="287" spans="1:26" s="1" customFormat="1" ht="15" customHeight="1">
      <c r="A287" s="13" t="str">
        <f>IF(ISBLANK(F287),"",VLOOKUP(F287,#REF!,11,0))</f>
        <v/>
      </c>
      <c r="B287" s="40" t="str">
        <f>IF(ISBLANK(F287),"",VLOOKUP(F287,#REF!,7,0))</f>
        <v/>
      </c>
      <c r="D287" s="88" t="str">
        <f t="shared" si="18"/>
        <v/>
      </c>
      <c r="E287" s="66"/>
      <c r="F287" s="95"/>
      <c r="G287" s="96" t="e">
        <f>IF(ISNA(VLOOKUP(F287,#REF!,3,0)),"",VLOOKUP(F287,#REF!,3,0))</f>
        <v>#REF!</v>
      </c>
      <c r="H287" s="99"/>
      <c r="I287" s="99"/>
      <c r="J287" s="97"/>
      <c r="K287" s="115" t="str">
        <f>IF(ISBLANK(J287),"",(VLOOKUP(J287,#REF!,2,0)))</f>
        <v/>
      </c>
      <c r="L287" s="95" t="str">
        <f t="shared" si="19"/>
        <v/>
      </c>
      <c r="M287" s="95"/>
      <c r="N287" s="95"/>
      <c r="O287" s="95"/>
      <c r="P287" s="95"/>
      <c r="Q287" s="95"/>
      <c r="R287" s="95" t="str">
        <f t="shared" si="20"/>
        <v/>
      </c>
      <c r="S287" s="95"/>
      <c r="T287" s="89"/>
      <c r="U287" s="90"/>
      <c r="V287" s="90"/>
      <c r="W287" s="47"/>
      <c r="X287" s="59"/>
      <c r="Y287" s="80">
        <f t="shared" si="21"/>
        <v>0</v>
      </c>
      <c r="Z287" s="81"/>
    </row>
    <row r="288" spans="1:26" s="1" customFormat="1" ht="15" customHeight="1">
      <c r="A288" s="13" t="str">
        <f>IF(ISBLANK(F288),"",VLOOKUP(F288,#REF!,11,0))</f>
        <v/>
      </c>
      <c r="B288" s="40" t="str">
        <f>IF(ISBLANK(F288),"",VLOOKUP(F288,#REF!,7,0))</f>
        <v/>
      </c>
      <c r="D288" s="88" t="str">
        <f t="shared" si="18"/>
        <v/>
      </c>
      <c r="E288" s="66"/>
      <c r="F288" s="95"/>
      <c r="G288" s="96" t="e">
        <f>IF(ISNA(VLOOKUP(F288,#REF!,3,0)),"",VLOOKUP(F288,#REF!,3,0))</f>
        <v>#REF!</v>
      </c>
      <c r="H288" s="99"/>
      <c r="I288" s="99"/>
      <c r="J288" s="97"/>
      <c r="K288" s="115" t="str">
        <f>IF(ISBLANK(J288),"",(VLOOKUP(J288,#REF!,2,0)))</f>
        <v/>
      </c>
      <c r="L288" s="95" t="str">
        <f t="shared" si="19"/>
        <v/>
      </c>
      <c r="M288" s="95"/>
      <c r="N288" s="95"/>
      <c r="O288" s="95"/>
      <c r="P288" s="95"/>
      <c r="Q288" s="95"/>
      <c r="R288" s="95" t="str">
        <f t="shared" si="20"/>
        <v/>
      </c>
      <c r="S288" s="95"/>
      <c r="T288" s="89"/>
      <c r="U288" s="90"/>
      <c r="V288" s="90"/>
      <c r="W288" s="47"/>
      <c r="X288" s="59"/>
      <c r="Y288" s="80">
        <f t="shared" si="21"/>
        <v>0</v>
      </c>
      <c r="Z288" s="81"/>
    </row>
    <row r="289" spans="1:26" s="1" customFormat="1" ht="15" customHeight="1">
      <c r="A289" s="13" t="str">
        <f>IF(ISBLANK(F289),"",VLOOKUP(F289,#REF!,11,0))</f>
        <v/>
      </c>
      <c r="B289" s="40" t="str">
        <f>IF(ISBLANK(F289),"",VLOOKUP(F289,#REF!,7,0))</f>
        <v/>
      </c>
      <c r="D289" s="88" t="str">
        <f t="shared" si="18"/>
        <v/>
      </c>
      <c r="E289" s="66"/>
      <c r="F289" s="95"/>
      <c r="G289" s="96" t="e">
        <f>IF(ISNA(VLOOKUP(F289,#REF!,3,0)),"",VLOOKUP(F289,#REF!,3,0))</f>
        <v>#REF!</v>
      </c>
      <c r="H289" s="99"/>
      <c r="I289" s="99"/>
      <c r="J289" s="97"/>
      <c r="K289" s="115" t="str">
        <f>IF(ISBLANK(J289),"",(VLOOKUP(J289,#REF!,2,0)))</f>
        <v/>
      </c>
      <c r="L289" s="95" t="str">
        <f t="shared" si="19"/>
        <v/>
      </c>
      <c r="M289" s="95"/>
      <c r="N289" s="95"/>
      <c r="O289" s="95"/>
      <c r="P289" s="95"/>
      <c r="Q289" s="95"/>
      <c r="R289" s="95" t="str">
        <f t="shared" si="20"/>
        <v/>
      </c>
      <c r="S289" s="95"/>
      <c r="T289" s="89"/>
      <c r="U289" s="90"/>
      <c r="V289" s="90"/>
      <c r="W289" s="47"/>
      <c r="X289" s="59"/>
      <c r="Y289" s="80">
        <f t="shared" si="21"/>
        <v>0</v>
      </c>
      <c r="Z289" s="81"/>
    </row>
    <row r="290" spans="1:26" s="1" customFormat="1" ht="15" customHeight="1">
      <c r="A290" s="13" t="str">
        <f>IF(ISBLANK(F290),"",VLOOKUP(F290,#REF!,11,0))</f>
        <v/>
      </c>
      <c r="B290" s="40" t="str">
        <f>IF(ISBLANK(F290),"",VLOOKUP(F290,#REF!,7,0))</f>
        <v/>
      </c>
      <c r="D290" s="88" t="str">
        <f t="shared" si="18"/>
        <v/>
      </c>
      <c r="E290" s="66"/>
      <c r="F290" s="95"/>
      <c r="G290" s="96" t="e">
        <f>IF(ISNA(VLOOKUP(F290,#REF!,3,0)),"",VLOOKUP(F290,#REF!,3,0))</f>
        <v>#REF!</v>
      </c>
      <c r="H290" s="99"/>
      <c r="I290" s="99"/>
      <c r="J290" s="97"/>
      <c r="K290" s="115" t="str">
        <f>IF(ISBLANK(J290),"",(VLOOKUP(J290,#REF!,2,0)))</f>
        <v/>
      </c>
      <c r="L290" s="95" t="str">
        <f t="shared" si="19"/>
        <v/>
      </c>
      <c r="M290" s="95"/>
      <c r="N290" s="95"/>
      <c r="O290" s="95"/>
      <c r="P290" s="95"/>
      <c r="Q290" s="95"/>
      <c r="R290" s="95" t="str">
        <f t="shared" si="20"/>
        <v/>
      </c>
      <c r="S290" s="95"/>
      <c r="T290" s="89"/>
      <c r="U290" s="90"/>
      <c r="V290" s="90"/>
      <c r="W290" s="47"/>
      <c r="X290" s="59"/>
      <c r="Y290" s="80">
        <f t="shared" si="21"/>
        <v>0</v>
      </c>
      <c r="Z290" s="81"/>
    </row>
    <row r="291" spans="1:26" s="1" customFormat="1" ht="15" customHeight="1">
      <c r="A291" s="13" t="str">
        <f>IF(ISBLANK(F291),"",VLOOKUP(F291,#REF!,11,0))</f>
        <v/>
      </c>
      <c r="B291" s="40" t="str">
        <f>IF(ISBLANK(F291),"",VLOOKUP(F291,#REF!,7,0))</f>
        <v/>
      </c>
      <c r="D291" s="88" t="str">
        <f t="shared" si="18"/>
        <v/>
      </c>
      <c r="E291" s="66"/>
      <c r="F291" s="95"/>
      <c r="G291" s="96" t="e">
        <f>IF(ISNA(VLOOKUP(F291,#REF!,3,0)),"",VLOOKUP(F291,#REF!,3,0))</f>
        <v>#REF!</v>
      </c>
      <c r="H291" s="99"/>
      <c r="I291" s="99"/>
      <c r="J291" s="97"/>
      <c r="K291" s="115" t="str">
        <f>IF(ISBLANK(J291),"",(VLOOKUP(J291,#REF!,2,0)))</f>
        <v/>
      </c>
      <c r="L291" s="95" t="str">
        <f t="shared" si="19"/>
        <v/>
      </c>
      <c r="M291" s="95"/>
      <c r="N291" s="95"/>
      <c r="O291" s="95"/>
      <c r="P291" s="95"/>
      <c r="Q291" s="95"/>
      <c r="R291" s="95" t="str">
        <f t="shared" si="20"/>
        <v/>
      </c>
      <c r="S291" s="95"/>
      <c r="T291" s="89"/>
      <c r="U291" s="90"/>
      <c r="V291" s="90"/>
      <c r="W291" s="47"/>
      <c r="X291" s="59"/>
      <c r="Y291" s="80">
        <f t="shared" si="21"/>
        <v>0</v>
      </c>
      <c r="Z291" s="81"/>
    </row>
    <row r="292" spans="1:26" s="1" customFormat="1" ht="15" customHeight="1">
      <c r="A292" s="13" t="str">
        <f>IF(ISBLANK(F292),"",VLOOKUP(F292,#REF!,11,0))</f>
        <v/>
      </c>
      <c r="B292" s="40" t="str">
        <f>IF(ISBLANK(F292),"",VLOOKUP(F292,#REF!,7,0))</f>
        <v/>
      </c>
      <c r="D292" s="88" t="str">
        <f t="shared" si="18"/>
        <v/>
      </c>
      <c r="E292" s="66"/>
      <c r="F292" s="95"/>
      <c r="G292" s="96" t="e">
        <f>IF(ISNA(VLOOKUP(F292,#REF!,3,0)),"",VLOOKUP(F292,#REF!,3,0))</f>
        <v>#REF!</v>
      </c>
      <c r="H292" s="99"/>
      <c r="I292" s="99"/>
      <c r="J292" s="97"/>
      <c r="K292" s="115" t="str">
        <f>IF(ISBLANK(J292),"",(VLOOKUP(J292,#REF!,2,0)))</f>
        <v/>
      </c>
      <c r="L292" s="95" t="str">
        <f t="shared" si="19"/>
        <v/>
      </c>
      <c r="M292" s="95"/>
      <c r="N292" s="95"/>
      <c r="O292" s="95"/>
      <c r="P292" s="95"/>
      <c r="Q292" s="95"/>
      <c r="R292" s="95" t="str">
        <f t="shared" si="20"/>
        <v/>
      </c>
      <c r="S292" s="95"/>
      <c r="T292" s="89"/>
      <c r="U292" s="90"/>
      <c r="V292" s="90"/>
      <c r="W292" s="47"/>
      <c r="X292" s="59"/>
      <c r="Y292" s="80">
        <f t="shared" si="21"/>
        <v>0</v>
      </c>
      <c r="Z292" s="81"/>
    </row>
    <row r="293" spans="1:26" s="1" customFormat="1" ht="15" customHeight="1">
      <c r="A293" s="13" t="str">
        <f>IF(ISBLANK(F293),"",VLOOKUP(F293,#REF!,11,0))</f>
        <v/>
      </c>
      <c r="B293" s="40" t="str">
        <f>IF(ISBLANK(F293),"",VLOOKUP(F293,#REF!,7,0))</f>
        <v/>
      </c>
      <c r="D293" s="88" t="str">
        <f t="shared" si="18"/>
        <v/>
      </c>
      <c r="E293" s="66"/>
      <c r="F293" s="95"/>
      <c r="G293" s="96" t="e">
        <f>IF(ISNA(VLOOKUP(F293,#REF!,3,0)),"",VLOOKUP(F293,#REF!,3,0))</f>
        <v>#REF!</v>
      </c>
      <c r="H293" s="99"/>
      <c r="I293" s="99"/>
      <c r="J293" s="97"/>
      <c r="K293" s="115" t="str">
        <f>IF(ISBLANK(J293),"",(VLOOKUP(J293,#REF!,2,0)))</f>
        <v/>
      </c>
      <c r="L293" s="95" t="str">
        <f t="shared" si="19"/>
        <v/>
      </c>
      <c r="M293" s="95"/>
      <c r="N293" s="95"/>
      <c r="O293" s="95"/>
      <c r="P293" s="95"/>
      <c r="Q293" s="95"/>
      <c r="R293" s="95" t="str">
        <f t="shared" si="20"/>
        <v/>
      </c>
      <c r="S293" s="95"/>
      <c r="T293" s="89"/>
      <c r="U293" s="90"/>
      <c r="V293" s="90"/>
      <c r="W293" s="47"/>
      <c r="X293" s="59"/>
      <c r="Y293" s="80">
        <f t="shared" si="21"/>
        <v>0</v>
      </c>
      <c r="Z293" s="81"/>
    </row>
    <row r="294" spans="1:26" s="1" customFormat="1" ht="15" customHeight="1">
      <c r="A294" s="13" t="str">
        <f>IF(ISBLANK(F294),"",VLOOKUP(F294,#REF!,11,0))</f>
        <v/>
      </c>
      <c r="B294" s="40" t="str">
        <f>IF(ISBLANK(F294),"",VLOOKUP(F294,#REF!,7,0))</f>
        <v/>
      </c>
      <c r="D294" s="88" t="str">
        <f t="shared" si="18"/>
        <v/>
      </c>
      <c r="E294" s="66"/>
      <c r="F294" s="95"/>
      <c r="G294" s="96" t="e">
        <f>IF(ISNA(VLOOKUP(F294,#REF!,3,0)),"",VLOOKUP(F294,#REF!,3,0))</f>
        <v>#REF!</v>
      </c>
      <c r="H294" s="99"/>
      <c r="I294" s="99"/>
      <c r="J294" s="97"/>
      <c r="K294" s="115" t="str">
        <f>IF(ISBLANK(J294),"",(VLOOKUP(J294,#REF!,2,0)))</f>
        <v/>
      </c>
      <c r="L294" s="95" t="str">
        <f t="shared" si="19"/>
        <v/>
      </c>
      <c r="M294" s="95"/>
      <c r="N294" s="95"/>
      <c r="O294" s="95"/>
      <c r="P294" s="95"/>
      <c r="Q294" s="95"/>
      <c r="R294" s="95" t="str">
        <f t="shared" si="20"/>
        <v/>
      </c>
      <c r="S294" s="95"/>
      <c r="T294" s="89"/>
      <c r="U294" s="90"/>
      <c r="V294" s="90"/>
      <c r="W294" s="47"/>
      <c r="X294" s="59"/>
      <c r="Y294" s="80">
        <f t="shared" si="21"/>
        <v>0</v>
      </c>
      <c r="Z294" s="81"/>
    </row>
    <row r="295" spans="1:26" s="1" customFormat="1" ht="15" customHeight="1">
      <c r="A295" s="13" t="str">
        <f>IF(ISBLANK(F295),"",VLOOKUP(F295,#REF!,11,0))</f>
        <v/>
      </c>
      <c r="B295" s="40" t="str">
        <f>IF(ISBLANK(F295),"",VLOOKUP(F295,#REF!,7,0))</f>
        <v/>
      </c>
      <c r="D295" s="88" t="str">
        <f t="shared" si="18"/>
        <v/>
      </c>
      <c r="E295" s="66"/>
      <c r="F295" s="95"/>
      <c r="G295" s="96" t="e">
        <f>IF(ISNA(VLOOKUP(F295,#REF!,3,0)),"",VLOOKUP(F295,#REF!,3,0))</f>
        <v>#REF!</v>
      </c>
      <c r="H295" s="99"/>
      <c r="I295" s="99"/>
      <c r="J295" s="97"/>
      <c r="K295" s="115" t="str">
        <f>IF(ISBLANK(J295),"",(VLOOKUP(J295,#REF!,2,0)))</f>
        <v/>
      </c>
      <c r="L295" s="95" t="str">
        <f t="shared" si="19"/>
        <v/>
      </c>
      <c r="M295" s="95"/>
      <c r="N295" s="95"/>
      <c r="O295" s="95"/>
      <c r="P295" s="95"/>
      <c r="Q295" s="95"/>
      <c r="R295" s="95" t="str">
        <f t="shared" si="20"/>
        <v/>
      </c>
      <c r="S295" s="95"/>
      <c r="T295" s="89"/>
      <c r="U295" s="90"/>
      <c r="V295" s="90"/>
      <c r="W295" s="47"/>
      <c r="X295" s="59"/>
      <c r="Y295" s="80">
        <f t="shared" si="21"/>
        <v>0</v>
      </c>
      <c r="Z295" s="81"/>
    </row>
    <row r="296" spans="1:26" s="1" customFormat="1" ht="15" customHeight="1">
      <c r="A296" s="13" t="str">
        <f>IF(ISBLANK(F296),"",VLOOKUP(F296,#REF!,11,0))</f>
        <v/>
      </c>
      <c r="B296" s="40" t="str">
        <f>IF(ISBLANK(F296),"",VLOOKUP(F296,#REF!,7,0))</f>
        <v/>
      </c>
      <c r="D296" s="88" t="str">
        <f t="shared" si="18"/>
        <v/>
      </c>
      <c r="E296" s="66"/>
      <c r="F296" s="95"/>
      <c r="G296" s="96" t="e">
        <f>IF(ISNA(VLOOKUP(F296,#REF!,3,0)),"",VLOOKUP(F296,#REF!,3,0))</f>
        <v>#REF!</v>
      </c>
      <c r="H296" s="99"/>
      <c r="I296" s="99"/>
      <c r="J296" s="97"/>
      <c r="K296" s="115" t="str">
        <f>IF(ISBLANK(J296),"",(VLOOKUP(J296,#REF!,2,0)))</f>
        <v/>
      </c>
      <c r="L296" s="95" t="str">
        <f t="shared" si="19"/>
        <v/>
      </c>
      <c r="M296" s="95"/>
      <c r="N296" s="95"/>
      <c r="O296" s="95"/>
      <c r="P296" s="95"/>
      <c r="Q296" s="95"/>
      <c r="R296" s="95" t="str">
        <f t="shared" si="20"/>
        <v/>
      </c>
      <c r="S296" s="95"/>
      <c r="T296" s="89"/>
      <c r="U296" s="90"/>
      <c r="V296" s="90"/>
      <c r="W296" s="47"/>
      <c r="X296" s="59"/>
      <c r="Y296" s="80">
        <f t="shared" si="21"/>
        <v>0</v>
      </c>
      <c r="Z296" s="81"/>
    </row>
    <row r="297" spans="1:26" s="1" customFormat="1" ht="15" customHeight="1">
      <c r="A297" s="13" t="str">
        <f>IF(ISBLANK(F297),"",VLOOKUP(F297,#REF!,11,0))</f>
        <v/>
      </c>
      <c r="B297" s="40" t="str">
        <f>IF(ISBLANK(F297),"",VLOOKUP(F297,#REF!,7,0))</f>
        <v/>
      </c>
      <c r="D297" s="88" t="str">
        <f t="shared" si="18"/>
        <v/>
      </c>
      <c r="E297" s="66"/>
      <c r="F297" s="95"/>
      <c r="G297" s="96" t="e">
        <f>IF(ISNA(VLOOKUP(F297,#REF!,3,0)),"",VLOOKUP(F297,#REF!,3,0))</f>
        <v>#REF!</v>
      </c>
      <c r="H297" s="99"/>
      <c r="I297" s="99"/>
      <c r="J297" s="97"/>
      <c r="K297" s="115" t="str">
        <f>IF(ISBLANK(J297),"",(VLOOKUP(J297,#REF!,2,0)))</f>
        <v/>
      </c>
      <c r="L297" s="95" t="str">
        <f t="shared" si="19"/>
        <v/>
      </c>
      <c r="M297" s="95"/>
      <c r="N297" s="95"/>
      <c r="O297" s="95"/>
      <c r="P297" s="95"/>
      <c r="Q297" s="95"/>
      <c r="R297" s="95" t="str">
        <f t="shared" si="20"/>
        <v/>
      </c>
      <c r="S297" s="95"/>
      <c r="T297" s="89"/>
      <c r="U297" s="90"/>
      <c r="V297" s="90"/>
      <c r="W297" s="47"/>
      <c r="X297" s="59"/>
      <c r="Y297" s="80">
        <f t="shared" si="21"/>
        <v>0</v>
      </c>
      <c r="Z297" s="81"/>
    </row>
    <row r="298" spans="1:26" s="1" customFormat="1" ht="15" customHeight="1">
      <c r="A298" s="13" t="str">
        <f>IF(ISBLANK(F298),"",VLOOKUP(F298,#REF!,11,0))</f>
        <v/>
      </c>
      <c r="B298" s="40" t="str">
        <f>IF(ISBLANK(F298),"",VLOOKUP(F298,#REF!,7,0))</f>
        <v/>
      </c>
      <c r="D298" s="88" t="str">
        <f t="shared" si="18"/>
        <v/>
      </c>
      <c r="E298" s="66"/>
      <c r="F298" s="95"/>
      <c r="G298" s="96" t="e">
        <f>IF(ISNA(VLOOKUP(F298,#REF!,3,0)),"",VLOOKUP(F298,#REF!,3,0))</f>
        <v>#REF!</v>
      </c>
      <c r="H298" s="99"/>
      <c r="I298" s="99"/>
      <c r="J298" s="97"/>
      <c r="K298" s="115" t="str">
        <f>IF(ISBLANK(J298),"",(VLOOKUP(J298,#REF!,2,0)))</f>
        <v/>
      </c>
      <c r="L298" s="95" t="str">
        <f t="shared" si="19"/>
        <v/>
      </c>
      <c r="M298" s="95"/>
      <c r="N298" s="95"/>
      <c r="O298" s="95"/>
      <c r="P298" s="95"/>
      <c r="Q298" s="95"/>
      <c r="R298" s="95" t="str">
        <f t="shared" si="20"/>
        <v/>
      </c>
      <c r="S298" s="95"/>
      <c r="T298" s="89"/>
      <c r="U298" s="90"/>
      <c r="V298" s="90"/>
      <c r="W298" s="47"/>
      <c r="X298" s="59"/>
      <c r="Y298" s="80">
        <f t="shared" si="21"/>
        <v>0</v>
      </c>
      <c r="Z298" s="81"/>
    </row>
    <row r="299" spans="1:26" s="1" customFormat="1" ht="15" customHeight="1">
      <c r="A299" s="13" t="str">
        <f>IF(ISBLANK(F299),"",VLOOKUP(F299,#REF!,11,0))</f>
        <v/>
      </c>
      <c r="B299" s="40" t="str">
        <f>IF(ISBLANK(F299),"",VLOOKUP(F299,#REF!,7,0))</f>
        <v/>
      </c>
      <c r="D299" s="88" t="str">
        <f t="shared" si="18"/>
        <v/>
      </c>
      <c r="E299" s="66"/>
      <c r="F299" s="95"/>
      <c r="G299" s="96" t="e">
        <f>IF(ISNA(VLOOKUP(F299,#REF!,3,0)),"",VLOOKUP(F299,#REF!,3,0))</f>
        <v>#REF!</v>
      </c>
      <c r="H299" s="99"/>
      <c r="I299" s="99"/>
      <c r="J299" s="97"/>
      <c r="K299" s="115" t="str">
        <f>IF(ISBLANK(J299),"",(VLOOKUP(J299,#REF!,2,0)))</f>
        <v/>
      </c>
      <c r="L299" s="95" t="str">
        <f t="shared" si="19"/>
        <v/>
      </c>
      <c r="M299" s="95"/>
      <c r="N299" s="95"/>
      <c r="O299" s="95"/>
      <c r="P299" s="95"/>
      <c r="Q299" s="95"/>
      <c r="R299" s="95" t="str">
        <f t="shared" si="20"/>
        <v/>
      </c>
      <c r="S299" s="95"/>
      <c r="T299" s="89"/>
      <c r="U299" s="90"/>
      <c r="V299" s="90"/>
      <c r="W299" s="47"/>
      <c r="X299" s="59"/>
      <c r="Y299" s="80">
        <f t="shared" si="21"/>
        <v>0</v>
      </c>
      <c r="Z299" s="81"/>
    </row>
    <row r="300" spans="1:26" s="1" customFormat="1" ht="15" customHeight="1">
      <c r="A300" s="13" t="str">
        <f>IF(ISBLANK(F300),"",VLOOKUP(F300,#REF!,11,0))</f>
        <v/>
      </c>
      <c r="B300" s="40" t="str">
        <f>IF(ISBLANK(F300),"",VLOOKUP(F300,#REF!,7,0))</f>
        <v/>
      </c>
      <c r="D300" s="88" t="str">
        <f t="shared" si="18"/>
        <v/>
      </c>
      <c r="E300" s="66"/>
      <c r="F300" s="95"/>
      <c r="G300" s="96" t="e">
        <f>IF(ISNA(VLOOKUP(F300,#REF!,3,0)),"",VLOOKUP(F300,#REF!,3,0))</f>
        <v>#REF!</v>
      </c>
      <c r="H300" s="99"/>
      <c r="I300" s="99"/>
      <c r="J300" s="97"/>
      <c r="K300" s="115" t="str">
        <f>IF(ISBLANK(J300),"",(VLOOKUP(J300,#REF!,2,0)))</f>
        <v/>
      </c>
      <c r="L300" s="95" t="str">
        <f t="shared" si="19"/>
        <v/>
      </c>
      <c r="M300" s="95"/>
      <c r="N300" s="95"/>
      <c r="O300" s="95"/>
      <c r="P300" s="95"/>
      <c r="Q300" s="95"/>
      <c r="R300" s="95" t="str">
        <f t="shared" si="20"/>
        <v/>
      </c>
      <c r="S300" s="95"/>
      <c r="T300" s="89"/>
      <c r="U300" s="90"/>
      <c r="V300" s="90"/>
      <c r="W300" s="47"/>
      <c r="X300" s="59"/>
      <c r="Y300" s="80">
        <f t="shared" si="21"/>
        <v>0</v>
      </c>
      <c r="Z300" s="81"/>
    </row>
    <row r="301" spans="1:26" s="1" customFormat="1" ht="15" customHeight="1">
      <c r="A301" s="13" t="str">
        <f>IF(ISBLANK(F301),"",VLOOKUP(F301,#REF!,11,0))</f>
        <v/>
      </c>
      <c r="B301" s="40" t="str">
        <f>IF(ISBLANK(F301),"",VLOOKUP(F301,#REF!,7,0))</f>
        <v/>
      </c>
      <c r="D301" s="88" t="str">
        <f t="shared" si="18"/>
        <v/>
      </c>
      <c r="E301" s="66"/>
      <c r="F301" s="95"/>
      <c r="G301" s="96" t="e">
        <f>IF(ISNA(VLOOKUP(F301,#REF!,3,0)),"",VLOOKUP(F301,#REF!,3,0))</f>
        <v>#REF!</v>
      </c>
      <c r="H301" s="99"/>
      <c r="I301" s="99"/>
      <c r="J301" s="97"/>
      <c r="K301" s="115" t="str">
        <f>IF(ISBLANK(J301),"",(VLOOKUP(J301,#REF!,2,0)))</f>
        <v/>
      </c>
      <c r="L301" s="95" t="str">
        <f t="shared" si="19"/>
        <v/>
      </c>
      <c r="M301" s="95"/>
      <c r="N301" s="95"/>
      <c r="O301" s="95"/>
      <c r="P301" s="95"/>
      <c r="Q301" s="95"/>
      <c r="R301" s="95" t="str">
        <f t="shared" si="20"/>
        <v/>
      </c>
      <c r="S301" s="95"/>
      <c r="T301" s="89"/>
      <c r="U301" s="90"/>
      <c r="V301" s="90"/>
      <c r="W301" s="47"/>
      <c r="X301" s="59"/>
      <c r="Y301" s="80">
        <f t="shared" si="21"/>
        <v>0</v>
      </c>
      <c r="Z301" s="81"/>
    </row>
    <row r="302" spans="1:26" s="1" customFormat="1" ht="15" customHeight="1">
      <c r="A302" s="13" t="str">
        <f>IF(ISBLANK(F302),"",VLOOKUP(F302,#REF!,11,0))</f>
        <v/>
      </c>
      <c r="B302" s="40" t="str">
        <f>IF(ISBLANK(F302),"",VLOOKUP(F302,#REF!,7,0))</f>
        <v/>
      </c>
      <c r="D302" s="88" t="str">
        <f t="shared" ref="D302:D365" si="22">IF(Y302=0,"",IF(ISBLANK(E302),IF(ISBLANK(V302),40,50),IF(E302="J",IF(ISBLANK(V302),29,39),IF(E302="Z",IF(ISBLANK(V302),29,39),IF(E302="G",IF(ISBLANK(V302),9,19),IF(E302="I",IF(ISBLANK(V302),9,19)))))))</f>
        <v/>
      </c>
      <c r="E302" s="66"/>
      <c r="F302" s="95"/>
      <c r="G302" s="96" t="e">
        <f>IF(ISNA(VLOOKUP(F302,#REF!,3,0)),"",VLOOKUP(F302,#REF!,3,0))</f>
        <v>#REF!</v>
      </c>
      <c r="H302" s="99"/>
      <c r="I302" s="99"/>
      <c r="J302" s="97"/>
      <c r="K302" s="115" t="str">
        <f>IF(ISBLANK(J302),"",(VLOOKUP(J302,#REF!,2,0)))</f>
        <v/>
      </c>
      <c r="L302" s="95" t="str">
        <f t="shared" si="19"/>
        <v/>
      </c>
      <c r="M302" s="95"/>
      <c r="N302" s="95"/>
      <c r="O302" s="95"/>
      <c r="P302" s="95"/>
      <c r="Q302" s="95"/>
      <c r="R302" s="95" t="str">
        <f t="shared" si="20"/>
        <v/>
      </c>
      <c r="S302" s="95"/>
      <c r="T302" s="89"/>
      <c r="U302" s="90"/>
      <c r="V302" s="90"/>
      <c r="W302" s="47"/>
      <c r="X302" s="59"/>
      <c r="Y302" s="80">
        <f t="shared" si="21"/>
        <v>0</v>
      </c>
      <c r="Z302" s="81"/>
    </row>
    <row r="303" spans="1:26" s="1" customFormat="1" ht="15" customHeight="1">
      <c r="A303" s="13" t="str">
        <f>IF(ISBLANK(F303),"",VLOOKUP(F303,#REF!,11,0))</f>
        <v/>
      </c>
      <c r="B303" s="40" t="str">
        <f>IF(ISBLANK(F303),"",VLOOKUP(F303,#REF!,7,0))</f>
        <v/>
      </c>
      <c r="D303" s="88" t="str">
        <f t="shared" si="22"/>
        <v/>
      </c>
      <c r="E303" s="66"/>
      <c r="F303" s="95"/>
      <c r="G303" s="96" t="e">
        <f>IF(ISNA(VLOOKUP(F303,#REF!,3,0)),"",VLOOKUP(F303,#REF!,3,0))</f>
        <v>#REF!</v>
      </c>
      <c r="H303" s="99"/>
      <c r="I303" s="99"/>
      <c r="J303" s="97"/>
      <c r="K303" s="115" t="str">
        <f>IF(ISBLANK(J303),"",(VLOOKUP(J303,#REF!,2,0)))</f>
        <v/>
      </c>
      <c r="L303" s="95" t="str">
        <f t="shared" ref="L303:L366" si="23">IF(B303="","",IF(B303="-","VX",IF(B303="&lt;","VX",IF(B303="+","OX",IF(B303="&gt;","OX",IF(B303="YY","YY",IF(B303="ZZ","ZZ")))))))</f>
        <v/>
      </c>
      <c r="M303" s="95"/>
      <c r="N303" s="95"/>
      <c r="O303" s="95"/>
      <c r="P303" s="95"/>
      <c r="Q303" s="95"/>
      <c r="R303" s="95" t="str">
        <f t="shared" ref="R303:R366" si="24">IF(Q303="","","0010")</f>
        <v/>
      </c>
      <c r="S303" s="95"/>
      <c r="T303" s="89"/>
      <c r="U303" s="90"/>
      <c r="V303" s="90"/>
      <c r="W303" s="47"/>
      <c r="X303" s="59"/>
      <c r="Y303" s="80">
        <f t="shared" ref="Y303:Y366" si="25">ROUND(U303-V303,2)</f>
        <v>0</v>
      </c>
      <c r="Z303" s="81"/>
    </row>
    <row r="304" spans="1:26" s="1" customFormat="1" ht="15" customHeight="1">
      <c r="A304" s="13" t="str">
        <f>IF(ISBLANK(F304),"",VLOOKUP(F304,#REF!,11,0))</f>
        <v/>
      </c>
      <c r="B304" s="40" t="str">
        <f>IF(ISBLANK(F304),"",VLOOKUP(F304,#REF!,7,0))</f>
        <v/>
      </c>
      <c r="D304" s="88" t="str">
        <f t="shared" si="22"/>
        <v/>
      </c>
      <c r="E304" s="66"/>
      <c r="F304" s="95"/>
      <c r="G304" s="96" t="e">
        <f>IF(ISNA(VLOOKUP(F304,#REF!,3,0)),"",VLOOKUP(F304,#REF!,3,0))</f>
        <v>#REF!</v>
      </c>
      <c r="H304" s="99"/>
      <c r="I304" s="99"/>
      <c r="J304" s="97"/>
      <c r="K304" s="115" t="str">
        <f>IF(ISBLANK(J304),"",(VLOOKUP(J304,#REF!,2,0)))</f>
        <v/>
      </c>
      <c r="L304" s="95" t="str">
        <f t="shared" si="23"/>
        <v/>
      </c>
      <c r="M304" s="95"/>
      <c r="N304" s="95"/>
      <c r="O304" s="95"/>
      <c r="P304" s="95"/>
      <c r="Q304" s="95"/>
      <c r="R304" s="95" t="str">
        <f t="shared" si="24"/>
        <v/>
      </c>
      <c r="S304" s="95"/>
      <c r="T304" s="89"/>
      <c r="U304" s="90"/>
      <c r="V304" s="90"/>
      <c r="W304" s="47"/>
      <c r="X304" s="59"/>
      <c r="Y304" s="80">
        <f t="shared" si="25"/>
        <v>0</v>
      </c>
      <c r="Z304" s="81"/>
    </row>
    <row r="305" spans="1:26" s="1" customFormat="1" ht="15" customHeight="1">
      <c r="A305" s="13" t="str">
        <f>IF(ISBLANK(F305),"",VLOOKUP(F305,#REF!,11,0))</f>
        <v/>
      </c>
      <c r="B305" s="40" t="str">
        <f>IF(ISBLANK(F305),"",VLOOKUP(F305,#REF!,7,0))</f>
        <v/>
      </c>
      <c r="D305" s="88" t="str">
        <f t="shared" si="22"/>
        <v/>
      </c>
      <c r="E305" s="66"/>
      <c r="F305" s="95"/>
      <c r="G305" s="96" t="e">
        <f>IF(ISNA(VLOOKUP(F305,#REF!,3,0)),"",VLOOKUP(F305,#REF!,3,0))</f>
        <v>#REF!</v>
      </c>
      <c r="H305" s="99"/>
      <c r="I305" s="99"/>
      <c r="J305" s="97"/>
      <c r="K305" s="115" t="str">
        <f>IF(ISBLANK(J305),"",(VLOOKUP(J305,#REF!,2,0)))</f>
        <v/>
      </c>
      <c r="L305" s="95" t="str">
        <f t="shared" si="23"/>
        <v/>
      </c>
      <c r="M305" s="95"/>
      <c r="N305" s="95"/>
      <c r="O305" s="95"/>
      <c r="P305" s="95"/>
      <c r="Q305" s="95"/>
      <c r="R305" s="95" t="str">
        <f t="shared" si="24"/>
        <v/>
      </c>
      <c r="S305" s="95"/>
      <c r="T305" s="89"/>
      <c r="U305" s="90"/>
      <c r="V305" s="90"/>
      <c r="W305" s="47"/>
      <c r="X305" s="59"/>
      <c r="Y305" s="80">
        <f t="shared" si="25"/>
        <v>0</v>
      </c>
      <c r="Z305" s="81"/>
    </row>
    <row r="306" spans="1:26" s="1" customFormat="1" ht="15" customHeight="1">
      <c r="A306" s="13" t="str">
        <f>IF(ISBLANK(F306),"",VLOOKUP(F306,#REF!,11,0))</f>
        <v/>
      </c>
      <c r="B306" s="40" t="str">
        <f>IF(ISBLANK(F306),"",VLOOKUP(F306,#REF!,7,0))</f>
        <v/>
      </c>
      <c r="D306" s="88" t="str">
        <f t="shared" si="22"/>
        <v/>
      </c>
      <c r="E306" s="66"/>
      <c r="F306" s="95"/>
      <c r="G306" s="96" t="e">
        <f>IF(ISNA(VLOOKUP(F306,#REF!,3,0)),"",VLOOKUP(F306,#REF!,3,0))</f>
        <v>#REF!</v>
      </c>
      <c r="H306" s="99"/>
      <c r="I306" s="99"/>
      <c r="J306" s="97"/>
      <c r="K306" s="115" t="str">
        <f>IF(ISBLANK(J306),"",(VLOOKUP(J306,#REF!,2,0)))</f>
        <v/>
      </c>
      <c r="L306" s="95" t="str">
        <f t="shared" si="23"/>
        <v/>
      </c>
      <c r="M306" s="95"/>
      <c r="N306" s="95"/>
      <c r="O306" s="95"/>
      <c r="P306" s="95"/>
      <c r="Q306" s="95"/>
      <c r="R306" s="95" t="str">
        <f t="shared" si="24"/>
        <v/>
      </c>
      <c r="S306" s="95"/>
      <c r="T306" s="89"/>
      <c r="U306" s="90"/>
      <c r="V306" s="90"/>
      <c r="W306" s="47"/>
      <c r="X306" s="59"/>
      <c r="Y306" s="80">
        <f t="shared" si="25"/>
        <v>0</v>
      </c>
      <c r="Z306" s="81"/>
    </row>
    <row r="307" spans="1:26" s="1" customFormat="1" ht="15" customHeight="1">
      <c r="A307" s="13" t="str">
        <f>IF(ISBLANK(F307),"",VLOOKUP(F307,#REF!,11,0))</f>
        <v/>
      </c>
      <c r="B307" s="40" t="str">
        <f>IF(ISBLANK(F307),"",VLOOKUP(F307,#REF!,7,0))</f>
        <v/>
      </c>
      <c r="D307" s="88" t="str">
        <f t="shared" si="22"/>
        <v/>
      </c>
      <c r="E307" s="66"/>
      <c r="F307" s="95"/>
      <c r="G307" s="96" t="e">
        <f>IF(ISNA(VLOOKUP(F307,#REF!,3,0)),"",VLOOKUP(F307,#REF!,3,0))</f>
        <v>#REF!</v>
      </c>
      <c r="H307" s="99"/>
      <c r="I307" s="99"/>
      <c r="J307" s="97"/>
      <c r="K307" s="115" t="str">
        <f>IF(ISBLANK(J307),"",(VLOOKUP(J307,#REF!,2,0)))</f>
        <v/>
      </c>
      <c r="L307" s="95" t="str">
        <f t="shared" si="23"/>
        <v/>
      </c>
      <c r="M307" s="95"/>
      <c r="N307" s="95"/>
      <c r="O307" s="95"/>
      <c r="P307" s="95"/>
      <c r="Q307" s="95"/>
      <c r="R307" s="95" t="str">
        <f t="shared" si="24"/>
        <v/>
      </c>
      <c r="S307" s="95"/>
      <c r="T307" s="89"/>
      <c r="U307" s="90"/>
      <c r="V307" s="90"/>
      <c r="W307" s="47"/>
      <c r="X307" s="59"/>
      <c r="Y307" s="80">
        <f t="shared" si="25"/>
        <v>0</v>
      </c>
      <c r="Z307" s="81"/>
    </row>
    <row r="308" spans="1:26" s="1" customFormat="1" ht="15" customHeight="1">
      <c r="A308" s="13" t="str">
        <f>IF(ISBLANK(F308),"",VLOOKUP(F308,#REF!,11,0))</f>
        <v/>
      </c>
      <c r="B308" s="40" t="str">
        <f>IF(ISBLANK(F308),"",VLOOKUP(F308,#REF!,7,0))</f>
        <v/>
      </c>
      <c r="D308" s="88" t="str">
        <f t="shared" si="22"/>
        <v/>
      </c>
      <c r="E308" s="66"/>
      <c r="F308" s="95"/>
      <c r="G308" s="96" t="e">
        <f>IF(ISNA(VLOOKUP(F308,#REF!,3,0)),"",VLOOKUP(F308,#REF!,3,0))</f>
        <v>#REF!</v>
      </c>
      <c r="H308" s="99"/>
      <c r="I308" s="99"/>
      <c r="J308" s="97"/>
      <c r="K308" s="115" t="str">
        <f>IF(ISBLANK(J308),"",(VLOOKUP(J308,#REF!,2,0)))</f>
        <v/>
      </c>
      <c r="L308" s="95" t="str">
        <f t="shared" si="23"/>
        <v/>
      </c>
      <c r="M308" s="95"/>
      <c r="N308" s="95"/>
      <c r="O308" s="95"/>
      <c r="P308" s="95"/>
      <c r="Q308" s="95"/>
      <c r="R308" s="95" t="str">
        <f t="shared" si="24"/>
        <v/>
      </c>
      <c r="S308" s="95"/>
      <c r="T308" s="89"/>
      <c r="U308" s="90"/>
      <c r="V308" s="90"/>
      <c r="W308" s="47"/>
      <c r="X308" s="59"/>
      <c r="Y308" s="80">
        <f t="shared" si="25"/>
        <v>0</v>
      </c>
      <c r="Z308" s="81"/>
    </row>
    <row r="309" spans="1:26" s="1" customFormat="1" ht="15" customHeight="1">
      <c r="A309" s="13" t="str">
        <f>IF(ISBLANK(F309),"",VLOOKUP(F309,#REF!,11,0))</f>
        <v/>
      </c>
      <c r="B309" s="40" t="str">
        <f>IF(ISBLANK(F309),"",VLOOKUP(F309,#REF!,7,0))</f>
        <v/>
      </c>
      <c r="D309" s="88" t="str">
        <f t="shared" si="22"/>
        <v/>
      </c>
      <c r="E309" s="66"/>
      <c r="F309" s="95"/>
      <c r="G309" s="96" t="e">
        <f>IF(ISNA(VLOOKUP(F309,#REF!,3,0)),"",VLOOKUP(F309,#REF!,3,0))</f>
        <v>#REF!</v>
      </c>
      <c r="H309" s="99"/>
      <c r="I309" s="99"/>
      <c r="J309" s="97"/>
      <c r="K309" s="115" t="str">
        <f>IF(ISBLANK(J309),"",(VLOOKUP(J309,#REF!,2,0)))</f>
        <v/>
      </c>
      <c r="L309" s="95" t="str">
        <f t="shared" si="23"/>
        <v/>
      </c>
      <c r="M309" s="95"/>
      <c r="N309" s="95"/>
      <c r="O309" s="95"/>
      <c r="P309" s="95"/>
      <c r="Q309" s="95"/>
      <c r="R309" s="95" t="str">
        <f t="shared" si="24"/>
        <v/>
      </c>
      <c r="S309" s="95"/>
      <c r="T309" s="89"/>
      <c r="U309" s="90"/>
      <c r="V309" s="90"/>
      <c r="W309" s="47"/>
      <c r="X309" s="59"/>
      <c r="Y309" s="80">
        <f t="shared" si="25"/>
        <v>0</v>
      </c>
      <c r="Z309" s="81"/>
    </row>
    <row r="310" spans="1:26" s="1" customFormat="1" ht="15" customHeight="1">
      <c r="A310" s="13" t="str">
        <f>IF(ISBLANK(F310),"",VLOOKUP(F310,#REF!,11,0))</f>
        <v/>
      </c>
      <c r="B310" s="40" t="str">
        <f>IF(ISBLANK(F310),"",VLOOKUP(F310,#REF!,7,0))</f>
        <v/>
      </c>
      <c r="D310" s="88" t="str">
        <f t="shared" si="22"/>
        <v/>
      </c>
      <c r="E310" s="66"/>
      <c r="F310" s="95"/>
      <c r="G310" s="96" t="e">
        <f>IF(ISNA(VLOOKUP(F310,#REF!,3,0)),"",VLOOKUP(F310,#REF!,3,0))</f>
        <v>#REF!</v>
      </c>
      <c r="H310" s="99"/>
      <c r="I310" s="99"/>
      <c r="J310" s="97"/>
      <c r="K310" s="115" t="str">
        <f>IF(ISBLANK(J310),"",(VLOOKUP(J310,#REF!,2,0)))</f>
        <v/>
      </c>
      <c r="L310" s="95" t="str">
        <f t="shared" si="23"/>
        <v/>
      </c>
      <c r="M310" s="95"/>
      <c r="N310" s="95"/>
      <c r="O310" s="95"/>
      <c r="P310" s="95"/>
      <c r="Q310" s="95"/>
      <c r="R310" s="95" t="str">
        <f t="shared" si="24"/>
        <v/>
      </c>
      <c r="S310" s="95"/>
      <c r="T310" s="89"/>
      <c r="U310" s="90"/>
      <c r="V310" s="90"/>
      <c r="W310" s="47"/>
      <c r="X310" s="59"/>
      <c r="Y310" s="80">
        <f t="shared" si="25"/>
        <v>0</v>
      </c>
      <c r="Z310" s="81"/>
    </row>
    <row r="311" spans="1:26" s="1" customFormat="1" ht="15" customHeight="1">
      <c r="A311" s="13" t="str">
        <f>IF(ISBLANK(F311),"",VLOOKUP(F311,#REF!,11,0))</f>
        <v/>
      </c>
      <c r="B311" s="40" t="str">
        <f>IF(ISBLANK(F311),"",VLOOKUP(F311,#REF!,7,0))</f>
        <v/>
      </c>
      <c r="D311" s="88" t="str">
        <f t="shared" si="22"/>
        <v/>
      </c>
      <c r="E311" s="66"/>
      <c r="F311" s="95"/>
      <c r="G311" s="96" t="e">
        <f>IF(ISNA(VLOOKUP(F311,#REF!,3,0)),"",VLOOKUP(F311,#REF!,3,0))</f>
        <v>#REF!</v>
      </c>
      <c r="H311" s="99"/>
      <c r="I311" s="99"/>
      <c r="J311" s="97"/>
      <c r="K311" s="115" t="str">
        <f>IF(ISBLANK(J311),"",(VLOOKUP(J311,#REF!,2,0)))</f>
        <v/>
      </c>
      <c r="L311" s="95" t="str">
        <f t="shared" si="23"/>
        <v/>
      </c>
      <c r="M311" s="95"/>
      <c r="N311" s="95"/>
      <c r="O311" s="95"/>
      <c r="P311" s="95"/>
      <c r="Q311" s="95"/>
      <c r="R311" s="95" t="str">
        <f t="shared" si="24"/>
        <v/>
      </c>
      <c r="S311" s="95"/>
      <c r="T311" s="89"/>
      <c r="U311" s="90"/>
      <c r="V311" s="90"/>
      <c r="W311" s="47"/>
      <c r="X311" s="59"/>
      <c r="Y311" s="80">
        <f t="shared" si="25"/>
        <v>0</v>
      </c>
      <c r="Z311" s="81"/>
    </row>
    <row r="312" spans="1:26" s="1" customFormat="1" ht="15" customHeight="1">
      <c r="A312" s="13" t="str">
        <f>IF(ISBLANK(F312),"",VLOOKUP(F312,#REF!,11,0))</f>
        <v/>
      </c>
      <c r="B312" s="40" t="str">
        <f>IF(ISBLANK(F312),"",VLOOKUP(F312,#REF!,7,0))</f>
        <v/>
      </c>
      <c r="D312" s="88" t="str">
        <f t="shared" si="22"/>
        <v/>
      </c>
      <c r="E312" s="66"/>
      <c r="F312" s="95"/>
      <c r="G312" s="96" t="e">
        <f>IF(ISNA(VLOOKUP(F312,#REF!,3,0)),"",VLOOKUP(F312,#REF!,3,0))</f>
        <v>#REF!</v>
      </c>
      <c r="H312" s="99"/>
      <c r="I312" s="99"/>
      <c r="J312" s="97"/>
      <c r="K312" s="115" t="str">
        <f>IF(ISBLANK(J312),"",(VLOOKUP(J312,#REF!,2,0)))</f>
        <v/>
      </c>
      <c r="L312" s="95" t="str">
        <f t="shared" si="23"/>
        <v/>
      </c>
      <c r="M312" s="95"/>
      <c r="N312" s="95"/>
      <c r="O312" s="95"/>
      <c r="P312" s="95"/>
      <c r="Q312" s="95"/>
      <c r="R312" s="95" t="str">
        <f t="shared" si="24"/>
        <v/>
      </c>
      <c r="S312" s="95"/>
      <c r="T312" s="89"/>
      <c r="U312" s="90"/>
      <c r="V312" s="90"/>
      <c r="W312" s="47"/>
      <c r="X312" s="59"/>
      <c r="Y312" s="80">
        <f t="shared" si="25"/>
        <v>0</v>
      </c>
      <c r="Z312" s="81"/>
    </row>
    <row r="313" spans="1:26" s="1" customFormat="1" ht="15" customHeight="1">
      <c r="A313" s="13" t="str">
        <f>IF(ISBLANK(F313),"",VLOOKUP(F313,#REF!,11,0))</f>
        <v/>
      </c>
      <c r="B313" s="40" t="str">
        <f>IF(ISBLANK(F313),"",VLOOKUP(F313,#REF!,7,0))</f>
        <v/>
      </c>
      <c r="D313" s="88" t="str">
        <f t="shared" si="22"/>
        <v/>
      </c>
      <c r="E313" s="66"/>
      <c r="F313" s="95"/>
      <c r="G313" s="96" t="e">
        <f>IF(ISNA(VLOOKUP(F313,#REF!,3,0)),"",VLOOKUP(F313,#REF!,3,0))</f>
        <v>#REF!</v>
      </c>
      <c r="H313" s="99"/>
      <c r="I313" s="99"/>
      <c r="J313" s="97"/>
      <c r="K313" s="115" t="str">
        <f>IF(ISBLANK(J313),"",(VLOOKUP(J313,#REF!,2,0)))</f>
        <v/>
      </c>
      <c r="L313" s="95" t="str">
        <f t="shared" si="23"/>
        <v/>
      </c>
      <c r="M313" s="95"/>
      <c r="N313" s="95"/>
      <c r="O313" s="95"/>
      <c r="P313" s="95"/>
      <c r="Q313" s="95"/>
      <c r="R313" s="95" t="str">
        <f t="shared" si="24"/>
        <v/>
      </c>
      <c r="S313" s="95"/>
      <c r="T313" s="89"/>
      <c r="U313" s="90"/>
      <c r="V313" s="90"/>
      <c r="W313" s="47"/>
      <c r="X313" s="59"/>
      <c r="Y313" s="80">
        <f t="shared" si="25"/>
        <v>0</v>
      </c>
      <c r="Z313" s="81"/>
    </row>
    <row r="314" spans="1:26" s="1" customFormat="1" ht="15" customHeight="1">
      <c r="A314" s="13" t="str">
        <f>IF(ISBLANK(F314),"",VLOOKUP(F314,#REF!,11,0))</f>
        <v/>
      </c>
      <c r="B314" s="40" t="str">
        <f>IF(ISBLANK(F314),"",VLOOKUP(F314,#REF!,7,0))</f>
        <v/>
      </c>
      <c r="D314" s="88" t="str">
        <f t="shared" si="22"/>
        <v/>
      </c>
      <c r="E314" s="66"/>
      <c r="F314" s="95"/>
      <c r="G314" s="96" t="e">
        <f>IF(ISNA(VLOOKUP(F314,#REF!,3,0)),"",VLOOKUP(F314,#REF!,3,0))</f>
        <v>#REF!</v>
      </c>
      <c r="H314" s="99"/>
      <c r="I314" s="99"/>
      <c r="J314" s="97"/>
      <c r="K314" s="115" t="str">
        <f>IF(ISBLANK(J314),"",(VLOOKUP(J314,#REF!,2,0)))</f>
        <v/>
      </c>
      <c r="L314" s="95" t="str">
        <f t="shared" si="23"/>
        <v/>
      </c>
      <c r="M314" s="95"/>
      <c r="N314" s="95"/>
      <c r="O314" s="95"/>
      <c r="P314" s="95"/>
      <c r="Q314" s="95"/>
      <c r="R314" s="95" t="str">
        <f t="shared" si="24"/>
        <v/>
      </c>
      <c r="S314" s="95"/>
      <c r="T314" s="89"/>
      <c r="U314" s="90"/>
      <c r="V314" s="90"/>
      <c r="W314" s="47"/>
      <c r="X314" s="59"/>
      <c r="Y314" s="80">
        <f t="shared" si="25"/>
        <v>0</v>
      </c>
      <c r="Z314" s="81"/>
    </row>
    <row r="315" spans="1:26" s="1" customFormat="1" ht="15" customHeight="1">
      <c r="A315" s="13" t="str">
        <f>IF(ISBLANK(F315),"",VLOOKUP(F315,#REF!,11,0))</f>
        <v/>
      </c>
      <c r="B315" s="40" t="str">
        <f>IF(ISBLANK(F315),"",VLOOKUP(F315,#REF!,7,0))</f>
        <v/>
      </c>
      <c r="D315" s="88" t="str">
        <f t="shared" si="22"/>
        <v/>
      </c>
      <c r="E315" s="66"/>
      <c r="F315" s="95"/>
      <c r="G315" s="96" t="e">
        <f>IF(ISNA(VLOOKUP(F315,#REF!,3,0)),"",VLOOKUP(F315,#REF!,3,0))</f>
        <v>#REF!</v>
      </c>
      <c r="H315" s="99"/>
      <c r="I315" s="99"/>
      <c r="J315" s="97"/>
      <c r="K315" s="115" t="str">
        <f>IF(ISBLANK(J315),"",(VLOOKUP(J315,#REF!,2,0)))</f>
        <v/>
      </c>
      <c r="L315" s="95" t="str">
        <f t="shared" si="23"/>
        <v/>
      </c>
      <c r="M315" s="95"/>
      <c r="N315" s="95"/>
      <c r="O315" s="95"/>
      <c r="P315" s="95"/>
      <c r="Q315" s="95"/>
      <c r="R315" s="95" t="str">
        <f t="shared" si="24"/>
        <v/>
      </c>
      <c r="S315" s="95"/>
      <c r="T315" s="89"/>
      <c r="U315" s="90"/>
      <c r="V315" s="90"/>
      <c r="W315" s="47"/>
      <c r="X315" s="59"/>
      <c r="Y315" s="80">
        <f t="shared" si="25"/>
        <v>0</v>
      </c>
      <c r="Z315" s="81"/>
    </row>
    <row r="316" spans="1:26" s="1" customFormat="1" ht="15" customHeight="1">
      <c r="A316" s="13" t="str">
        <f>IF(ISBLANK(F316),"",VLOOKUP(F316,#REF!,11,0))</f>
        <v/>
      </c>
      <c r="B316" s="40" t="str">
        <f>IF(ISBLANK(F316),"",VLOOKUP(F316,#REF!,7,0))</f>
        <v/>
      </c>
      <c r="D316" s="88" t="str">
        <f t="shared" si="22"/>
        <v/>
      </c>
      <c r="E316" s="66"/>
      <c r="F316" s="95"/>
      <c r="G316" s="96" t="e">
        <f>IF(ISNA(VLOOKUP(F316,#REF!,3,0)),"",VLOOKUP(F316,#REF!,3,0))</f>
        <v>#REF!</v>
      </c>
      <c r="H316" s="99"/>
      <c r="I316" s="99"/>
      <c r="J316" s="97"/>
      <c r="K316" s="115" t="str">
        <f>IF(ISBLANK(J316),"",(VLOOKUP(J316,#REF!,2,0)))</f>
        <v/>
      </c>
      <c r="L316" s="95" t="str">
        <f t="shared" si="23"/>
        <v/>
      </c>
      <c r="M316" s="95"/>
      <c r="N316" s="95"/>
      <c r="O316" s="95"/>
      <c r="P316" s="95"/>
      <c r="Q316" s="95"/>
      <c r="R316" s="95" t="str">
        <f t="shared" si="24"/>
        <v/>
      </c>
      <c r="S316" s="95"/>
      <c r="T316" s="89"/>
      <c r="U316" s="90"/>
      <c r="V316" s="90"/>
      <c r="W316" s="47"/>
      <c r="X316" s="59"/>
      <c r="Y316" s="80">
        <f t="shared" si="25"/>
        <v>0</v>
      </c>
      <c r="Z316" s="81"/>
    </row>
    <row r="317" spans="1:26" s="1" customFormat="1" ht="15" customHeight="1">
      <c r="A317" s="13" t="str">
        <f>IF(ISBLANK(F317),"",VLOOKUP(F317,#REF!,11,0))</f>
        <v/>
      </c>
      <c r="B317" s="40" t="str">
        <f>IF(ISBLANK(F317),"",VLOOKUP(F317,#REF!,7,0))</f>
        <v/>
      </c>
      <c r="D317" s="88" t="str">
        <f t="shared" si="22"/>
        <v/>
      </c>
      <c r="E317" s="66"/>
      <c r="F317" s="95"/>
      <c r="G317" s="96" t="e">
        <f>IF(ISNA(VLOOKUP(F317,#REF!,3,0)),"",VLOOKUP(F317,#REF!,3,0))</f>
        <v>#REF!</v>
      </c>
      <c r="H317" s="99"/>
      <c r="I317" s="99"/>
      <c r="J317" s="97"/>
      <c r="K317" s="115" t="str">
        <f>IF(ISBLANK(J317),"",(VLOOKUP(J317,#REF!,2,0)))</f>
        <v/>
      </c>
      <c r="L317" s="95" t="str">
        <f t="shared" si="23"/>
        <v/>
      </c>
      <c r="M317" s="95"/>
      <c r="N317" s="95"/>
      <c r="O317" s="95"/>
      <c r="P317" s="95"/>
      <c r="Q317" s="95"/>
      <c r="R317" s="95" t="str">
        <f t="shared" si="24"/>
        <v/>
      </c>
      <c r="S317" s="95"/>
      <c r="T317" s="89"/>
      <c r="U317" s="90"/>
      <c r="V317" s="90"/>
      <c r="W317" s="47"/>
      <c r="X317" s="59"/>
      <c r="Y317" s="80">
        <f t="shared" si="25"/>
        <v>0</v>
      </c>
      <c r="Z317" s="81"/>
    </row>
    <row r="318" spans="1:26" s="1" customFormat="1" ht="15" customHeight="1">
      <c r="A318" s="13" t="str">
        <f>IF(ISBLANK(F318),"",VLOOKUP(F318,#REF!,11,0))</f>
        <v/>
      </c>
      <c r="B318" s="40" t="str">
        <f>IF(ISBLANK(F318),"",VLOOKUP(F318,#REF!,7,0))</f>
        <v/>
      </c>
      <c r="D318" s="88" t="str">
        <f t="shared" si="22"/>
        <v/>
      </c>
      <c r="E318" s="66"/>
      <c r="F318" s="95"/>
      <c r="G318" s="96" t="e">
        <f>IF(ISNA(VLOOKUP(F318,#REF!,3,0)),"",VLOOKUP(F318,#REF!,3,0))</f>
        <v>#REF!</v>
      </c>
      <c r="H318" s="99"/>
      <c r="I318" s="99"/>
      <c r="J318" s="97"/>
      <c r="K318" s="115" t="str">
        <f>IF(ISBLANK(J318),"",(VLOOKUP(J318,#REF!,2,0)))</f>
        <v/>
      </c>
      <c r="L318" s="95" t="str">
        <f t="shared" si="23"/>
        <v/>
      </c>
      <c r="M318" s="95"/>
      <c r="N318" s="95"/>
      <c r="O318" s="95"/>
      <c r="P318" s="95"/>
      <c r="Q318" s="95"/>
      <c r="R318" s="95" t="str">
        <f t="shared" si="24"/>
        <v/>
      </c>
      <c r="S318" s="95"/>
      <c r="T318" s="89"/>
      <c r="U318" s="90"/>
      <c r="V318" s="90"/>
      <c r="W318" s="47"/>
      <c r="X318" s="59"/>
      <c r="Y318" s="80">
        <f t="shared" si="25"/>
        <v>0</v>
      </c>
      <c r="Z318" s="81"/>
    </row>
    <row r="319" spans="1:26" s="1" customFormat="1" ht="15" customHeight="1">
      <c r="A319" s="13" t="str">
        <f>IF(ISBLANK(F319),"",VLOOKUP(F319,#REF!,11,0))</f>
        <v/>
      </c>
      <c r="B319" s="40" t="str">
        <f>IF(ISBLANK(F319),"",VLOOKUP(F319,#REF!,7,0))</f>
        <v/>
      </c>
      <c r="D319" s="88" t="str">
        <f t="shared" si="22"/>
        <v/>
      </c>
      <c r="E319" s="66"/>
      <c r="F319" s="95"/>
      <c r="G319" s="96" t="e">
        <f>IF(ISNA(VLOOKUP(F319,#REF!,3,0)),"",VLOOKUP(F319,#REF!,3,0))</f>
        <v>#REF!</v>
      </c>
      <c r="H319" s="99"/>
      <c r="I319" s="99"/>
      <c r="J319" s="97"/>
      <c r="K319" s="115" t="str">
        <f>IF(ISBLANK(J319),"",(VLOOKUP(J319,#REF!,2,0)))</f>
        <v/>
      </c>
      <c r="L319" s="95" t="str">
        <f t="shared" si="23"/>
        <v/>
      </c>
      <c r="M319" s="95"/>
      <c r="N319" s="95"/>
      <c r="O319" s="95"/>
      <c r="P319" s="95"/>
      <c r="Q319" s="95"/>
      <c r="R319" s="95" t="str">
        <f t="shared" si="24"/>
        <v/>
      </c>
      <c r="S319" s="95"/>
      <c r="T319" s="89"/>
      <c r="U319" s="90"/>
      <c r="V319" s="90"/>
      <c r="W319" s="47"/>
      <c r="X319" s="59"/>
      <c r="Y319" s="80">
        <f t="shared" si="25"/>
        <v>0</v>
      </c>
      <c r="Z319" s="81"/>
    </row>
    <row r="320" spans="1:26" s="1" customFormat="1" ht="15" customHeight="1">
      <c r="A320" s="13" t="str">
        <f>IF(ISBLANK(F320),"",VLOOKUP(F320,#REF!,11,0))</f>
        <v/>
      </c>
      <c r="B320" s="40" t="str">
        <f>IF(ISBLANK(F320),"",VLOOKUP(F320,#REF!,7,0))</f>
        <v/>
      </c>
      <c r="D320" s="88" t="str">
        <f t="shared" si="22"/>
        <v/>
      </c>
      <c r="E320" s="66"/>
      <c r="F320" s="95"/>
      <c r="G320" s="96" t="e">
        <f>IF(ISNA(VLOOKUP(F320,#REF!,3,0)),"",VLOOKUP(F320,#REF!,3,0))</f>
        <v>#REF!</v>
      </c>
      <c r="H320" s="99"/>
      <c r="I320" s="99"/>
      <c r="J320" s="97"/>
      <c r="K320" s="115" t="str">
        <f>IF(ISBLANK(J320),"",(VLOOKUP(J320,#REF!,2,0)))</f>
        <v/>
      </c>
      <c r="L320" s="95" t="str">
        <f t="shared" si="23"/>
        <v/>
      </c>
      <c r="M320" s="95"/>
      <c r="N320" s="95"/>
      <c r="O320" s="95"/>
      <c r="P320" s="95"/>
      <c r="Q320" s="95"/>
      <c r="R320" s="95" t="str">
        <f t="shared" si="24"/>
        <v/>
      </c>
      <c r="S320" s="95"/>
      <c r="T320" s="89"/>
      <c r="U320" s="90"/>
      <c r="V320" s="90"/>
      <c r="W320" s="47"/>
      <c r="X320" s="59"/>
      <c r="Y320" s="80">
        <f t="shared" si="25"/>
        <v>0</v>
      </c>
      <c r="Z320" s="81"/>
    </row>
    <row r="321" spans="1:26" s="1" customFormat="1" ht="15" customHeight="1">
      <c r="A321" s="13" t="str">
        <f>IF(ISBLANK(F321),"",VLOOKUP(F321,#REF!,11,0))</f>
        <v/>
      </c>
      <c r="B321" s="40" t="str">
        <f>IF(ISBLANK(F321),"",VLOOKUP(F321,#REF!,7,0))</f>
        <v/>
      </c>
      <c r="D321" s="88" t="str">
        <f t="shared" si="22"/>
        <v/>
      </c>
      <c r="E321" s="66"/>
      <c r="F321" s="95"/>
      <c r="G321" s="96" t="e">
        <f>IF(ISNA(VLOOKUP(F321,#REF!,3,0)),"",VLOOKUP(F321,#REF!,3,0))</f>
        <v>#REF!</v>
      </c>
      <c r="H321" s="99"/>
      <c r="I321" s="99"/>
      <c r="J321" s="97"/>
      <c r="K321" s="115" t="str">
        <f>IF(ISBLANK(J321),"",(VLOOKUP(J321,#REF!,2,0)))</f>
        <v/>
      </c>
      <c r="L321" s="95" t="str">
        <f t="shared" si="23"/>
        <v/>
      </c>
      <c r="M321" s="95"/>
      <c r="N321" s="95"/>
      <c r="O321" s="95"/>
      <c r="P321" s="95"/>
      <c r="Q321" s="95"/>
      <c r="R321" s="95" t="str">
        <f t="shared" si="24"/>
        <v/>
      </c>
      <c r="S321" s="95"/>
      <c r="T321" s="89"/>
      <c r="U321" s="90"/>
      <c r="V321" s="90"/>
      <c r="W321" s="47"/>
      <c r="X321" s="59"/>
      <c r="Y321" s="80">
        <f t="shared" si="25"/>
        <v>0</v>
      </c>
      <c r="Z321" s="81"/>
    </row>
    <row r="322" spans="1:26" s="1" customFormat="1" ht="15" customHeight="1">
      <c r="A322" s="13" t="str">
        <f>IF(ISBLANK(F322),"",VLOOKUP(F322,#REF!,11,0))</f>
        <v/>
      </c>
      <c r="B322" s="40" t="str">
        <f>IF(ISBLANK(F322),"",VLOOKUP(F322,#REF!,7,0))</f>
        <v/>
      </c>
      <c r="D322" s="88" t="str">
        <f t="shared" si="22"/>
        <v/>
      </c>
      <c r="E322" s="66"/>
      <c r="F322" s="95"/>
      <c r="G322" s="96" t="e">
        <f>IF(ISNA(VLOOKUP(F322,#REF!,3,0)),"",VLOOKUP(F322,#REF!,3,0))</f>
        <v>#REF!</v>
      </c>
      <c r="H322" s="99"/>
      <c r="I322" s="99"/>
      <c r="J322" s="97"/>
      <c r="K322" s="115" t="str">
        <f>IF(ISBLANK(J322),"",(VLOOKUP(J322,#REF!,2,0)))</f>
        <v/>
      </c>
      <c r="L322" s="95" t="str">
        <f t="shared" si="23"/>
        <v/>
      </c>
      <c r="M322" s="95"/>
      <c r="N322" s="95"/>
      <c r="O322" s="95"/>
      <c r="P322" s="95"/>
      <c r="Q322" s="95"/>
      <c r="R322" s="95" t="str">
        <f t="shared" si="24"/>
        <v/>
      </c>
      <c r="S322" s="95"/>
      <c r="T322" s="89"/>
      <c r="U322" s="90"/>
      <c r="V322" s="90"/>
      <c r="W322" s="47"/>
      <c r="X322" s="59"/>
      <c r="Y322" s="80">
        <f t="shared" si="25"/>
        <v>0</v>
      </c>
      <c r="Z322" s="81"/>
    </row>
    <row r="323" spans="1:26" s="1" customFormat="1" ht="15" customHeight="1">
      <c r="A323" s="13" t="str">
        <f>IF(ISBLANK(F323),"",VLOOKUP(F323,#REF!,11,0))</f>
        <v/>
      </c>
      <c r="B323" s="40" t="str">
        <f>IF(ISBLANK(F323),"",VLOOKUP(F323,#REF!,7,0))</f>
        <v/>
      </c>
      <c r="D323" s="88" t="str">
        <f t="shared" si="22"/>
        <v/>
      </c>
      <c r="E323" s="66"/>
      <c r="F323" s="95"/>
      <c r="G323" s="96" t="e">
        <f>IF(ISNA(VLOOKUP(F323,#REF!,3,0)),"",VLOOKUP(F323,#REF!,3,0))</f>
        <v>#REF!</v>
      </c>
      <c r="H323" s="99"/>
      <c r="I323" s="99"/>
      <c r="J323" s="97"/>
      <c r="K323" s="115" t="str">
        <f>IF(ISBLANK(J323),"",(VLOOKUP(J323,#REF!,2,0)))</f>
        <v/>
      </c>
      <c r="L323" s="95" t="str">
        <f t="shared" si="23"/>
        <v/>
      </c>
      <c r="M323" s="95"/>
      <c r="N323" s="95"/>
      <c r="O323" s="95"/>
      <c r="P323" s="95"/>
      <c r="Q323" s="95"/>
      <c r="R323" s="95" t="str">
        <f t="shared" si="24"/>
        <v/>
      </c>
      <c r="S323" s="95"/>
      <c r="T323" s="89"/>
      <c r="U323" s="90"/>
      <c r="V323" s="90"/>
      <c r="W323" s="47"/>
      <c r="X323" s="59"/>
      <c r="Y323" s="80">
        <f t="shared" si="25"/>
        <v>0</v>
      </c>
      <c r="Z323" s="81"/>
    </row>
    <row r="324" spans="1:26" s="1" customFormat="1" ht="15" customHeight="1">
      <c r="A324" s="13" t="str">
        <f>IF(ISBLANK(F324),"",VLOOKUP(F324,#REF!,11,0))</f>
        <v/>
      </c>
      <c r="B324" s="40" t="str">
        <f>IF(ISBLANK(F324),"",VLOOKUP(F324,#REF!,7,0))</f>
        <v/>
      </c>
      <c r="D324" s="88" t="str">
        <f t="shared" si="22"/>
        <v/>
      </c>
      <c r="E324" s="66"/>
      <c r="F324" s="95"/>
      <c r="G324" s="96" t="e">
        <f>IF(ISNA(VLOOKUP(F324,#REF!,3,0)),"",VLOOKUP(F324,#REF!,3,0))</f>
        <v>#REF!</v>
      </c>
      <c r="H324" s="99"/>
      <c r="I324" s="99"/>
      <c r="J324" s="97"/>
      <c r="K324" s="115" t="str">
        <f>IF(ISBLANK(J324),"",(VLOOKUP(J324,#REF!,2,0)))</f>
        <v/>
      </c>
      <c r="L324" s="95" t="str">
        <f t="shared" si="23"/>
        <v/>
      </c>
      <c r="M324" s="95"/>
      <c r="N324" s="95"/>
      <c r="O324" s="95"/>
      <c r="P324" s="95"/>
      <c r="Q324" s="95"/>
      <c r="R324" s="95" t="str">
        <f t="shared" si="24"/>
        <v/>
      </c>
      <c r="S324" s="95"/>
      <c r="T324" s="89"/>
      <c r="U324" s="90"/>
      <c r="V324" s="90"/>
      <c r="W324" s="47"/>
      <c r="X324" s="59"/>
      <c r="Y324" s="80">
        <f t="shared" si="25"/>
        <v>0</v>
      </c>
      <c r="Z324" s="81"/>
    </row>
    <row r="325" spans="1:26" s="1" customFormat="1" ht="15" customHeight="1">
      <c r="A325" s="13" t="str">
        <f>IF(ISBLANK(F325),"",VLOOKUP(F325,#REF!,11,0))</f>
        <v/>
      </c>
      <c r="B325" s="40" t="str">
        <f>IF(ISBLANK(F325),"",VLOOKUP(F325,#REF!,7,0))</f>
        <v/>
      </c>
      <c r="D325" s="88" t="str">
        <f t="shared" si="22"/>
        <v/>
      </c>
      <c r="E325" s="66"/>
      <c r="F325" s="95"/>
      <c r="G325" s="96" t="e">
        <f>IF(ISNA(VLOOKUP(F325,#REF!,3,0)),"",VLOOKUP(F325,#REF!,3,0))</f>
        <v>#REF!</v>
      </c>
      <c r="H325" s="99"/>
      <c r="I325" s="99"/>
      <c r="J325" s="97"/>
      <c r="K325" s="115" t="str">
        <f>IF(ISBLANK(J325),"",(VLOOKUP(J325,#REF!,2,0)))</f>
        <v/>
      </c>
      <c r="L325" s="95" t="str">
        <f t="shared" si="23"/>
        <v/>
      </c>
      <c r="M325" s="95"/>
      <c r="N325" s="95"/>
      <c r="O325" s="95"/>
      <c r="P325" s="95"/>
      <c r="Q325" s="95"/>
      <c r="R325" s="95" t="str">
        <f t="shared" si="24"/>
        <v/>
      </c>
      <c r="S325" s="95"/>
      <c r="T325" s="89"/>
      <c r="U325" s="90"/>
      <c r="V325" s="90"/>
      <c r="W325" s="47"/>
      <c r="X325" s="59"/>
      <c r="Y325" s="80">
        <f t="shared" si="25"/>
        <v>0</v>
      </c>
      <c r="Z325" s="81"/>
    </row>
    <row r="326" spans="1:26" s="1" customFormat="1" ht="15" customHeight="1">
      <c r="A326" s="13" t="str">
        <f>IF(ISBLANK(F326),"",VLOOKUP(F326,#REF!,11,0))</f>
        <v/>
      </c>
      <c r="B326" s="40" t="str">
        <f>IF(ISBLANK(F326),"",VLOOKUP(F326,#REF!,7,0))</f>
        <v/>
      </c>
      <c r="D326" s="88" t="str">
        <f t="shared" si="22"/>
        <v/>
      </c>
      <c r="E326" s="66"/>
      <c r="F326" s="95"/>
      <c r="G326" s="96" t="e">
        <f>IF(ISNA(VLOOKUP(F326,#REF!,3,0)),"",VLOOKUP(F326,#REF!,3,0))</f>
        <v>#REF!</v>
      </c>
      <c r="H326" s="99"/>
      <c r="I326" s="99"/>
      <c r="J326" s="97"/>
      <c r="K326" s="115" t="str">
        <f>IF(ISBLANK(J326),"",(VLOOKUP(J326,#REF!,2,0)))</f>
        <v/>
      </c>
      <c r="L326" s="95" t="str">
        <f t="shared" si="23"/>
        <v/>
      </c>
      <c r="M326" s="95"/>
      <c r="N326" s="95"/>
      <c r="O326" s="95"/>
      <c r="P326" s="95"/>
      <c r="Q326" s="95"/>
      <c r="R326" s="95" t="str">
        <f t="shared" si="24"/>
        <v/>
      </c>
      <c r="S326" s="95"/>
      <c r="T326" s="89"/>
      <c r="U326" s="90"/>
      <c r="V326" s="90"/>
      <c r="W326" s="47"/>
      <c r="X326" s="59"/>
      <c r="Y326" s="80">
        <f t="shared" si="25"/>
        <v>0</v>
      </c>
      <c r="Z326" s="81"/>
    </row>
    <row r="327" spans="1:26" s="1" customFormat="1" ht="15" customHeight="1">
      <c r="A327" s="13" t="str">
        <f>IF(ISBLANK(F327),"",VLOOKUP(F327,#REF!,11,0))</f>
        <v/>
      </c>
      <c r="B327" s="40" t="str">
        <f>IF(ISBLANK(F327),"",VLOOKUP(F327,#REF!,7,0))</f>
        <v/>
      </c>
      <c r="D327" s="88" t="str">
        <f t="shared" si="22"/>
        <v/>
      </c>
      <c r="E327" s="66"/>
      <c r="F327" s="95"/>
      <c r="G327" s="96" t="e">
        <f>IF(ISNA(VLOOKUP(F327,#REF!,3,0)),"",VLOOKUP(F327,#REF!,3,0))</f>
        <v>#REF!</v>
      </c>
      <c r="H327" s="99"/>
      <c r="I327" s="99"/>
      <c r="J327" s="97"/>
      <c r="K327" s="115" t="str">
        <f>IF(ISBLANK(J327),"",(VLOOKUP(J327,#REF!,2,0)))</f>
        <v/>
      </c>
      <c r="L327" s="95" t="str">
        <f t="shared" si="23"/>
        <v/>
      </c>
      <c r="M327" s="95"/>
      <c r="N327" s="95"/>
      <c r="O327" s="95"/>
      <c r="P327" s="95"/>
      <c r="Q327" s="95"/>
      <c r="R327" s="95" t="str">
        <f t="shared" si="24"/>
        <v/>
      </c>
      <c r="S327" s="95"/>
      <c r="T327" s="89"/>
      <c r="U327" s="90"/>
      <c r="V327" s="90"/>
      <c r="W327" s="47"/>
      <c r="X327" s="59"/>
      <c r="Y327" s="80">
        <f t="shared" si="25"/>
        <v>0</v>
      </c>
      <c r="Z327" s="81"/>
    </row>
    <row r="328" spans="1:26" s="1" customFormat="1" ht="15" customHeight="1">
      <c r="A328" s="13" t="str">
        <f>IF(ISBLANK(F328),"",VLOOKUP(F328,#REF!,11,0))</f>
        <v/>
      </c>
      <c r="B328" s="40" t="str">
        <f>IF(ISBLANK(F328),"",VLOOKUP(F328,#REF!,7,0))</f>
        <v/>
      </c>
      <c r="D328" s="88" t="str">
        <f t="shared" si="22"/>
        <v/>
      </c>
      <c r="E328" s="66"/>
      <c r="F328" s="95"/>
      <c r="G328" s="96" t="e">
        <f>IF(ISNA(VLOOKUP(F328,#REF!,3,0)),"",VLOOKUP(F328,#REF!,3,0))</f>
        <v>#REF!</v>
      </c>
      <c r="H328" s="99"/>
      <c r="I328" s="99"/>
      <c r="J328" s="97"/>
      <c r="K328" s="115" t="str">
        <f>IF(ISBLANK(J328),"",(VLOOKUP(J328,#REF!,2,0)))</f>
        <v/>
      </c>
      <c r="L328" s="95" t="str">
        <f t="shared" si="23"/>
        <v/>
      </c>
      <c r="M328" s="95"/>
      <c r="N328" s="95"/>
      <c r="O328" s="95"/>
      <c r="P328" s="95"/>
      <c r="Q328" s="95"/>
      <c r="R328" s="95" t="str">
        <f t="shared" si="24"/>
        <v/>
      </c>
      <c r="S328" s="95"/>
      <c r="T328" s="89"/>
      <c r="U328" s="90"/>
      <c r="V328" s="90"/>
      <c r="W328" s="47"/>
      <c r="X328" s="59"/>
      <c r="Y328" s="80">
        <f t="shared" si="25"/>
        <v>0</v>
      </c>
      <c r="Z328" s="81"/>
    </row>
    <row r="329" spans="1:26" s="1" customFormat="1" ht="15" customHeight="1">
      <c r="A329" s="13" t="str">
        <f>IF(ISBLANK(F329),"",VLOOKUP(F329,#REF!,11,0))</f>
        <v/>
      </c>
      <c r="B329" s="40" t="str">
        <f>IF(ISBLANK(F329),"",VLOOKUP(F329,#REF!,7,0))</f>
        <v/>
      </c>
      <c r="D329" s="88" t="str">
        <f t="shared" si="22"/>
        <v/>
      </c>
      <c r="E329" s="66"/>
      <c r="F329" s="95"/>
      <c r="G329" s="96" t="e">
        <f>IF(ISNA(VLOOKUP(F329,#REF!,3,0)),"",VLOOKUP(F329,#REF!,3,0))</f>
        <v>#REF!</v>
      </c>
      <c r="H329" s="99"/>
      <c r="I329" s="99"/>
      <c r="J329" s="97"/>
      <c r="K329" s="115" t="str">
        <f>IF(ISBLANK(J329),"",(VLOOKUP(J329,#REF!,2,0)))</f>
        <v/>
      </c>
      <c r="L329" s="95" t="str">
        <f t="shared" si="23"/>
        <v/>
      </c>
      <c r="M329" s="95"/>
      <c r="N329" s="95"/>
      <c r="O329" s="95"/>
      <c r="P329" s="95"/>
      <c r="Q329" s="95"/>
      <c r="R329" s="95" t="str">
        <f t="shared" si="24"/>
        <v/>
      </c>
      <c r="S329" s="95"/>
      <c r="T329" s="89"/>
      <c r="U329" s="90"/>
      <c r="V329" s="90"/>
      <c r="W329" s="47"/>
      <c r="X329" s="59"/>
      <c r="Y329" s="80">
        <f t="shared" si="25"/>
        <v>0</v>
      </c>
      <c r="Z329" s="81"/>
    </row>
    <row r="330" spans="1:26" s="1" customFormat="1" ht="15" customHeight="1">
      <c r="A330" s="13" t="str">
        <f>IF(ISBLANK(F330),"",VLOOKUP(F330,#REF!,11,0))</f>
        <v/>
      </c>
      <c r="B330" s="40" t="str">
        <f>IF(ISBLANK(F330),"",VLOOKUP(F330,#REF!,7,0))</f>
        <v/>
      </c>
      <c r="D330" s="88" t="str">
        <f t="shared" si="22"/>
        <v/>
      </c>
      <c r="E330" s="66"/>
      <c r="F330" s="95"/>
      <c r="G330" s="96" t="e">
        <f>IF(ISNA(VLOOKUP(F330,#REF!,3,0)),"",VLOOKUP(F330,#REF!,3,0))</f>
        <v>#REF!</v>
      </c>
      <c r="H330" s="99"/>
      <c r="I330" s="99"/>
      <c r="J330" s="97"/>
      <c r="K330" s="115" t="str">
        <f>IF(ISBLANK(J330),"",(VLOOKUP(J330,#REF!,2,0)))</f>
        <v/>
      </c>
      <c r="L330" s="95" t="str">
        <f t="shared" si="23"/>
        <v/>
      </c>
      <c r="M330" s="95"/>
      <c r="N330" s="95"/>
      <c r="O330" s="95"/>
      <c r="P330" s="95"/>
      <c r="Q330" s="95"/>
      <c r="R330" s="95" t="str">
        <f t="shared" si="24"/>
        <v/>
      </c>
      <c r="S330" s="95"/>
      <c r="T330" s="89"/>
      <c r="U330" s="90"/>
      <c r="V330" s="90"/>
      <c r="W330" s="47"/>
      <c r="X330" s="59"/>
      <c r="Y330" s="80">
        <f t="shared" si="25"/>
        <v>0</v>
      </c>
      <c r="Z330" s="81"/>
    </row>
    <row r="331" spans="1:26" s="1" customFormat="1" ht="15" customHeight="1">
      <c r="A331" s="13" t="str">
        <f>IF(ISBLANK(F331),"",VLOOKUP(F331,#REF!,11,0))</f>
        <v/>
      </c>
      <c r="B331" s="40" t="str">
        <f>IF(ISBLANK(F331),"",VLOOKUP(F331,#REF!,7,0))</f>
        <v/>
      </c>
      <c r="D331" s="88" t="str">
        <f t="shared" si="22"/>
        <v/>
      </c>
      <c r="E331" s="66"/>
      <c r="F331" s="95"/>
      <c r="G331" s="96" t="e">
        <f>IF(ISNA(VLOOKUP(F331,#REF!,3,0)),"",VLOOKUP(F331,#REF!,3,0))</f>
        <v>#REF!</v>
      </c>
      <c r="H331" s="99"/>
      <c r="I331" s="99"/>
      <c r="J331" s="97"/>
      <c r="K331" s="115" t="str">
        <f>IF(ISBLANK(J331),"",(VLOOKUP(J331,#REF!,2,0)))</f>
        <v/>
      </c>
      <c r="L331" s="95" t="str">
        <f t="shared" si="23"/>
        <v/>
      </c>
      <c r="M331" s="95"/>
      <c r="N331" s="95"/>
      <c r="O331" s="95"/>
      <c r="P331" s="95"/>
      <c r="Q331" s="95"/>
      <c r="R331" s="95" t="str">
        <f t="shared" si="24"/>
        <v/>
      </c>
      <c r="S331" s="95"/>
      <c r="T331" s="89"/>
      <c r="U331" s="90"/>
      <c r="V331" s="90"/>
      <c r="W331" s="47"/>
      <c r="X331" s="59"/>
      <c r="Y331" s="80">
        <f t="shared" si="25"/>
        <v>0</v>
      </c>
      <c r="Z331" s="81"/>
    </row>
    <row r="332" spans="1:26" s="1" customFormat="1" ht="15" customHeight="1">
      <c r="A332" s="13" t="str">
        <f>IF(ISBLANK(F332),"",VLOOKUP(F332,#REF!,11,0))</f>
        <v/>
      </c>
      <c r="B332" s="40" t="str">
        <f>IF(ISBLANK(F332),"",VLOOKUP(F332,#REF!,7,0))</f>
        <v/>
      </c>
      <c r="D332" s="88" t="str">
        <f t="shared" si="22"/>
        <v/>
      </c>
      <c r="E332" s="66"/>
      <c r="F332" s="95"/>
      <c r="G332" s="96" t="e">
        <f>IF(ISNA(VLOOKUP(F332,#REF!,3,0)),"",VLOOKUP(F332,#REF!,3,0))</f>
        <v>#REF!</v>
      </c>
      <c r="H332" s="99"/>
      <c r="I332" s="99"/>
      <c r="J332" s="97"/>
      <c r="K332" s="115" t="str">
        <f>IF(ISBLANK(J332),"",(VLOOKUP(J332,#REF!,2,0)))</f>
        <v/>
      </c>
      <c r="L332" s="95" t="str">
        <f t="shared" si="23"/>
        <v/>
      </c>
      <c r="M332" s="95"/>
      <c r="N332" s="95"/>
      <c r="O332" s="95"/>
      <c r="P332" s="95"/>
      <c r="Q332" s="95"/>
      <c r="R332" s="95" t="str">
        <f t="shared" si="24"/>
        <v/>
      </c>
      <c r="S332" s="95"/>
      <c r="T332" s="89"/>
      <c r="U332" s="90"/>
      <c r="V332" s="90"/>
      <c r="W332" s="47"/>
      <c r="X332" s="59"/>
      <c r="Y332" s="80">
        <f t="shared" si="25"/>
        <v>0</v>
      </c>
      <c r="Z332" s="81"/>
    </row>
    <row r="333" spans="1:26" s="1" customFormat="1" ht="15" customHeight="1">
      <c r="A333" s="13" t="str">
        <f>IF(ISBLANK(F333),"",VLOOKUP(F333,#REF!,11,0))</f>
        <v/>
      </c>
      <c r="B333" s="40" t="str">
        <f>IF(ISBLANK(F333),"",VLOOKUP(F333,#REF!,7,0))</f>
        <v/>
      </c>
      <c r="D333" s="88" t="str">
        <f t="shared" si="22"/>
        <v/>
      </c>
      <c r="E333" s="66"/>
      <c r="F333" s="95"/>
      <c r="G333" s="96" t="e">
        <f>IF(ISNA(VLOOKUP(F333,#REF!,3,0)),"",VLOOKUP(F333,#REF!,3,0))</f>
        <v>#REF!</v>
      </c>
      <c r="H333" s="99"/>
      <c r="I333" s="99"/>
      <c r="J333" s="97"/>
      <c r="K333" s="115" t="str">
        <f>IF(ISBLANK(J333),"",(VLOOKUP(J333,#REF!,2,0)))</f>
        <v/>
      </c>
      <c r="L333" s="95" t="str">
        <f t="shared" si="23"/>
        <v/>
      </c>
      <c r="M333" s="95"/>
      <c r="N333" s="95"/>
      <c r="O333" s="95"/>
      <c r="P333" s="95"/>
      <c r="Q333" s="95"/>
      <c r="R333" s="95" t="str">
        <f t="shared" si="24"/>
        <v/>
      </c>
      <c r="S333" s="95"/>
      <c r="T333" s="89"/>
      <c r="U333" s="90"/>
      <c r="V333" s="90"/>
      <c r="W333" s="47"/>
      <c r="X333" s="59"/>
      <c r="Y333" s="80">
        <f t="shared" si="25"/>
        <v>0</v>
      </c>
      <c r="Z333" s="81"/>
    </row>
    <row r="334" spans="1:26" s="1" customFormat="1" ht="15" customHeight="1">
      <c r="A334" s="13" t="str">
        <f>IF(ISBLANK(F334),"",VLOOKUP(F334,#REF!,11,0))</f>
        <v/>
      </c>
      <c r="B334" s="40" t="str">
        <f>IF(ISBLANK(F334),"",VLOOKUP(F334,#REF!,7,0))</f>
        <v/>
      </c>
      <c r="D334" s="88" t="str">
        <f t="shared" si="22"/>
        <v/>
      </c>
      <c r="E334" s="66"/>
      <c r="F334" s="95"/>
      <c r="G334" s="96" t="e">
        <f>IF(ISNA(VLOOKUP(F334,#REF!,3,0)),"",VLOOKUP(F334,#REF!,3,0))</f>
        <v>#REF!</v>
      </c>
      <c r="H334" s="99"/>
      <c r="I334" s="99"/>
      <c r="J334" s="97"/>
      <c r="K334" s="115" t="str">
        <f>IF(ISBLANK(J334),"",(VLOOKUP(J334,#REF!,2,0)))</f>
        <v/>
      </c>
      <c r="L334" s="95" t="str">
        <f t="shared" si="23"/>
        <v/>
      </c>
      <c r="M334" s="95"/>
      <c r="N334" s="95"/>
      <c r="O334" s="95"/>
      <c r="P334" s="95"/>
      <c r="Q334" s="95"/>
      <c r="R334" s="95" t="str">
        <f t="shared" si="24"/>
        <v/>
      </c>
      <c r="S334" s="95"/>
      <c r="T334" s="89"/>
      <c r="U334" s="90"/>
      <c r="V334" s="90"/>
      <c r="W334" s="47"/>
      <c r="X334" s="59"/>
      <c r="Y334" s="80">
        <f t="shared" si="25"/>
        <v>0</v>
      </c>
      <c r="Z334" s="81"/>
    </row>
    <row r="335" spans="1:26" s="1" customFormat="1" ht="15" customHeight="1">
      <c r="A335" s="13" t="str">
        <f>IF(ISBLANK(F335),"",VLOOKUP(F335,#REF!,11,0))</f>
        <v/>
      </c>
      <c r="B335" s="40" t="str">
        <f>IF(ISBLANK(F335),"",VLOOKUP(F335,#REF!,7,0))</f>
        <v/>
      </c>
      <c r="D335" s="88" t="str">
        <f t="shared" si="22"/>
        <v/>
      </c>
      <c r="E335" s="66"/>
      <c r="F335" s="95"/>
      <c r="G335" s="96" t="e">
        <f>IF(ISNA(VLOOKUP(F335,#REF!,3,0)),"",VLOOKUP(F335,#REF!,3,0))</f>
        <v>#REF!</v>
      </c>
      <c r="H335" s="99"/>
      <c r="I335" s="99"/>
      <c r="J335" s="97"/>
      <c r="K335" s="115" t="str">
        <f>IF(ISBLANK(J335),"",(VLOOKUP(J335,#REF!,2,0)))</f>
        <v/>
      </c>
      <c r="L335" s="95" t="str">
        <f t="shared" si="23"/>
        <v/>
      </c>
      <c r="M335" s="95"/>
      <c r="N335" s="95"/>
      <c r="O335" s="95"/>
      <c r="P335" s="95"/>
      <c r="Q335" s="95"/>
      <c r="R335" s="95" t="str">
        <f t="shared" si="24"/>
        <v/>
      </c>
      <c r="S335" s="95"/>
      <c r="T335" s="89"/>
      <c r="U335" s="90"/>
      <c r="V335" s="90"/>
      <c r="W335" s="47"/>
      <c r="X335" s="59"/>
      <c r="Y335" s="80">
        <f t="shared" si="25"/>
        <v>0</v>
      </c>
      <c r="Z335" s="81"/>
    </row>
    <row r="336" spans="1:26" s="1" customFormat="1" ht="15" customHeight="1">
      <c r="A336" s="13" t="str">
        <f>IF(ISBLANK(F336),"",VLOOKUP(F336,#REF!,11,0))</f>
        <v/>
      </c>
      <c r="B336" s="40" t="str">
        <f>IF(ISBLANK(F336),"",VLOOKUP(F336,#REF!,7,0))</f>
        <v/>
      </c>
      <c r="D336" s="88" t="str">
        <f t="shared" si="22"/>
        <v/>
      </c>
      <c r="E336" s="66"/>
      <c r="F336" s="95"/>
      <c r="G336" s="96" t="e">
        <f>IF(ISNA(VLOOKUP(F336,#REF!,3,0)),"",VLOOKUP(F336,#REF!,3,0))</f>
        <v>#REF!</v>
      </c>
      <c r="H336" s="99"/>
      <c r="I336" s="99"/>
      <c r="J336" s="97"/>
      <c r="K336" s="115" t="str">
        <f>IF(ISBLANK(J336),"",(VLOOKUP(J336,#REF!,2,0)))</f>
        <v/>
      </c>
      <c r="L336" s="95" t="str">
        <f t="shared" si="23"/>
        <v/>
      </c>
      <c r="M336" s="95"/>
      <c r="N336" s="95"/>
      <c r="O336" s="95"/>
      <c r="P336" s="95"/>
      <c r="Q336" s="95"/>
      <c r="R336" s="95" t="str">
        <f t="shared" si="24"/>
        <v/>
      </c>
      <c r="S336" s="95"/>
      <c r="T336" s="89"/>
      <c r="U336" s="90"/>
      <c r="V336" s="90"/>
      <c r="W336" s="47"/>
      <c r="X336" s="59"/>
      <c r="Y336" s="80">
        <f t="shared" si="25"/>
        <v>0</v>
      </c>
      <c r="Z336" s="81"/>
    </row>
    <row r="337" spans="1:26" s="1" customFormat="1" ht="15" customHeight="1">
      <c r="A337" s="13" t="str">
        <f>IF(ISBLANK(F337),"",VLOOKUP(F337,#REF!,11,0))</f>
        <v/>
      </c>
      <c r="B337" s="40" t="str">
        <f>IF(ISBLANK(F337),"",VLOOKUP(F337,#REF!,7,0))</f>
        <v/>
      </c>
      <c r="D337" s="88" t="str">
        <f t="shared" si="22"/>
        <v/>
      </c>
      <c r="E337" s="66"/>
      <c r="F337" s="95"/>
      <c r="G337" s="96" t="e">
        <f>IF(ISNA(VLOOKUP(F337,#REF!,3,0)),"",VLOOKUP(F337,#REF!,3,0))</f>
        <v>#REF!</v>
      </c>
      <c r="H337" s="99"/>
      <c r="I337" s="99"/>
      <c r="J337" s="97"/>
      <c r="K337" s="115" t="str">
        <f>IF(ISBLANK(J337),"",(VLOOKUP(J337,#REF!,2,0)))</f>
        <v/>
      </c>
      <c r="L337" s="95" t="str">
        <f t="shared" si="23"/>
        <v/>
      </c>
      <c r="M337" s="95"/>
      <c r="N337" s="95"/>
      <c r="O337" s="95"/>
      <c r="P337" s="95"/>
      <c r="Q337" s="95"/>
      <c r="R337" s="95" t="str">
        <f t="shared" si="24"/>
        <v/>
      </c>
      <c r="S337" s="95"/>
      <c r="T337" s="89"/>
      <c r="U337" s="90"/>
      <c r="V337" s="90"/>
      <c r="W337" s="47"/>
      <c r="X337" s="59"/>
      <c r="Y337" s="80">
        <f t="shared" si="25"/>
        <v>0</v>
      </c>
      <c r="Z337" s="81"/>
    </row>
    <row r="338" spans="1:26" s="1" customFormat="1" ht="15" customHeight="1">
      <c r="A338" s="13" t="str">
        <f>IF(ISBLANK(F338),"",VLOOKUP(F338,#REF!,11,0))</f>
        <v/>
      </c>
      <c r="B338" s="40" t="str">
        <f>IF(ISBLANK(F338),"",VLOOKUP(F338,#REF!,7,0))</f>
        <v/>
      </c>
      <c r="D338" s="88" t="str">
        <f t="shared" si="22"/>
        <v/>
      </c>
      <c r="E338" s="66"/>
      <c r="F338" s="95"/>
      <c r="G338" s="96" t="e">
        <f>IF(ISNA(VLOOKUP(F338,#REF!,3,0)),"",VLOOKUP(F338,#REF!,3,0))</f>
        <v>#REF!</v>
      </c>
      <c r="H338" s="99"/>
      <c r="I338" s="99"/>
      <c r="J338" s="97"/>
      <c r="K338" s="115" t="str">
        <f>IF(ISBLANK(J338),"",(VLOOKUP(J338,#REF!,2,0)))</f>
        <v/>
      </c>
      <c r="L338" s="95" t="str">
        <f t="shared" si="23"/>
        <v/>
      </c>
      <c r="M338" s="95"/>
      <c r="N338" s="95"/>
      <c r="O338" s="95"/>
      <c r="P338" s="95"/>
      <c r="Q338" s="95"/>
      <c r="R338" s="95" t="str">
        <f t="shared" si="24"/>
        <v/>
      </c>
      <c r="S338" s="95"/>
      <c r="T338" s="89"/>
      <c r="U338" s="90"/>
      <c r="V338" s="90"/>
      <c r="W338" s="47"/>
      <c r="X338" s="59"/>
      <c r="Y338" s="80">
        <f t="shared" si="25"/>
        <v>0</v>
      </c>
      <c r="Z338" s="81"/>
    </row>
    <row r="339" spans="1:26" s="1" customFormat="1" ht="15" customHeight="1">
      <c r="A339" s="13" t="str">
        <f>IF(ISBLANK(F339),"",VLOOKUP(F339,#REF!,11,0))</f>
        <v/>
      </c>
      <c r="B339" s="40" t="str">
        <f>IF(ISBLANK(F339),"",VLOOKUP(F339,#REF!,7,0))</f>
        <v/>
      </c>
      <c r="D339" s="88" t="str">
        <f t="shared" si="22"/>
        <v/>
      </c>
      <c r="E339" s="66"/>
      <c r="F339" s="95"/>
      <c r="G339" s="96" t="e">
        <f>IF(ISNA(VLOOKUP(F339,#REF!,3,0)),"",VLOOKUP(F339,#REF!,3,0))</f>
        <v>#REF!</v>
      </c>
      <c r="H339" s="99"/>
      <c r="I339" s="99"/>
      <c r="J339" s="97"/>
      <c r="K339" s="115" t="str">
        <f>IF(ISBLANK(J339),"",(VLOOKUP(J339,#REF!,2,0)))</f>
        <v/>
      </c>
      <c r="L339" s="95" t="str">
        <f t="shared" si="23"/>
        <v/>
      </c>
      <c r="M339" s="95"/>
      <c r="N339" s="95"/>
      <c r="O339" s="95"/>
      <c r="P339" s="95"/>
      <c r="Q339" s="95"/>
      <c r="R339" s="95" t="str">
        <f t="shared" si="24"/>
        <v/>
      </c>
      <c r="S339" s="95"/>
      <c r="T339" s="89"/>
      <c r="U339" s="90"/>
      <c r="V339" s="90"/>
      <c r="W339" s="47"/>
      <c r="X339" s="59"/>
      <c r="Y339" s="80">
        <f t="shared" si="25"/>
        <v>0</v>
      </c>
      <c r="Z339" s="81"/>
    </row>
    <row r="340" spans="1:26" s="1" customFormat="1" ht="15" customHeight="1">
      <c r="A340" s="13" t="str">
        <f>IF(ISBLANK(F340),"",VLOOKUP(F340,#REF!,11,0))</f>
        <v/>
      </c>
      <c r="B340" s="40" t="str">
        <f>IF(ISBLANK(F340),"",VLOOKUP(F340,#REF!,7,0))</f>
        <v/>
      </c>
      <c r="D340" s="88" t="str">
        <f t="shared" si="22"/>
        <v/>
      </c>
      <c r="E340" s="66"/>
      <c r="F340" s="95"/>
      <c r="G340" s="96" t="e">
        <f>IF(ISNA(VLOOKUP(F340,#REF!,3,0)),"",VLOOKUP(F340,#REF!,3,0))</f>
        <v>#REF!</v>
      </c>
      <c r="H340" s="99"/>
      <c r="I340" s="99"/>
      <c r="J340" s="97"/>
      <c r="K340" s="115" t="str">
        <f>IF(ISBLANK(J340),"",(VLOOKUP(J340,#REF!,2,0)))</f>
        <v/>
      </c>
      <c r="L340" s="95" t="str">
        <f t="shared" si="23"/>
        <v/>
      </c>
      <c r="M340" s="95"/>
      <c r="N340" s="95"/>
      <c r="O340" s="95"/>
      <c r="P340" s="95"/>
      <c r="Q340" s="95"/>
      <c r="R340" s="95" t="str">
        <f t="shared" si="24"/>
        <v/>
      </c>
      <c r="S340" s="95"/>
      <c r="T340" s="89"/>
      <c r="U340" s="90"/>
      <c r="V340" s="90"/>
      <c r="W340" s="47"/>
      <c r="X340" s="59"/>
      <c r="Y340" s="80">
        <f t="shared" si="25"/>
        <v>0</v>
      </c>
      <c r="Z340" s="81"/>
    </row>
    <row r="341" spans="1:26" s="1" customFormat="1" ht="15" customHeight="1">
      <c r="A341" s="13" t="str">
        <f>IF(ISBLANK(F341),"",VLOOKUP(F341,#REF!,11,0))</f>
        <v/>
      </c>
      <c r="B341" s="40" t="str">
        <f>IF(ISBLANK(F341),"",VLOOKUP(F341,#REF!,7,0))</f>
        <v/>
      </c>
      <c r="D341" s="88" t="str">
        <f t="shared" si="22"/>
        <v/>
      </c>
      <c r="E341" s="66"/>
      <c r="F341" s="95"/>
      <c r="G341" s="96" t="e">
        <f>IF(ISNA(VLOOKUP(F341,#REF!,3,0)),"",VLOOKUP(F341,#REF!,3,0))</f>
        <v>#REF!</v>
      </c>
      <c r="H341" s="99"/>
      <c r="I341" s="99"/>
      <c r="J341" s="97"/>
      <c r="K341" s="115" t="str">
        <f>IF(ISBLANK(J341),"",(VLOOKUP(J341,#REF!,2,0)))</f>
        <v/>
      </c>
      <c r="L341" s="95" t="str">
        <f t="shared" si="23"/>
        <v/>
      </c>
      <c r="M341" s="95"/>
      <c r="N341" s="95"/>
      <c r="O341" s="95"/>
      <c r="P341" s="95"/>
      <c r="Q341" s="95"/>
      <c r="R341" s="95" t="str">
        <f t="shared" si="24"/>
        <v/>
      </c>
      <c r="S341" s="95"/>
      <c r="T341" s="89"/>
      <c r="U341" s="90"/>
      <c r="V341" s="90"/>
      <c r="W341" s="47"/>
      <c r="X341" s="59"/>
      <c r="Y341" s="80">
        <f t="shared" si="25"/>
        <v>0</v>
      </c>
      <c r="Z341" s="81"/>
    </row>
    <row r="342" spans="1:26" s="1" customFormat="1" ht="15" customHeight="1">
      <c r="A342" s="13" t="str">
        <f>IF(ISBLANK(F342),"",VLOOKUP(F342,#REF!,11,0))</f>
        <v/>
      </c>
      <c r="B342" s="40" t="str">
        <f>IF(ISBLANK(F342),"",VLOOKUP(F342,#REF!,7,0))</f>
        <v/>
      </c>
      <c r="D342" s="88" t="str">
        <f t="shared" si="22"/>
        <v/>
      </c>
      <c r="E342" s="66"/>
      <c r="F342" s="95"/>
      <c r="G342" s="96" t="e">
        <f>IF(ISNA(VLOOKUP(F342,#REF!,3,0)),"",VLOOKUP(F342,#REF!,3,0))</f>
        <v>#REF!</v>
      </c>
      <c r="H342" s="99"/>
      <c r="I342" s="99"/>
      <c r="J342" s="97"/>
      <c r="K342" s="115" t="str">
        <f>IF(ISBLANK(J342),"",(VLOOKUP(J342,#REF!,2,0)))</f>
        <v/>
      </c>
      <c r="L342" s="95" t="str">
        <f t="shared" si="23"/>
        <v/>
      </c>
      <c r="M342" s="95"/>
      <c r="N342" s="95"/>
      <c r="O342" s="95"/>
      <c r="P342" s="95"/>
      <c r="Q342" s="95"/>
      <c r="R342" s="95" t="str">
        <f t="shared" si="24"/>
        <v/>
      </c>
      <c r="S342" s="95"/>
      <c r="T342" s="89"/>
      <c r="U342" s="90"/>
      <c r="V342" s="90"/>
      <c r="W342" s="47"/>
      <c r="X342" s="59"/>
      <c r="Y342" s="80">
        <f t="shared" si="25"/>
        <v>0</v>
      </c>
      <c r="Z342" s="81"/>
    </row>
    <row r="343" spans="1:26" s="1" customFormat="1" ht="15" customHeight="1">
      <c r="A343" s="13" t="str">
        <f>IF(ISBLANK(F343),"",VLOOKUP(F343,#REF!,11,0))</f>
        <v/>
      </c>
      <c r="B343" s="40" t="str">
        <f>IF(ISBLANK(F343),"",VLOOKUP(F343,#REF!,7,0))</f>
        <v/>
      </c>
      <c r="D343" s="88" t="str">
        <f t="shared" si="22"/>
        <v/>
      </c>
      <c r="E343" s="66"/>
      <c r="F343" s="95"/>
      <c r="G343" s="96" t="e">
        <f>IF(ISNA(VLOOKUP(F343,#REF!,3,0)),"",VLOOKUP(F343,#REF!,3,0))</f>
        <v>#REF!</v>
      </c>
      <c r="H343" s="99"/>
      <c r="I343" s="99"/>
      <c r="J343" s="97"/>
      <c r="K343" s="115" t="str">
        <f>IF(ISBLANK(J343),"",(VLOOKUP(J343,#REF!,2,0)))</f>
        <v/>
      </c>
      <c r="L343" s="95" t="str">
        <f t="shared" si="23"/>
        <v/>
      </c>
      <c r="M343" s="95"/>
      <c r="N343" s="95"/>
      <c r="O343" s="95"/>
      <c r="P343" s="95"/>
      <c r="Q343" s="95"/>
      <c r="R343" s="95" t="str">
        <f t="shared" si="24"/>
        <v/>
      </c>
      <c r="S343" s="95"/>
      <c r="T343" s="89"/>
      <c r="U343" s="90"/>
      <c r="V343" s="90"/>
      <c r="W343" s="47"/>
      <c r="X343" s="59"/>
      <c r="Y343" s="80">
        <f t="shared" si="25"/>
        <v>0</v>
      </c>
      <c r="Z343" s="81"/>
    </row>
    <row r="344" spans="1:26" s="1" customFormat="1" ht="15" customHeight="1">
      <c r="A344" s="13" t="str">
        <f>IF(ISBLANK(F344),"",VLOOKUP(F344,#REF!,11,0))</f>
        <v/>
      </c>
      <c r="B344" s="40" t="str">
        <f>IF(ISBLANK(F344),"",VLOOKUP(F344,#REF!,7,0))</f>
        <v/>
      </c>
      <c r="D344" s="88" t="str">
        <f t="shared" si="22"/>
        <v/>
      </c>
      <c r="E344" s="66"/>
      <c r="F344" s="95"/>
      <c r="G344" s="96" t="e">
        <f>IF(ISNA(VLOOKUP(F344,#REF!,3,0)),"",VLOOKUP(F344,#REF!,3,0))</f>
        <v>#REF!</v>
      </c>
      <c r="H344" s="99"/>
      <c r="I344" s="99"/>
      <c r="J344" s="97"/>
      <c r="K344" s="115" t="str">
        <f>IF(ISBLANK(J344),"",(VLOOKUP(J344,#REF!,2,0)))</f>
        <v/>
      </c>
      <c r="L344" s="95" t="str">
        <f t="shared" si="23"/>
        <v/>
      </c>
      <c r="M344" s="95"/>
      <c r="N344" s="95"/>
      <c r="O344" s="95"/>
      <c r="P344" s="95"/>
      <c r="Q344" s="95"/>
      <c r="R344" s="95" t="str">
        <f t="shared" si="24"/>
        <v/>
      </c>
      <c r="S344" s="95"/>
      <c r="T344" s="89"/>
      <c r="U344" s="90"/>
      <c r="V344" s="90"/>
      <c r="W344" s="47"/>
      <c r="X344" s="59"/>
      <c r="Y344" s="80">
        <f t="shared" si="25"/>
        <v>0</v>
      </c>
      <c r="Z344" s="81"/>
    </row>
    <row r="345" spans="1:26" s="1" customFormat="1" ht="15" customHeight="1">
      <c r="A345" s="13" t="str">
        <f>IF(ISBLANK(F345),"",VLOOKUP(F345,#REF!,11,0))</f>
        <v/>
      </c>
      <c r="B345" s="40" t="str">
        <f>IF(ISBLANK(F345),"",VLOOKUP(F345,#REF!,7,0))</f>
        <v/>
      </c>
      <c r="D345" s="88" t="str">
        <f t="shared" si="22"/>
        <v/>
      </c>
      <c r="E345" s="66"/>
      <c r="F345" s="95"/>
      <c r="G345" s="96" t="e">
        <f>IF(ISNA(VLOOKUP(F345,#REF!,3,0)),"",VLOOKUP(F345,#REF!,3,0))</f>
        <v>#REF!</v>
      </c>
      <c r="H345" s="99"/>
      <c r="I345" s="99"/>
      <c r="J345" s="97"/>
      <c r="K345" s="115" t="str">
        <f>IF(ISBLANK(J345),"",(VLOOKUP(J345,#REF!,2,0)))</f>
        <v/>
      </c>
      <c r="L345" s="95" t="str">
        <f t="shared" si="23"/>
        <v/>
      </c>
      <c r="M345" s="95"/>
      <c r="N345" s="95"/>
      <c r="O345" s="95"/>
      <c r="P345" s="95"/>
      <c r="Q345" s="95"/>
      <c r="R345" s="95" t="str">
        <f t="shared" si="24"/>
        <v/>
      </c>
      <c r="S345" s="95"/>
      <c r="T345" s="89"/>
      <c r="U345" s="90"/>
      <c r="V345" s="90"/>
      <c r="W345" s="47"/>
      <c r="X345" s="59"/>
      <c r="Y345" s="80">
        <f t="shared" si="25"/>
        <v>0</v>
      </c>
      <c r="Z345" s="81"/>
    </row>
    <row r="346" spans="1:26" s="1" customFormat="1" ht="15" customHeight="1">
      <c r="A346" s="13" t="str">
        <f>IF(ISBLANK(F346),"",VLOOKUP(F346,#REF!,11,0))</f>
        <v/>
      </c>
      <c r="B346" s="40" t="str">
        <f>IF(ISBLANK(F346),"",VLOOKUP(F346,#REF!,7,0))</f>
        <v/>
      </c>
      <c r="D346" s="88" t="str">
        <f t="shared" si="22"/>
        <v/>
      </c>
      <c r="E346" s="66"/>
      <c r="F346" s="95"/>
      <c r="G346" s="96" t="e">
        <f>IF(ISNA(VLOOKUP(F346,#REF!,3,0)),"",VLOOKUP(F346,#REF!,3,0))</f>
        <v>#REF!</v>
      </c>
      <c r="H346" s="99"/>
      <c r="I346" s="99"/>
      <c r="J346" s="97"/>
      <c r="K346" s="115" t="str">
        <f>IF(ISBLANK(J346),"",(VLOOKUP(J346,#REF!,2,0)))</f>
        <v/>
      </c>
      <c r="L346" s="95" t="str">
        <f t="shared" si="23"/>
        <v/>
      </c>
      <c r="M346" s="95"/>
      <c r="N346" s="95"/>
      <c r="O346" s="95"/>
      <c r="P346" s="95"/>
      <c r="Q346" s="95"/>
      <c r="R346" s="95" t="str">
        <f t="shared" si="24"/>
        <v/>
      </c>
      <c r="S346" s="95"/>
      <c r="T346" s="89"/>
      <c r="U346" s="90"/>
      <c r="V346" s="90"/>
      <c r="W346" s="47"/>
      <c r="X346" s="59"/>
      <c r="Y346" s="80">
        <f t="shared" si="25"/>
        <v>0</v>
      </c>
      <c r="Z346" s="81"/>
    </row>
    <row r="347" spans="1:26" s="1" customFormat="1" ht="15" customHeight="1">
      <c r="A347" s="13" t="str">
        <f>IF(ISBLANK(F347),"",VLOOKUP(F347,#REF!,11,0))</f>
        <v/>
      </c>
      <c r="B347" s="40" t="str">
        <f>IF(ISBLANK(F347),"",VLOOKUP(F347,#REF!,7,0))</f>
        <v/>
      </c>
      <c r="D347" s="88" t="str">
        <f t="shared" si="22"/>
        <v/>
      </c>
      <c r="E347" s="66"/>
      <c r="F347" s="95"/>
      <c r="G347" s="96" t="e">
        <f>IF(ISNA(VLOOKUP(F347,#REF!,3,0)),"",VLOOKUP(F347,#REF!,3,0))</f>
        <v>#REF!</v>
      </c>
      <c r="H347" s="99"/>
      <c r="I347" s="99"/>
      <c r="J347" s="97"/>
      <c r="K347" s="115" t="str">
        <f>IF(ISBLANK(J347),"",(VLOOKUP(J347,#REF!,2,0)))</f>
        <v/>
      </c>
      <c r="L347" s="95" t="str">
        <f t="shared" si="23"/>
        <v/>
      </c>
      <c r="M347" s="95"/>
      <c r="N347" s="95"/>
      <c r="O347" s="95"/>
      <c r="P347" s="95"/>
      <c r="Q347" s="95"/>
      <c r="R347" s="95" t="str">
        <f t="shared" si="24"/>
        <v/>
      </c>
      <c r="S347" s="95"/>
      <c r="T347" s="89"/>
      <c r="U347" s="90"/>
      <c r="V347" s="90"/>
      <c r="W347" s="47"/>
      <c r="X347" s="59"/>
      <c r="Y347" s="80">
        <f t="shared" si="25"/>
        <v>0</v>
      </c>
      <c r="Z347" s="81"/>
    </row>
    <row r="348" spans="1:26" s="1" customFormat="1" ht="15" customHeight="1">
      <c r="A348" s="13" t="str">
        <f>IF(ISBLANK(F348),"",VLOOKUP(F348,#REF!,11,0))</f>
        <v/>
      </c>
      <c r="B348" s="40" t="str">
        <f>IF(ISBLANK(F348),"",VLOOKUP(F348,#REF!,7,0))</f>
        <v/>
      </c>
      <c r="D348" s="88" t="str">
        <f t="shared" si="22"/>
        <v/>
      </c>
      <c r="E348" s="66"/>
      <c r="F348" s="95"/>
      <c r="G348" s="96" t="e">
        <f>IF(ISNA(VLOOKUP(F348,#REF!,3,0)),"",VLOOKUP(F348,#REF!,3,0))</f>
        <v>#REF!</v>
      </c>
      <c r="H348" s="99"/>
      <c r="I348" s="99"/>
      <c r="J348" s="97"/>
      <c r="K348" s="115" t="str">
        <f>IF(ISBLANK(J348),"",(VLOOKUP(J348,#REF!,2,0)))</f>
        <v/>
      </c>
      <c r="L348" s="95" t="str">
        <f t="shared" si="23"/>
        <v/>
      </c>
      <c r="M348" s="95"/>
      <c r="N348" s="95"/>
      <c r="O348" s="95"/>
      <c r="P348" s="95"/>
      <c r="Q348" s="95"/>
      <c r="R348" s="95" t="str">
        <f t="shared" si="24"/>
        <v/>
      </c>
      <c r="S348" s="95"/>
      <c r="T348" s="89"/>
      <c r="U348" s="90"/>
      <c r="V348" s="90"/>
      <c r="W348" s="47"/>
      <c r="X348" s="59"/>
      <c r="Y348" s="80">
        <f t="shared" si="25"/>
        <v>0</v>
      </c>
      <c r="Z348" s="81"/>
    </row>
    <row r="349" spans="1:26" s="1" customFormat="1" ht="15" customHeight="1">
      <c r="A349" s="13" t="str">
        <f>IF(ISBLANK(F349),"",VLOOKUP(F349,#REF!,11,0))</f>
        <v/>
      </c>
      <c r="B349" s="40" t="str">
        <f>IF(ISBLANK(F349),"",VLOOKUP(F349,#REF!,7,0))</f>
        <v/>
      </c>
      <c r="D349" s="88" t="str">
        <f t="shared" si="22"/>
        <v/>
      </c>
      <c r="E349" s="66"/>
      <c r="F349" s="95"/>
      <c r="G349" s="96" t="e">
        <f>IF(ISNA(VLOOKUP(F349,#REF!,3,0)),"",VLOOKUP(F349,#REF!,3,0))</f>
        <v>#REF!</v>
      </c>
      <c r="H349" s="99"/>
      <c r="I349" s="99"/>
      <c r="J349" s="97"/>
      <c r="K349" s="115" t="str">
        <f>IF(ISBLANK(J349),"",(VLOOKUP(J349,#REF!,2,0)))</f>
        <v/>
      </c>
      <c r="L349" s="95" t="str">
        <f t="shared" si="23"/>
        <v/>
      </c>
      <c r="M349" s="95"/>
      <c r="N349" s="95"/>
      <c r="O349" s="95"/>
      <c r="P349" s="95"/>
      <c r="Q349" s="95"/>
      <c r="R349" s="95" t="str">
        <f t="shared" si="24"/>
        <v/>
      </c>
      <c r="S349" s="95"/>
      <c r="T349" s="89"/>
      <c r="U349" s="90"/>
      <c r="V349" s="90"/>
      <c r="W349" s="47"/>
      <c r="X349" s="59"/>
      <c r="Y349" s="80">
        <f t="shared" si="25"/>
        <v>0</v>
      </c>
      <c r="Z349" s="81"/>
    </row>
    <row r="350" spans="1:26" s="1" customFormat="1" ht="15" customHeight="1">
      <c r="A350" s="13" t="str">
        <f>IF(ISBLANK(F350),"",VLOOKUP(F350,#REF!,11,0))</f>
        <v/>
      </c>
      <c r="B350" s="40" t="str">
        <f>IF(ISBLANK(F350),"",VLOOKUP(F350,#REF!,7,0))</f>
        <v/>
      </c>
      <c r="D350" s="88" t="str">
        <f t="shared" si="22"/>
        <v/>
      </c>
      <c r="E350" s="66"/>
      <c r="F350" s="95"/>
      <c r="G350" s="96" t="e">
        <f>IF(ISNA(VLOOKUP(F350,#REF!,3,0)),"",VLOOKUP(F350,#REF!,3,0))</f>
        <v>#REF!</v>
      </c>
      <c r="H350" s="99"/>
      <c r="I350" s="99"/>
      <c r="J350" s="97"/>
      <c r="K350" s="115" t="str">
        <f>IF(ISBLANK(J350),"",(VLOOKUP(J350,#REF!,2,0)))</f>
        <v/>
      </c>
      <c r="L350" s="95" t="str">
        <f t="shared" si="23"/>
        <v/>
      </c>
      <c r="M350" s="95"/>
      <c r="N350" s="95"/>
      <c r="O350" s="95"/>
      <c r="P350" s="95"/>
      <c r="Q350" s="95"/>
      <c r="R350" s="95" t="str">
        <f t="shared" si="24"/>
        <v/>
      </c>
      <c r="S350" s="95"/>
      <c r="T350" s="89"/>
      <c r="U350" s="90"/>
      <c r="V350" s="90"/>
      <c r="W350" s="47"/>
      <c r="X350" s="59"/>
      <c r="Y350" s="80">
        <f t="shared" si="25"/>
        <v>0</v>
      </c>
      <c r="Z350" s="81"/>
    </row>
    <row r="351" spans="1:26" s="1" customFormat="1" ht="15" customHeight="1">
      <c r="A351" s="13" t="str">
        <f>IF(ISBLANK(F351),"",VLOOKUP(F351,#REF!,11,0))</f>
        <v/>
      </c>
      <c r="B351" s="40" t="str">
        <f>IF(ISBLANK(F351),"",VLOOKUP(F351,#REF!,7,0))</f>
        <v/>
      </c>
      <c r="D351" s="88" t="str">
        <f t="shared" si="22"/>
        <v/>
      </c>
      <c r="E351" s="66"/>
      <c r="F351" s="95"/>
      <c r="G351" s="96" t="e">
        <f>IF(ISNA(VLOOKUP(F351,#REF!,3,0)),"",VLOOKUP(F351,#REF!,3,0))</f>
        <v>#REF!</v>
      </c>
      <c r="H351" s="99"/>
      <c r="I351" s="99"/>
      <c r="J351" s="97"/>
      <c r="K351" s="115" t="str">
        <f>IF(ISBLANK(J351),"",(VLOOKUP(J351,#REF!,2,0)))</f>
        <v/>
      </c>
      <c r="L351" s="95" t="str">
        <f t="shared" si="23"/>
        <v/>
      </c>
      <c r="M351" s="95"/>
      <c r="N351" s="95"/>
      <c r="O351" s="95"/>
      <c r="P351" s="95"/>
      <c r="Q351" s="95"/>
      <c r="R351" s="95" t="str">
        <f t="shared" si="24"/>
        <v/>
      </c>
      <c r="S351" s="95"/>
      <c r="T351" s="89"/>
      <c r="U351" s="90"/>
      <c r="V351" s="90"/>
      <c r="W351" s="47"/>
      <c r="X351" s="59"/>
      <c r="Y351" s="80">
        <f t="shared" si="25"/>
        <v>0</v>
      </c>
      <c r="Z351" s="81"/>
    </row>
    <row r="352" spans="1:26" s="1" customFormat="1" ht="15" customHeight="1">
      <c r="A352" s="13" t="str">
        <f>IF(ISBLANK(F352),"",VLOOKUP(F352,#REF!,11,0))</f>
        <v/>
      </c>
      <c r="B352" s="40" t="str">
        <f>IF(ISBLANK(F352),"",VLOOKUP(F352,#REF!,7,0))</f>
        <v/>
      </c>
      <c r="D352" s="88" t="str">
        <f t="shared" si="22"/>
        <v/>
      </c>
      <c r="E352" s="66"/>
      <c r="F352" s="95"/>
      <c r="G352" s="96" t="e">
        <f>IF(ISNA(VLOOKUP(F352,#REF!,3,0)),"",VLOOKUP(F352,#REF!,3,0))</f>
        <v>#REF!</v>
      </c>
      <c r="H352" s="99"/>
      <c r="I352" s="99"/>
      <c r="J352" s="97"/>
      <c r="K352" s="115" t="str">
        <f>IF(ISBLANK(J352),"",(VLOOKUP(J352,#REF!,2,0)))</f>
        <v/>
      </c>
      <c r="L352" s="95" t="str">
        <f t="shared" si="23"/>
        <v/>
      </c>
      <c r="M352" s="95"/>
      <c r="N352" s="95"/>
      <c r="O352" s="95"/>
      <c r="P352" s="95"/>
      <c r="Q352" s="95"/>
      <c r="R352" s="95" t="str">
        <f t="shared" si="24"/>
        <v/>
      </c>
      <c r="S352" s="95"/>
      <c r="T352" s="89"/>
      <c r="U352" s="90"/>
      <c r="V352" s="90"/>
      <c r="W352" s="47"/>
      <c r="X352" s="59"/>
      <c r="Y352" s="80">
        <f t="shared" si="25"/>
        <v>0</v>
      </c>
      <c r="Z352" s="81"/>
    </row>
    <row r="353" spans="1:26" s="1" customFormat="1" ht="15" customHeight="1">
      <c r="A353" s="13" t="str">
        <f>IF(ISBLANK(F353),"",VLOOKUP(F353,#REF!,11,0))</f>
        <v/>
      </c>
      <c r="B353" s="40" t="str">
        <f>IF(ISBLANK(F353),"",VLOOKUP(F353,#REF!,7,0))</f>
        <v/>
      </c>
      <c r="D353" s="88" t="str">
        <f t="shared" si="22"/>
        <v/>
      </c>
      <c r="E353" s="66"/>
      <c r="F353" s="95"/>
      <c r="G353" s="96" t="e">
        <f>IF(ISNA(VLOOKUP(F353,#REF!,3,0)),"",VLOOKUP(F353,#REF!,3,0))</f>
        <v>#REF!</v>
      </c>
      <c r="H353" s="99"/>
      <c r="I353" s="99"/>
      <c r="J353" s="97"/>
      <c r="K353" s="115" t="str">
        <f>IF(ISBLANK(J353),"",(VLOOKUP(J353,#REF!,2,0)))</f>
        <v/>
      </c>
      <c r="L353" s="95" t="str">
        <f t="shared" si="23"/>
        <v/>
      </c>
      <c r="M353" s="95"/>
      <c r="N353" s="95"/>
      <c r="O353" s="95"/>
      <c r="P353" s="95"/>
      <c r="Q353" s="95"/>
      <c r="R353" s="95" t="str">
        <f t="shared" si="24"/>
        <v/>
      </c>
      <c r="S353" s="95"/>
      <c r="T353" s="89"/>
      <c r="U353" s="90"/>
      <c r="V353" s="90"/>
      <c r="W353" s="47"/>
      <c r="X353" s="59"/>
      <c r="Y353" s="80">
        <f t="shared" si="25"/>
        <v>0</v>
      </c>
      <c r="Z353" s="81"/>
    </row>
    <row r="354" spans="1:26" s="1" customFormat="1" ht="15" customHeight="1">
      <c r="A354" s="13" t="str">
        <f>IF(ISBLANK(F354),"",VLOOKUP(F354,#REF!,11,0))</f>
        <v/>
      </c>
      <c r="B354" s="40" t="str">
        <f>IF(ISBLANK(F354),"",VLOOKUP(F354,#REF!,7,0))</f>
        <v/>
      </c>
      <c r="D354" s="88" t="str">
        <f t="shared" si="22"/>
        <v/>
      </c>
      <c r="E354" s="66"/>
      <c r="F354" s="95"/>
      <c r="G354" s="96" t="e">
        <f>IF(ISNA(VLOOKUP(F354,#REF!,3,0)),"",VLOOKUP(F354,#REF!,3,0))</f>
        <v>#REF!</v>
      </c>
      <c r="H354" s="99"/>
      <c r="I354" s="99"/>
      <c r="J354" s="97"/>
      <c r="K354" s="115" t="str">
        <f>IF(ISBLANK(J354),"",(VLOOKUP(J354,#REF!,2,0)))</f>
        <v/>
      </c>
      <c r="L354" s="95" t="str">
        <f t="shared" si="23"/>
        <v/>
      </c>
      <c r="M354" s="95"/>
      <c r="N354" s="95"/>
      <c r="O354" s="95"/>
      <c r="P354" s="95"/>
      <c r="Q354" s="95"/>
      <c r="R354" s="95" t="str">
        <f t="shared" si="24"/>
        <v/>
      </c>
      <c r="S354" s="95"/>
      <c r="T354" s="89"/>
      <c r="U354" s="90"/>
      <c r="V354" s="90"/>
      <c r="W354" s="47"/>
      <c r="X354" s="59"/>
      <c r="Y354" s="80">
        <f t="shared" si="25"/>
        <v>0</v>
      </c>
      <c r="Z354" s="81"/>
    </row>
    <row r="355" spans="1:26" s="1" customFormat="1" ht="15" customHeight="1">
      <c r="A355" s="13" t="str">
        <f>IF(ISBLANK(F355),"",VLOOKUP(F355,#REF!,11,0))</f>
        <v/>
      </c>
      <c r="B355" s="40" t="str">
        <f>IF(ISBLANK(F355),"",VLOOKUP(F355,#REF!,7,0))</f>
        <v/>
      </c>
      <c r="D355" s="88" t="str">
        <f t="shared" si="22"/>
        <v/>
      </c>
      <c r="E355" s="66"/>
      <c r="F355" s="95"/>
      <c r="G355" s="96" t="e">
        <f>IF(ISNA(VLOOKUP(F355,#REF!,3,0)),"",VLOOKUP(F355,#REF!,3,0))</f>
        <v>#REF!</v>
      </c>
      <c r="H355" s="99"/>
      <c r="I355" s="99"/>
      <c r="J355" s="97"/>
      <c r="K355" s="115" t="str">
        <f>IF(ISBLANK(J355),"",(VLOOKUP(J355,#REF!,2,0)))</f>
        <v/>
      </c>
      <c r="L355" s="95" t="str">
        <f t="shared" si="23"/>
        <v/>
      </c>
      <c r="M355" s="95"/>
      <c r="N355" s="95"/>
      <c r="O355" s="95"/>
      <c r="P355" s="95"/>
      <c r="Q355" s="95"/>
      <c r="R355" s="95" t="str">
        <f t="shared" si="24"/>
        <v/>
      </c>
      <c r="S355" s="95"/>
      <c r="T355" s="89"/>
      <c r="U355" s="90"/>
      <c r="V355" s="90"/>
      <c r="W355" s="47"/>
      <c r="X355" s="59"/>
      <c r="Y355" s="80">
        <f t="shared" si="25"/>
        <v>0</v>
      </c>
      <c r="Z355" s="81"/>
    </row>
    <row r="356" spans="1:26" s="1" customFormat="1" ht="15" customHeight="1">
      <c r="A356" s="13" t="str">
        <f>IF(ISBLANK(F356),"",VLOOKUP(F356,#REF!,11,0))</f>
        <v/>
      </c>
      <c r="B356" s="40" t="str">
        <f>IF(ISBLANK(F356),"",VLOOKUP(F356,#REF!,7,0))</f>
        <v/>
      </c>
      <c r="D356" s="88" t="str">
        <f t="shared" si="22"/>
        <v/>
      </c>
      <c r="E356" s="66"/>
      <c r="F356" s="95"/>
      <c r="G356" s="96" t="e">
        <f>IF(ISNA(VLOOKUP(F356,#REF!,3,0)),"",VLOOKUP(F356,#REF!,3,0))</f>
        <v>#REF!</v>
      </c>
      <c r="H356" s="99"/>
      <c r="I356" s="99"/>
      <c r="J356" s="97"/>
      <c r="K356" s="115" t="str">
        <f>IF(ISBLANK(J356),"",(VLOOKUP(J356,#REF!,2,0)))</f>
        <v/>
      </c>
      <c r="L356" s="95" t="str">
        <f t="shared" si="23"/>
        <v/>
      </c>
      <c r="M356" s="95"/>
      <c r="N356" s="95"/>
      <c r="O356" s="95"/>
      <c r="P356" s="95"/>
      <c r="Q356" s="95"/>
      <c r="R356" s="95" t="str">
        <f t="shared" si="24"/>
        <v/>
      </c>
      <c r="S356" s="95"/>
      <c r="T356" s="89"/>
      <c r="U356" s="90"/>
      <c r="V356" s="90"/>
      <c r="W356" s="47"/>
      <c r="X356" s="59"/>
      <c r="Y356" s="80">
        <f t="shared" si="25"/>
        <v>0</v>
      </c>
      <c r="Z356" s="81"/>
    </row>
    <row r="357" spans="1:26" s="1" customFormat="1" ht="15" customHeight="1">
      <c r="A357" s="13" t="str">
        <f>IF(ISBLANK(F357),"",VLOOKUP(F357,#REF!,11,0))</f>
        <v/>
      </c>
      <c r="B357" s="40" t="str">
        <f>IF(ISBLANK(F357),"",VLOOKUP(F357,#REF!,7,0))</f>
        <v/>
      </c>
      <c r="D357" s="88" t="str">
        <f t="shared" si="22"/>
        <v/>
      </c>
      <c r="E357" s="66"/>
      <c r="F357" s="95"/>
      <c r="G357" s="96" t="e">
        <f>IF(ISNA(VLOOKUP(F357,#REF!,3,0)),"",VLOOKUP(F357,#REF!,3,0))</f>
        <v>#REF!</v>
      </c>
      <c r="H357" s="99"/>
      <c r="I357" s="99"/>
      <c r="J357" s="97"/>
      <c r="K357" s="115" t="str">
        <f>IF(ISBLANK(J357),"",(VLOOKUP(J357,#REF!,2,0)))</f>
        <v/>
      </c>
      <c r="L357" s="95" t="str">
        <f t="shared" si="23"/>
        <v/>
      </c>
      <c r="M357" s="95"/>
      <c r="N357" s="95"/>
      <c r="O357" s="95"/>
      <c r="P357" s="95"/>
      <c r="Q357" s="95"/>
      <c r="R357" s="95" t="str">
        <f t="shared" si="24"/>
        <v/>
      </c>
      <c r="S357" s="95"/>
      <c r="T357" s="89"/>
      <c r="U357" s="90"/>
      <c r="V357" s="90"/>
      <c r="W357" s="47"/>
      <c r="X357" s="59"/>
      <c r="Y357" s="80">
        <f t="shared" si="25"/>
        <v>0</v>
      </c>
      <c r="Z357" s="81"/>
    </row>
    <row r="358" spans="1:26" s="1" customFormat="1" ht="15" customHeight="1">
      <c r="A358" s="13" t="str">
        <f>IF(ISBLANK(F358),"",VLOOKUP(F358,#REF!,11,0))</f>
        <v/>
      </c>
      <c r="B358" s="40" t="str">
        <f>IF(ISBLANK(F358),"",VLOOKUP(F358,#REF!,7,0))</f>
        <v/>
      </c>
      <c r="D358" s="88" t="str">
        <f t="shared" si="22"/>
        <v/>
      </c>
      <c r="E358" s="66"/>
      <c r="F358" s="95"/>
      <c r="G358" s="96" t="e">
        <f>IF(ISNA(VLOOKUP(F358,#REF!,3,0)),"",VLOOKUP(F358,#REF!,3,0))</f>
        <v>#REF!</v>
      </c>
      <c r="H358" s="99"/>
      <c r="I358" s="99"/>
      <c r="J358" s="97"/>
      <c r="K358" s="115" t="str">
        <f>IF(ISBLANK(J358),"",(VLOOKUP(J358,#REF!,2,0)))</f>
        <v/>
      </c>
      <c r="L358" s="95" t="str">
        <f t="shared" si="23"/>
        <v/>
      </c>
      <c r="M358" s="95"/>
      <c r="N358" s="95"/>
      <c r="O358" s="95"/>
      <c r="P358" s="95"/>
      <c r="Q358" s="95"/>
      <c r="R358" s="95" t="str">
        <f t="shared" si="24"/>
        <v/>
      </c>
      <c r="S358" s="95"/>
      <c r="T358" s="89"/>
      <c r="U358" s="90"/>
      <c r="V358" s="90"/>
      <c r="W358" s="47"/>
      <c r="X358" s="59"/>
      <c r="Y358" s="80">
        <f t="shared" si="25"/>
        <v>0</v>
      </c>
      <c r="Z358" s="81"/>
    </row>
    <row r="359" spans="1:26" s="1" customFormat="1" ht="15" customHeight="1">
      <c r="A359" s="13" t="str">
        <f>IF(ISBLANK(F359),"",VLOOKUP(F359,#REF!,11,0))</f>
        <v/>
      </c>
      <c r="B359" s="40" t="str">
        <f>IF(ISBLANK(F359),"",VLOOKUP(F359,#REF!,7,0))</f>
        <v/>
      </c>
      <c r="D359" s="88" t="str">
        <f t="shared" si="22"/>
        <v/>
      </c>
      <c r="E359" s="66"/>
      <c r="F359" s="95"/>
      <c r="G359" s="96" t="e">
        <f>IF(ISNA(VLOOKUP(F359,#REF!,3,0)),"",VLOOKUP(F359,#REF!,3,0))</f>
        <v>#REF!</v>
      </c>
      <c r="H359" s="99"/>
      <c r="I359" s="99"/>
      <c r="J359" s="97"/>
      <c r="K359" s="115" t="str">
        <f>IF(ISBLANK(J359),"",(VLOOKUP(J359,#REF!,2,0)))</f>
        <v/>
      </c>
      <c r="L359" s="95" t="str">
        <f t="shared" si="23"/>
        <v/>
      </c>
      <c r="M359" s="95"/>
      <c r="N359" s="95"/>
      <c r="O359" s="95"/>
      <c r="P359" s="95"/>
      <c r="Q359" s="95"/>
      <c r="R359" s="95" t="str">
        <f t="shared" si="24"/>
        <v/>
      </c>
      <c r="S359" s="95"/>
      <c r="T359" s="89"/>
      <c r="U359" s="90"/>
      <c r="V359" s="90"/>
      <c r="W359" s="47"/>
      <c r="X359" s="59"/>
      <c r="Y359" s="80">
        <f t="shared" si="25"/>
        <v>0</v>
      </c>
      <c r="Z359" s="81"/>
    </row>
    <row r="360" spans="1:26" s="1" customFormat="1" ht="15" customHeight="1">
      <c r="A360" s="13" t="str">
        <f>IF(ISBLANK(F360),"",VLOOKUP(F360,#REF!,11,0))</f>
        <v/>
      </c>
      <c r="B360" s="40" t="str">
        <f>IF(ISBLANK(F360),"",VLOOKUP(F360,#REF!,7,0))</f>
        <v/>
      </c>
      <c r="D360" s="88" t="str">
        <f t="shared" si="22"/>
        <v/>
      </c>
      <c r="E360" s="66"/>
      <c r="F360" s="95"/>
      <c r="G360" s="96" t="e">
        <f>IF(ISNA(VLOOKUP(F360,#REF!,3,0)),"",VLOOKUP(F360,#REF!,3,0))</f>
        <v>#REF!</v>
      </c>
      <c r="H360" s="99"/>
      <c r="I360" s="99"/>
      <c r="J360" s="97"/>
      <c r="K360" s="115" t="str">
        <f>IF(ISBLANK(J360),"",(VLOOKUP(J360,#REF!,2,0)))</f>
        <v/>
      </c>
      <c r="L360" s="95" t="str">
        <f t="shared" si="23"/>
        <v/>
      </c>
      <c r="M360" s="95"/>
      <c r="N360" s="95"/>
      <c r="O360" s="95"/>
      <c r="P360" s="95"/>
      <c r="Q360" s="95"/>
      <c r="R360" s="95" t="str">
        <f t="shared" si="24"/>
        <v/>
      </c>
      <c r="S360" s="95"/>
      <c r="T360" s="89"/>
      <c r="U360" s="90"/>
      <c r="V360" s="90"/>
      <c r="W360" s="47"/>
      <c r="X360" s="59"/>
      <c r="Y360" s="80">
        <f t="shared" si="25"/>
        <v>0</v>
      </c>
      <c r="Z360" s="81"/>
    </row>
    <row r="361" spans="1:26" s="1" customFormat="1" ht="15" customHeight="1">
      <c r="A361" s="13" t="str">
        <f>IF(ISBLANK(F361),"",VLOOKUP(F361,#REF!,11,0))</f>
        <v/>
      </c>
      <c r="B361" s="40" t="str">
        <f>IF(ISBLANK(F361),"",VLOOKUP(F361,#REF!,7,0))</f>
        <v/>
      </c>
      <c r="D361" s="88" t="str">
        <f t="shared" si="22"/>
        <v/>
      </c>
      <c r="E361" s="66"/>
      <c r="F361" s="95"/>
      <c r="G361" s="96" t="e">
        <f>IF(ISNA(VLOOKUP(F361,#REF!,3,0)),"",VLOOKUP(F361,#REF!,3,0))</f>
        <v>#REF!</v>
      </c>
      <c r="H361" s="99"/>
      <c r="I361" s="99"/>
      <c r="J361" s="97"/>
      <c r="K361" s="115" t="str">
        <f>IF(ISBLANK(J361),"",(VLOOKUP(J361,#REF!,2,0)))</f>
        <v/>
      </c>
      <c r="L361" s="95" t="str">
        <f t="shared" si="23"/>
        <v/>
      </c>
      <c r="M361" s="95"/>
      <c r="N361" s="95"/>
      <c r="O361" s="95"/>
      <c r="P361" s="95"/>
      <c r="Q361" s="95"/>
      <c r="R361" s="95" t="str">
        <f t="shared" si="24"/>
        <v/>
      </c>
      <c r="S361" s="95"/>
      <c r="T361" s="89"/>
      <c r="U361" s="90"/>
      <c r="V361" s="90"/>
      <c r="W361" s="47"/>
      <c r="X361" s="59"/>
      <c r="Y361" s="80">
        <f t="shared" si="25"/>
        <v>0</v>
      </c>
      <c r="Z361" s="81"/>
    </row>
    <row r="362" spans="1:26" s="1" customFormat="1" ht="15" customHeight="1">
      <c r="A362" s="13" t="str">
        <f>IF(ISBLANK(F362),"",VLOOKUP(F362,#REF!,11,0))</f>
        <v/>
      </c>
      <c r="B362" s="40" t="str">
        <f>IF(ISBLANK(F362),"",VLOOKUP(F362,#REF!,7,0))</f>
        <v/>
      </c>
      <c r="D362" s="88" t="str">
        <f t="shared" si="22"/>
        <v/>
      </c>
      <c r="E362" s="66"/>
      <c r="F362" s="95"/>
      <c r="G362" s="96" t="e">
        <f>IF(ISNA(VLOOKUP(F362,#REF!,3,0)),"",VLOOKUP(F362,#REF!,3,0))</f>
        <v>#REF!</v>
      </c>
      <c r="H362" s="99"/>
      <c r="I362" s="99"/>
      <c r="J362" s="97"/>
      <c r="K362" s="115" t="str">
        <f>IF(ISBLANK(J362),"",(VLOOKUP(J362,#REF!,2,0)))</f>
        <v/>
      </c>
      <c r="L362" s="95" t="str">
        <f t="shared" si="23"/>
        <v/>
      </c>
      <c r="M362" s="95"/>
      <c r="N362" s="95"/>
      <c r="O362" s="95"/>
      <c r="P362" s="95"/>
      <c r="Q362" s="95"/>
      <c r="R362" s="95" t="str">
        <f t="shared" si="24"/>
        <v/>
      </c>
      <c r="S362" s="95"/>
      <c r="T362" s="89"/>
      <c r="U362" s="90"/>
      <c r="V362" s="90"/>
      <c r="W362" s="47"/>
      <c r="X362" s="59"/>
      <c r="Y362" s="80">
        <f t="shared" si="25"/>
        <v>0</v>
      </c>
      <c r="Z362" s="81"/>
    </row>
    <row r="363" spans="1:26" s="1" customFormat="1" ht="15" customHeight="1">
      <c r="A363" s="13" t="str">
        <f>IF(ISBLANK(F363),"",VLOOKUP(F363,#REF!,11,0))</f>
        <v/>
      </c>
      <c r="B363" s="40" t="str">
        <f>IF(ISBLANK(F363),"",VLOOKUP(F363,#REF!,7,0))</f>
        <v/>
      </c>
      <c r="D363" s="88" t="str">
        <f t="shared" si="22"/>
        <v/>
      </c>
      <c r="E363" s="66"/>
      <c r="F363" s="95"/>
      <c r="G363" s="96" t="e">
        <f>IF(ISNA(VLOOKUP(F363,#REF!,3,0)),"",VLOOKUP(F363,#REF!,3,0))</f>
        <v>#REF!</v>
      </c>
      <c r="H363" s="99"/>
      <c r="I363" s="99"/>
      <c r="J363" s="97"/>
      <c r="K363" s="115" t="str">
        <f>IF(ISBLANK(J363),"",(VLOOKUP(J363,#REF!,2,0)))</f>
        <v/>
      </c>
      <c r="L363" s="95" t="str">
        <f t="shared" si="23"/>
        <v/>
      </c>
      <c r="M363" s="95"/>
      <c r="N363" s="95"/>
      <c r="O363" s="95"/>
      <c r="P363" s="95"/>
      <c r="Q363" s="95"/>
      <c r="R363" s="95" t="str">
        <f t="shared" si="24"/>
        <v/>
      </c>
      <c r="S363" s="95"/>
      <c r="T363" s="89"/>
      <c r="U363" s="90"/>
      <c r="V363" s="90"/>
      <c r="W363" s="47"/>
      <c r="X363" s="59"/>
      <c r="Y363" s="80">
        <f t="shared" si="25"/>
        <v>0</v>
      </c>
      <c r="Z363" s="81"/>
    </row>
    <row r="364" spans="1:26" s="1" customFormat="1" ht="15" customHeight="1">
      <c r="A364" s="13" t="str">
        <f>IF(ISBLANK(F364),"",VLOOKUP(F364,#REF!,11,0))</f>
        <v/>
      </c>
      <c r="B364" s="40" t="str">
        <f>IF(ISBLANK(F364),"",VLOOKUP(F364,#REF!,7,0))</f>
        <v/>
      </c>
      <c r="D364" s="88" t="str">
        <f t="shared" si="22"/>
        <v/>
      </c>
      <c r="E364" s="66"/>
      <c r="F364" s="95"/>
      <c r="G364" s="96" t="e">
        <f>IF(ISNA(VLOOKUP(F364,#REF!,3,0)),"",VLOOKUP(F364,#REF!,3,0))</f>
        <v>#REF!</v>
      </c>
      <c r="H364" s="99"/>
      <c r="I364" s="99"/>
      <c r="J364" s="97"/>
      <c r="K364" s="115" t="str">
        <f>IF(ISBLANK(J364),"",(VLOOKUP(J364,#REF!,2,0)))</f>
        <v/>
      </c>
      <c r="L364" s="95" t="str">
        <f t="shared" si="23"/>
        <v/>
      </c>
      <c r="M364" s="95"/>
      <c r="N364" s="95"/>
      <c r="O364" s="95"/>
      <c r="P364" s="95"/>
      <c r="Q364" s="95"/>
      <c r="R364" s="95" t="str">
        <f t="shared" si="24"/>
        <v/>
      </c>
      <c r="S364" s="95"/>
      <c r="T364" s="89"/>
      <c r="U364" s="90"/>
      <c r="V364" s="90"/>
      <c r="W364" s="47"/>
      <c r="X364" s="59"/>
      <c r="Y364" s="80">
        <f t="shared" si="25"/>
        <v>0</v>
      </c>
      <c r="Z364" s="81"/>
    </row>
    <row r="365" spans="1:26" s="1" customFormat="1" ht="15" customHeight="1">
      <c r="A365" s="13" t="str">
        <f>IF(ISBLANK(F365),"",VLOOKUP(F365,#REF!,11,0))</f>
        <v/>
      </c>
      <c r="B365" s="40" t="str">
        <f>IF(ISBLANK(F365),"",VLOOKUP(F365,#REF!,7,0))</f>
        <v/>
      </c>
      <c r="D365" s="88" t="str">
        <f t="shared" si="22"/>
        <v/>
      </c>
      <c r="E365" s="66"/>
      <c r="F365" s="95"/>
      <c r="G365" s="96" t="e">
        <f>IF(ISNA(VLOOKUP(F365,#REF!,3,0)),"",VLOOKUP(F365,#REF!,3,0))</f>
        <v>#REF!</v>
      </c>
      <c r="H365" s="99"/>
      <c r="I365" s="99"/>
      <c r="J365" s="97"/>
      <c r="K365" s="115" t="str">
        <f>IF(ISBLANK(J365),"",(VLOOKUP(J365,#REF!,2,0)))</f>
        <v/>
      </c>
      <c r="L365" s="95" t="str">
        <f t="shared" si="23"/>
        <v/>
      </c>
      <c r="M365" s="95"/>
      <c r="N365" s="95"/>
      <c r="O365" s="95"/>
      <c r="P365" s="95"/>
      <c r="Q365" s="95"/>
      <c r="R365" s="95" t="str">
        <f t="shared" si="24"/>
        <v/>
      </c>
      <c r="S365" s="95"/>
      <c r="T365" s="89"/>
      <c r="U365" s="90"/>
      <c r="V365" s="90"/>
      <c r="W365" s="47"/>
      <c r="X365" s="59"/>
      <c r="Y365" s="80">
        <f t="shared" si="25"/>
        <v>0</v>
      </c>
      <c r="Z365" s="81"/>
    </row>
    <row r="366" spans="1:26" s="1" customFormat="1" ht="15" customHeight="1">
      <c r="A366" s="13" t="str">
        <f>IF(ISBLANK(F366),"",VLOOKUP(F366,#REF!,11,0))</f>
        <v/>
      </c>
      <c r="B366" s="40" t="str">
        <f>IF(ISBLANK(F366),"",VLOOKUP(F366,#REF!,7,0))</f>
        <v/>
      </c>
      <c r="D366" s="88" t="str">
        <f t="shared" ref="D366:D429" si="26">IF(Y366=0,"",IF(ISBLANK(E366),IF(ISBLANK(V366),40,50),IF(E366="J",IF(ISBLANK(V366),29,39),IF(E366="Z",IF(ISBLANK(V366),29,39),IF(E366="G",IF(ISBLANK(V366),9,19),IF(E366="I",IF(ISBLANK(V366),9,19)))))))</f>
        <v/>
      </c>
      <c r="E366" s="66"/>
      <c r="F366" s="95"/>
      <c r="G366" s="96" t="e">
        <f>IF(ISNA(VLOOKUP(F366,#REF!,3,0)),"",VLOOKUP(F366,#REF!,3,0))</f>
        <v>#REF!</v>
      </c>
      <c r="H366" s="99"/>
      <c r="I366" s="99"/>
      <c r="J366" s="97"/>
      <c r="K366" s="115" t="str">
        <f>IF(ISBLANK(J366),"",(VLOOKUP(J366,#REF!,2,0)))</f>
        <v/>
      </c>
      <c r="L366" s="95" t="str">
        <f t="shared" si="23"/>
        <v/>
      </c>
      <c r="M366" s="95"/>
      <c r="N366" s="95"/>
      <c r="O366" s="95"/>
      <c r="P366" s="95"/>
      <c r="Q366" s="95"/>
      <c r="R366" s="95" t="str">
        <f t="shared" si="24"/>
        <v/>
      </c>
      <c r="S366" s="95"/>
      <c r="T366" s="89"/>
      <c r="U366" s="90"/>
      <c r="V366" s="90"/>
      <c r="W366" s="47"/>
      <c r="X366" s="59"/>
      <c r="Y366" s="80">
        <f t="shared" si="25"/>
        <v>0</v>
      </c>
      <c r="Z366" s="81"/>
    </row>
    <row r="367" spans="1:26" s="1" customFormat="1" ht="15" customHeight="1">
      <c r="A367" s="13" t="str">
        <f>IF(ISBLANK(F367),"",VLOOKUP(F367,#REF!,11,0))</f>
        <v/>
      </c>
      <c r="B367" s="40" t="str">
        <f>IF(ISBLANK(F367),"",VLOOKUP(F367,#REF!,7,0))</f>
        <v/>
      </c>
      <c r="D367" s="88" t="str">
        <f t="shared" si="26"/>
        <v/>
      </c>
      <c r="E367" s="66"/>
      <c r="F367" s="95"/>
      <c r="G367" s="96" t="e">
        <f>IF(ISNA(VLOOKUP(F367,#REF!,3,0)),"",VLOOKUP(F367,#REF!,3,0))</f>
        <v>#REF!</v>
      </c>
      <c r="H367" s="99"/>
      <c r="I367" s="99"/>
      <c r="J367" s="97"/>
      <c r="K367" s="115" t="str">
        <f>IF(ISBLANK(J367),"",(VLOOKUP(J367,#REF!,2,0)))</f>
        <v/>
      </c>
      <c r="L367" s="95" t="str">
        <f t="shared" ref="L367:L430" si="27">IF(B367="","",IF(B367="-","VX",IF(B367="&lt;","VX",IF(B367="+","OX",IF(B367="&gt;","OX",IF(B367="YY","YY",IF(B367="ZZ","ZZ")))))))</f>
        <v/>
      </c>
      <c r="M367" s="95"/>
      <c r="N367" s="95"/>
      <c r="O367" s="95"/>
      <c r="P367" s="95"/>
      <c r="Q367" s="95"/>
      <c r="R367" s="95" t="str">
        <f t="shared" ref="R367:R430" si="28">IF(Q367="","","0010")</f>
        <v/>
      </c>
      <c r="S367" s="95"/>
      <c r="T367" s="89"/>
      <c r="U367" s="90"/>
      <c r="V367" s="90"/>
      <c r="W367" s="47"/>
      <c r="X367" s="59"/>
      <c r="Y367" s="80">
        <f t="shared" ref="Y367:Y430" si="29">ROUND(U367-V367,2)</f>
        <v>0</v>
      </c>
      <c r="Z367" s="81"/>
    </row>
    <row r="368" spans="1:26" s="1" customFormat="1" ht="15" customHeight="1">
      <c r="A368" s="13" t="str">
        <f>IF(ISBLANK(F368),"",VLOOKUP(F368,#REF!,11,0))</f>
        <v/>
      </c>
      <c r="B368" s="40" t="str">
        <f>IF(ISBLANK(F368),"",VLOOKUP(F368,#REF!,7,0))</f>
        <v/>
      </c>
      <c r="D368" s="88" t="str">
        <f t="shared" si="26"/>
        <v/>
      </c>
      <c r="E368" s="66"/>
      <c r="F368" s="95"/>
      <c r="G368" s="96" t="e">
        <f>IF(ISNA(VLOOKUP(F368,#REF!,3,0)),"",VLOOKUP(F368,#REF!,3,0))</f>
        <v>#REF!</v>
      </c>
      <c r="H368" s="99"/>
      <c r="I368" s="99"/>
      <c r="J368" s="97"/>
      <c r="K368" s="115" t="str">
        <f>IF(ISBLANK(J368),"",(VLOOKUP(J368,#REF!,2,0)))</f>
        <v/>
      </c>
      <c r="L368" s="95" t="str">
        <f t="shared" si="27"/>
        <v/>
      </c>
      <c r="M368" s="95"/>
      <c r="N368" s="95"/>
      <c r="O368" s="95"/>
      <c r="P368" s="95"/>
      <c r="Q368" s="95"/>
      <c r="R368" s="95" t="str">
        <f t="shared" si="28"/>
        <v/>
      </c>
      <c r="S368" s="95"/>
      <c r="T368" s="89"/>
      <c r="U368" s="90"/>
      <c r="V368" s="90"/>
      <c r="W368" s="47"/>
      <c r="X368" s="59"/>
      <c r="Y368" s="80">
        <f t="shared" si="29"/>
        <v>0</v>
      </c>
      <c r="Z368" s="81"/>
    </row>
    <row r="369" spans="1:26" s="1" customFormat="1" ht="15" customHeight="1">
      <c r="A369" s="13" t="str">
        <f>IF(ISBLANK(F369),"",VLOOKUP(F369,#REF!,11,0))</f>
        <v/>
      </c>
      <c r="B369" s="40" t="str">
        <f>IF(ISBLANK(F369),"",VLOOKUP(F369,#REF!,7,0))</f>
        <v/>
      </c>
      <c r="D369" s="88" t="str">
        <f t="shared" si="26"/>
        <v/>
      </c>
      <c r="E369" s="66"/>
      <c r="F369" s="95"/>
      <c r="G369" s="96" t="e">
        <f>IF(ISNA(VLOOKUP(F369,#REF!,3,0)),"",VLOOKUP(F369,#REF!,3,0))</f>
        <v>#REF!</v>
      </c>
      <c r="H369" s="99"/>
      <c r="I369" s="99"/>
      <c r="J369" s="97"/>
      <c r="K369" s="115" t="str">
        <f>IF(ISBLANK(J369),"",(VLOOKUP(J369,#REF!,2,0)))</f>
        <v/>
      </c>
      <c r="L369" s="95" t="str">
        <f t="shared" si="27"/>
        <v/>
      </c>
      <c r="M369" s="95"/>
      <c r="N369" s="95"/>
      <c r="O369" s="95"/>
      <c r="P369" s="95"/>
      <c r="Q369" s="95"/>
      <c r="R369" s="95" t="str">
        <f t="shared" si="28"/>
        <v/>
      </c>
      <c r="S369" s="95"/>
      <c r="T369" s="89"/>
      <c r="U369" s="90"/>
      <c r="V369" s="90"/>
      <c r="W369" s="47"/>
      <c r="X369" s="59"/>
      <c r="Y369" s="80">
        <f t="shared" si="29"/>
        <v>0</v>
      </c>
      <c r="Z369" s="81"/>
    </row>
    <row r="370" spans="1:26" s="1" customFormat="1" ht="15" customHeight="1">
      <c r="A370" s="13" t="str">
        <f>IF(ISBLANK(F370),"",VLOOKUP(F370,#REF!,11,0))</f>
        <v/>
      </c>
      <c r="B370" s="40" t="str">
        <f>IF(ISBLANK(F370),"",VLOOKUP(F370,#REF!,7,0))</f>
        <v/>
      </c>
      <c r="D370" s="88" t="str">
        <f t="shared" si="26"/>
        <v/>
      </c>
      <c r="E370" s="66"/>
      <c r="F370" s="95"/>
      <c r="G370" s="96" t="e">
        <f>IF(ISNA(VLOOKUP(F370,#REF!,3,0)),"",VLOOKUP(F370,#REF!,3,0))</f>
        <v>#REF!</v>
      </c>
      <c r="H370" s="99"/>
      <c r="I370" s="99"/>
      <c r="J370" s="97"/>
      <c r="K370" s="115" t="str">
        <f>IF(ISBLANK(J370),"",(VLOOKUP(J370,#REF!,2,0)))</f>
        <v/>
      </c>
      <c r="L370" s="95" t="str">
        <f t="shared" si="27"/>
        <v/>
      </c>
      <c r="M370" s="95"/>
      <c r="N370" s="95"/>
      <c r="O370" s="95"/>
      <c r="P370" s="95"/>
      <c r="Q370" s="95"/>
      <c r="R370" s="95" t="str">
        <f t="shared" si="28"/>
        <v/>
      </c>
      <c r="S370" s="95"/>
      <c r="T370" s="89"/>
      <c r="U370" s="90"/>
      <c r="V370" s="90"/>
      <c r="W370" s="47"/>
      <c r="X370" s="59"/>
      <c r="Y370" s="80">
        <f t="shared" si="29"/>
        <v>0</v>
      </c>
      <c r="Z370" s="81"/>
    </row>
    <row r="371" spans="1:26" s="1" customFormat="1" ht="15" customHeight="1">
      <c r="A371" s="13" t="str">
        <f>IF(ISBLANK(F371),"",VLOOKUP(F371,#REF!,11,0))</f>
        <v/>
      </c>
      <c r="B371" s="40" t="str">
        <f>IF(ISBLANK(F371),"",VLOOKUP(F371,#REF!,7,0))</f>
        <v/>
      </c>
      <c r="D371" s="88" t="str">
        <f t="shared" si="26"/>
        <v/>
      </c>
      <c r="E371" s="66"/>
      <c r="F371" s="95"/>
      <c r="G371" s="96" t="e">
        <f>IF(ISNA(VLOOKUP(F371,#REF!,3,0)),"",VLOOKUP(F371,#REF!,3,0))</f>
        <v>#REF!</v>
      </c>
      <c r="H371" s="99"/>
      <c r="I371" s="99"/>
      <c r="J371" s="97"/>
      <c r="K371" s="115" t="str">
        <f>IF(ISBLANK(J371),"",(VLOOKUP(J371,#REF!,2,0)))</f>
        <v/>
      </c>
      <c r="L371" s="95" t="str">
        <f t="shared" si="27"/>
        <v/>
      </c>
      <c r="M371" s="95"/>
      <c r="N371" s="95"/>
      <c r="O371" s="95"/>
      <c r="P371" s="95"/>
      <c r="Q371" s="95"/>
      <c r="R371" s="95" t="str">
        <f t="shared" si="28"/>
        <v/>
      </c>
      <c r="S371" s="95"/>
      <c r="T371" s="89"/>
      <c r="U371" s="90"/>
      <c r="V371" s="90"/>
      <c r="W371" s="47"/>
      <c r="X371" s="59"/>
      <c r="Y371" s="80">
        <f t="shared" si="29"/>
        <v>0</v>
      </c>
      <c r="Z371" s="81"/>
    </row>
    <row r="372" spans="1:26" s="1" customFormat="1" ht="15" customHeight="1">
      <c r="A372" s="13" t="str">
        <f>IF(ISBLANK(F372),"",VLOOKUP(F372,#REF!,11,0))</f>
        <v/>
      </c>
      <c r="B372" s="40" t="str">
        <f>IF(ISBLANK(F372),"",VLOOKUP(F372,#REF!,7,0))</f>
        <v/>
      </c>
      <c r="D372" s="88" t="str">
        <f t="shared" si="26"/>
        <v/>
      </c>
      <c r="E372" s="66"/>
      <c r="F372" s="95"/>
      <c r="G372" s="96" t="e">
        <f>IF(ISNA(VLOOKUP(F372,#REF!,3,0)),"",VLOOKUP(F372,#REF!,3,0))</f>
        <v>#REF!</v>
      </c>
      <c r="H372" s="99"/>
      <c r="I372" s="99"/>
      <c r="J372" s="97"/>
      <c r="K372" s="115" t="str">
        <f>IF(ISBLANK(J372),"",(VLOOKUP(J372,#REF!,2,0)))</f>
        <v/>
      </c>
      <c r="L372" s="95" t="str">
        <f t="shared" si="27"/>
        <v/>
      </c>
      <c r="M372" s="95"/>
      <c r="N372" s="95"/>
      <c r="O372" s="95"/>
      <c r="P372" s="95"/>
      <c r="Q372" s="95"/>
      <c r="R372" s="95" t="str">
        <f t="shared" si="28"/>
        <v/>
      </c>
      <c r="S372" s="95"/>
      <c r="T372" s="89"/>
      <c r="U372" s="90"/>
      <c r="V372" s="90"/>
      <c r="W372" s="47"/>
      <c r="X372" s="59"/>
      <c r="Y372" s="80">
        <f t="shared" si="29"/>
        <v>0</v>
      </c>
      <c r="Z372" s="81"/>
    </row>
    <row r="373" spans="1:26" s="1" customFormat="1" ht="15" customHeight="1">
      <c r="A373" s="13" t="str">
        <f>IF(ISBLANK(F373),"",VLOOKUP(F373,#REF!,11,0))</f>
        <v/>
      </c>
      <c r="B373" s="40" t="str">
        <f>IF(ISBLANK(F373),"",VLOOKUP(F373,#REF!,7,0))</f>
        <v/>
      </c>
      <c r="D373" s="88" t="str">
        <f t="shared" si="26"/>
        <v/>
      </c>
      <c r="E373" s="66"/>
      <c r="F373" s="95"/>
      <c r="G373" s="96" t="e">
        <f>IF(ISNA(VLOOKUP(F373,#REF!,3,0)),"",VLOOKUP(F373,#REF!,3,0))</f>
        <v>#REF!</v>
      </c>
      <c r="H373" s="99"/>
      <c r="I373" s="99"/>
      <c r="J373" s="97"/>
      <c r="K373" s="115" t="str">
        <f>IF(ISBLANK(J373),"",(VLOOKUP(J373,#REF!,2,0)))</f>
        <v/>
      </c>
      <c r="L373" s="95" t="str">
        <f t="shared" si="27"/>
        <v/>
      </c>
      <c r="M373" s="95"/>
      <c r="N373" s="95"/>
      <c r="O373" s="95"/>
      <c r="P373" s="95"/>
      <c r="Q373" s="95"/>
      <c r="R373" s="95" t="str">
        <f t="shared" si="28"/>
        <v/>
      </c>
      <c r="S373" s="95"/>
      <c r="T373" s="89"/>
      <c r="U373" s="90"/>
      <c r="V373" s="90"/>
      <c r="W373" s="47"/>
      <c r="X373" s="59"/>
      <c r="Y373" s="80">
        <f t="shared" si="29"/>
        <v>0</v>
      </c>
      <c r="Z373" s="81"/>
    </row>
    <row r="374" spans="1:26" s="1" customFormat="1" ht="15" customHeight="1">
      <c r="A374" s="13" t="str">
        <f>IF(ISBLANK(F374),"",VLOOKUP(F374,#REF!,11,0))</f>
        <v/>
      </c>
      <c r="B374" s="40" t="str">
        <f>IF(ISBLANK(F374),"",VLOOKUP(F374,#REF!,7,0))</f>
        <v/>
      </c>
      <c r="D374" s="88" t="str">
        <f t="shared" si="26"/>
        <v/>
      </c>
      <c r="E374" s="66"/>
      <c r="F374" s="95"/>
      <c r="G374" s="96" t="e">
        <f>IF(ISNA(VLOOKUP(F374,#REF!,3,0)),"",VLOOKUP(F374,#REF!,3,0))</f>
        <v>#REF!</v>
      </c>
      <c r="H374" s="99"/>
      <c r="I374" s="99"/>
      <c r="J374" s="97"/>
      <c r="K374" s="115" t="str">
        <f>IF(ISBLANK(J374),"",(VLOOKUP(J374,#REF!,2,0)))</f>
        <v/>
      </c>
      <c r="L374" s="95" t="str">
        <f t="shared" si="27"/>
        <v/>
      </c>
      <c r="M374" s="95"/>
      <c r="N374" s="95"/>
      <c r="O374" s="95"/>
      <c r="P374" s="95"/>
      <c r="Q374" s="95"/>
      <c r="R374" s="95" t="str">
        <f t="shared" si="28"/>
        <v/>
      </c>
      <c r="S374" s="95"/>
      <c r="T374" s="89"/>
      <c r="U374" s="90"/>
      <c r="V374" s="90"/>
      <c r="W374" s="47"/>
      <c r="X374" s="59"/>
      <c r="Y374" s="80">
        <f t="shared" si="29"/>
        <v>0</v>
      </c>
      <c r="Z374" s="81"/>
    </row>
    <row r="375" spans="1:26" s="1" customFormat="1" ht="15" customHeight="1">
      <c r="A375" s="13" t="str">
        <f>IF(ISBLANK(F375),"",VLOOKUP(F375,#REF!,11,0))</f>
        <v/>
      </c>
      <c r="B375" s="40" t="str">
        <f>IF(ISBLANK(F375),"",VLOOKUP(F375,#REF!,7,0))</f>
        <v/>
      </c>
      <c r="D375" s="88" t="str">
        <f t="shared" si="26"/>
        <v/>
      </c>
      <c r="E375" s="66"/>
      <c r="F375" s="95"/>
      <c r="G375" s="96" t="e">
        <f>IF(ISNA(VLOOKUP(F375,#REF!,3,0)),"",VLOOKUP(F375,#REF!,3,0))</f>
        <v>#REF!</v>
      </c>
      <c r="H375" s="99"/>
      <c r="I375" s="99"/>
      <c r="J375" s="97"/>
      <c r="K375" s="115" t="str">
        <f>IF(ISBLANK(J375),"",(VLOOKUP(J375,#REF!,2,0)))</f>
        <v/>
      </c>
      <c r="L375" s="95" t="str">
        <f t="shared" si="27"/>
        <v/>
      </c>
      <c r="M375" s="95"/>
      <c r="N375" s="95"/>
      <c r="O375" s="95"/>
      <c r="P375" s="95"/>
      <c r="Q375" s="95"/>
      <c r="R375" s="95" t="str">
        <f t="shared" si="28"/>
        <v/>
      </c>
      <c r="S375" s="95"/>
      <c r="T375" s="89"/>
      <c r="U375" s="90"/>
      <c r="V375" s="90"/>
      <c r="W375" s="47"/>
      <c r="X375" s="59"/>
      <c r="Y375" s="80">
        <f t="shared" si="29"/>
        <v>0</v>
      </c>
      <c r="Z375" s="81"/>
    </row>
    <row r="376" spans="1:26" s="1" customFormat="1" ht="15" customHeight="1">
      <c r="A376" s="13" t="str">
        <f>IF(ISBLANK(F376),"",VLOOKUP(F376,#REF!,11,0))</f>
        <v/>
      </c>
      <c r="B376" s="40" t="str">
        <f>IF(ISBLANK(F376),"",VLOOKUP(F376,#REF!,7,0))</f>
        <v/>
      </c>
      <c r="D376" s="88" t="str">
        <f t="shared" si="26"/>
        <v/>
      </c>
      <c r="E376" s="66"/>
      <c r="F376" s="95"/>
      <c r="G376" s="96" t="e">
        <f>IF(ISNA(VLOOKUP(F376,#REF!,3,0)),"",VLOOKUP(F376,#REF!,3,0))</f>
        <v>#REF!</v>
      </c>
      <c r="H376" s="99"/>
      <c r="I376" s="99"/>
      <c r="J376" s="97"/>
      <c r="K376" s="115" t="str">
        <f>IF(ISBLANK(J376),"",(VLOOKUP(J376,#REF!,2,0)))</f>
        <v/>
      </c>
      <c r="L376" s="95" t="str">
        <f t="shared" si="27"/>
        <v/>
      </c>
      <c r="M376" s="95"/>
      <c r="N376" s="95"/>
      <c r="O376" s="95"/>
      <c r="P376" s="95"/>
      <c r="Q376" s="95"/>
      <c r="R376" s="95" t="str">
        <f t="shared" si="28"/>
        <v/>
      </c>
      <c r="S376" s="95"/>
      <c r="T376" s="89"/>
      <c r="U376" s="90"/>
      <c r="V376" s="90"/>
      <c r="W376" s="47"/>
      <c r="X376" s="59"/>
      <c r="Y376" s="80">
        <f t="shared" si="29"/>
        <v>0</v>
      </c>
      <c r="Z376" s="81"/>
    </row>
    <row r="377" spans="1:26" s="1" customFormat="1" ht="15" customHeight="1">
      <c r="A377" s="13" t="str">
        <f>IF(ISBLANK(F377),"",VLOOKUP(F377,#REF!,11,0))</f>
        <v/>
      </c>
      <c r="B377" s="40" t="str">
        <f>IF(ISBLANK(F377),"",VLOOKUP(F377,#REF!,7,0))</f>
        <v/>
      </c>
      <c r="D377" s="88" t="str">
        <f t="shared" si="26"/>
        <v/>
      </c>
      <c r="E377" s="66"/>
      <c r="F377" s="95"/>
      <c r="G377" s="96" t="e">
        <f>IF(ISNA(VLOOKUP(F377,#REF!,3,0)),"",VLOOKUP(F377,#REF!,3,0))</f>
        <v>#REF!</v>
      </c>
      <c r="H377" s="99"/>
      <c r="I377" s="99"/>
      <c r="J377" s="97"/>
      <c r="K377" s="115" t="str">
        <f>IF(ISBLANK(J377),"",(VLOOKUP(J377,#REF!,2,0)))</f>
        <v/>
      </c>
      <c r="L377" s="95" t="str">
        <f t="shared" si="27"/>
        <v/>
      </c>
      <c r="M377" s="95"/>
      <c r="N377" s="95"/>
      <c r="O377" s="95"/>
      <c r="P377" s="95"/>
      <c r="Q377" s="95"/>
      <c r="R377" s="95" t="str">
        <f t="shared" si="28"/>
        <v/>
      </c>
      <c r="S377" s="95"/>
      <c r="T377" s="89"/>
      <c r="U377" s="90"/>
      <c r="V377" s="90"/>
      <c r="W377" s="47"/>
      <c r="X377" s="59"/>
      <c r="Y377" s="80">
        <f t="shared" si="29"/>
        <v>0</v>
      </c>
      <c r="Z377" s="81"/>
    </row>
    <row r="378" spans="1:26" s="1" customFormat="1" ht="15" customHeight="1">
      <c r="A378" s="13" t="str">
        <f>IF(ISBLANK(F378),"",VLOOKUP(F378,#REF!,11,0))</f>
        <v/>
      </c>
      <c r="B378" s="40" t="str">
        <f>IF(ISBLANK(F378),"",VLOOKUP(F378,#REF!,7,0))</f>
        <v/>
      </c>
      <c r="D378" s="88" t="str">
        <f t="shared" si="26"/>
        <v/>
      </c>
      <c r="E378" s="66"/>
      <c r="F378" s="95"/>
      <c r="G378" s="96" t="e">
        <f>IF(ISNA(VLOOKUP(F378,#REF!,3,0)),"",VLOOKUP(F378,#REF!,3,0))</f>
        <v>#REF!</v>
      </c>
      <c r="H378" s="99"/>
      <c r="I378" s="99"/>
      <c r="J378" s="97"/>
      <c r="K378" s="115" t="str">
        <f>IF(ISBLANK(J378),"",(VLOOKUP(J378,#REF!,2,0)))</f>
        <v/>
      </c>
      <c r="L378" s="95" t="str">
        <f t="shared" si="27"/>
        <v/>
      </c>
      <c r="M378" s="95"/>
      <c r="N378" s="95"/>
      <c r="O378" s="95"/>
      <c r="P378" s="95"/>
      <c r="Q378" s="95"/>
      <c r="R378" s="95" t="str">
        <f t="shared" si="28"/>
        <v/>
      </c>
      <c r="S378" s="95"/>
      <c r="T378" s="89"/>
      <c r="U378" s="90"/>
      <c r="V378" s="90"/>
      <c r="W378" s="47"/>
      <c r="X378" s="59"/>
      <c r="Y378" s="80">
        <f t="shared" si="29"/>
        <v>0</v>
      </c>
      <c r="Z378" s="81"/>
    </row>
    <row r="379" spans="1:26" s="1" customFormat="1" ht="15" customHeight="1">
      <c r="A379" s="13" t="str">
        <f>IF(ISBLANK(F379),"",VLOOKUP(F379,#REF!,11,0))</f>
        <v/>
      </c>
      <c r="B379" s="40" t="str">
        <f>IF(ISBLANK(F379),"",VLOOKUP(F379,#REF!,7,0))</f>
        <v/>
      </c>
      <c r="D379" s="88" t="str">
        <f t="shared" si="26"/>
        <v/>
      </c>
      <c r="E379" s="66"/>
      <c r="F379" s="95"/>
      <c r="G379" s="96" t="e">
        <f>IF(ISNA(VLOOKUP(F379,#REF!,3,0)),"",VLOOKUP(F379,#REF!,3,0))</f>
        <v>#REF!</v>
      </c>
      <c r="H379" s="99"/>
      <c r="I379" s="99"/>
      <c r="J379" s="97"/>
      <c r="K379" s="115" t="str">
        <f>IF(ISBLANK(J379),"",(VLOOKUP(J379,#REF!,2,0)))</f>
        <v/>
      </c>
      <c r="L379" s="95" t="str">
        <f t="shared" si="27"/>
        <v/>
      </c>
      <c r="M379" s="95"/>
      <c r="N379" s="95"/>
      <c r="O379" s="95"/>
      <c r="P379" s="95"/>
      <c r="Q379" s="95"/>
      <c r="R379" s="95" t="str">
        <f t="shared" si="28"/>
        <v/>
      </c>
      <c r="S379" s="95"/>
      <c r="T379" s="89"/>
      <c r="U379" s="90"/>
      <c r="V379" s="90"/>
      <c r="W379" s="47"/>
      <c r="X379" s="59"/>
      <c r="Y379" s="80">
        <f t="shared" si="29"/>
        <v>0</v>
      </c>
      <c r="Z379" s="81"/>
    </row>
    <row r="380" spans="1:26" s="1" customFormat="1" ht="15" customHeight="1">
      <c r="A380" s="13" t="str">
        <f>IF(ISBLANK(F380),"",VLOOKUP(F380,#REF!,11,0))</f>
        <v/>
      </c>
      <c r="B380" s="40" t="str">
        <f>IF(ISBLANK(F380),"",VLOOKUP(F380,#REF!,7,0))</f>
        <v/>
      </c>
      <c r="D380" s="88" t="str">
        <f t="shared" si="26"/>
        <v/>
      </c>
      <c r="E380" s="66"/>
      <c r="F380" s="95"/>
      <c r="G380" s="96" t="e">
        <f>IF(ISNA(VLOOKUP(F380,#REF!,3,0)),"",VLOOKUP(F380,#REF!,3,0))</f>
        <v>#REF!</v>
      </c>
      <c r="H380" s="99"/>
      <c r="I380" s="99"/>
      <c r="J380" s="97"/>
      <c r="K380" s="115" t="str">
        <f>IF(ISBLANK(J380),"",(VLOOKUP(J380,#REF!,2,0)))</f>
        <v/>
      </c>
      <c r="L380" s="95" t="str">
        <f t="shared" si="27"/>
        <v/>
      </c>
      <c r="M380" s="95"/>
      <c r="N380" s="95"/>
      <c r="O380" s="95"/>
      <c r="P380" s="95"/>
      <c r="Q380" s="95"/>
      <c r="R380" s="95" t="str">
        <f t="shared" si="28"/>
        <v/>
      </c>
      <c r="S380" s="95"/>
      <c r="T380" s="89"/>
      <c r="U380" s="90"/>
      <c r="V380" s="90"/>
      <c r="W380" s="47"/>
      <c r="X380" s="59"/>
      <c r="Y380" s="80">
        <f t="shared" si="29"/>
        <v>0</v>
      </c>
      <c r="Z380" s="81"/>
    </row>
    <row r="381" spans="1:26" s="1" customFormat="1" ht="15" customHeight="1">
      <c r="A381" s="13" t="str">
        <f>IF(ISBLANK(F381),"",VLOOKUP(F381,#REF!,11,0))</f>
        <v/>
      </c>
      <c r="B381" s="40" t="str">
        <f>IF(ISBLANK(F381),"",VLOOKUP(F381,#REF!,7,0))</f>
        <v/>
      </c>
      <c r="D381" s="88" t="str">
        <f t="shared" si="26"/>
        <v/>
      </c>
      <c r="E381" s="66"/>
      <c r="F381" s="95"/>
      <c r="G381" s="96" t="e">
        <f>IF(ISNA(VLOOKUP(F381,#REF!,3,0)),"",VLOOKUP(F381,#REF!,3,0))</f>
        <v>#REF!</v>
      </c>
      <c r="H381" s="99"/>
      <c r="I381" s="99"/>
      <c r="J381" s="97"/>
      <c r="K381" s="115" t="str">
        <f>IF(ISBLANK(J381),"",(VLOOKUP(J381,#REF!,2,0)))</f>
        <v/>
      </c>
      <c r="L381" s="95" t="str">
        <f t="shared" si="27"/>
        <v/>
      </c>
      <c r="M381" s="95"/>
      <c r="N381" s="95"/>
      <c r="O381" s="95"/>
      <c r="P381" s="95"/>
      <c r="Q381" s="95"/>
      <c r="R381" s="95" t="str">
        <f t="shared" si="28"/>
        <v/>
      </c>
      <c r="S381" s="95"/>
      <c r="T381" s="89"/>
      <c r="U381" s="90"/>
      <c r="V381" s="90"/>
      <c r="W381" s="47"/>
      <c r="X381" s="59"/>
      <c r="Y381" s="80">
        <f t="shared" si="29"/>
        <v>0</v>
      </c>
      <c r="Z381" s="81"/>
    </row>
    <row r="382" spans="1:26" s="1" customFormat="1" ht="15" customHeight="1">
      <c r="A382" s="13" t="str">
        <f>IF(ISBLANK(F382),"",VLOOKUP(F382,#REF!,11,0))</f>
        <v/>
      </c>
      <c r="B382" s="40" t="str">
        <f>IF(ISBLANK(F382),"",VLOOKUP(F382,#REF!,7,0))</f>
        <v/>
      </c>
      <c r="D382" s="88" t="str">
        <f t="shared" si="26"/>
        <v/>
      </c>
      <c r="E382" s="66"/>
      <c r="F382" s="95"/>
      <c r="G382" s="96" t="e">
        <f>IF(ISNA(VLOOKUP(F382,#REF!,3,0)),"",VLOOKUP(F382,#REF!,3,0))</f>
        <v>#REF!</v>
      </c>
      <c r="H382" s="99"/>
      <c r="I382" s="99"/>
      <c r="J382" s="97"/>
      <c r="K382" s="115" t="str">
        <f>IF(ISBLANK(J382),"",(VLOOKUP(J382,#REF!,2,0)))</f>
        <v/>
      </c>
      <c r="L382" s="95" t="str">
        <f t="shared" si="27"/>
        <v/>
      </c>
      <c r="M382" s="95"/>
      <c r="N382" s="95"/>
      <c r="O382" s="95"/>
      <c r="P382" s="95"/>
      <c r="Q382" s="95"/>
      <c r="R382" s="95" t="str">
        <f t="shared" si="28"/>
        <v/>
      </c>
      <c r="S382" s="95"/>
      <c r="T382" s="89"/>
      <c r="U382" s="90"/>
      <c r="V382" s="90"/>
      <c r="W382" s="47"/>
      <c r="X382" s="59"/>
      <c r="Y382" s="80">
        <f t="shared" si="29"/>
        <v>0</v>
      </c>
      <c r="Z382" s="81"/>
    </row>
    <row r="383" spans="1:26" s="1" customFormat="1" ht="15" customHeight="1">
      <c r="A383" s="13" t="str">
        <f>IF(ISBLANK(F383),"",VLOOKUP(F383,#REF!,11,0))</f>
        <v/>
      </c>
      <c r="B383" s="40" t="str">
        <f>IF(ISBLANK(F383),"",VLOOKUP(F383,#REF!,7,0))</f>
        <v/>
      </c>
      <c r="D383" s="88" t="str">
        <f t="shared" si="26"/>
        <v/>
      </c>
      <c r="E383" s="66"/>
      <c r="F383" s="95"/>
      <c r="G383" s="96" t="e">
        <f>IF(ISNA(VLOOKUP(F383,#REF!,3,0)),"",VLOOKUP(F383,#REF!,3,0))</f>
        <v>#REF!</v>
      </c>
      <c r="H383" s="99"/>
      <c r="I383" s="99"/>
      <c r="J383" s="97"/>
      <c r="K383" s="115" t="str">
        <f>IF(ISBLANK(J383),"",(VLOOKUP(J383,#REF!,2,0)))</f>
        <v/>
      </c>
      <c r="L383" s="95" t="str">
        <f t="shared" si="27"/>
        <v/>
      </c>
      <c r="M383" s="95"/>
      <c r="N383" s="95"/>
      <c r="O383" s="95"/>
      <c r="P383" s="95"/>
      <c r="Q383" s="95"/>
      <c r="R383" s="95" t="str">
        <f t="shared" si="28"/>
        <v/>
      </c>
      <c r="S383" s="95"/>
      <c r="T383" s="89"/>
      <c r="U383" s="90"/>
      <c r="V383" s="90"/>
      <c r="W383" s="47"/>
      <c r="X383" s="59"/>
      <c r="Y383" s="80">
        <f t="shared" si="29"/>
        <v>0</v>
      </c>
      <c r="Z383" s="81"/>
    </row>
    <row r="384" spans="1:26" s="1" customFormat="1" ht="15" customHeight="1">
      <c r="A384" s="13" t="str">
        <f>IF(ISBLANK(F384),"",VLOOKUP(F384,#REF!,11,0))</f>
        <v/>
      </c>
      <c r="B384" s="40" t="str">
        <f>IF(ISBLANK(F384),"",VLOOKUP(F384,#REF!,7,0))</f>
        <v/>
      </c>
      <c r="D384" s="88" t="str">
        <f t="shared" si="26"/>
        <v/>
      </c>
      <c r="E384" s="66"/>
      <c r="F384" s="95"/>
      <c r="G384" s="96" t="e">
        <f>IF(ISNA(VLOOKUP(F384,#REF!,3,0)),"",VLOOKUP(F384,#REF!,3,0))</f>
        <v>#REF!</v>
      </c>
      <c r="H384" s="99"/>
      <c r="I384" s="99"/>
      <c r="J384" s="97"/>
      <c r="K384" s="115" t="str">
        <f>IF(ISBLANK(J384),"",(VLOOKUP(J384,#REF!,2,0)))</f>
        <v/>
      </c>
      <c r="L384" s="95" t="str">
        <f t="shared" si="27"/>
        <v/>
      </c>
      <c r="M384" s="95"/>
      <c r="N384" s="95"/>
      <c r="O384" s="95"/>
      <c r="P384" s="95"/>
      <c r="Q384" s="95"/>
      <c r="R384" s="95" t="str">
        <f t="shared" si="28"/>
        <v/>
      </c>
      <c r="S384" s="95"/>
      <c r="T384" s="89"/>
      <c r="U384" s="90"/>
      <c r="V384" s="90"/>
      <c r="W384" s="47"/>
      <c r="X384" s="59"/>
      <c r="Y384" s="80">
        <f t="shared" si="29"/>
        <v>0</v>
      </c>
      <c r="Z384" s="81"/>
    </row>
    <row r="385" spans="1:26" s="1" customFormat="1" ht="15" customHeight="1">
      <c r="A385" s="13" t="str">
        <f>IF(ISBLANK(F385),"",VLOOKUP(F385,#REF!,11,0))</f>
        <v/>
      </c>
      <c r="B385" s="40" t="str">
        <f>IF(ISBLANK(F385),"",VLOOKUP(F385,#REF!,7,0))</f>
        <v/>
      </c>
      <c r="D385" s="88" t="str">
        <f t="shared" si="26"/>
        <v/>
      </c>
      <c r="E385" s="66"/>
      <c r="F385" s="95"/>
      <c r="G385" s="96" t="e">
        <f>IF(ISNA(VLOOKUP(F385,#REF!,3,0)),"",VLOOKUP(F385,#REF!,3,0))</f>
        <v>#REF!</v>
      </c>
      <c r="H385" s="99"/>
      <c r="I385" s="99"/>
      <c r="J385" s="97"/>
      <c r="K385" s="115" t="str">
        <f>IF(ISBLANK(J385),"",(VLOOKUP(J385,#REF!,2,0)))</f>
        <v/>
      </c>
      <c r="L385" s="95" t="str">
        <f t="shared" si="27"/>
        <v/>
      </c>
      <c r="M385" s="95"/>
      <c r="N385" s="95"/>
      <c r="O385" s="95"/>
      <c r="P385" s="95"/>
      <c r="Q385" s="95"/>
      <c r="R385" s="95" t="str">
        <f t="shared" si="28"/>
        <v/>
      </c>
      <c r="S385" s="95"/>
      <c r="T385" s="89"/>
      <c r="U385" s="90"/>
      <c r="V385" s="90"/>
      <c r="W385" s="47"/>
      <c r="X385" s="59"/>
      <c r="Y385" s="80">
        <f t="shared" si="29"/>
        <v>0</v>
      </c>
      <c r="Z385" s="81"/>
    </row>
    <row r="386" spans="1:26" s="1" customFormat="1" ht="15" customHeight="1">
      <c r="A386" s="13" t="str">
        <f>IF(ISBLANK(F386),"",VLOOKUP(F386,#REF!,11,0))</f>
        <v/>
      </c>
      <c r="B386" s="40" t="str">
        <f>IF(ISBLANK(F386),"",VLOOKUP(F386,#REF!,7,0))</f>
        <v/>
      </c>
      <c r="D386" s="88" t="str">
        <f t="shared" si="26"/>
        <v/>
      </c>
      <c r="E386" s="66"/>
      <c r="F386" s="95"/>
      <c r="G386" s="96" t="e">
        <f>IF(ISNA(VLOOKUP(F386,#REF!,3,0)),"",VLOOKUP(F386,#REF!,3,0))</f>
        <v>#REF!</v>
      </c>
      <c r="H386" s="99"/>
      <c r="I386" s="99"/>
      <c r="J386" s="97"/>
      <c r="K386" s="115" t="str">
        <f>IF(ISBLANK(J386),"",(VLOOKUP(J386,#REF!,2,0)))</f>
        <v/>
      </c>
      <c r="L386" s="95" t="str">
        <f t="shared" si="27"/>
        <v/>
      </c>
      <c r="M386" s="95"/>
      <c r="N386" s="95"/>
      <c r="O386" s="95"/>
      <c r="P386" s="95"/>
      <c r="Q386" s="95"/>
      <c r="R386" s="95" t="str">
        <f t="shared" si="28"/>
        <v/>
      </c>
      <c r="S386" s="95"/>
      <c r="T386" s="89"/>
      <c r="U386" s="90"/>
      <c r="V386" s="90"/>
      <c r="W386" s="47"/>
      <c r="X386" s="59"/>
      <c r="Y386" s="80">
        <f t="shared" si="29"/>
        <v>0</v>
      </c>
      <c r="Z386" s="81"/>
    </row>
    <row r="387" spans="1:26" s="1" customFormat="1" ht="15" customHeight="1">
      <c r="A387" s="13" t="str">
        <f>IF(ISBLANK(F387),"",VLOOKUP(F387,#REF!,11,0))</f>
        <v/>
      </c>
      <c r="B387" s="40" t="str">
        <f>IF(ISBLANK(F387),"",VLOOKUP(F387,#REF!,7,0))</f>
        <v/>
      </c>
      <c r="D387" s="88" t="str">
        <f t="shared" si="26"/>
        <v/>
      </c>
      <c r="E387" s="66"/>
      <c r="F387" s="95"/>
      <c r="G387" s="96" t="e">
        <f>IF(ISNA(VLOOKUP(F387,#REF!,3,0)),"",VLOOKUP(F387,#REF!,3,0))</f>
        <v>#REF!</v>
      </c>
      <c r="H387" s="99"/>
      <c r="I387" s="99"/>
      <c r="J387" s="97"/>
      <c r="K387" s="115" t="str">
        <f>IF(ISBLANK(J387),"",(VLOOKUP(J387,#REF!,2,0)))</f>
        <v/>
      </c>
      <c r="L387" s="95" t="str">
        <f t="shared" si="27"/>
        <v/>
      </c>
      <c r="M387" s="95"/>
      <c r="N387" s="95"/>
      <c r="O387" s="95"/>
      <c r="P387" s="95"/>
      <c r="Q387" s="95"/>
      <c r="R387" s="95" t="str">
        <f t="shared" si="28"/>
        <v/>
      </c>
      <c r="S387" s="95"/>
      <c r="T387" s="89"/>
      <c r="U387" s="90"/>
      <c r="V387" s="90"/>
      <c r="W387" s="47"/>
      <c r="X387" s="59"/>
      <c r="Y387" s="80">
        <f t="shared" si="29"/>
        <v>0</v>
      </c>
      <c r="Z387" s="81"/>
    </row>
    <row r="388" spans="1:26" s="1" customFormat="1" ht="15" customHeight="1">
      <c r="A388" s="13" t="str">
        <f>IF(ISBLANK(F388),"",VLOOKUP(F388,#REF!,11,0))</f>
        <v/>
      </c>
      <c r="B388" s="40" t="str">
        <f>IF(ISBLANK(F388),"",VLOOKUP(F388,#REF!,7,0))</f>
        <v/>
      </c>
      <c r="D388" s="88" t="str">
        <f t="shared" si="26"/>
        <v/>
      </c>
      <c r="E388" s="66"/>
      <c r="F388" s="95"/>
      <c r="G388" s="96" t="e">
        <f>IF(ISNA(VLOOKUP(F388,#REF!,3,0)),"",VLOOKUP(F388,#REF!,3,0))</f>
        <v>#REF!</v>
      </c>
      <c r="H388" s="99"/>
      <c r="I388" s="99"/>
      <c r="J388" s="97"/>
      <c r="K388" s="115" t="str">
        <f>IF(ISBLANK(J388),"",(VLOOKUP(J388,#REF!,2,0)))</f>
        <v/>
      </c>
      <c r="L388" s="95" t="str">
        <f t="shared" si="27"/>
        <v/>
      </c>
      <c r="M388" s="95"/>
      <c r="N388" s="95"/>
      <c r="O388" s="95"/>
      <c r="P388" s="95"/>
      <c r="Q388" s="95"/>
      <c r="R388" s="95" t="str">
        <f t="shared" si="28"/>
        <v/>
      </c>
      <c r="S388" s="95"/>
      <c r="T388" s="89"/>
      <c r="U388" s="90"/>
      <c r="V388" s="90"/>
      <c r="W388" s="47"/>
      <c r="X388" s="59"/>
      <c r="Y388" s="80">
        <f t="shared" si="29"/>
        <v>0</v>
      </c>
      <c r="Z388" s="81"/>
    </row>
    <row r="389" spans="1:26" s="1" customFormat="1" ht="15" customHeight="1">
      <c r="A389" s="13" t="str">
        <f>IF(ISBLANK(F389),"",VLOOKUP(F389,#REF!,11,0))</f>
        <v/>
      </c>
      <c r="B389" s="40" t="str">
        <f>IF(ISBLANK(F389),"",VLOOKUP(F389,#REF!,7,0))</f>
        <v/>
      </c>
      <c r="D389" s="88" t="str">
        <f t="shared" si="26"/>
        <v/>
      </c>
      <c r="E389" s="66"/>
      <c r="F389" s="95"/>
      <c r="G389" s="96" t="e">
        <f>IF(ISNA(VLOOKUP(F389,#REF!,3,0)),"",VLOOKUP(F389,#REF!,3,0))</f>
        <v>#REF!</v>
      </c>
      <c r="H389" s="99"/>
      <c r="I389" s="99"/>
      <c r="J389" s="97"/>
      <c r="K389" s="115" t="str">
        <f>IF(ISBLANK(J389),"",(VLOOKUP(J389,#REF!,2,0)))</f>
        <v/>
      </c>
      <c r="L389" s="95" t="str">
        <f t="shared" si="27"/>
        <v/>
      </c>
      <c r="M389" s="95"/>
      <c r="N389" s="95"/>
      <c r="O389" s="95"/>
      <c r="P389" s="95"/>
      <c r="Q389" s="95"/>
      <c r="R389" s="95" t="str">
        <f t="shared" si="28"/>
        <v/>
      </c>
      <c r="S389" s="95"/>
      <c r="T389" s="89"/>
      <c r="U389" s="90"/>
      <c r="V389" s="90"/>
      <c r="W389" s="47"/>
      <c r="X389" s="59"/>
      <c r="Y389" s="80">
        <f t="shared" si="29"/>
        <v>0</v>
      </c>
      <c r="Z389" s="81"/>
    </row>
    <row r="390" spans="1:26" s="1" customFormat="1" ht="15" customHeight="1">
      <c r="A390" s="13" t="str">
        <f>IF(ISBLANK(F390),"",VLOOKUP(F390,#REF!,11,0))</f>
        <v/>
      </c>
      <c r="B390" s="40" t="str">
        <f>IF(ISBLANK(F390),"",VLOOKUP(F390,#REF!,7,0))</f>
        <v/>
      </c>
      <c r="D390" s="88" t="str">
        <f t="shared" si="26"/>
        <v/>
      </c>
      <c r="E390" s="66"/>
      <c r="F390" s="95"/>
      <c r="G390" s="96" t="e">
        <f>IF(ISNA(VLOOKUP(F390,#REF!,3,0)),"",VLOOKUP(F390,#REF!,3,0))</f>
        <v>#REF!</v>
      </c>
      <c r="H390" s="99"/>
      <c r="I390" s="99"/>
      <c r="J390" s="97"/>
      <c r="K390" s="115" t="str">
        <f>IF(ISBLANK(J390),"",(VLOOKUP(J390,#REF!,2,0)))</f>
        <v/>
      </c>
      <c r="L390" s="95" t="str">
        <f t="shared" si="27"/>
        <v/>
      </c>
      <c r="M390" s="95"/>
      <c r="N390" s="95"/>
      <c r="O390" s="95"/>
      <c r="P390" s="95"/>
      <c r="Q390" s="95"/>
      <c r="R390" s="95" t="str">
        <f t="shared" si="28"/>
        <v/>
      </c>
      <c r="S390" s="95"/>
      <c r="T390" s="89"/>
      <c r="U390" s="90"/>
      <c r="V390" s="90"/>
      <c r="W390" s="47"/>
      <c r="X390" s="59"/>
      <c r="Y390" s="80">
        <f t="shared" si="29"/>
        <v>0</v>
      </c>
      <c r="Z390" s="81"/>
    </row>
    <row r="391" spans="1:26" s="1" customFormat="1" ht="15" customHeight="1">
      <c r="A391" s="13" t="str">
        <f>IF(ISBLANK(F391),"",VLOOKUP(F391,#REF!,11,0))</f>
        <v/>
      </c>
      <c r="B391" s="40" t="str">
        <f>IF(ISBLANK(F391),"",VLOOKUP(F391,#REF!,7,0))</f>
        <v/>
      </c>
      <c r="D391" s="88" t="str">
        <f t="shared" si="26"/>
        <v/>
      </c>
      <c r="E391" s="66"/>
      <c r="F391" s="95"/>
      <c r="G391" s="96" t="e">
        <f>IF(ISNA(VLOOKUP(F391,#REF!,3,0)),"",VLOOKUP(F391,#REF!,3,0))</f>
        <v>#REF!</v>
      </c>
      <c r="H391" s="99"/>
      <c r="I391" s="99"/>
      <c r="J391" s="97"/>
      <c r="K391" s="115" t="str">
        <f>IF(ISBLANK(J391),"",(VLOOKUP(J391,#REF!,2,0)))</f>
        <v/>
      </c>
      <c r="L391" s="95" t="str">
        <f t="shared" si="27"/>
        <v/>
      </c>
      <c r="M391" s="95"/>
      <c r="N391" s="95"/>
      <c r="O391" s="95"/>
      <c r="P391" s="95"/>
      <c r="Q391" s="95"/>
      <c r="R391" s="95" t="str">
        <f t="shared" si="28"/>
        <v/>
      </c>
      <c r="S391" s="95"/>
      <c r="T391" s="89"/>
      <c r="U391" s="90"/>
      <c r="V391" s="90"/>
      <c r="W391" s="47"/>
      <c r="X391" s="59"/>
      <c r="Y391" s="80">
        <f t="shared" si="29"/>
        <v>0</v>
      </c>
      <c r="Z391" s="81"/>
    </row>
    <row r="392" spans="1:26" s="1" customFormat="1" ht="15" customHeight="1">
      <c r="A392" s="13" t="str">
        <f>IF(ISBLANK(F392),"",VLOOKUP(F392,#REF!,11,0))</f>
        <v/>
      </c>
      <c r="B392" s="40" t="str">
        <f>IF(ISBLANK(F392),"",VLOOKUP(F392,#REF!,7,0))</f>
        <v/>
      </c>
      <c r="D392" s="88" t="str">
        <f t="shared" si="26"/>
        <v/>
      </c>
      <c r="E392" s="66"/>
      <c r="F392" s="95"/>
      <c r="G392" s="96" t="e">
        <f>IF(ISNA(VLOOKUP(F392,#REF!,3,0)),"",VLOOKUP(F392,#REF!,3,0))</f>
        <v>#REF!</v>
      </c>
      <c r="H392" s="99"/>
      <c r="I392" s="99"/>
      <c r="J392" s="97"/>
      <c r="K392" s="115" t="str">
        <f>IF(ISBLANK(J392),"",(VLOOKUP(J392,#REF!,2,0)))</f>
        <v/>
      </c>
      <c r="L392" s="95" t="str">
        <f t="shared" si="27"/>
        <v/>
      </c>
      <c r="M392" s="95"/>
      <c r="N392" s="95"/>
      <c r="O392" s="95"/>
      <c r="P392" s="95"/>
      <c r="Q392" s="95"/>
      <c r="R392" s="95" t="str">
        <f t="shared" si="28"/>
        <v/>
      </c>
      <c r="S392" s="95"/>
      <c r="T392" s="89"/>
      <c r="U392" s="90"/>
      <c r="V392" s="90"/>
      <c r="W392" s="47"/>
      <c r="X392" s="59"/>
      <c r="Y392" s="80">
        <f t="shared" si="29"/>
        <v>0</v>
      </c>
      <c r="Z392" s="81"/>
    </row>
    <row r="393" spans="1:26" s="1" customFormat="1" ht="15" customHeight="1">
      <c r="A393" s="13" t="str">
        <f>IF(ISBLANK(F393),"",VLOOKUP(F393,#REF!,11,0))</f>
        <v/>
      </c>
      <c r="B393" s="40" t="str">
        <f>IF(ISBLANK(F393),"",VLOOKUP(F393,#REF!,7,0))</f>
        <v/>
      </c>
      <c r="D393" s="88" t="str">
        <f t="shared" si="26"/>
        <v/>
      </c>
      <c r="E393" s="66"/>
      <c r="F393" s="95"/>
      <c r="G393" s="96" t="e">
        <f>IF(ISNA(VLOOKUP(F393,#REF!,3,0)),"",VLOOKUP(F393,#REF!,3,0))</f>
        <v>#REF!</v>
      </c>
      <c r="H393" s="99"/>
      <c r="I393" s="99"/>
      <c r="J393" s="97"/>
      <c r="K393" s="115" t="str">
        <f>IF(ISBLANK(J393),"",(VLOOKUP(J393,#REF!,2,0)))</f>
        <v/>
      </c>
      <c r="L393" s="95" t="str">
        <f t="shared" si="27"/>
        <v/>
      </c>
      <c r="M393" s="95"/>
      <c r="N393" s="95"/>
      <c r="O393" s="95"/>
      <c r="P393" s="95"/>
      <c r="Q393" s="95"/>
      <c r="R393" s="95" t="str">
        <f t="shared" si="28"/>
        <v/>
      </c>
      <c r="S393" s="95"/>
      <c r="T393" s="89"/>
      <c r="U393" s="90"/>
      <c r="V393" s="90"/>
      <c r="W393" s="47"/>
      <c r="X393" s="59"/>
      <c r="Y393" s="80">
        <f t="shared" si="29"/>
        <v>0</v>
      </c>
      <c r="Z393" s="81"/>
    </row>
    <row r="394" spans="1:26" s="1" customFormat="1" ht="15" customHeight="1">
      <c r="A394" s="13" t="str">
        <f>IF(ISBLANK(F394),"",VLOOKUP(F394,#REF!,11,0))</f>
        <v/>
      </c>
      <c r="B394" s="40" t="str">
        <f>IF(ISBLANK(F394),"",VLOOKUP(F394,#REF!,7,0))</f>
        <v/>
      </c>
      <c r="D394" s="88" t="str">
        <f t="shared" si="26"/>
        <v/>
      </c>
      <c r="E394" s="66"/>
      <c r="F394" s="95"/>
      <c r="G394" s="96" t="e">
        <f>IF(ISNA(VLOOKUP(F394,#REF!,3,0)),"",VLOOKUP(F394,#REF!,3,0))</f>
        <v>#REF!</v>
      </c>
      <c r="H394" s="99"/>
      <c r="I394" s="99"/>
      <c r="J394" s="97"/>
      <c r="K394" s="115" t="str">
        <f>IF(ISBLANK(J394),"",(VLOOKUP(J394,#REF!,2,0)))</f>
        <v/>
      </c>
      <c r="L394" s="95" t="str">
        <f t="shared" si="27"/>
        <v/>
      </c>
      <c r="M394" s="95"/>
      <c r="N394" s="95"/>
      <c r="O394" s="95"/>
      <c r="P394" s="95"/>
      <c r="Q394" s="95"/>
      <c r="R394" s="95" t="str">
        <f t="shared" si="28"/>
        <v/>
      </c>
      <c r="S394" s="95"/>
      <c r="T394" s="89"/>
      <c r="U394" s="90"/>
      <c r="V394" s="90"/>
      <c r="W394" s="47"/>
      <c r="X394" s="59"/>
      <c r="Y394" s="80">
        <f t="shared" si="29"/>
        <v>0</v>
      </c>
      <c r="Z394" s="81"/>
    </row>
    <row r="395" spans="1:26" s="1" customFormat="1" ht="15" customHeight="1">
      <c r="A395" s="13" t="str">
        <f>IF(ISBLANK(F395),"",VLOOKUP(F395,#REF!,11,0))</f>
        <v/>
      </c>
      <c r="B395" s="40" t="str">
        <f>IF(ISBLANK(F395),"",VLOOKUP(F395,#REF!,7,0))</f>
        <v/>
      </c>
      <c r="D395" s="88" t="str">
        <f t="shared" si="26"/>
        <v/>
      </c>
      <c r="E395" s="66"/>
      <c r="F395" s="95"/>
      <c r="G395" s="96" t="e">
        <f>IF(ISNA(VLOOKUP(F395,#REF!,3,0)),"",VLOOKUP(F395,#REF!,3,0))</f>
        <v>#REF!</v>
      </c>
      <c r="H395" s="99"/>
      <c r="I395" s="99"/>
      <c r="J395" s="97"/>
      <c r="K395" s="115" t="str">
        <f>IF(ISBLANK(J395),"",(VLOOKUP(J395,#REF!,2,0)))</f>
        <v/>
      </c>
      <c r="L395" s="95" t="str">
        <f t="shared" si="27"/>
        <v/>
      </c>
      <c r="M395" s="95"/>
      <c r="N395" s="95"/>
      <c r="O395" s="95"/>
      <c r="P395" s="95"/>
      <c r="Q395" s="95"/>
      <c r="R395" s="95" t="str">
        <f t="shared" si="28"/>
        <v/>
      </c>
      <c r="S395" s="95"/>
      <c r="T395" s="89"/>
      <c r="U395" s="90"/>
      <c r="V395" s="90"/>
      <c r="W395" s="47"/>
      <c r="X395" s="59"/>
      <c r="Y395" s="80">
        <f t="shared" si="29"/>
        <v>0</v>
      </c>
      <c r="Z395" s="81"/>
    </row>
    <row r="396" spans="1:26" s="1" customFormat="1" ht="15" customHeight="1">
      <c r="A396" s="13" t="str">
        <f>IF(ISBLANK(F396),"",VLOOKUP(F396,#REF!,11,0))</f>
        <v/>
      </c>
      <c r="B396" s="40" t="str">
        <f>IF(ISBLANK(F396),"",VLOOKUP(F396,#REF!,7,0))</f>
        <v/>
      </c>
      <c r="D396" s="88" t="str">
        <f t="shared" si="26"/>
        <v/>
      </c>
      <c r="E396" s="66"/>
      <c r="F396" s="95"/>
      <c r="G396" s="96" t="e">
        <f>IF(ISNA(VLOOKUP(F396,#REF!,3,0)),"",VLOOKUP(F396,#REF!,3,0))</f>
        <v>#REF!</v>
      </c>
      <c r="H396" s="99"/>
      <c r="I396" s="99"/>
      <c r="J396" s="97"/>
      <c r="K396" s="115" t="str">
        <f>IF(ISBLANK(J396),"",(VLOOKUP(J396,#REF!,2,0)))</f>
        <v/>
      </c>
      <c r="L396" s="95" t="str">
        <f t="shared" si="27"/>
        <v/>
      </c>
      <c r="M396" s="95"/>
      <c r="N396" s="95"/>
      <c r="O396" s="95"/>
      <c r="P396" s="95"/>
      <c r="Q396" s="95"/>
      <c r="R396" s="95" t="str">
        <f t="shared" si="28"/>
        <v/>
      </c>
      <c r="S396" s="95"/>
      <c r="T396" s="89"/>
      <c r="U396" s="90"/>
      <c r="V396" s="90"/>
      <c r="W396" s="47"/>
      <c r="X396" s="59"/>
      <c r="Y396" s="80">
        <f t="shared" si="29"/>
        <v>0</v>
      </c>
      <c r="Z396" s="81"/>
    </row>
    <row r="397" spans="1:26" s="1" customFormat="1" ht="15" customHeight="1">
      <c r="A397" s="13" t="str">
        <f>IF(ISBLANK(F397),"",VLOOKUP(F397,#REF!,11,0))</f>
        <v/>
      </c>
      <c r="B397" s="40" t="str">
        <f>IF(ISBLANK(F397),"",VLOOKUP(F397,#REF!,7,0))</f>
        <v/>
      </c>
      <c r="D397" s="88" t="str">
        <f t="shared" si="26"/>
        <v/>
      </c>
      <c r="E397" s="66"/>
      <c r="F397" s="95"/>
      <c r="G397" s="96" t="e">
        <f>IF(ISNA(VLOOKUP(F397,#REF!,3,0)),"",VLOOKUP(F397,#REF!,3,0))</f>
        <v>#REF!</v>
      </c>
      <c r="H397" s="99"/>
      <c r="I397" s="99"/>
      <c r="J397" s="97"/>
      <c r="K397" s="115" t="str">
        <f>IF(ISBLANK(J397),"",(VLOOKUP(J397,#REF!,2,0)))</f>
        <v/>
      </c>
      <c r="L397" s="95" t="str">
        <f t="shared" si="27"/>
        <v/>
      </c>
      <c r="M397" s="95"/>
      <c r="N397" s="95"/>
      <c r="O397" s="95"/>
      <c r="P397" s="95"/>
      <c r="Q397" s="95"/>
      <c r="R397" s="95" t="str">
        <f t="shared" si="28"/>
        <v/>
      </c>
      <c r="S397" s="95"/>
      <c r="T397" s="89"/>
      <c r="U397" s="90"/>
      <c r="V397" s="90"/>
      <c r="W397" s="47"/>
      <c r="X397" s="59"/>
      <c r="Y397" s="80">
        <f t="shared" si="29"/>
        <v>0</v>
      </c>
      <c r="Z397" s="81"/>
    </row>
    <row r="398" spans="1:26" s="1" customFormat="1" ht="15" customHeight="1">
      <c r="A398" s="13" t="str">
        <f>IF(ISBLANK(F398),"",VLOOKUP(F398,#REF!,11,0))</f>
        <v/>
      </c>
      <c r="B398" s="40" t="str">
        <f>IF(ISBLANK(F398),"",VLOOKUP(F398,#REF!,7,0))</f>
        <v/>
      </c>
      <c r="D398" s="88" t="str">
        <f t="shared" si="26"/>
        <v/>
      </c>
      <c r="E398" s="66"/>
      <c r="F398" s="95"/>
      <c r="G398" s="96" t="e">
        <f>IF(ISNA(VLOOKUP(F398,#REF!,3,0)),"",VLOOKUP(F398,#REF!,3,0))</f>
        <v>#REF!</v>
      </c>
      <c r="H398" s="99"/>
      <c r="I398" s="99"/>
      <c r="J398" s="97"/>
      <c r="K398" s="115" t="str">
        <f>IF(ISBLANK(J398),"",(VLOOKUP(J398,#REF!,2,0)))</f>
        <v/>
      </c>
      <c r="L398" s="95" t="str">
        <f t="shared" si="27"/>
        <v/>
      </c>
      <c r="M398" s="95"/>
      <c r="N398" s="95"/>
      <c r="O398" s="95"/>
      <c r="P398" s="95"/>
      <c r="Q398" s="95"/>
      <c r="R398" s="95" t="str">
        <f t="shared" si="28"/>
        <v/>
      </c>
      <c r="S398" s="95"/>
      <c r="T398" s="89"/>
      <c r="U398" s="90"/>
      <c r="V398" s="90"/>
      <c r="W398" s="47"/>
      <c r="X398" s="59"/>
      <c r="Y398" s="80">
        <f t="shared" si="29"/>
        <v>0</v>
      </c>
      <c r="Z398" s="81"/>
    </row>
    <row r="399" spans="1:26" s="1" customFormat="1" ht="15" customHeight="1">
      <c r="A399" s="13" t="str">
        <f>IF(ISBLANK(F399),"",VLOOKUP(F399,#REF!,11,0))</f>
        <v/>
      </c>
      <c r="B399" s="40" t="str">
        <f>IF(ISBLANK(F399),"",VLOOKUP(F399,#REF!,7,0))</f>
        <v/>
      </c>
      <c r="D399" s="88" t="str">
        <f t="shared" si="26"/>
        <v/>
      </c>
      <c r="E399" s="66"/>
      <c r="F399" s="95"/>
      <c r="G399" s="96" t="e">
        <f>IF(ISNA(VLOOKUP(F399,#REF!,3,0)),"",VLOOKUP(F399,#REF!,3,0))</f>
        <v>#REF!</v>
      </c>
      <c r="H399" s="99"/>
      <c r="I399" s="99"/>
      <c r="J399" s="97"/>
      <c r="K399" s="115" t="str">
        <f>IF(ISBLANK(J399),"",(VLOOKUP(J399,#REF!,2,0)))</f>
        <v/>
      </c>
      <c r="L399" s="95" t="str">
        <f t="shared" si="27"/>
        <v/>
      </c>
      <c r="M399" s="95"/>
      <c r="N399" s="95"/>
      <c r="O399" s="95"/>
      <c r="P399" s="95"/>
      <c r="Q399" s="95"/>
      <c r="R399" s="95" t="str">
        <f t="shared" si="28"/>
        <v/>
      </c>
      <c r="S399" s="95"/>
      <c r="T399" s="89"/>
      <c r="U399" s="90"/>
      <c r="V399" s="90"/>
      <c r="W399" s="47"/>
      <c r="X399" s="59"/>
      <c r="Y399" s="80">
        <f t="shared" si="29"/>
        <v>0</v>
      </c>
      <c r="Z399" s="81"/>
    </row>
    <row r="400" spans="1:26" s="1" customFormat="1" ht="15" customHeight="1">
      <c r="A400" s="13" t="str">
        <f>IF(ISBLANK(F400),"",VLOOKUP(F400,#REF!,11,0))</f>
        <v/>
      </c>
      <c r="B400" s="40" t="str">
        <f>IF(ISBLANK(F400),"",VLOOKUP(F400,#REF!,7,0))</f>
        <v/>
      </c>
      <c r="D400" s="88" t="str">
        <f t="shared" si="26"/>
        <v/>
      </c>
      <c r="E400" s="66"/>
      <c r="F400" s="95"/>
      <c r="G400" s="96" t="e">
        <f>IF(ISNA(VLOOKUP(F400,#REF!,3,0)),"",VLOOKUP(F400,#REF!,3,0))</f>
        <v>#REF!</v>
      </c>
      <c r="H400" s="99"/>
      <c r="I400" s="99"/>
      <c r="J400" s="97"/>
      <c r="K400" s="115" t="str">
        <f>IF(ISBLANK(J400),"",(VLOOKUP(J400,#REF!,2,0)))</f>
        <v/>
      </c>
      <c r="L400" s="95" t="str">
        <f t="shared" si="27"/>
        <v/>
      </c>
      <c r="M400" s="95"/>
      <c r="N400" s="95"/>
      <c r="O400" s="95"/>
      <c r="P400" s="95"/>
      <c r="Q400" s="95"/>
      <c r="R400" s="95" t="str">
        <f t="shared" si="28"/>
        <v/>
      </c>
      <c r="S400" s="95"/>
      <c r="T400" s="89"/>
      <c r="U400" s="90"/>
      <c r="V400" s="90"/>
      <c r="W400" s="47"/>
      <c r="X400" s="59"/>
      <c r="Y400" s="80">
        <f t="shared" si="29"/>
        <v>0</v>
      </c>
      <c r="Z400" s="81"/>
    </row>
    <row r="401" spans="1:26" s="1" customFormat="1" ht="15" customHeight="1">
      <c r="A401" s="13" t="str">
        <f>IF(ISBLANK(F401),"",VLOOKUP(F401,#REF!,11,0))</f>
        <v/>
      </c>
      <c r="B401" s="40" t="str">
        <f>IF(ISBLANK(F401),"",VLOOKUP(F401,#REF!,7,0))</f>
        <v/>
      </c>
      <c r="D401" s="88" t="str">
        <f t="shared" si="26"/>
        <v/>
      </c>
      <c r="E401" s="66"/>
      <c r="F401" s="95"/>
      <c r="G401" s="96" t="e">
        <f>IF(ISNA(VLOOKUP(F401,#REF!,3,0)),"",VLOOKUP(F401,#REF!,3,0))</f>
        <v>#REF!</v>
      </c>
      <c r="H401" s="99"/>
      <c r="I401" s="99"/>
      <c r="J401" s="97"/>
      <c r="K401" s="115" t="str">
        <f>IF(ISBLANK(J401),"",(VLOOKUP(J401,#REF!,2,0)))</f>
        <v/>
      </c>
      <c r="L401" s="95" t="str">
        <f t="shared" si="27"/>
        <v/>
      </c>
      <c r="M401" s="95"/>
      <c r="N401" s="95"/>
      <c r="O401" s="95"/>
      <c r="P401" s="95"/>
      <c r="Q401" s="95"/>
      <c r="R401" s="95" t="str">
        <f t="shared" si="28"/>
        <v/>
      </c>
      <c r="S401" s="95"/>
      <c r="T401" s="89"/>
      <c r="U401" s="90"/>
      <c r="V401" s="90"/>
      <c r="W401" s="47"/>
      <c r="X401" s="59"/>
      <c r="Y401" s="80">
        <f t="shared" si="29"/>
        <v>0</v>
      </c>
      <c r="Z401" s="81"/>
    </row>
    <row r="402" spans="1:26" s="1" customFormat="1" ht="15" customHeight="1">
      <c r="A402" s="13" t="str">
        <f>IF(ISBLANK(F402),"",VLOOKUP(F402,#REF!,11,0))</f>
        <v/>
      </c>
      <c r="B402" s="40" t="str">
        <f>IF(ISBLANK(F402),"",VLOOKUP(F402,#REF!,7,0))</f>
        <v/>
      </c>
      <c r="D402" s="88" t="str">
        <f t="shared" si="26"/>
        <v/>
      </c>
      <c r="E402" s="66"/>
      <c r="F402" s="95"/>
      <c r="G402" s="96" t="e">
        <f>IF(ISNA(VLOOKUP(F402,#REF!,3,0)),"",VLOOKUP(F402,#REF!,3,0))</f>
        <v>#REF!</v>
      </c>
      <c r="H402" s="99"/>
      <c r="I402" s="99"/>
      <c r="J402" s="97"/>
      <c r="K402" s="115" t="str">
        <f>IF(ISBLANK(J402),"",(VLOOKUP(J402,#REF!,2,0)))</f>
        <v/>
      </c>
      <c r="L402" s="95" t="str">
        <f t="shared" si="27"/>
        <v/>
      </c>
      <c r="M402" s="95"/>
      <c r="N402" s="95"/>
      <c r="O402" s="95"/>
      <c r="P402" s="95"/>
      <c r="Q402" s="95"/>
      <c r="R402" s="95" t="str">
        <f t="shared" si="28"/>
        <v/>
      </c>
      <c r="S402" s="95"/>
      <c r="T402" s="89"/>
      <c r="U402" s="90"/>
      <c r="V402" s="90"/>
      <c r="W402" s="47"/>
      <c r="X402" s="59"/>
      <c r="Y402" s="80">
        <f t="shared" si="29"/>
        <v>0</v>
      </c>
      <c r="Z402" s="81"/>
    </row>
    <row r="403" spans="1:26" s="1" customFormat="1" ht="15" customHeight="1">
      <c r="A403" s="13" t="str">
        <f>IF(ISBLANK(F403),"",VLOOKUP(F403,#REF!,11,0))</f>
        <v/>
      </c>
      <c r="B403" s="40" t="str">
        <f>IF(ISBLANK(F403),"",VLOOKUP(F403,#REF!,7,0))</f>
        <v/>
      </c>
      <c r="D403" s="88" t="str">
        <f t="shared" si="26"/>
        <v/>
      </c>
      <c r="E403" s="66"/>
      <c r="F403" s="95"/>
      <c r="G403" s="96" t="e">
        <f>IF(ISNA(VLOOKUP(F403,#REF!,3,0)),"",VLOOKUP(F403,#REF!,3,0))</f>
        <v>#REF!</v>
      </c>
      <c r="H403" s="99"/>
      <c r="I403" s="99"/>
      <c r="J403" s="97"/>
      <c r="K403" s="115" t="str">
        <f>IF(ISBLANK(J403),"",(VLOOKUP(J403,#REF!,2,0)))</f>
        <v/>
      </c>
      <c r="L403" s="95" t="str">
        <f t="shared" si="27"/>
        <v/>
      </c>
      <c r="M403" s="95"/>
      <c r="N403" s="95"/>
      <c r="O403" s="95"/>
      <c r="P403" s="95"/>
      <c r="Q403" s="95"/>
      <c r="R403" s="95" t="str">
        <f t="shared" si="28"/>
        <v/>
      </c>
      <c r="S403" s="95"/>
      <c r="T403" s="89"/>
      <c r="U403" s="90"/>
      <c r="V403" s="90"/>
      <c r="W403" s="47"/>
      <c r="X403" s="59"/>
      <c r="Y403" s="80">
        <f t="shared" si="29"/>
        <v>0</v>
      </c>
      <c r="Z403" s="81"/>
    </row>
    <row r="404" spans="1:26" s="1" customFormat="1" ht="15" customHeight="1">
      <c r="A404" s="13" t="str">
        <f>IF(ISBLANK(F404),"",VLOOKUP(F404,#REF!,11,0))</f>
        <v/>
      </c>
      <c r="B404" s="40" t="str">
        <f>IF(ISBLANK(F404),"",VLOOKUP(F404,#REF!,7,0))</f>
        <v/>
      </c>
      <c r="D404" s="88" t="str">
        <f t="shared" si="26"/>
        <v/>
      </c>
      <c r="E404" s="66"/>
      <c r="F404" s="95"/>
      <c r="G404" s="96" t="e">
        <f>IF(ISNA(VLOOKUP(F404,#REF!,3,0)),"",VLOOKUP(F404,#REF!,3,0))</f>
        <v>#REF!</v>
      </c>
      <c r="H404" s="99"/>
      <c r="I404" s="99"/>
      <c r="J404" s="97"/>
      <c r="K404" s="115" t="str">
        <f>IF(ISBLANK(J404),"",(VLOOKUP(J404,#REF!,2,0)))</f>
        <v/>
      </c>
      <c r="L404" s="95" t="str">
        <f t="shared" si="27"/>
        <v/>
      </c>
      <c r="M404" s="95"/>
      <c r="N404" s="95"/>
      <c r="O404" s="95"/>
      <c r="P404" s="95"/>
      <c r="Q404" s="95"/>
      <c r="R404" s="95" t="str">
        <f t="shared" si="28"/>
        <v/>
      </c>
      <c r="S404" s="95"/>
      <c r="T404" s="89"/>
      <c r="U404" s="90"/>
      <c r="V404" s="90"/>
      <c r="W404" s="47"/>
      <c r="X404" s="59"/>
      <c r="Y404" s="80">
        <f t="shared" si="29"/>
        <v>0</v>
      </c>
      <c r="Z404" s="81"/>
    </row>
    <row r="405" spans="1:26" s="1" customFormat="1" ht="15" customHeight="1">
      <c r="A405" s="13" t="str">
        <f>IF(ISBLANK(F405),"",VLOOKUP(F405,#REF!,11,0))</f>
        <v/>
      </c>
      <c r="B405" s="40" t="str">
        <f>IF(ISBLANK(F405),"",VLOOKUP(F405,#REF!,7,0))</f>
        <v/>
      </c>
      <c r="D405" s="88" t="str">
        <f t="shared" si="26"/>
        <v/>
      </c>
      <c r="E405" s="66"/>
      <c r="F405" s="95"/>
      <c r="G405" s="96" t="e">
        <f>IF(ISNA(VLOOKUP(F405,#REF!,3,0)),"",VLOOKUP(F405,#REF!,3,0))</f>
        <v>#REF!</v>
      </c>
      <c r="H405" s="99"/>
      <c r="I405" s="99"/>
      <c r="J405" s="97"/>
      <c r="K405" s="115" t="str">
        <f>IF(ISBLANK(J405),"",(VLOOKUP(J405,#REF!,2,0)))</f>
        <v/>
      </c>
      <c r="L405" s="95" t="str">
        <f t="shared" si="27"/>
        <v/>
      </c>
      <c r="M405" s="95"/>
      <c r="N405" s="95"/>
      <c r="O405" s="95"/>
      <c r="P405" s="95"/>
      <c r="Q405" s="95"/>
      <c r="R405" s="95" t="str">
        <f t="shared" si="28"/>
        <v/>
      </c>
      <c r="S405" s="95"/>
      <c r="T405" s="89"/>
      <c r="U405" s="90"/>
      <c r="V405" s="90"/>
      <c r="W405" s="47"/>
      <c r="X405" s="59"/>
      <c r="Y405" s="80">
        <f t="shared" si="29"/>
        <v>0</v>
      </c>
      <c r="Z405" s="81"/>
    </row>
    <row r="406" spans="1:26" s="1" customFormat="1" ht="15" customHeight="1">
      <c r="A406" s="13" t="str">
        <f>IF(ISBLANK(F406),"",VLOOKUP(F406,#REF!,11,0))</f>
        <v/>
      </c>
      <c r="B406" s="40" t="str">
        <f>IF(ISBLANK(F406),"",VLOOKUP(F406,#REF!,7,0))</f>
        <v/>
      </c>
      <c r="D406" s="88" t="str">
        <f t="shared" si="26"/>
        <v/>
      </c>
      <c r="E406" s="66"/>
      <c r="F406" s="95"/>
      <c r="G406" s="96" t="e">
        <f>IF(ISNA(VLOOKUP(F406,#REF!,3,0)),"",VLOOKUP(F406,#REF!,3,0))</f>
        <v>#REF!</v>
      </c>
      <c r="H406" s="99"/>
      <c r="I406" s="99"/>
      <c r="J406" s="97"/>
      <c r="K406" s="115" t="str">
        <f>IF(ISBLANK(J406),"",(VLOOKUP(J406,#REF!,2,0)))</f>
        <v/>
      </c>
      <c r="L406" s="95" t="str">
        <f t="shared" si="27"/>
        <v/>
      </c>
      <c r="M406" s="95"/>
      <c r="N406" s="95"/>
      <c r="O406" s="95"/>
      <c r="P406" s="95"/>
      <c r="Q406" s="95"/>
      <c r="R406" s="95" t="str">
        <f t="shared" si="28"/>
        <v/>
      </c>
      <c r="S406" s="95"/>
      <c r="T406" s="89"/>
      <c r="U406" s="90"/>
      <c r="V406" s="90"/>
      <c r="W406" s="47"/>
      <c r="X406" s="59"/>
      <c r="Y406" s="80">
        <f t="shared" si="29"/>
        <v>0</v>
      </c>
      <c r="Z406" s="81"/>
    </row>
    <row r="407" spans="1:26" s="1" customFormat="1" ht="15" customHeight="1">
      <c r="A407" s="13" t="str">
        <f>IF(ISBLANK(F407),"",VLOOKUP(F407,#REF!,11,0))</f>
        <v/>
      </c>
      <c r="B407" s="40" t="str">
        <f>IF(ISBLANK(F407),"",VLOOKUP(F407,#REF!,7,0))</f>
        <v/>
      </c>
      <c r="D407" s="88" t="str">
        <f t="shared" si="26"/>
        <v/>
      </c>
      <c r="E407" s="66"/>
      <c r="F407" s="95"/>
      <c r="G407" s="96" t="e">
        <f>IF(ISNA(VLOOKUP(F407,#REF!,3,0)),"",VLOOKUP(F407,#REF!,3,0))</f>
        <v>#REF!</v>
      </c>
      <c r="H407" s="99"/>
      <c r="I407" s="99"/>
      <c r="J407" s="97"/>
      <c r="K407" s="115" t="str">
        <f>IF(ISBLANK(J407),"",(VLOOKUP(J407,#REF!,2,0)))</f>
        <v/>
      </c>
      <c r="L407" s="95" t="str">
        <f t="shared" si="27"/>
        <v/>
      </c>
      <c r="M407" s="95"/>
      <c r="N407" s="95"/>
      <c r="O407" s="95"/>
      <c r="P407" s="95"/>
      <c r="Q407" s="95"/>
      <c r="R407" s="95" t="str">
        <f t="shared" si="28"/>
        <v/>
      </c>
      <c r="S407" s="95"/>
      <c r="T407" s="89"/>
      <c r="U407" s="90"/>
      <c r="V407" s="90"/>
      <c r="W407" s="47"/>
      <c r="X407" s="59"/>
      <c r="Y407" s="80">
        <f t="shared" si="29"/>
        <v>0</v>
      </c>
      <c r="Z407" s="81"/>
    </row>
    <row r="408" spans="1:26" s="1" customFormat="1" ht="15" customHeight="1">
      <c r="A408" s="13" t="str">
        <f>IF(ISBLANK(F408),"",VLOOKUP(F408,#REF!,11,0))</f>
        <v/>
      </c>
      <c r="B408" s="40" t="str">
        <f>IF(ISBLANK(F408),"",VLOOKUP(F408,#REF!,7,0))</f>
        <v/>
      </c>
      <c r="D408" s="88" t="str">
        <f t="shared" si="26"/>
        <v/>
      </c>
      <c r="E408" s="66"/>
      <c r="F408" s="95"/>
      <c r="G408" s="96" t="e">
        <f>IF(ISNA(VLOOKUP(F408,#REF!,3,0)),"",VLOOKUP(F408,#REF!,3,0))</f>
        <v>#REF!</v>
      </c>
      <c r="H408" s="99"/>
      <c r="I408" s="99"/>
      <c r="J408" s="97"/>
      <c r="K408" s="115" t="str">
        <f>IF(ISBLANK(J408),"",(VLOOKUP(J408,#REF!,2,0)))</f>
        <v/>
      </c>
      <c r="L408" s="95" t="str">
        <f t="shared" si="27"/>
        <v/>
      </c>
      <c r="M408" s="95"/>
      <c r="N408" s="95"/>
      <c r="O408" s="95"/>
      <c r="P408" s="95"/>
      <c r="Q408" s="95"/>
      <c r="R408" s="95" t="str">
        <f t="shared" si="28"/>
        <v/>
      </c>
      <c r="S408" s="95"/>
      <c r="T408" s="89"/>
      <c r="U408" s="90"/>
      <c r="V408" s="90"/>
      <c r="W408" s="47"/>
      <c r="X408" s="59"/>
      <c r="Y408" s="80">
        <f t="shared" si="29"/>
        <v>0</v>
      </c>
      <c r="Z408" s="81"/>
    </row>
    <row r="409" spans="1:26" s="1" customFormat="1" ht="15" customHeight="1">
      <c r="A409" s="13" t="str">
        <f>IF(ISBLANK(F409),"",VLOOKUP(F409,#REF!,11,0))</f>
        <v/>
      </c>
      <c r="B409" s="40" t="str">
        <f>IF(ISBLANK(F409),"",VLOOKUP(F409,#REF!,7,0))</f>
        <v/>
      </c>
      <c r="D409" s="88" t="str">
        <f t="shared" si="26"/>
        <v/>
      </c>
      <c r="E409" s="66"/>
      <c r="F409" s="95"/>
      <c r="G409" s="96" t="e">
        <f>IF(ISNA(VLOOKUP(F409,#REF!,3,0)),"",VLOOKUP(F409,#REF!,3,0))</f>
        <v>#REF!</v>
      </c>
      <c r="H409" s="99"/>
      <c r="I409" s="99"/>
      <c r="J409" s="97"/>
      <c r="K409" s="115" t="str">
        <f>IF(ISBLANK(J409),"",(VLOOKUP(J409,#REF!,2,0)))</f>
        <v/>
      </c>
      <c r="L409" s="95" t="str">
        <f t="shared" si="27"/>
        <v/>
      </c>
      <c r="M409" s="95"/>
      <c r="N409" s="95"/>
      <c r="O409" s="95"/>
      <c r="P409" s="95"/>
      <c r="Q409" s="95"/>
      <c r="R409" s="95" t="str">
        <f t="shared" si="28"/>
        <v/>
      </c>
      <c r="S409" s="95"/>
      <c r="T409" s="89"/>
      <c r="U409" s="90"/>
      <c r="V409" s="90"/>
      <c r="W409" s="47"/>
      <c r="X409" s="59"/>
      <c r="Y409" s="80">
        <f t="shared" si="29"/>
        <v>0</v>
      </c>
      <c r="Z409" s="81"/>
    </row>
    <row r="410" spans="1:26" s="1" customFormat="1" ht="15" customHeight="1">
      <c r="A410" s="13" t="str">
        <f>IF(ISBLANK(F410),"",VLOOKUP(F410,#REF!,11,0))</f>
        <v/>
      </c>
      <c r="B410" s="40" t="str">
        <f>IF(ISBLANK(F410),"",VLOOKUP(F410,#REF!,7,0))</f>
        <v/>
      </c>
      <c r="D410" s="88" t="str">
        <f t="shared" si="26"/>
        <v/>
      </c>
      <c r="E410" s="66"/>
      <c r="F410" s="95"/>
      <c r="G410" s="96" t="e">
        <f>IF(ISNA(VLOOKUP(F410,#REF!,3,0)),"",VLOOKUP(F410,#REF!,3,0))</f>
        <v>#REF!</v>
      </c>
      <c r="H410" s="99"/>
      <c r="I410" s="99"/>
      <c r="J410" s="97"/>
      <c r="K410" s="115" t="str">
        <f>IF(ISBLANK(J410),"",(VLOOKUP(J410,#REF!,2,0)))</f>
        <v/>
      </c>
      <c r="L410" s="95" t="str">
        <f t="shared" si="27"/>
        <v/>
      </c>
      <c r="M410" s="95"/>
      <c r="N410" s="95"/>
      <c r="O410" s="95"/>
      <c r="P410" s="95"/>
      <c r="Q410" s="95"/>
      <c r="R410" s="95" t="str">
        <f t="shared" si="28"/>
        <v/>
      </c>
      <c r="S410" s="95"/>
      <c r="T410" s="89"/>
      <c r="U410" s="90"/>
      <c r="V410" s="90"/>
      <c r="W410" s="47"/>
      <c r="X410" s="59"/>
      <c r="Y410" s="80">
        <f t="shared" si="29"/>
        <v>0</v>
      </c>
      <c r="Z410" s="81"/>
    </row>
    <row r="411" spans="1:26" s="1" customFormat="1" ht="15" customHeight="1">
      <c r="A411" s="13" t="str">
        <f>IF(ISBLANK(F411),"",VLOOKUP(F411,#REF!,11,0))</f>
        <v/>
      </c>
      <c r="B411" s="40" t="str">
        <f>IF(ISBLANK(F411),"",VLOOKUP(F411,#REF!,7,0))</f>
        <v/>
      </c>
      <c r="D411" s="88" t="str">
        <f t="shared" si="26"/>
        <v/>
      </c>
      <c r="E411" s="66"/>
      <c r="F411" s="95"/>
      <c r="G411" s="96" t="e">
        <f>IF(ISNA(VLOOKUP(F411,#REF!,3,0)),"",VLOOKUP(F411,#REF!,3,0))</f>
        <v>#REF!</v>
      </c>
      <c r="H411" s="99"/>
      <c r="I411" s="99"/>
      <c r="J411" s="97"/>
      <c r="K411" s="115" t="str">
        <f>IF(ISBLANK(J411),"",(VLOOKUP(J411,#REF!,2,0)))</f>
        <v/>
      </c>
      <c r="L411" s="95" t="str">
        <f t="shared" si="27"/>
        <v/>
      </c>
      <c r="M411" s="95"/>
      <c r="N411" s="95"/>
      <c r="O411" s="95"/>
      <c r="P411" s="95"/>
      <c r="Q411" s="95"/>
      <c r="R411" s="95" t="str">
        <f t="shared" si="28"/>
        <v/>
      </c>
      <c r="S411" s="95"/>
      <c r="T411" s="89"/>
      <c r="U411" s="90"/>
      <c r="V411" s="90"/>
      <c r="W411" s="47"/>
      <c r="X411" s="59"/>
      <c r="Y411" s="80">
        <f t="shared" si="29"/>
        <v>0</v>
      </c>
      <c r="Z411" s="81"/>
    </row>
    <row r="412" spans="1:26" s="1" customFormat="1" ht="15" customHeight="1">
      <c r="A412" s="13" t="str">
        <f>IF(ISBLANK(F412),"",VLOOKUP(F412,#REF!,11,0))</f>
        <v/>
      </c>
      <c r="B412" s="40" t="str">
        <f>IF(ISBLANK(F412),"",VLOOKUP(F412,#REF!,7,0))</f>
        <v/>
      </c>
      <c r="D412" s="88" t="str">
        <f t="shared" si="26"/>
        <v/>
      </c>
      <c r="E412" s="66"/>
      <c r="F412" s="95"/>
      <c r="G412" s="96" t="e">
        <f>IF(ISNA(VLOOKUP(F412,#REF!,3,0)),"",VLOOKUP(F412,#REF!,3,0))</f>
        <v>#REF!</v>
      </c>
      <c r="H412" s="99"/>
      <c r="I412" s="99"/>
      <c r="J412" s="97"/>
      <c r="K412" s="115" t="str">
        <f>IF(ISBLANK(J412),"",(VLOOKUP(J412,#REF!,2,0)))</f>
        <v/>
      </c>
      <c r="L412" s="95" t="str">
        <f t="shared" si="27"/>
        <v/>
      </c>
      <c r="M412" s="95"/>
      <c r="N412" s="95"/>
      <c r="O412" s="95"/>
      <c r="P412" s="95"/>
      <c r="Q412" s="95"/>
      <c r="R412" s="95" t="str">
        <f t="shared" si="28"/>
        <v/>
      </c>
      <c r="S412" s="95"/>
      <c r="T412" s="89"/>
      <c r="U412" s="90"/>
      <c r="V412" s="90"/>
      <c r="W412" s="47"/>
      <c r="X412" s="59"/>
      <c r="Y412" s="80">
        <f t="shared" si="29"/>
        <v>0</v>
      </c>
      <c r="Z412" s="81"/>
    </row>
    <row r="413" spans="1:26" s="1" customFormat="1" ht="15" customHeight="1">
      <c r="A413" s="13" t="str">
        <f>IF(ISBLANK(F413),"",VLOOKUP(F413,#REF!,11,0))</f>
        <v/>
      </c>
      <c r="B413" s="40" t="str">
        <f>IF(ISBLANK(F413),"",VLOOKUP(F413,#REF!,7,0))</f>
        <v/>
      </c>
      <c r="D413" s="88" t="str">
        <f t="shared" si="26"/>
        <v/>
      </c>
      <c r="E413" s="66"/>
      <c r="F413" s="95"/>
      <c r="G413" s="96" t="e">
        <f>IF(ISNA(VLOOKUP(F413,#REF!,3,0)),"",VLOOKUP(F413,#REF!,3,0))</f>
        <v>#REF!</v>
      </c>
      <c r="H413" s="99"/>
      <c r="I413" s="99"/>
      <c r="J413" s="97"/>
      <c r="K413" s="115" t="str">
        <f>IF(ISBLANK(J413),"",(VLOOKUP(J413,#REF!,2,0)))</f>
        <v/>
      </c>
      <c r="L413" s="95" t="str">
        <f t="shared" si="27"/>
        <v/>
      </c>
      <c r="M413" s="95"/>
      <c r="N413" s="95"/>
      <c r="O413" s="95"/>
      <c r="P413" s="95"/>
      <c r="Q413" s="95"/>
      <c r="R413" s="95" t="str">
        <f t="shared" si="28"/>
        <v/>
      </c>
      <c r="S413" s="95"/>
      <c r="T413" s="89"/>
      <c r="U413" s="90"/>
      <c r="V413" s="90"/>
      <c r="W413" s="47"/>
      <c r="X413" s="59"/>
      <c r="Y413" s="80">
        <f t="shared" si="29"/>
        <v>0</v>
      </c>
      <c r="Z413" s="81"/>
    </row>
    <row r="414" spans="1:26" s="1" customFormat="1" ht="15" customHeight="1">
      <c r="A414" s="13" t="str">
        <f>IF(ISBLANK(F414),"",VLOOKUP(F414,#REF!,11,0))</f>
        <v/>
      </c>
      <c r="B414" s="40" t="str">
        <f>IF(ISBLANK(F414),"",VLOOKUP(F414,#REF!,7,0))</f>
        <v/>
      </c>
      <c r="D414" s="88" t="str">
        <f t="shared" si="26"/>
        <v/>
      </c>
      <c r="E414" s="66"/>
      <c r="F414" s="95"/>
      <c r="G414" s="96" t="e">
        <f>IF(ISNA(VLOOKUP(F414,#REF!,3,0)),"",VLOOKUP(F414,#REF!,3,0))</f>
        <v>#REF!</v>
      </c>
      <c r="H414" s="99"/>
      <c r="I414" s="99"/>
      <c r="J414" s="97"/>
      <c r="K414" s="115" t="str">
        <f>IF(ISBLANK(J414),"",(VLOOKUP(J414,#REF!,2,0)))</f>
        <v/>
      </c>
      <c r="L414" s="95" t="str">
        <f t="shared" si="27"/>
        <v/>
      </c>
      <c r="M414" s="95"/>
      <c r="N414" s="95"/>
      <c r="O414" s="95"/>
      <c r="P414" s="95"/>
      <c r="Q414" s="95"/>
      <c r="R414" s="95" t="str">
        <f t="shared" si="28"/>
        <v/>
      </c>
      <c r="S414" s="95"/>
      <c r="T414" s="89"/>
      <c r="U414" s="90"/>
      <c r="V414" s="90"/>
      <c r="W414" s="47"/>
      <c r="X414" s="59"/>
      <c r="Y414" s="80">
        <f t="shared" si="29"/>
        <v>0</v>
      </c>
      <c r="Z414" s="81"/>
    </row>
    <row r="415" spans="1:26" s="1" customFormat="1" ht="15" customHeight="1">
      <c r="A415" s="13" t="str">
        <f>IF(ISBLANK(F415),"",VLOOKUP(F415,#REF!,11,0))</f>
        <v/>
      </c>
      <c r="B415" s="40" t="str">
        <f>IF(ISBLANK(F415),"",VLOOKUP(F415,#REF!,7,0))</f>
        <v/>
      </c>
      <c r="D415" s="88" t="str">
        <f t="shared" si="26"/>
        <v/>
      </c>
      <c r="E415" s="66"/>
      <c r="F415" s="95"/>
      <c r="G415" s="96" t="e">
        <f>IF(ISNA(VLOOKUP(F415,#REF!,3,0)),"",VLOOKUP(F415,#REF!,3,0))</f>
        <v>#REF!</v>
      </c>
      <c r="H415" s="99"/>
      <c r="I415" s="99"/>
      <c r="J415" s="97"/>
      <c r="K415" s="115" t="str">
        <f>IF(ISBLANK(J415),"",(VLOOKUP(J415,#REF!,2,0)))</f>
        <v/>
      </c>
      <c r="L415" s="95" t="str">
        <f t="shared" si="27"/>
        <v/>
      </c>
      <c r="M415" s="95"/>
      <c r="N415" s="95"/>
      <c r="O415" s="95"/>
      <c r="P415" s="95"/>
      <c r="Q415" s="95"/>
      <c r="R415" s="95" t="str">
        <f t="shared" si="28"/>
        <v/>
      </c>
      <c r="S415" s="95"/>
      <c r="T415" s="89"/>
      <c r="U415" s="90"/>
      <c r="V415" s="90"/>
      <c r="W415" s="47"/>
      <c r="X415" s="59"/>
      <c r="Y415" s="80">
        <f t="shared" si="29"/>
        <v>0</v>
      </c>
      <c r="Z415" s="81"/>
    </row>
    <row r="416" spans="1:26" s="1" customFormat="1" ht="15" customHeight="1">
      <c r="A416" s="13" t="str">
        <f>IF(ISBLANK(F416),"",VLOOKUP(F416,#REF!,11,0))</f>
        <v/>
      </c>
      <c r="B416" s="40" t="str">
        <f>IF(ISBLANK(F416),"",VLOOKUP(F416,#REF!,7,0))</f>
        <v/>
      </c>
      <c r="D416" s="88" t="str">
        <f t="shared" si="26"/>
        <v/>
      </c>
      <c r="E416" s="66"/>
      <c r="F416" s="95"/>
      <c r="G416" s="96" t="e">
        <f>IF(ISNA(VLOOKUP(F416,#REF!,3,0)),"",VLOOKUP(F416,#REF!,3,0))</f>
        <v>#REF!</v>
      </c>
      <c r="H416" s="99"/>
      <c r="I416" s="99"/>
      <c r="J416" s="97"/>
      <c r="K416" s="115" t="str">
        <f>IF(ISBLANK(J416),"",(VLOOKUP(J416,#REF!,2,0)))</f>
        <v/>
      </c>
      <c r="L416" s="95" t="str">
        <f t="shared" si="27"/>
        <v/>
      </c>
      <c r="M416" s="95"/>
      <c r="N416" s="95"/>
      <c r="O416" s="95"/>
      <c r="P416" s="95"/>
      <c r="Q416" s="95"/>
      <c r="R416" s="95" t="str">
        <f t="shared" si="28"/>
        <v/>
      </c>
      <c r="S416" s="95"/>
      <c r="T416" s="89"/>
      <c r="U416" s="90"/>
      <c r="V416" s="90"/>
      <c r="W416" s="47"/>
      <c r="X416" s="59"/>
      <c r="Y416" s="80">
        <f t="shared" si="29"/>
        <v>0</v>
      </c>
      <c r="Z416" s="81"/>
    </row>
    <row r="417" spans="1:26" s="1" customFormat="1" ht="15" customHeight="1">
      <c r="A417" s="13" t="str">
        <f>IF(ISBLANK(F417),"",VLOOKUP(F417,#REF!,11,0))</f>
        <v/>
      </c>
      <c r="B417" s="40" t="str">
        <f>IF(ISBLANK(F417),"",VLOOKUP(F417,#REF!,7,0))</f>
        <v/>
      </c>
      <c r="D417" s="88" t="str">
        <f t="shared" si="26"/>
        <v/>
      </c>
      <c r="E417" s="66"/>
      <c r="F417" s="95"/>
      <c r="G417" s="96" t="e">
        <f>IF(ISNA(VLOOKUP(F417,#REF!,3,0)),"",VLOOKUP(F417,#REF!,3,0))</f>
        <v>#REF!</v>
      </c>
      <c r="H417" s="99"/>
      <c r="I417" s="99"/>
      <c r="J417" s="97"/>
      <c r="K417" s="115" t="str">
        <f>IF(ISBLANK(J417),"",(VLOOKUP(J417,#REF!,2,0)))</f>
        <v/>
      </c>
      <c r="L417" s="95" t="str">
        <f t="shared" si="27"/>
        <v/>
      </c>
      <c r="M417" s="95"/>
      <c r="N417" s="95"/>
      <c r="O417" s="95"/>
      <c r="P417" s="95"/>
      <c r="Q417" s="95"/>
      <c r="R417" s="95" t="str">
        <f t="shared" si="28"/>
        <v/>
      </c>
      <c r="S417" s="95"/>
      <c r="T417" s="89"/>
      <c r="U417" s="90"/>
      <c r="V417" s="90"/>
      <c r="W417" s="47"/>
      <c r="X417" s="59"/>
      <c r="Y417" s="80">
        <f t="shared" si="29"/>
        <v>0</v>
      </c>
      <c r="Z417" s="81"/>
    </row>
    <row r="418" spans="1:26" s="1" customFormat="1" ht="15" customHeight="1">
      <c r="A418" s="13" t="str">
        <f>IF(ISBLANK(F418),"",VLOOKUP(F418,#REF!,11,0))</f>
        <v/>
      </c>
      <c r="B418" s="40" t="str">
        <f>IF(ISBLANK(F418),"",VLOOKUP(F418,#REF!,7,0))</f>
        <v/>
      </c>
      <c r="D418" s="88" t="str">
        <f t="shared" si="26"/>
        <v/>
      </c>
      <c r="E418" s="66"/>
      <c r="F418" s="95"/>
      <c r="G418" s="96" t="e">
        <f>IF(ISNA(VLOOKUP(F418,#REF!,3,0)),"",VLOOKUP(F418,#REF!,3,0))</f>
        <v>#REF!</v>
      </c>
      <c r="H418" s="99"/>
      <c r="I418" s="99"/>
      <c r="J418" s="97"/>
      <c r="K418" s="115" t="str">
        <f>IF(ISBLANK(J418),"",(VLOOKUP(J418,#REF!,2,0)))</f>
        <v/>
      </c>
      <c r="L418" s="95" t="str">
        <f t="shared" si="27"/>
        <v/>
      </c>
      <c r="M418" s="95"/>
      <c r="N418" s="95"/>
      <c r="O418" s="95"/>
      <c r="P418" s="95"/>
      <c r="Q418" s="95"/>
      <c r="R418" s="95" t="str">
        <f t="shared" si="28"/>
        <v/>
      </c>
      <c r="S418" s="95"/>
      <c r="T418" s="89"/>
      <c r="U418" s="90"/>
      <c r="V418" s="90"/>
      <c r="W418" s="47"/>
      <c r="X418" s="59"/>
      <c r="Y418" s="80">
        <f t="shared" si="29"/>
        <v>0</v>
      </c>
      <c r="Z418" s="81"/>
    </row>
    <row r="419" spans="1:26" s="1" customFormat="1" ht="15" customHeight="1">
      <c r="A419" s="13" t="str">
        <f>IF(ISBLANK(F419),"",VLOOKUP(F419,#REF!,11,0))</f>
        <v/>
      </c>
      <c r="B419" s="40" t="str">
        <f>IF(ISBLANK(F419),"",VLOOKUP(F419,#REF!,7,0))</f>
        <v/>
      </c>
      <c r="D419" s="88" t="str">
        <f t="shared" si="26"/>
        <v/>
      </c>
      <c r="E419" s="66"/>
      <c r="F419" s="95"/>
      <c r="G419" s="96" t="e">
        <f>IF(ISNA(VLOOKUP(F419,#REF!,3,0)),"",VLOOKUP(F419,#REF!,3,0))</f>
        <v>#REF!</v>
      </c>
      <c r="H419" s="99"/>
      <c r="I419" s="99"/>
      <c r="J419" s="97"/>
      <c r="K419" s="115" t="str">
        <f>IF(ISBLANK(J419),"",(VLOOKUP(J419,#REF!,2,0)))</f>
        <v/>
      </c>
      <c r="L419" s="95" t="str">
        <f t="shared" si="27"/>
        <v/>
      </c>
      <c r="M419" s="95"/>
      <c r="N419" s="95"/>
      <c r="O419" s="95"/>
      <c r="P419" s="95"/>
      <c r="Q419" s="95"/>
      <c r="R419" s="95" t="str">
        <f t="shared" si="28"/>
        <v/>
      </c>
      <c r="S419" s="95"/>
      <c r="T419" s="89"/>
      <c r="U419" s="90"/>
      <c r="V419" s="90"/>
      <c r="W419" s="47"/>
      <c r="X419" s="59"/>
      <c r="Y419" s="80">
        <f t="shared" si="29"/>
        <v>0</v>
      </c>
      <c r="Z419" s="81"/>
    </row>
    <row r="420" spans="1:26" s="1" customFormat="1" ht="15" customHeight="1">
      <c r="A420" s="13" t="str">
        <f>IF(ISBLANK(F420),"",VLOOKUP(F420,#REF!,11,0))</f>
        <v/>
      </c>
      <c r="B420" s="40" t="str">
        <f>IF(ISBLANK(F420),"",VLOOKUP(F420,#REF!,7,0))</f>
        <v/>
      </c>
      <c r="D420" s="88" t="str">
        <f t="shared" si="26"/>
        <v/>
      </c>
      <c r="E420" s="66"/>
      <c r="F420" s="95"/>
      <c r="G420" s="96" t="e">
        <f>IF(ISNA(VLOOKUP(F420,#REF!,3,0)),"",VLOOKUP(F420,#REF!,3,0))</f>
        <v>#REF!</v>
      </c>
      <c r="H420" s="99"/>
      <c r="I420" s="99"/>
      <c r="J420" s="97"/>
      <c r="K420" s="115" t="str">
        <f>IF(ISBLANK(J420),"",(VLOOKUP(J420,#REF!,2,0)))</f>
        <v/>
      </c>
      <c r="L420" s="95" t="str">
        <f t="shared" si="27"/>
        <v/>
      </c>
      <c r="M420" s="95"/>
      <c r="N420" s="95"/>
      <c r="O420" s="95"/>
      <c r="P420" s="95"/>
      <c r="Q420" s="95"/>
      <c r="R420" s="95" t="str">
        <f t="shared" si="28"/>
        <v/>
      </c>
      <c r="S420" s="95"/>
      <c r="T420" s="89"/>
      <c r="U420" s="90"/>
      <c r="V420" s="90"/>
      <c r="W420" s="47"/>
      <c r="X420" s="59"/>
      <c r="Y420" s="80">
        <f t="shared" si="29"/>
        <v>0</v>
      </c>
      <c r="Z420" s="81"/>
    </row>
    <row r="421" spans="1:26" s="1" customFormat="1" ht="15" customHeight="1">
      <c r="A421" s="13" t="str">
        <f>IF(ISBLANK(F421),"",VLOOKUP(F421,#REF!,11,0))</f>
        <v/>
      </c>
      <c r="B421" s="40" t="str">
        <f>IF(ISBLANK(F421),"",VLOOKUP(F421,#REF!,7,0))</f>
        <v/>
      </c>
      <c r="D421" s="88" t="str">
        <f t="shared" si="26"/>
        <v/>
      </c>
      <c r="E421" s="66"/>
      <c r="F421" s="95"/>
      <c r="G421" s="96" t="e">
        <f>IF(ISNA(VLOOKUP(F421,#REF!,3,0)),"",VLOOKUP(F421,#REF!,3,0))</f>
        <v>#REF!</v>
      </c>
      <c r="H421" s="99"/>
      <c r="I421" s="99"/>
      <c r="J421" s="97"/>
      <c r="K421" s="115" t="str">
        <f>IF(ISBLANK(J421),"",(VLOOKUP(J421,#REF!,2,0)))</f>
        <v/>
      </c>
      <c r="L421" s="95" t="str">
        <f t="shared" si="27"/>
        <v/>
      </c>
      <c r="M421" s="95"/>
      <c r="N421" s="95"/>
      <c r="O421" s="95"/>
      <c r="P421" s="95"/>
      <c r="Q421" s="95"/>
      <c r="R421" s="95" t="str">
        <f t="shared" si="28"/>
        <v/>
      </c>
      <c r="S421" s="95"/>
      <c r="T421" s="89"/>
      <c r="U421" s="90"/>
      <c r="V421" s="90"/>
      <c r="W421" s="47"/>
      <c r="X421" s="59"/>
      <c r="Y421" s="80">
        <f t="shared" si="29"/>
        <v>0</v>
      </c>
      <c r="Z421" s="81"/>
    </row>
    <row r="422" spans="1:26" s="1" customFormat="1" ht="15" customHeight="1">
      <c r="A422" s="13" t="str">
        <f>IF(ISBLANK(F422),"",VLOOKUP(F422,#REF!,11,0))</f>
        <v/>
      </c>
      <c r="B422" s="40" t="str">
        <f>IF(ISBLANK(F422),"",VLOOKUP(F422,#REF!,7,0))</f>
        <v/>
      </c>
      <c r="D422" s="88" t="str">
        <f t="shared" si="26"/>
        <v/>
      </c>
      <c r="E422" s="66"/>
      <c r="F422" s="95"/>
      <c r="G422" s="96" t="e">
        <f>IF(ISNA(VLOOKUP(F422,#REF!,3,0)),"",VLOOKUP(F422,#REF!,3,0))</f>
        <v>#REF!</v>
      </c>
      <c r="H422" s="99"/>
      <c r="I422" s="99"/>
      <c r="J422" s="97"/>
      <c r="K422" s="115" t="str">
        <f>IF(ISBLANK(J422),"",(VLOOKUP(J422,#REF!,2,0)))</f>
        <v/>
      </c>
      <c r="L422" s="95" t="str">
        <f t="shared" si="27"/>
        <v/>
      </c>
      <c r="M422" s="95"/>
      <c r="N422" s="95"/>
      <c r="O422" s="95"/>
      <c r="P422" s="95"/>
      <c r="Q422" s="95"/>
      <c r="R422" s="95" t="str">
        <f t="shared" si="28"/>
        <v/>
      </c>
      <c r="S422" s="95"/>
      <c r="T422" s="89"/>
      <c r="U422" s="90"/>
      <c r="V422" s="90"/>
      <c r="W422" s="47"/>
      <c r="X422" s="59"/>
      <c r="Y422" s="80">
        <f t="shared" si="29"/>
        <v>0</v>
      </c>
      <c r="Z422" s="81"/>
    </row>
    <row r="423" spans="1:26" s="1" customFormat="1" ht="15" customHeight="1">
      <c r="A423" s="13" t="str">
        <f>IF(ISBLANK(F423),"",VLOOKUP(F423,#REF!,11,0))</f>
        <v/>
      </c>
      <c r="B423" s="40" t="str">
        <f>IF(ISBLANK(F423),"",VLOOKUP(F423,#REF!,7,0))</f>
        <v/>
      </c>
      <c r="D423" s="88" t="str">
        <f t="shared" si="26"/>
        <v/>
      </c>
      <c r="E423" s="66"/>
      <c r="F423" s="95"/>
      <c r="G423" s="96" t="e">
        <f>IF(ISNA(VLOOKUP(F423,#REF!,3,0)),"",VLOOKUP(F423,#REF!,3,0))</f>
        <v>#REF!</v>
      </c>
      <c r="H423" s="99"/>
      <c r="I423" s="99"/>
      <c r="J423" s="97"/>
      <c r="K423" s="115" t="str">
        <f>IF(ISBLANK(J423),"",(VLOOKUP(J423,#REF!,2,0)))</f>
        <v/>
      </c>
      <c r="L423" s="95" t="str">
        <f t="shared" si="27"/>
        <v/>
      </c>
      <c r="M423" s="95"/>
      <c r="N423" s="95"/>
      <c r="O423" s="95"/>
      <c r="P423" s="95"/>
      <c r="Q423" s="95"/>
      <c r="R423" s="95" t="str">
        <f t="shared" si="28"/>
        <v/>
      </c>
      <c r="S423" s="95"/>
      <c r="T423" s="89"/>
      <c r="U423" s="90"/>
      <c r="V423" s="90"/>
      <c r="W423" s="47"/>
      <c r="X423" s="59"/>
      <c r="Y423" s="80">
        <f t="shared" si="29"/>
        <v>0</v>
      </c>
      <c r="Z423" s="81"/>
    </row>
    <row r="424" spans="1:26" s="1" customFormat="1" ht="15" customHeight="1">
      <c r="A424" s="13" t="str">
        <f>IF(ISBLANK(F424),"",VLOOKUP(F424,#REF!,11,0))</f>
        <v/>
      </c>
      <c r="B424" s="40" t="str">
        <f>IF(ISBLANK(F424),"",VLOOKUP(F424,#REF!,7,0))</f>
        <v/>
      </c>
      <c r="D424" s="88" t="str">
        <f t="shared" si="26"/>
        <v/>
      </c>
      <c r="E424" s="66"/>
      <c r="F424" s="95"/>
      <c r="G424" s="96" t="e">
        <f>IF(ISNA(VLOOKUP(F424,#REF!,3,0)),"",VLOOKUP(F424,#REF!,3,0))</f>
        <v>#REF!</v>
      </c>
      <c r="H424" s="99"/>
      <c r="I424" s="99"/>
      <c r="J424" s="97"/>
      <c r="K424" s="115" t="str">
        <f>IF(ISBLANK(J424),"",(VLOOKUP(J424,#REF!,2,0)))</f>
        <v/>
      </c>
      <c r="L424" s="95" t="str">
        <f t="shared" si="27"/>
        <v/>
      </c>
      <c r="M424" s="95"/>
      <c r="N424" s="95"/>
      <c r="O424" s="95"/>
      <c r="P424" s="95"/>
      <c r="Q424" s="95"/>
      <c r="R424" s="95" t="str">
        <f t="shared" si="28"/>
        <v/>
      </c>
      <c r="S424" s="95"/>
      <c r="T424" s="89"/>
      <c r="U424" s="90"/>
      <c r="V424" s="90"/>
      <c r="W424" s="47"/>
      <c r="X424" s="59"/>
      <c r="Y424" s="80">
        <f t="shared" si="29"/>
        <v>0</v>
      </c>
      <c r="Z424" s="81"/>
    </row>
    <row r="425" spans="1:26" s="1" customFormat="1" ht="15" customHeight="1">
      <c r="A425" s="13" t="str">
        <f>IF(ISBLANK(F425),"",VLOOKUP(F425,#REF!,11,0))</f>
        <v/>
      </c>
      <c r="B425" s="40" t="str">
        <f>IF(ISBLANK(F425),"",VLOOKUP(F425,#REF!,7,0))</f>
        <v/>
      </c>
      <c r="D425" s="88" t="str">
        <f t="shared" si="26"/>
        <v/>
      </c>
      <c r="E425" s="66"/>
      <c r="F425" s="95"/>
      <c r="G425" s="96" t="e">
        <f>IF(ISNA(VLOOKUP(F425,#REF!,3,0)),"",VLOOKUP(F425,#REF!,3,0))</f>
        <v>#REF!</v>
      </c>
      <c r="H425" s="99"/>
      <c r="I425" s="99"/>
      <c r="J425" s="97"/>
      <c r="K425" s="115" t="str">
        <f>IF(ISBLANK(J425),"",(VLOOKUP(J425,#REF!,2,0)))</f>
        <v/>
      </c>
      <c r="L425" s="95" t="str">
        <f t="shared" si="27"/>
        <v/>
      </c>
      <c r="M425" s="95"/>
      <c r="N425" s="95"/>
      <c r="O425" s="95"/>
      <c r="P425" s="95"/>
      <c r="Q425" s="95"/>
      <c r="R425" s="95" t="str">
        <f t="shared" si="28"/>
        <v/>
      </c>
      <c r="S425" s="95"/>
      <c r="T425" s="89"/>
      <c r="U425" s="90"/>
      <c r="V425" s="90"/>
      <c r="W425" s="47"/>
      <c r="X425" s="59"/>
      <c r="Y425" s="80">
        <f t="shared" si="29"/>
        <v>0</v>
      </c>
      <c r="Z425" s="81"/>
    </row>
    <row r="426" spans="1:26" s="1" customFormat="1" ht="15" customHeight="1">
      <c r="A426" s="13" t="str">
        <f>IF(ISBLANK(F426),"",VLOOKUP(F426,#REF!,11,0))</f>
        <v/>
      </c>
      <c r="B426" s="40" t="str">
        <f>IF(ISBLANK(F426),"",VLOOKUP(F426,#REF!,7,0))</f>
        <v/>
      </c>
      <c r="D426" s="88" t="str">
        <f t="shared" si="26"/>
        <v/>
      </c>
      <c r="E426" s="66"/>
      <c r="F426" s="95"/>
      <c r="G426" s="96" t="e">
        <f>IF(ISNA(VLOOKUP(F426,#REF!,3,0)),"",VLOOKUP(F426,#REF!,3,0))</f>
        <v>#REF!</v>
      </c>
      <c r="H426" s="99"/>
      <c r="I426" s="99"/>
      <c r="J426" s="97"/>
      <c r="K426" s="115" t="str">
        <f>IF(ISBLANK(J426),"",(VLOOKUP(J426,#REF!,2,0)))</f>
        <v/>
      </c>
      <c r="L426" s="95" t="str">
        <f t="shared" si="27"/>
        <v/>
      </c>
      <c r="M426" s="95"/>
      <c r="N426" s="95"/>
      <c r="O426" s="95"/>
      <c r="P426" s="95"/>
      <c r="Q426" s="95"/>
      <c r="R426" s="95" t="str">
        <f t="shared" si="28"/>
        <v/>
      </c>
      <c r="S426" s="95"/>
      <c r="T426" s="89"/>
      <c r="U426" s="90"/>
      <c r="V426" s="90"/>
      <c r="W426" s="47"/>
      <c r="X426" s="59"/>
      <c r="Y426" s="80">
        <f t="shared" si="29"/>
        <v>0</v>
      </c>
      <c r="Z426" s="81"/>
    </row>
    <row r="427" spans="1:26" s="1" customFormat="1" ht="15" customHeight="1">
      <c r="A427" s="13" t="str">
        <f>IF(ISBLANK(F427),"",VLOOKUP(F427,#REF!,11,0))</f>
        <v/>
      </c>
      <c r="B427" s="40" t="str">
        <f>IF(ISBLANK(F427),"",VLOOKUP(F427,#REF!,7,0))</f>
        <v/>
      </c>
      <c r="D427" s="88" t="str">
        <f t="shared" si="26"/>
        <v/>
      </c>
      <c r="E427" s="66"/>
      <c r="F427" s="95"/>
      <c r="G427" s="96" t="e">
        <f>IF(ISNA(VLOOKUP(F427,#REF!,3,0)),"",VLOOKUP(F427,#REF!,3,0))</f>
        <v>#REF!</v>
      </c>
      <c r="H427" s="99"/>
      <c r="I427" s="99"/>
      <c r="J427" s="97"/>
      <c r="K427" s="115" t="str">
        <f>IF(ISBLANK(J427),"",(VLOOKUP(J427,#REF!,2,0)))</f>
        <v/>
      </c>
      <c r="L427" s="95" t="str">
        <f t="shared" si="27"/>
        <v/>
      </c>
      <c r="M427" s="95"/>
      <c r="N427" s="95"/>
      <c r="O427" s="95"/>
      <c r="P427" s="95"/>
      <c r="Q427" s="95"/>
      <c r="R427" s="95" t="str">
        <f t="shared" si="28"/>
        <v/>
      </c>
      <c r="S427" s="95"/>
      <c r="T427" s="89"/>
      <c r="U427" s="90"/>
      <c r="V427" s="90"/>
      <c r="W427" s="47"/>
      <c r="X427" s="59"/>
      <c r="Y427" s="80">
        <f t="shared" si="29"/>
        <v>0</v>
      </c>
      <c r="Z427" s="81"/>
    </row>
    <row r="428" spans="1:26" s="1" customFormat="1" ht="15" customHeight="1">
      <c r="A428" s="13" t="str">
        <f>IF(ISBLANK(F428),"",VLOOKUP(F428,#REF!,11,0))</f>
        <v/>
      </c>
      <c r="B428" s="40" t="str">
        <f>IF(ISBLANK(F428),"",VLOOKUP(F428,#REF!,7,0))</f>
        <v/>
      </c>
      <c r="D428" s="88" t="str">
        <f t="shared" si="26"/>
        <v/>
      </c>
      <c r="E428" s="66"/>
      <c r="F428" s="95"/>
      <c r="G428" s="96" t="e">
        <f>IF(ISNA(VLOOKUP(F428,#REF!,3,0)),"",VLOOKUP(F428,#REF!,3,0))</f>
        <v>#REF!</v>
      </c>
      <c r="H428" s="99"/>
      <c r="I428" s="99"/>
      <c r="J428" s="97"/>
      <c r="K428" s="115" t="str">
        <f>IF(ISBLANK(J428),"",(VLOOKUP(J428,#REF!,2,0)))</f>
        <v/>
      </c>
      <c r="L428" s="95" t="str">
        <f t="shared" si="27"/>
        <v/>
      </c>
      <c r="M428" s="95"/>
      <c r="N428" s="95"/>
      <c r="O428" s="95"/>
      <c r="P428" s="95"/>
      <c r="Q428" s="95"/>
      <c r="R428" s="95" t="str">
        <f t="shared" si="28"/>
        <v/>
      </c>
      <c r="S428" s="95"/>
      <c r="T428" s="89"/>
      <c r="U428" s="90"/>
      <c r="V428" s="90"/>
      <c r="W428" s="47"/>
      <c r="X428" s="59"/>
      <c r="Y428" s="80">
        <f t="shared" si="29"/>
        <v>0</v>
      </c>
      <c r="Z428" s="81"/>
    </row>
    <row r="429" spans="1:26" s="1" customFormat="1" ht="15" customHeight="1">
      <c r="A429" s="13" t="str">
        <f>IF(ISBLANK(F429),"",VLOOKUP(F429,#REF!,11,0))</f>
        <v/>
      </c>
      <c r="B429" s="40" t="str">
        <f>IF(ISBLANK(F429),"",VLOOKUP(F429,#REF!,7,0))</f>
        <v/>
      </c>
      <c r="D429" s="88" t="str">
        <f t="shared" si="26"/>
        <v/>
      </c>
      <c r="E429" s="66"/>
      <c r="F429" s="95"/>
      <c r="G429" s="96" t="e">
        <f>IF(ISNA(VLOOKUP(F429,#REF!,3,0)),"",VLOOKUP(F429,#REF!,3,0))</f>
        <v>#REF!</v>
      </c>
      <c r="H429" s="99"/>
      <c r="I429" s="99"/>
      <c r="J429" s="97"/>
      <c r="K429" s="115" t="str">
        <f>IF(ISBLANK(J429),"",(VLOOKUP(J429,#REF!,2,0)))</f>
        <v/>
      </c>
      <c r="L429" s="95" t="str">
        <f t="shared" si="27"/>
        <v/>
      </c>
      <c r="M429" s="95"/>
      <c r="N429" s="95"/>
      <c r="O429" s="95"/>
      <c r="P429" s="95"/>
      <c r="Q429" s="95"/>
      <c r="R429" s="95" t="str">
        <f t="shared" si="28"/>
        <v/>
      </c>
      <c r="S429" s="95"/>
      <c r="T429" s="89"/>
      <c r="U429" s="90"/>
      <c r="V429" s="90"/>
      <c r="W429" s="47"/>
      <c r="X429" s="59"/>
      <c r="Y429" s="80">
        <f t="shared" si="29"/>
        <v>0</v>
      </c>
      <c r="Z429" s="81"/>
    </row>
    <row r="430" spans="1:26" s="1" customFormat="1" ht="15" customHeight="1">
      <c r="A430" s="13" t="str">
        <f>IF(ISBLANK(F430),"",VLOOKUP(F430,#REF!,11,0))</f>
        <v/>
      </c>
      <c r="B430" s="40" t="str">
        <f>IF(ISBLANK(F430),"",VLOOKUP(F430,#REF!,7,0))</f>
        <v/>
      </c>
      <c r="D430" s="88" t="str">
        <f t="shared" ref="D430:D493" si="30">IF(Y430=0,"",IF(ISBLANK(E430),IF(ISBLANK(V430),40,50),IF(E430="J",IF(ISBLANK(V430),29,39),IF(E430="Z",IF(ISBLANK(V430),29,39),IF(E430="G",IF(ISBLANK(V430),9,19),IF(E430="I",IF(ISBLANK(V430),9,19)))))))</f>
        <v/>
      </c>
      <c r="E430" s="66"/>
      <c r="F430" s="95"/>
      <c r="G430" s="96" t="e">
        <f>IF(ISNA(VLOOKUP(F430,#REF!,3,0)),"",VLOOKUP(F430,#REF!,3,0))</f>
        <v>#REF!</v>
      </c>
      <c r="H430" s="99"/>
      <c r="I430" s="99"/>
      <c r="J430" s="97"/>
      <c r="K430" s="115" t="str">
        <f>IF(ISBLANK(J430),"",(VLOOKUP(J430,#REF!,2,0)))</f>
        <v/>
      </c>
      <c r="L430" s="95" t="str">
        <f t="shared" si="27"/>
        <v/>
      </c>
      <c r="M430" s="95"/>
      <c r="N430" s="95"/>
      <c r="O430" s="95"/>
      <c r="P430" s="95"/>
      <c r="Q430" s="95"/>
      <c r="R430" s="95" t="str">
        <f t="shared" si="28"/>
        <v/>
      </c>
      <c r="S430" s="95"/>
      <c r="T430" s="89"/>
      <c r="U430" s="90"/>
      <c r="V430" s="90"/>
      <c r="W430" s="47"/>
      <c r="X430" s="59"/>
      <c r="Y430" s="80">
        <f t="shared" si="29"/>
        <v>0</v>
      </c>
      <c r="Z430" s="81"/>
    </row>
    <row r="431" spans="1:26" s="1" customFormat="1" ht="15" customHeight="1">
      <c r="A431" s="13" t="str">
        <f>IF(ISBLANK(F431),"",VLOOKUP(F431,#REF!,11,0))</f>
        <v/>
      </c>
      <c r="B431" s="40" t="str">
        <f>IF(ISBLANK(F431),"",VLOOKUP(F431,#REF!,7,0))</f>
        <v/>
      </c>
      <c r="D431" s="88" t="str">
        <f t="shared" si="30"/>
        <v/>
      </c>
      <c r="E431" s="66"/>
      <c r="F431" s="95"/>
      <c r="G431" s="96" t="e">
        <f>IF(ISNA(VLOOKUP(F431,#REF!,3,0)),"",VLOOKUP(F431,#REF!,3,0))</f>
        <v>#REF!</v>
      </c>
      <c r="H431" s="99"/>
      <c r="I431" s="99"/>
      <c r="J431" s="97"/>
      <c r="K431" s="115" t="str">
        <f>IF(ISBLANK(J431),"",(VLOOKUP(J431,#REF!,2,0)))</f>
        <v/>
      </c>
      <c r="L431" s="95" t="str">
        <f t="shared" ref="L431:L494" si="31">IF(B431="","",IF(B431="-","VX",IF(B431="&lt;","VX",IF(B431="+","OX",IF(B431="&gt;","OX",IF(B431="YY","YY",IF(B431="ZZ","ZZ")))))))</f>
        <v/>
      </c>
      <c r="M431" s="95"/>
      <c r="N431" s="95"/>
      <c r="O431" s="95"/>
      <c r="P431" s="95"/>
      <c r="Q431" s="95"/>
      <c r="R431" s="95" t="str">
        <f t="shared" ref="R431:R494" si="32">IF(Q431="","","0010")</f>
        <v/>
      </c>
      <c r="S431" s="95"/>
      <c r="T431" s="89"/>
      <c r="U431" s="90"/>
      <c r="V431" s="90"/>
      <c r="W431" s="47"/>
      <c r="X431" s="59"/>
      <c r="Y431" s="80">
        <f t="shared" ref="Y431:Y494" si="33">ROUND(U431-V431,2)</f>
        <v>0</v>
      </c>
      <c r="Z431" s="81"/>
    </row>
    <row r="432" spans="1:26" s="1" customFormat="1" ht="15" customHeight="1">
      <c r="A432" s="13" t="str">
        <f>IF(ISBLANK(F432),"",VLOOKUP(F432,#REF!,11,0))</f>
        <v/>
      </c>
      <c r="B432" s="40" t="str">
        <f>IF(ISBLANK(F432),"",VLOOKUP(F432,#REF!,7,0))</f>
        <v/>
      </c>
      <c r="D432" s="88" t="str">
        <f t="shared" si="30"/>
        <v/>
      </c>
      <c r="E432" s="66"/>
      <c r="F432" s="95"/>
      <c r="G432" s="96" t="e">
        <f>IF(ISNA(VLOOKUP(F432,#REF!,3,0)),"",VLOOKUP(F432,#REF!,3,0))</f>
        <v>#REF!</v>
      </c>
      <c r="H432" s="99"/>
      <c r="I432" s="99"/>
      <c r="J432" s="97"/>
      <c r="K432" s="115" t="str">
        <f>IF(ISBLANK(J432),"",(VLOOKUP(J432,#REF!,2,0)))</f>
        <v/>
      </c>
      <c r="L432" s="95" t="str">
        <f t="shared" si="31"/>
        <v/>
      </c>
      <c r="M432" s="95"/>
      <c r="N432" s="95"/>
      <c r="O432" s="95"/>
      <c r="P432" s="95"/>
      <c r="Q432" s="95"/>
      <c r="R432" s="95" t="str">
        <f t="shared" si="32"/>
        <v/>
      </c>
      <c r="S432" s="95"/>
      <c r="T432" s="89"/>
      <c r="U432" s="90"/>
      <c r="V432" s="90"/>
      <c r="W432" s="47"/>
      <c r="X432" s="59"/>
      <c r="Y432" s="80">
        <f t="shared" si="33"/>
        <v>0</v>
      </c>
      <c r="Z432" s="81"/>
    </row>
    <row r="433" spans="1:26" s="1" customFormat="1" ht="15" customHeight="1">
      <c r="A433" s="13" t="str">
        <f>IF(ISBLANK(F433),"",VLOOKUP(F433,#REF!,11,0))</f>
        <v/>
      </c>
      <c r="B433" s="40" t="str">
        <f>IF(ISBLANK(F433),"",VLOOKUP(F433,#REF!,7,0))</f>
        <v/>
      </c>
      <c r="D433" s="88" t="str">
        <f t="shared" si="30"/>
        <v/>
      </c>
      <c r="E433" s="66"/>
      <c r="F433" s="95"/>
      <c r="G433" s="96" t="e">
        <f>IF(ISNA(VLOOKUP(F433,#REF!,3,0)),"",VLOOKUP(F433,#REF!,3,0))</f>
        <v>#REF!</v>
      </c>
      <c r="H433" s="99"/>
      <c r="I433" s="99"/>
      <c r="J433" s="97"/>
      <c r="K433" s="115" t="str">
        <f>IF(ISBLANK(J433),"",(VLOOKUP(J433,#REF!,2,0)))</f>
        <v/>
      </c>
      <c r="L433" s="95" t="str">
        <f t="shared" si="31"/>
        <v/>
      </c>
      <c r="M433" s="95"/>
      <c r="N433" s="95"/>
      <c r="O433" s="95"/>
      <c r="P433" s="95"/>
      <c r="Q433" s="95"/>
      <c r="R433" s="95" t="str">
        <f t="shared" si="32"/>
        <v/>
      </c>
      <c r="S433" s="95"/>
      <c r="T433" s="89"/>
      <c r="U433" s="90"/>
      <c r="V433" s="90"/>
      <c r="W433" s="47"/>
      <c r="X433" s="59"/>
      <c r="Y433" s="80">
        <f t="shared" si="33"/>
        <v>0</v>
      </c>
      <c r="Z433" s="81"/>
    </row>
    <row r="434" spans="1:26" s="1" customFormat="1" ht="15" customHeight="1">
      <c r="A434" s="13" t="str">
        <f>IF(ISBLANK(F434),"",VLOOKUP(F434,#REF!,11,0))</f>
        <v/>
      </c>
      <c r="B434" s="40" t="str">
        <f>IF(ISBLANK(F434),"",VLOOKUP(F434,#REF!,7,0))</f>
        <v/>
      </c>
      <c r="D434" s="88" t="str">
        <f t="shared" si="30"/>
        <v/>
      </c>
      <c r="E434" s="66"/>
      <c r="F434" s="95"/>
      <c r="G434" s="96" t="e">
        <f>IF(ISNA(VLOOKUP(F434,#REF!,3,0)),"",VLOOKUP(F434,#REF!,3,0))</f>
        <v>#REF!</v>
      </c>
      <c r="H434" s="99"/>
      <c r="I434" s="99"/>
      <c r="J434" s="97"/>
      <c r="K434" s="115" t="str">
        <f>IF(ISBLANK(J434),"",(VLOOKUP(J434,#REF!,2,0)))</f>
        <v/>
      </c>
      <c r="L434" s="95" t="str">
        <f t="shared" si="31"/>
        <v/>
      </c>
      <c r="M434" s="95"/>
      <c r="N434" s="95"/>
      <c r="O434" s="95"/>
      <c r="P434" s="95"/>
      <c r="Q434" s="95"/>
      <c r="R434" s="95" t="str">
        <f t="shared" si="32"/>
        <v/>
      </c>
      <c r="S434" s="95"/>
      <c r="T434" s="89"/>
      <c r="U434" s="90"/>
      <c r="V434" s="90"/>
      <c r="W434" s="47"/>
      <c r="X434" s="59"/>
      <c r="Y434" s="80">
        <f t="shared" si="33"/>
        <v>0</v>
      </c>
      <c r="Z434" s="81"/>
    </row>
    <row r="435" spans="1:26" s="1" customFormat="1" ht="15" customHeight="1">
      <c r="A435" s="13" t="str">
        <f>IF(ISBLANK(F435),"",VLOOKUP(F435,#REF!,11,0))</f>
        <v/>
      </c>
      <c r="B435" s="40" t="str">
        <f>IF(ISBLANK(F435),"",VLOOKUP(F435,#REF!,7,0))</f>
        <v/>
      </c>
      <c r="D435" s="88" t="str">
        <f t="shared" si="30"/>
        <v/>
      </c>
      <c r="E435" s="66"/>
      <c r="F435" s="95"/>
      <c r="G435" s="96" t="e">
        <f>IF(ISNA(VLOOKUP(F435,#REF!,3,0)),"",VLOOKUP(F435,#REF!,3,0))</f>
        <v>#REF!</v>
      </c>
      <c r="H435" s="99"/>
      <c r="I435" s="99"/>
      <c r="J435" s="97"/>
      <c r="K435" s="115" t="str">
        <f>IF(ISBLANK(J435),"",(VLOOKUP(J435,#REF!,2,0)))</f>
        <v/>
      </c>
      <c r="L435" s="95" t="str">
        <f t="shared" si="31"/>
        <v/>
      </c>
      <c r="M435" s="95"/>
      <c r="N435" s="95"/>
      <c r="O435" s="95"/>
      <c r="P435" s="95"/>
      <c r="Q435" s="95"/>
      <c r="R435" s="95" t="str">
        <f t="shared" si="32"/>
        <v/>
      </c>
      <c r="S435" s="95"/>
      <c r="T435" s="89"/>
      <c r="U435" s="90"/>
      <c r="V435" s="90"/>
      <c r="W435" s="47"/>
      <c r="X435" s="59"/>
      <c r="Y435" s="80">
        <f t="shared" si="33"/>
        <v>0</v>
      </c>
      <c r="Z435" s="81"/>
    </row>
    <row r="436" spans="1:26" s="1" customFormat="1" ht="15" customHeight="1">
      <c r="A436" s="13" t="str">
        <f>IF(ISBLANK(F436),"",VLOOKUP(F436,#REF!,11,0))</f>
        <v/>
      </c>
      <c r="B436" s="40" t="str">
        <f>IF(ISBLANK(F436),"",VLOOKUP(F436,#REF!,7,0))</f>
        <v/>
      </c>
      <c r="D436" s="88" t="str">
        <f t="shared" si="30"/>
        <v/>
      </c>
      <c r="E436" s="66"/>
      <c r="F436" s="95"/>
      <c r="G436" s="96" t="e">
        <f>IF(ISNA(VLOOKUP(F436,#REF!,3,0)),"",VLOOKUP(F436,#REF!,3,0))</f>
        <v>#REF!</v>
      </c>
      <c r="H436" s="99"/>
      <c r="I436" s="99"/>
      <c r="J436" s="97"/>
      <c r="K436" s="115" t="str">
        <f>IF(ISBLANK(J436),"",(VLOOKUP(J436,#REF!,2,0)))</f>
        <v/>
      </c>
      <c r="L436" s="95" t="str">
        <f t="shared" si="31"/>
        <v/>
      </c>
      <c r="M436" s="95"/>
      <c r="N436" s="95"/>
      <c r="O436" s="95"/>
      <c r="P436" s="95"/>
      <c r="Q436" s="95"/>
      <c r="R436" s="95" t="str">
        <f t="shared" si="32"/>
        <v/>
      </c>
      <c r="S436" s="95"/>
      <c r="T436" s="89"/>
      <c r="U436" s="90"/>
      <c r="V436" s="90"/>
      <c r="W436" s="47"/>
      <c r="X436" s="59"/>
      <c r="Y436" s="80">
        <f t="shared" si="33"/>
        <v>0</v>
      </c>
      <c r="Z436" s="81"/>
    </row>
    <row r="437" spans="1:26" s="1" customFormat="1" ht="15" customHeight="1">
      <c r="A437" s="13" t="str">
        <f>IF(ISBLANK(F437),"",VLOOKUP(F437,#REF!,11,0))</f>
        <v/>
      </c>
      <c r="B437" s="40" t="str">
        <f>IF(ISBLANK(F437),"",VLOOKUP(F437,#REF!,7,0))</f>
        <v/>
      </c>
      <c r="D437" s="88" t="str">
        <f t="shared" si="30"/>
        <v/>
      </c>
      <c r="E437" s="66"/>
      <c r="F437" s="95"/>
      <c r="G437" s="96" t="e">
        <f>IF(ISNA(VLOOKUP(F437,#REF!,3,0)),"",VLOOKUP(F437,#REF!,3,0))</f>
        <v>#REF!</v>
      </c>
      <c r="H437" s="99"/>
      <c r="I437" s="99"/>
      <c r="J437" s="97"/>
      <c r="K437" s="115" t="str">
        <f>IF(ISBLANK(J437),"",(VLOOKUP(J437,#REF!,2,0)))</f>
        <v/>
      </c>
      <c r="L437" s="95" t="str">
        <f t="shared" si="31"/>
        <v/>
      </c>
      <c r="M437" s="95"/>
      <c r="N437" s="95"/>
      <c r="O437" s="95"/>
      <c r="P437" s="95"/>
      <c r="Q437" s="95"/>
      <c r="R437" s="95" t="str">
        <f t="shared" si="32"/>
        <v/>
      </c>
      <c r="S437" s="95"/>
      <c r="T437" s="89"/>
      <c r="U437" s="90"/>
      <c r="V437" s="90"/>
      <c r="W437" s="47"/>
      <c r="X437" s="59"/>
      <c r="Y437" s="80">
        <f t="shared" si="33"/>
        <v>0</v>
      </c>
      <c r="Z437" s="81"/>
    </row>
    <row r="438" spans="1:26" s="1" customFormat="1" ht="15" customHeight="1">
      <c r="A438" s="13" t="str">
        <f>IF(ISBLANK(F438),"",VLOOKUP(F438,#REF!,11,0))</f>
        <v/>
      </c>
      <c r="B438" s="40" t="str">
        <f>IF(ISBLANK(F438),"",VLOOKUP(F438,#REF!,7,0))</f>
        <v/>
      </c>
      <c r="D438" s="88" t="str">
        <f t="shared" si="30"/>
        <v/>
      </c>
      <c r="E438" s="66"/>
      <c r="F438" s="95"/>
      <c r="G438" s="96" t="e">
        <f>IF(ISNA(VLOOKUP(F438,#REF!,3,0)),"",VLOOKUP(F438,#REF!,3,0))</f>
        <v>#REF!</v>
      </c>
      <c r="H438" s="99"/>
      <c r="I438" s="99"/>
      <c r="J438" s="97"/>
      <c r="K438" s="115" t="str">
        <f>IF(ISBLANK(J438),"",(VLOOKUP(J438,#REF!,2,0)))</f>
        <v/>
      </c>
      <c r="L438" s="95" t="str">
        <f t="shared" si="31"/>
        <v/>
      </c>
      <c r="M438" s="95"/>
      <c r="N438" s="95"/>
      <c r="O438" s="95"/>
      <c r="P438" s="95"/>
      <c r="Q438" s="95"/>
      <c r="R438" s="95" t="str">
        <f t="shared" si="32"/>
        <v/>
      </c>
      <c r="S438" s="95"/>
      <c r="T438" s="89"/>
      <c r="U438" s="90"/>
      <c r="V438" s="90"/>
      <c r="W438" s="47"/>
      <c r="X438" s="59"/>
      <c r="Y438" s="80">
        <f t="shared" si="33"/>
        <v>0</v>
      </c>
      <c r="Z438" s="81"/>
    </row>
    <row r="439" spans="1:26" s="1" customFormat="1" ht="15" customHeight="1">
      <c r="A439" s="13" t="str">
        <f>IF(ISBLANK(F439),"",VLOOKUP(F439,#REF!,11,0))</f>
        <v/>
      </c>
      <c r="B439" s="40" t="str">
        <f>IF(ISBLANK(F439),"",VLOOKUP(F439,#REF!,7,0))</f>
        <v/>
      </c>
      <c r="D439" s="88" t="str">
        <f t="shared" si="30"/>
        <v/>
      </c>
      <c r="E439" s="66"/>
      <c r="F439" s="95"/>
      <c r="G439" s="96" t="e">
        <f>IF(ISNA(VLOOKUP(F439,#REF!,3,0)),"",VLOOKUP(F439,#REF!,3,0))</f>
        <v>#REF!</v>
      </c>
      <c r="H439" s="99"/>
      <c r="I439" s="99"/>
      <c r="J439" s="97"/>
      <c r="K439" s="115" t="str">
        <f>IF(ISBLANK(J439),"",(VLOOKUP(J439,#REF!,2,0)))</f>
        <v/>
      </c>
      <c r="L439" s="95" t="str">
        <f t="shared" si="31"/>
        <v/>
      </c>
      <c r="M439" s="95"/>
      <c r="N439" s="95"/>
      <c r="O439" s="95"/>
      <c r="P439" s="95"/>
      <c r="Q439" s="95"/>
      <c r="R439" s="95" t="str">
        <f t="shared" si="32"/>
        <v/>
      </c>
      <c r="S439" s="95"/>
      <c r="T439" s="89"/>
      <c r="U439" s="90"/>
      <c r="V439" s="90"/>
      <c r="W439" s="47"/>
      <c r="X439" s="59"/>
      <c r="Y439" s="80">
        <f t="shared" si="33"/>
        <v>0</v>
      </c>
      <c r="Z439" s="81"/>
    </row>
    <row r="440" spans="1:26" s="1" customFormat="1" ht="15" customHeight="1">
      <c r="A440" s="13" t="str">
        <f>IF(ISBLANK(F440),"",VLOOKUP(F440,#REF!,11,0))</f>
        <v/>
      </c>
      <c r="B440" s="40" t="str">
        <f>IF(ISBLANK(F440),"",VLOOKUP(F440,#REF!,7,0))</f>
        <v/>
      </c>
      <c r="D440" s="88" t="str">
        <f t="shared" si="30"/>
        <v/>
      </c>
      <c r="E440" s="66"/>
      <c r="F440" s="95"/>
      <c r="G440" s="96" t="e">
        <f>IF(ISNA(VLOOKUP(F440,#REF!,3,0)),"",VLOOKUP(F440,#REF!,3,0))</f>
        <v>#REF!</v>
      </c>
      <c r="H440" s="99"/>
      <c r="I440" s="99"/>
      <c r="J440" s="97"/>
      <c r="K440" s="115" t="str">
        <f>IF(ISBLANK(J440),"",(VLOOKUP(J440,#REF!,2,0)))</f>
        <v/>
      </c>
      <c r="L440" s="95" t="str">
        <f t="shared" si="31"/>
        <v/>
      </c>
      <c r="M440" s="95"/>
      <c r="N440" s="95"/>
      <c r="O440" s="95"/>
      <c r="P440" s="95"/>
      <c r="Q440" s="95"/>
      <c r="R440" s="95" t="str">
        <f t="shared" si="32"/>
        <v/>
      </c>
      <c r="S440" s="95"/>
      <c r="T440" s="89"/>
      <c r="U440" s="90"/>
      <c r="V440" s="90"/>
      <c r="W440" s="47"/>
      <c r="X440" s="59"/>
      <c r="Y440" s="80">
        <f t="shared" si="33"/>
        <v>0</v>
      </c>
      <c r="Z440" s="81"/>
    </row>
    <row r="441" spans="1:26" s="1" customFormat="1" ht="15" customHeight="1">
      <c r="A441" s="13" t="str">
        <f>IF(ISBLANK(F441),"",VLOOKUP(F441,#REF!,11,0))</f>
        <v/>
      </c>
      <c r="B441" s="40" t="str">
        <f>IF(ISBLANK(F441),"",VLOOKUP(F441,#REF!,7,0))</f>
        <v/>
      </c>
      <c r="D441" s="88" t="str">
        <f t="shared" si="30"/>
        <v/>
      </c>
      <c r="E441" s="66"/>
      <c r="F441" s="95"/>
      <c r="G441" s="96" t="e">
        <f>IF(ISNA(VLOOKUP(F441,#REF!,3,0)),"",VLOOKUP(F441,#REF!,3,0))</f>
        <v>#REF!</v>
      </c>
      <c r="H441" s="99"/>
      <c r="I441" s="99"/>
      <c r="J441" s="97"/>
      <c r="K441" s="115" t="str">
        <f>IF(ISBLANK(J441),"",(VLOOKUP(J441,#REF!,2,0)))</f>
        <v/>
      </c>
      <c r="L441" s="95" t="str">
        <f t="shared" si="31"/>
        <v/>
      </c>
      <c r="M441" s="95"/>
      <c r="N441" s="95"/>
      <c r="O441" s="95"/>
      <c r="P441" s="95"/>
      <c r="Q441" s="95"/>
      <c r="R441" s="95" t="str">
        <f t="shared" si="32"/>
        <v/>
      </c>
      <c r="S441" s="95"/>
      <c r="T441" s="89"/>
      <c r="U441" s="90"/>
      <c r="V441" s="90"/>
      <c r="W441" s="47"/>
      <c r="X441" s="59"/>
      <c r="Y441" s="80">
        <f t="shared" si="33"/>
        <v>0</v>
      </c>
      <c r="Z441" s="81"/>
    </row>
    <row r="442" spans="1:26" s="1" customFormat="1" ht="15" customHeight="1">
      <c r="A442" s="13" t="str">
        <f>IF(ISBLANK(F442),"",VLOOKUP(F442,#REF!,11,0))</f>
        <v/>
      </c>
      <c r="B442" s="40" t="str">
        <f>IF(ISBLANK(F442),"",VLOOKUP(F442,#REF!,7,0))</f>
        <v/>
      </c>
      <c r="D442" s="88" t="str">
        <f t="shared" si="30"/>
        <v/>
      </c>
      <c r="E442" s="66"/>
      <c r="F442" s="95"/>
      <c r="G442" s="96" t="e">
        <f>IF(ISNA(VLOOKUP(F442,#REF!,3,0)),"",VLOOKUP(F442,#REF!,3,0))</f>
        <v>#REF!</v>
      </c>
      <c r="H442" s="99"/>
      <c r="I442" s="99"/>
      <c r="J442" s="97"/>
      <c r="K442" s="115" t="str">
        <f>IF(ISBLANK(J442),"",(VLOOKUP(J442,#REF!,2,0)))</f>
        <v/>
      </c>
      <c r="L442" s="95" t="str">
        <f t="shared" si="31"/>
        <v/>
      </c>
      <c r="M442" s="95"/>
      <c r="N442" s="95"/>
      <c r="O442" s="95"/>
      <c r="P442" s="95"/>
      <c r="Q442" s="95"/>
      <c r="R442" s="95" t="str">
        <f t="shared" si="32"/>
        <v/>
      </c>
      <c r="S442" s="95"/>
      <c r="T442" s="89"/>
      <c r="U442" s="90"/>
      <c r="V442" s="90"/>
      <c r="W442" s="47"/>
      <c r="X442" s="59"/>
      <c r="Y442" s="80">
        <f t="shared" si="33"/>
        <v>0</v>
      </c>
      <c r="Z442" s="81"/>
    </row>
    <row r="443" spans="1:26" s="1" customFormat="1" ht="15" customHeight="1">
      <c r="A443" s="13" t="str">
        <f>IF(ISBLANK(F443),"",VLOOKUP(F443,#REF!,11,0))</f>
        <v/>
      </c>
      <c r="B443" s="40" t="str">
        <f>IF(ISBLANK(F443),"",VLOOKUP(F443,#REF!,7,0))</f>
        <v/>
      </c>
      <c r="D443" s="88" t="str">
        <f t="shared" si="30"/>
        <v/>
      </c>
      <c r="E443" s="66"/>
      <c r="F443" s="95"/>
      <c r="G443" s="96" t="e">
        <f>IF(ISNA(VLOOKUP(F443,#REF!,3,0)),"",VLOOKUP(F443,#REF!,3,0))</f>
        <v>#REF!</v>
      </c>
      <c r="H443" s="99"/>
      <c r="I443" s="99"/>
      <c r="J443" s="97"/>
      <c r="K443" s="115" t="str">
        <f>IF(ISBLANK(J443),"",(VLOOKUP(J443,#REF!,2,0)))</f>
        <v/>
      </c>
      <c r="L443" s="95" t="str">
        <f t="shared" si="31"/>
        <v/>
      </c>
      <c r="M443" s="95"/>
      <c r="N443" s="95"/>
      <c r="O443" s="95"/>
      <c r="P443" s="95"/>
      <c r="Q443" s="95"/>
      <c r="R443" s="95" t="str">
        <f t="shared" si="32"/>
        <v/>
      </c>
      <c r="S443" s="95"/>
      <c r="T443" s="89"/>
      <c r="U443" s="90"/>
      <c r="V443" s="90"/>
      <c r="W443" s="47"/>
      <c r="X443" s="59"/>
      <c r="Y443" s="80">
        <f t="shared" si="33"/>
        <v>0</v>
      </c>
      <c r="Z443" s="81"/>
    </row>
    <row r="444" spans="1:26" s="1" customFormat="1" ht="15" customHeight="1">
      <c r="A444" s="13" t="str">
        <f>IF(ISBLANK(F444),"",VLOOKUP(F444,#REF!,11,0))</f>
        <v/>
      </c>
      <c r="B444" s="40" t="str">
        <f>IF(ISBLANK(F444),"",VLOOKUP(F444,#REF!,7,0))</f>
        <v/>
      </c>
      <c r="D444" s="88" t="str">
        <f t="shared" si="30"/>
        <v/>
      </c>
      <c r="E444" s="66"/>
      <c r="F444" s="95"/>
      <c r="G444" s="96" t="e">
        <f>IF(ISNA(VLOOKUP(F444,#REF!,3,0)),"",VLOOKUP(F444,#REF!,3,0))</f>
        <v>#REF!</v>
      </c>
      <c r="H444" s="99"/>
      <c r="I444" s="99"/>
      <c r="J444" s="97"/>
      <c r="K444" s="115" t="str">
        <f>IF(ISBLANK(J444),"",(VLOOKUP(J444,#REF!,2,0)))</f>
        <v/>
      </c>
      <c r="L444" s="95" t="str">
        <f t="shared" si="31"/>
        <v/>
      </c>
      <c r="M444" s="95"/>
      <c r="N444" s="95"/>
      <c r="O444" s="95"/>
      <c r="P444" s="95"/>
      <c r="Q444" s="95"/>
      <c r="R444" s="95" t="str">
        <f t="shared" si="32"/>
        <v/>
      </c>
      <c r="S444" s="95"/>
      <c r="T444" s="89"/>
      <c r="U444" s="90"/>
      <c r="V444" s="90"/>
      <c r="W444" s="47"/>
      <c r="X444" s="59"/>
      <c r="Y444" s="80">
        <f t="shared" si="33"/>
        <v>0</v>
      </c>
      <c r="Z444" s="81"/>
    </row>
    <row r="445" spans="1:26" s="1" customFormat="1" ht="15" customHeight="1">
      <c r="A445" s="13" t="str">
        <f>IF(ISBLANK(F445),"",VLOOKUP(F445,#REF!,11,0))</f>
        <v/>
      </c>
      <c r="B445" s="40" t="str">
        <f>IF(ISBLANK(F445),"",VLOOKUP(F445,#REF!,7,0))</f>
        <v/>
      </c>
      <c r="D445" s="88" t="str">
        <f t="shared" si="30"/>
        <v/>
      </c>
      <c r="E445" s="66"/>
      <c r="F445" s="95"/>
      <c r="G445" s="96" t="e">
        <f>IF(ISNA(VLOOKUP(F445,#REF!,3,0)),"",VLOOKUP(F445,#REF!,3,0))</f>
        <v>#REF!</v>
      </c>
      <c r="H445" s="99"/>
      <c r="I445" s="99"/>
      <c r="J445" s="97"/>
      <c r="K445" s="115" t="str">
        <f>IF(ISBLANK(J445),"",(VLOOKUP(J445,#REF!,2,0)))</f>
        <v/>
      </c>
      <c r="L445" s="95" t="str">
        <f t="shared" si="31"/>
        <v/>
      </c>
      <c r="M445" s="95"/>
      <c r="N445" s="95"/>
      <c r="O445" s="95"/>
      <c r="P445" s="95"/>
      <c r="Q445" s="95"/>
      <c r="R445" s="95" t="str">
        <f t="shared" si="32"/>
        <v/>
      </c>
      <c r="S445" s="95"/>
      <c r="T445" s="89"/>
      <c r="U445" s="90"/>
      <c r="V445" s="90"/>
      <c r="W445" s="47"/>
      <c r="X445" s="59"/>
      <c r="Y445" s="80">
        <f t="shared" si="33"/>
        <v>0</v>
      </c>
      <c r="Z445" s="81"/>
    </row>
    <row r="446" spans="1:26" s="1" customFormat="1" ht="15" customHeight="1">
      <c r="A446" s="13" t="str">
        <f>IF(ISBLANK(F446),"",VLOOKUP(F446,#REF!,11,0))</f>
        <v/>
      </c>
      <c r="B446" s="40" t="str">
        <f>IF(ISBLANK(F446),"",VLOOKUP(F446,#REF!,7,0))</f>
        <v/>
      </c>
      <c r="D446" s="88" t="str">
        <f t="shared" si="30"/>
        <v/>
      </c>
      <c r="E446" s="66"/>
      <c r="F446" s="95"/>
      <c r="G446" s="96" t="e">
        <f>IF(ISNA(VLOOKUP(F446,#REF!,3,0)),"",VLOOKUP(F446,#REF!,3,0))</f>
        <v>#REF!</v>
      </c>
      <c r="H446" s="99"/>
      <c r="I446" s="99"/>
      <c r="J446" s="97"/>
      <c r="K446" s="115" t="str">
        <f>IF(ISBLANK(J446),"",(VLOOKUP(J446,#REF!,2,0)))</f>
        <v/>
      </c>
      <c r="L446" s="95" t="str">
        <f t="shared" si="31"/>
        <v/>
      </c>
      <c r="M446" s="95"/>
      <c r="N446" s="95"/>
      <c r="O446" s="95"/>
      <c r="P446" s="95"/>
      <c r="Q446" s="95"/>
      <c r="R446" s="95" t="str">
        <f t="shared" si="32"/>
        <v/>
      </c>
      <c r="S446" s="95"/>
      <c r="T446" s="89"/>
      <c r="U446" s="90"/>
      <c r="V446" s="90"/>
      <c r="W446" s="47"/>
      <c r="X446" s="59"/>
      <c r="Y446" s="80">
        <f t="shared" si="33"/>
        <v>0</v>
      </c>
      <c r="Z446" s="81"/>
    </row>
    <row r="447" spans="1:26" s="1" customFormat="1" ht="15" customHeight="1">
      <c r="A447" s="13" t="str">
        <f>IF(ISBLANK(F447),"",VLOOKUP(F447,#REF!,11,0))</f>
        <v/>
      </c>
      <c r="B447" s="40" t="str">
        <f>IF(ISBLANK(F447),"",VLOOKUP(F447,#REF!,7,0))</f>
        <v/>
      </c>
      <c r="D447" s="88" t="str">
        <f t="shared" si="30"/>
        <v/>
      </c>
      <c r="E447" s="66"/>
      <c r="F447" s="95"/>
      <c r="G447" s="96" t="e">
        <f>IF(ISNA(VLOOKUP(F447,#REF!,3,0)),"",VLOOKUP(F447,#REF!,3,0))</f>
        <v>#REF!</v>
      </c>
      <c r="H447" s="99"/>
      <c r="I447" s="99"/>
      <c r="J447" s="97"/>
      <c r="K447" s="115" t="str">
        <f>IF(ISBLANK(J447),"",(VLOOKUP(J447,#REF!,2,0)))</f>
        <v/>
      </c>
      <c r="L447" s="95" t="str">
        <f t="shared" si="31"/>
        <v/>
      </c>
      <c r="M447" s="95"/>
      <c r="N447" s="95"/>
      <c r="O447" s="95"/>
      <c r="P447" s="95"/>
      <c r="Q447" s="95"/>
      <c r="R447" s="95" t="str">
        <f t="shared" si="32"/>
        <v/>
      </c>
      <c r="S447" s="95"/>
      <c r="T447" s="89"/>
      <c r="U447" s="90"/>
      <c r="V447" s="90"/>
      <c r="W447" s="47"/>
      <c r="X447" s="59"/>
      <c r="Y447" s="80">
        <f t="shared" si="33"/>
        <v>0</v>
      </c>
      <c r="Z447" s="81"/>
    </row>
    <row r="448" spans="1:26" s="1" customFormat="1" ht="15" customHeight="1">
      <c r="A448" s="13" t="str">
        <f>IF(ISBLANK(F448),"",VLOOKUP(F448,#REF!,11,0))</f>
        <v/>
      </c>
      <c r="B448" s="40" t="str">
        <f>IF(ISBLANK(F448),"",VLOOKUP(F448,#REF!,7,0))</f>
        <v/>
      </c>
      <c r="D448" s="88" t="str">
        <f t="shared" si="30"/>
        <v/>
      </c>
      <c r="E448" s="66"/>
      <c r="F448" s="95"/>
      <c r="G448" s="96" t="e">
        <f>IF(ISNA(VLOOKUP(F448,#REF!,3,0)),"",VLOOKUP(F448,#REF!,3,0))</f>
        <v>#REF!</v>
      </c>
      <c r="H448" s="99"/>
      <c r="I448" s="99"/>
      <c r="J448" s="97"/>
      <c r="K448" s="115" t="str">
        <f>IF(ISBLANK(J448),"",(VLOOKUP(J448,#REF!,2,0)))</f>
        <v/>
      </c>
      <c r="L448" s="95" t="str">
        <f t="shared" si="31"/>
        <v/>
      </c>
      <c r="M448" s="95"/>
      <c r="N448" s="95"/>
      <c r="O448" s="95"/>
      <c r="P448" s="95"/>
      <c r="Q448" s="95"/>
      <c r="R448" s="95" t="str">
        <f t="shared" si="32"/>
        <v/>
      </c>
      <c r="S448" s="95"/>
      <c r="T448" s="89"/>
      <c r="U448" s="90"/>
      <c r="V448" s="90"/>
      <c r="W448" s="47"/>
      <c r="X448" s="59"/>
      <c r="Y448" s="80">
        <f t="shared" si="33"/>
        <v>0</v>
      </c>
      <c r="Z448" s="81"/>
    </row>
    <row r="449" spans="1:26" s="1" customFormat="1" ht="15" customHeight="1">
      <c r="A449" s="13" t="str">
        <f>IF(ISBLANK(F449),"",VLOOKUP(F449,#REF!,11,0))</f>
        <v/>
      </c>
      <c r="B449" s="40" t="str">
        <f>IF(ISBLANK(F449),"",VLOOKUP(F449,#REF!,7,0))</f>
        <v/>
      </c>
      <c r="D449" s="88" t="str">
        <f t="shared" si="30"/>
        <v/>
      </c>
      <c r="E449" s="66"/>
      <c r="F449" s="95"/>
      <c r="G449" s="96" t="e">
        <f>IF(ISNA(VLOOKUP(F449,#REF!,3,0)),"",VLOOKUP(F449,#REF!,3,0))</f>
        <v>#REF!</v>
      </c>
      <c r="H449" s="99"/>
      <c r="I449" s="99"/>
      <c r="J449" s="97"/>
      <c r="K449" s="115" t="str">
        <f>IF(ISBLANK(J449),"",(VLOOKUP(J449,#REF!,2,0)))</f>
        <v/>
      </c>
      <c r="L449" s="95" t="str">
        <f t="shared" si="31"/>
        <v/>
      </c>
      <c r="M449" s="95"/>
      <c r="N449" s="95"/>
      <c r="O449" s="95"/>
      <c r="P449" s="95"/>
      <c r="Q449" s="95"/>
      <c r="R449" s="95" t="str">
        <f t="shared" si="32"/>
        <v/>
      </c>
      <c r="S449" s="95"/>
      <c r="T449" s="89"/>
      <c r="U449" s="90"/>
      <c r="V449" s="90"/>
      <c r="W449" s="47"/>
      <c r="X449" s="59"/>
      <c r="Y449" s="80">
        <f t="shared" si="33"/>
        <v>0</v>
      </c>
      <c r="Z449" s="81"/>
    </row>
    <row r="450" spans="1:26" s="1" customFormat="1" ht="15" customHeight="1">
      <c r="A450" s="13" t="str">
        <f>IF(ISBLANK(F450),"",VLOOKUP(F450,#REF!,11,0))</f>
        <v/>
      </c>
      <c r="B450" s="40" t="str">
        <f>IF(ISBLANK(F450),"",VLOOKUP(F450,#REF!,7,0))</f>
        <v/>
      </c>
      <c r="D450" s="88" t="str">
        <f t="shared" si="30"/>
        <v/>
      </c>
      <c r="E450" s="66"/>
      <c r="F450" s="95"/>
      <c r="G450" s="96" t="e">
        <f>IF(ISNA(VLOOKUP(F450,#REF!,3,0)),"",VLOOKUP(F450,#REF!,3,0))</f>
        <v>#REF!</v>
      </c>
      <c r="H450" s="99"/>
      <c r="I450" s="99"/>
      <c r="J450" s="97"/>
      <c r="K450" s="115" t="str">
        <f>IF(ISBLANK(J450),"",(VLOOKUP(J450,#REF!,2,0)))</f>
        <v/>
      </c>
      <c r="L450" s="95" t="str">
        <f t="shared" si="31"/>
        <v/>
      </c>
      <c r="M450" s="95"/>
      <c r="N450" s="95"/>
      <c r="O450" s="95"/>
      <c r="P450" s="95"/>
      <c r="Q450" s="95"/>
      <c r="R450" s="95" t="str">
        <f t="shared" si="32"/>
        <v/>
      </c>
      <c r="S450" s="95"/>
      <c r="T450" s="89"/>
      <c r="U450" s="90"/>
      <c r="V450" s="90"/>
      <c r="W450" s="47"/>
      <c r="X450" s="59"/>
      <c r="Y450" s="80">
        <f t="shared" si="33"/>
        <v>0</v>
      </c>
      <c r="Z450" s="81"/>
    </row>
    <row r="451" spans="1:26" s="1" customFormat="1" ht="15" customHeight="1">
      <c r="A451" s="13" t="str">
        <f>IF(ISBLANK(F451),"",VLOOKUP(F451,#REF!,11,0))</f>
        <v/>
      </c>
      <c r="B451" s="40" t="str">
        <f>IF(ISBLANK(F451),"",VLOOKUP(F451,#REF!,7,0))</f>
        <v/>
      </c>
      <c r="D451" s="88" t="str">
        <f t="shared" si="30"/>
        <v/>
      </c>
      <c r="E451" s="66"/>
      <c r="F451" s="95"/>
      <c r="G451" s="96" t="e">
        <f>IF(ISNA(VLOOKUP(F451,#REF!,3,0)),"",VLOOKUP(F451,#REF!,3,0))</f>
        <v>#REF!</v>
      </c>
      <c r="H451" s="99"/>
      <c r="I451" s="99"/>
      <c r="J451" s="97"/>
      <c r="K451" s="115" t="str">
        <f>IF(ISBLANK(J451),"",(VLOOKUP(J451,#REF!,2,0)))</f>
        <v/>
      </c>
      <c r="L451" s="95" t="str">
        <f t="shared" si="31"/>
        <v/>
      </c>
      <c r="M451" s="95"/>
      <c r="N451" s="95"/>
      <c r="O451" s="95"/>
      <c r="P451" s="95"/>
      <c r="Q451" s="95"/>
      <c r="R451" s="95" t="str">
        <f t="shared" si="32"/>
        <v/>
      </c>
      <c r="S451" s="95"/>
      <c r="T451" s="89"/>
      <c r="U451" s="90"/>
      <c r="V451" s="90"/>
      <c r="W451" s="47"/>
      <c r="X451" s="59"/>
      <c r="Y451" s="80">
        <f t="shared" si="33"/>
        <v>0</v>
      </c>
      <c r="Z451" s="81"/>
    </row>
    <row r="452" spans="1:26" s="1" customFormat="1" ht="15" customHeight="1">
      <c r="A452" s="13" t="str">
        <f>IF(ISBLANK(F452),"",VLOOKUP(F452,#REF!,11,0))</f>
        <v/>
      </c>
      <c r="B452" s="40" t="str">
        <f>IF(ISBLANK(F452),"",VLOOKUP(F452,#REF!,7,0))</f>
        <v/>
      </c>
      <c r="D452" s="88" t="str">
        <f t="shared" si="30"/>
        <v/>
      </c>
      <c r="E452" s="66"/>
      <c r="F452" s="95"/>
      <c r="G452" s="96" t="e">
        <f>IF(ISNA(VLOOKUP(F452,#REF!,3,0)),"",VLOOKUP(F452,#REF!,3,0))</f>
        <v>#REF!</v>
      </c>
      <c r="H452" s="99"/>
      <c r="I452" s="99"/>
      <c r="J452" s="97"/>
      <c r="K452" s="115" t="str">
        <f>IF(ISBLANK(J452),"",(VLOOKUP(J452,#REF!,2,0)))</f>
        <v/>
      </c>
      <c r="L452" s="95" t="str">
        <f t="shared" si="31"/>
        <v/>
      </c>
      <c r="M452" s="95"/>
      <c r="N452" s="95"/>
      <c r="O452" s="95"/>
      <c r="P452" s="95"/>
      <c r="Q452" s="95"/>
      <c r="R452" s="95" t="str">
        <f t="shared" si="32"/>
        <v/>
      </c>
      <c r="S452" s="95"/>
      <c r="T452" s="89"/>
      <c r="U452" s="90"/>
      <c r="V452" s="90"/>
      <c r="W452" s="47"/>
      <c r="X452" s="59"/>
      <c r="Y452" s="80">
        <f t="shared" si="33"/>
        <v>0</v>
      </c>
      <c r="Z452" s="81"/>
    </row>
    <row r="453" spans="1:26" s="1" customFormat="1" ht="15" customHeight="1">
      <c r="A453" s="13" t="str">
        <f>IF(ISBLANK(F453),"",VLOOKUP(F453,#REF!,11,0))</f>
        <v/>
      </c>
      <c r="B453" s="40" t="str">
        <f>IF(ISBLANK(F453),"",VLOOKUP(F453,#REF!,7,0))</f>
        <v/>
      </c>
      <c r="D453" s="88" t="str">
        <f t="shared" si="30"/>
        <v/>
      </c>
      <c r="E453" s="66"/>
      <c r="F453" s="95"/>
      <c r="G453" s="96" t="e">
        <f>IF(ISNA(VLOOKUP(F453,#REF!,3,0)),"",VLOOKUP(F453,#REF!,3,0))</f>
        <v>#REF!</v>
      </c>
      <c r="H453" s="99"/>
      <c r="I453" s="99"/>
      <c r="J453" s="97"/>
      <c r="K453" s="115" t="str">
        <f>IF(ISBLANK(J453),"",(VLOOKUP(J453,#REF!,2,0)))</f>
        <v/>
      </c>
      <c r="L453" s="95" t="str">
        <f t="shared" si="31"/>
        <v/>
      </c>
      <c r="M453" s="95"/>
      <c r="N453" s="95"/>
      <c r="O453" s="95"/>
      <c r="P453" s="95"/>
      <c r="Q453" s="95"/>
      <c r="R453" s="95" t="str">
        <f t="shared" si="32"/>
        <v/>
      </c>
      <c r="S453" s="95"/>
      <c r="T453" s="89"/>
      <c r="U453" s="90"/>
      <c r="V453" s="90"/>
      <c r="W453" s="47"/>
      <c r="X453" s="59"/>
      <c r="Y453" s="80">
        <f t="shared" si="33"/>
        <v>0</v>
      </c>
      <c r="Z453" s="81"/>
    </row>
    <row r="454" spans="1:26" s="1" customFormat="1" ht="15" customHeight="1">
      <c r="A454" s="13" t="str">
        <f>IF(ISBLANK(F454),"",VLOOKUP(F454,#REF!,11,0))</f>
        <v/>
      </c>
      <c r="B454" s="40" t="str">
        <f>IF(ISBLANK(F454),"",VLOOKUP(F454,#REF!,7,0))</f>
        <v/>
      </c>
      <c r="D454" s="88" t="str">
        <f t="shared" si="30"/>
        <v/>
      </c>
      <c r="E454" s="66"/>
      <c r="F454" s="95"/>
      <c r="G454" s="96" t="e">
        <f>IF(ISNA(VLOOKUP(F454,#REF!,3,0)),"",VLOOKUP(F454,#REF!,3,0))</f>
        <v>#REF!</v>
      </c>
      <c r="H454" s="99"/>
      <c r="I454" s="99"/>
      <c r="J454" s="97"/>
      <c r="K454" s="115" t="str">
        <f>IF(ISBLANK(J454),"",(VLOOKUP(J454,#REF!,2,0)))</f>
        <v/>
      </c>
      <c r="L454" s="95" t="str">
        <f t="shared" si="31"/>
        <v/>
      </c>
      <c r="M454" s="95"/>
      <c r="N454" s="95"/>
      <c r="O454" s="95"/>
      <c r="P454" s="95"/>
      <c r="Q454" s="95"/>
      <c r="R454" s="95" t="str">
        <f t="shared" si="32"/>
        <v/>
      </c>
      <c r="S454" s="95"/>
      <c r="T454" s="89"/>
      <c r="U454" s="90"/>
      <c r="V454" s="90"/>
      <c r="W454" s="47"/>
      <c r="X454" s="59"/>
      <c r="Y454" s="80">
        <f t="shared" si="33"/>
        <v>0</v>
      </c>
      <c r="Z454" s="81"/>
    </row>
    <row r="455" spans="1:26" s="1" customFormat="1" ht="15" customHeight="1">
      <c r="A455" s="13" t="str">
        <f>IF(ISBLANK(F455),"",VLOOKUP(F455,#REF!,11,0))</f>
        <v/>
      </c>
      <c r="B455" s="40" t="str">
        <f>IF(ISBLANK(F455),"",VLOOKUP(F455,#REF!,7,0))</f>
        <v/>
      </c>
      <c r="D455" s="88" t="str">
        <f t="shared" si="30"/>
        <v/>
      </c>
      <c r="E455" s="66"/>
      <c r="F455" s="95"/>
      <c r="G455" s="96" t="e">
        <f>IF(ISNA(VLOOKUP(F455,#REF!,3,0)),"",VLOOKUP(F455,#REF!,3,0))</f>
        <v>#REF!</v>
      </c>
      <c r="H455" s="99"/>
      <c r="I455" s="99"/>
      <c r="J455" s="97"/>
      <c r="K455" s="115" t="str">
        <f>IF(ISBLANK(J455),"",(VLOOKUP(J455,#REF!,2,0)))</f>
        <v/>
      </c>
      <c r="L455" s="95" t="str">
        <f t="shared" si="31"/>
        <v/>
      </c>
      <c r="M455" s="95"/>
      <c r="N455" s="95"/>
      <c r="O455" s="95"/>
      <c r="P455" s="95"/>
      <c r="Q455" s="95"/>
      <c r="R455" s="95" t="str">
        <f t="shared" si="32"/>
        <v/>
      </c>
      <c r="S455" s="95"/>
      <c r="T455" s="89"/>
      <c r="U455" s="90"/>
      <c r="V455" s="90"/>
      <c r="W455" s="47"/>
      <c r="X455" s="59"/>
      <c r="Y455" s="80">
        <f t="shared" si="33"/>
        <v>0</v>
      </c>
      <c r="Z455" s="81"/>
    </row>
    <row r="456" spans="1:26" s="1" customFormat="1" ht="15" customHeight="1">
      <c r="A456" s="13" t="str">
        <f>IF(ISBLANK(F456),"",VLOOKUP(F456,#REF!,11,0))</f>
        <v/>
      </c>
      <c r="B456" s="40" t="str">
        <f>IF(ISBLANK(F456),"",VLOOKUP(F456,#REF!,7,0))</f>
        <v/>
      </c>
      <c r="D456" s="88" t="str">
        <f t="shared" si="30"/>
        <v/>
      </c>
      <c r="E456" s="66"/>
      <c r="F456" s="95"/>
      <c r="G456" s="96" t="e">
        <f>IF(ISNA(VLOOKUP(F456,#REF!,3,0)),"",VLOOKUP(F456,#REF!,3,0))</f>
        <v>#REF!</v>
      </c>
      <c r="H456" s="99"/>
      <c r="I456" s="99"/>
      <c r="J456" s="97"/>
      <c r="K456" s="115" t="str">
        <f>IF(ISBLANK(J456),"",(VLOOKUP(J456,#REF!,2,0)))</f>
        <v/>
      </c>
      <c r="L456" s="95" t="str">
        <f t="shared" si="31"/>
        <v/>
      </c>
      <c r="M456" s="95"/>
      <c r="N456" s="95"/>
      <c r="O456" s="95"/>
      <c r="P456" s="95"/>
      <c r="Q456" s="95"/>
      <c r="R456" s="95" t="str">
        <f t="shared" si="32"/>
        <v/>
      </c>
      <c r="S456" s="95"/>
      <c r="T456" s="89"/>
      <c r="U456" s="90"/>
      <c r="V456" s="90"/>
      <c r="W456" s="47"/>
      <c r="X456" s="59"/>
      <c r="Y456" s="80">
        <f t="shared" si="33"/>
        <v>0</v>
      </c>
      <c r="Z456" s="81"/>
    </row>
    <row r="457" spans="1:26" s="1" customFormat="1" ht="15" customHeight="1">
      <c r="A457" s="13" t="str">
        <f>IF(ISBLANK(F457),"",VLOOKUP(F457,#REF!,11,0))</f>
        <v/>
      </c>
      <c r="B457" s="40" t="str">
        <f>IF(ISBLANK(F457),"",VLOOKUP(F457,#REF!,7,0))</f>
        <v/>
      </c>
      <c r="D457" s="88" t="str">
        <f t="shared" si="30"/>
        <v/>
      </c>
      <c r="E457" s="66"/>
      <c r="F457" s="95"/>
      <c r="G457" s="96" t="e">
        <f>IF(ISNA(VLOOKUP(F457,#REF!,3,0)),"",VLOOKUP(F457,#REF!,3,0))</f>
        <v>#REF!</v>
      </c>
      <c r="H457" s="99"/>
      <c r="I457" s="99"/>
      <c r="J457" s="97"/>
      <c r="K457" s="115" t="str">
        <f>IF(ISBLANK(J457),"",(VLOOKUP(J457,#REF!,2,0)))</f>
        <v/>
      </c>
      <c r="L457" s="95" t="str">
        <f t="shared" si="31"/>
        <v/>
      </c>
      <c r="M457" s="95"/>
      <c r="N457" s="95"/>
      <c r="O457" s="95"/>
      <c r="P457" s="95"/>
      <c r="Q457" s="95"/>
      <c r="R457" s="95" t="str">
        <f t="shared" si="32"/>
        <v/>
      </c>
      <c r="S457" s="95"/>
      <c r="T457" s="89"/>
      <c r="U457" s="90"/>
      <c r="V457" s="90"/>
      <c r="W457" s="47"/>
      <c r="X457" s="59"/>
      <c r="Y457" s="80">
        <f t="shared" si="33"/>
        <v>0</v>
      </c>
      <c r="Z457" s="81"/>
    </row>
    <row r="458" spans="1:26" s="1" customFormat="1" ht="15" customHeight="1">
      <c r="A458" s="13" t="str">
        <f>IF(ISBLANK(F458),"",VLOOKUP(F458,#REF!,11,0))</f>
        <v/>
      </c>
      <c r="B458" s="40" t="str">
        <f>IF(ISBLANK(F458),"",VLOOKUP(F458,#REF!,7,0))</f>
        <v/>
      </c>
      <c r="D458" s="88" t="str">
        <f t="shared" si="30"/>
        <v/>
      </c>
      <c r="E458" s="66"/>
      <c r="F458" s="95"/>
      <c r="G458" s="96" t="e">
        <f>IF(ISNA(VLOOKUP(F458,#REF!,3,0)),"",VLOOKUP(F458,#REF!,3,0))</f>
        <v>#REF!</v>
      </c>
      <c r="H458" s="99"/>
      <c r="I458" s="99"/>
      <c r="J458" s="97"/>
      <c r="K458" s="115" t="str">
        <f>IF(ISBLANK(J458),"",(VLOOKUP(J458,#REF!,2,0)))</f>
        <v/>
      </c>
      <c r="L458" s="95" t="str">
        <f t="shared" si="31"/>
        <v/>
      </c>
      <c r="M458" s="95"/>
      <c r="N458" s="95"/>
      <c r="O458" s="95"/>
      <c r="P458" s="95"/>
      <c r="Q458" s="95"/>
      <c r="R458" s="95" t="str">
        <f t="shared" si="32"/>
        <v/>
      </c>
      <c r="S458" s="95"/>
      <c r="T458" s="89"/>
      <c r="U458" s="90"/>
      <c r="V458" s="90"/>
      <c r="W458" s="47"/>
      <c r="X458" s="59"/>
      <c r="Y458" s="80">
        <f t="shared" si="33"/>
        <v>0</v>
      </c>
      <c r="Z458" s="81"/>
    </row>
    <row r="459" spans="1:26" s="1" customFormat="1" ht="15" customHeight="1">
      <c r="A459" s="13" t="str">
        <f>IF(ISBLANK(F459),"",VLOOKUP(F459,#REF!,11,0))</f>
        <v/>
      </c>
      <c r="B459" s="40" t="str">
        <f>IF(ISBLANK(F459),"",VLOOKUP(F459,#REF!,7,0))</f>
        <v/>
      </c>
      <c r="D459" s="88" t="str">
        <f t="shared" si="30"/>
        <v/>
      </c>
      <c r="E459" s="66"/>
      <c r="F459" s="95"/>
      <c r="G459" s="96" t="e">
        <f>IF(ISNA(VLOOKUP(F459,#REF!,3,0)),"",VLOOKUP(F459,#REF!,3,0))</f>
        <v>#REF!</v>
      </c>
      <c r="H459" s="99"/>
      <c r="I459" s="99"/>
      <c r="J459" s="97"/>
      <c r="K459" s="115" t="str">
        <f>IF(ISBLANK(J459),"",(VLOOKUP(J459,#REF!,2,0)))</f>
        <v/>
      </c>
      <c r="L459" s="95" t="str">
        <f t="shared" si="31"/>
        <v/>
      </c>
      <c r="M459" s="95"/>
      <c r="N459" s="95"/>
      <c r="O459" s="95"/>
      <c r="P459" s="95"/>
      <c r="Q459" s="95"/>
      <c r="R459" s="95" t="str">
        <f t="shared" si="32"/>
        <v/>
      </c>
      <c r="S459" s="95"/>
      <c r="T459" s="89"/>
      <c r="U459" s="90"/>
      <c r="V459" s="90"/>
      <c r="W459" s="47"/>
      <c r="X459" s="59"/>
      <c r="Y459" s="80">
        <f t="shared" si="33"/>
        <v>0</v>
      </c>
      <c r="Z459" s="81"/>
    </row>
    <row r="460" spans="1:26" s="1" customFormat="1" ht="15" customHeight="1">
      <c r="A460" s="13" t="str">
        <f>IF(ISBLANK(F460),"",VLOOKUP(F460,#REF!,11,0))</f>
        <v/>
      </c>
      <c r="B460" s="40" t="str">
        <f>IF(ISBLANK(F460),"",VLOOKUP(F460,#REF!,7,0))</f>
        <v/>
      </c>
      <c r="D460" s="88" t="str">
        <f t="shared" si="30"/>
        <v/>
      </c>
      <c r="E460" s="66"/>
      <c r="F460" s="95"/>
      <c r="G460" s="96" t="e">
        <f>IF(ISNA(VLOOKUP(F460,#REF!,3,0)),"",VLOOKUP(F460,#REF!,3,0))</f>
        <v>#REF!</v>
      </c>
      <c r="H460" s="99"/>
      <c r="I460" s="99"/>
      <c r="J460" s="97"/>
      <c r="K460" s="115" t="str">
        <f>IF(ISBLANK(J460),"",(VLOOKUP(J460,#REF!,2,0)))</f>
        <v/>
      </c>
      <c r="L460" s="95" t="str">
        <f t="shared" si="31"/>
        <v/>
      </c>
      <c r="M460" s="95"/>
      <c r="N460" s="95"/>
      <c r="O460" s="95"/>
      <c r="P460" s="95"/>
      <c r="Q460" s="95"/>
      <c r="R460" s="95" t="str">
        <f t="shared" si="32"/>
        <v/>
      </c>
      <c r="S460" s="95"/>
      <c r="T460" s="89"/>
      <c r="U460" s="90"/>
      <c r="V460" s="90"/>
      <c r="W460" s="47"/>
      <c r="X460" s="59"/>
      <c r="Y460" s="80">
        <f t="shared" si="33"/>
        <v>0</v>
      </c>
      <c r="Z460" s="81"/>
    </row>
    <row r="461" spans="1:26" s="1" customFormat="1" ht="15" customHeight="1">
      <c r="A461" s="13" t="str">
        <f>IF(ISBLANK(F461),"",VLOOKUP(F461,#REF!,11,0))</f>
        <v/>
      </c>
      <c r="B461" s="40" t="str">
        <f>IF(ISBLANK(F461),"",VLOOKUP(F461,#REF!,7,0))</f>
        <v/>
      </c>
      <c r="D461" s="88" t="str">
        <f t="shared" si="30"/>
        <v/>
      </c>
      <c r="E461" s="66"/>
      <c r="F461" s="95"/>
      <c r="G461" s="96" t="e">
        <f>IF(ISNA(VLOOKUP(F461,#REF!,3,0)),"",VLOOKUP(F461,#REF!,3,0))</f>
        <v>#REF!</v>
      </c>
      <c r="H461" s="99"/>
      <c r="I461" s="99"/>
      <c r="J461" s="97"/>
      <c r="K461" s="115" t="str">
        <f>IF(ISBLANK(J461),"",(VLOOKUP(J461,#REF!,2,0)))</f>
        <v/>
      </c>
      <c r="L461" s="95" t="str">
        <f t="shared" si="31"/>
        <v/>
      </c>
      <c r="M461" s="95"/>
      <c r="N461" s="95"/>
      <c r="O461" s="95"/>
      <c r="P461" s="95"/>
      <c r="Q461" s="95"/>
      <c r="R461" s="95" t="str">
        <f t="shared" si="32"/>
        <v/>
      </c>
      <c r="S461" s="95"/>
      <c r="T461" s="89"/>
      <c r="U461" s="90"/>
      <c r="V461" s="90"/>
      <c r="W461" s="47"/>
      <c r="X461" s="59"/>
      <c r="Y461" s="80">
        <f t="shared" si="33"/>
        <v>0</v>
      </c>
      <c r="Z461" s="81"/>
    </row>
    <row r="462" spans="1:26" s="1" customFormat="1" ht="15" customHeight="1">
      <c r="A462" s="13" t="str">
        <f>IF(ISBLANK(F462),"",VLOOKUP(F462,#REF!,11,0))</f>
        <v/>
      </c>
      <c r="B462" s="40" t="str">
        <f>IF(ISBLANK(F462),"",VLOOKUP(F462,#REF!,7,0))</f>
        <v/>
      </c>
      <c r="D462" s="88" t="str">
        <f t="shared" si="30"/>
        <v/>
      </c>
      <c r="E462" s="66"/>
      <c r="F462" s="95"/>
      <c r="G462" s="96" t="e">
        <f>IF(ISNA(VLOOKUP(F462,#REF!,3,0)),"",VLOOKUP(F462,#REF!,3,0))</f>
        <v>#REF!</v>
      </c>
      <c r="H462" s="99"/>
      <c r="I462" s="99"/>
      <c r="J462" s="97"/>
      <c r="K462" s="115" t="str">
        <f>IF(ISBLANK(J462),"",(VLOOKUP(J462,#REF!,2,0)))</f>
        <v/>
      </c>
      <c r="L462" s="95" t="str">
        <f t="shared" si="31"/>
        <v/>
      </c>
      <c r="M462" s="95"/>
      <c r="N462" s="95"/>
      <c r="O462" s="95"/>
      <c r="P462" s="95"/>
      <c r="Q462" s="95"/>
      <c r="R462" s="95" t="str">
        <f t="shared" si="32"/>
        <v/>
      </c>
      <c r="S462" s="95"/>
      <c r="T462" s="89"/>
      <c r="U462" s="90"/>
      <c r="V462" s="90"/>
      <c r="W462" s="47"/>
      <c r="X462" s="59"/>
      <c r="Y462" s="80">
        <f t="shared" si="33"/>
        <v>0</v>
      </c>
      <c r="Z462" s="81"/>
    </row>
    <row r="463" spans="1:26" s="1" customFormat="1" ht="15" customHeight="1">
      <c r="A463" s="13" t="str">
        <f>IF(ISBLANK(F463),"",VLOOKUP(F463,#REF!,11,0))</f>
        <v/>
      </c>
      <c r="B463" s="40" t="str">
        <f>IF(ISBLANK(F463),"",VLOOKUP(F463,#REF!,7,0))</f>
        <v/>
      </c>
      <c r="D463" s="88" t="str">
        <f t="shared" si="30"/>
        <v/>
      </c>
      <c r="E463" s="66"/>
      <c r="F463" s="95"/>
      <c r="G463" s="96" t="e">
        <f>IF(ISNA(VLOOKUP(F463,#REF!,3,0)),"",VLOOKUP(F463,#REF!,3,0))</f>
        <v>#REF!</v>
      </c>
      <c r="H463" s="99"/>
      <c r="I463" s="99"/>
      <c r="J463" s="97"/>
      <c r="K463" s="115" t="str">
        <f>IF(ISBLANK(J463),"",(VLOOKUP(J463,#REF!,2,0)))</f>
        <v/>
      </c>
      <c r="L463" s="95" t="str">
        <f t="shared" si="31"/>
        <v/>
      </c>
      <c r="M463" s="95"/>
      <c r="N463" s="95"/>
      <c r="O463" s="95"/>
      <c r="P463" s="95"/>
      <c r="Q463" s="95"/>
      <c r="R463" s="95" t="str">
        <f t="shared" si="32"/>
        <v/>
      </c>
      <c r="S463" s="95"/>
      <c r="T463" s="89"/>
      <c r="U463" s="90"/>
      <c r="V463" s="90"/>
      <c r="W463" s="47"/>
      <c r="X463" s="59"/>
      <c r="Y463" s="80">
        <f t="shared" si="33"/>
        <v>0</v>
      </c>
      <c r="Z463" s="81"/>
    </row>
    <row r="464" spans="1:26" s="1" customFormat="1" ht="15" customHeight="1">
      <c r="A464" s="13" t="str">
        <f>IF(ISBLANK(F464),"",VLOOKUP(F464,#REF!,11,0))</f>
        <v/>
      </c>
      <c r="B464" s="40" t="str">
        <f>IF(ISBLANK(F464),"",VLOOKUP(F464,#REF!,7,0))</f>
        <v/>
      </c>
      <c r="D464" s="88" t="str">
        <f t="shared" si="30"/>
        <v/>
      </c>
      <c r="E464" s="66"/>
      <c r="F464" s="95"/>
      <c r="G464" s="96" t="e">
        <f>IF(ISNA(VLOOKUP(F464,#REF!,3,0)),"",VLOOKUP(F464,#REF!,3,0))</f>
        <v>#REF!</v>
      </c>
      <c r="H464" s="99"/>
      <c r="I464" s="99"/>
      <c r="J464" s="97"/>
      <c r="K464" s="115" t="str">
        <f>IF(ISBLANK(J464),"",(VLOOKUP(J464,#REF!,2,0)))</f>
        <v/>
      </c>
      <c r="L464" s="95" t="str">
        <f t="shared" si="31"/>
        <v/>
      </c>
      <c r="M464" s="95"/>
      <c r="N464" s="95"/>
      <c r="O464" s="95"/>
      <c r="P464" s="95"/>
      <c r="Q464" s="95"/>
      <c r="R464" s="95" t="str">
        <f t="shared" si="32"/>
        <v/>
      </c>
      <c r="S464" s="95"/>
      <c r="T464" s="89"/>
      <c r="U464" s="90"/>
      <c r="V464" s="90"/>
      <c r="W464" s="47"/>
      <c r="X464" s="59"/>
      <c r="Y464" s="80">
        <f t="shared" si="33"/>
        <v>0</v>
      </c>
      <c r="Z464" s="81"/>
    </row>
    <row r="465" spans="1:26" s="1" customFormat="1" ht="15" customHeight="1">
      <c r="A465" s="13" t="str">
        <f>IF(ISBLANK(F465),"",VLOOKUP(F465,#REF!,11,0))</f>
        <v/>
      </c>
      <c r="B465" s="40" t="str">
        <f>IF(ISBLANK(F465),"",VLOOKUP(F465,#REF!,7,0))</f>
        <v/>
      </c>
      <c r="D465" s="88" t="str">
        <f t="shared" si="30"/>
        <v/>
      </c>
      <c r="E465" s="66"/>
      <c r="F465" s="95"/>
      <c r="G465" s="96" t="e">
        <f>IF(ISNA(VLOOKUP(F465,#REF!,3,0)),"",VLOOKUP(F465,#REF!,3,0))</f>
        <v>#REF!</v>
      </c>
      <c r="H465" s="99"/>
      <c r="I465" s="99"/>
      <c r="J465" s="97"/>
      <c r="K465" s="115" t="str">
        <f>IF(ISBLANK(J465),"",(VLOOKUP(J465,#REF!,2,0)))</f>
        <v/>
      </c>
      <c r="L465" s="95" t="str">
        <f t="shared" si="31"/>
        <v/>
      </c>
      <c r="M465" s="95"/>
      <c r="N465" s="95"/>
      <c r="O465" s="95"/>
      <c r="P465" s="95"/>
      <c r="Q465" s="95"/>
      <c r="R465" s="95" t="str">
        <f t="shared" si="32"/>
        <v/>
      </c>
      <c r="S465" s="95"/>
      <c r="T465" s="89"/>
      <c r="U465" s="90"/>
      <c r="V465" s="90"/>
      <c r="W465" s="47"/>
      <c r="X465" s="59"/>
      <c r="Y465" s="80">
        <f t="shared" si="33"/>
        <v>0</v>
      </c>
      <c r="Z465" s="81"/>
    </row>
    <row r="466" spans="1:26" s="1" customFormat="1" ht="15" customHeight="1">
      <c r="A466" s="13" t="str">
        <f>IF(ISBLANK(F466),"",VLOOKUP(F466,#REF!,11,0))</f>
        <v/>
      </c>
      <c r="B466" s="40" t="str">
        <f>IF(ISBLANK(F466),"",VLOOKUP(F466,#REF!,7,0))</f>
        <v/>
      </c>
      <c r="D466" s="88" t="str">
        <f t="shared" si="30"/>
        <v/>
      </c>
      <c r="E466" s="66"/>
      <c r="F466" s="95"/>
      <c r="G466" s="96" t="e">
        <f>IF(ISNA(VLOOKUP(F466,#REF!,3,0)),"",VLOOKUP(F466,#REF!,3,0))</f>
        <v>#REF!</v>
      </c>
      <c r="H466" s="99"/>
      <c r="I466" s="99"/>
      <c r="J466" s="97"/>
      <c r="K466" s="115" t="str">
        <f>IF(ISBLANK(J466),"",(VLOOKUP(J466,#REF!,2,0)))</f>
        <v/>
      </c>
      <c r="L466" s="95" t="str">
        <f t="shared" si="31"/>
        <v/>
      </c>
      <c r="M466" s="95"/>
      <c r="N466" s="95"/>
      <c r="O466" s="95"/>
      <c r="P466" s="95"/>
      <c r="Q466" s="95"/>
      <c r="R466" s="95" t="str">
        <f t="shared" si="32"/>
        <v/>
      </c>
      <c r="S466" s="95"/>
      <c r="T466" s="89"/>
      <c r="U466" s="90"/>
      <c r="V466" s="90"/>
      <c r="W466" s="47"/>
      <c r="X466" s="59"/>
      <c r="Y466" s="80">
        <f t="shared" si="33"/>
        <v>0</v>
      </c>
      <c r="Z466" s="81"/>
    </row>
    <row r="467" spans="1:26" s="1" customFormat="1" ht="15" customHeight="1">
      <c r="A467" s="13" t="str">
        <f>IF(ISBLANK(F467),"",VLOOKUP(F467,#REF!,11,0))</f>
        <v/>
      </c>
      <c r="B467" s="40" t="str">
        <f>IF(ISBLANK(F467),"",VLOOKUP(F467,#REF!,7,0))</f>
        <v/>
      </c>
      <c r="D467" s="88" t="str">
        <f t="shared" si="30"/>
        <v/>
      </c>
      <c r="E467" s="66"/>
      <c r="F467" s="95"/>
      <c r="G467" s="96" t="e">
        <f>IF(ISNA(VLOOKUP(F467,#REF!,3,0)),"",VLOOKUP(F467,#REF!,3,0))</f>
        <v>#REF!</v>
      </c>
      <c r="H467" s="99"/>
      <c r="I467" s="99"/>
      <c r="J467" s="97"/>
      <c r="K467" s="115" t="str">
        <f>IF(ISBLANK(J467),"",(VLOOKUP(J467,#REF!,2,0)))</f>
        <v/>
      </c>
      <c r="L467" s="95" t="str">
        <f t="shared" si="31"/>
        <v/>
      </c>
      <c r="M467" s="95"/>
      <c r="N467" s="95"/>
      <c r="O467" s="95"/>
      <c r="P467" s="95"/>
      <c r="Q467" s="95"/>
      <c r="R467" s="95" t="str">
        <f t="shared" si="32"/>
        <v/>
      </c>
      <c r="S467" s="95"/>
      <c r="T467" s="89"/>
      <c r="U467" s="90"/>
      <c r="V467" s="90"/>
      <c r="W467" s="47"/>
      <c r="X467" s="59"/>
      <c r="Y467" s="80">
        <f t="shared" si="33"/>
        <v>0</v>
      </c>
      <c r="Z467" s="81"/>
    </row>
    <row r="468" spans="1:26" s="1" customFormat="1" ht="15" customHeight="1">
      <c r="A468" s="13" t="str">
        <f>IF(ISBLANK(F468),"",VLOOKUP(F468,#REF!,11,0))</f>
        <v/>
      </c>
      <c r="B468" s="40" t="str">
        <f>IF(ISBLANK(F468),"",VLOOKUP(F468,#REF!,7,0))</f>
        <v/>
      </c>
      <c r="D468" s="88" t="str">
        <f t="shared" si="30"/>
        <v/>
      </c>
      <c r="E468" s="66"/>
      <c r="F468" s="95"/>
      <c r="G468" s="96" t="e">
        <f>IF(ISNA(VLOOKUP(F468,#REF!,3,0)),"",VLOOKUP(F468,#REF!,3,0))</f>
        <v>#REF!</v>
      </c>
      <c r="H468" s="99"/>
      <c r="I468" s="99"/>
      <c r="J468" s="97"/>
      <c r="K468" s="115" t="str">
        <f>IF(ISBLANK(J468),"",(VLOOKUP(J468,#REF!,2,0)))</f>
        <v/>
      </c>
      <c r="L468" s="95" t="str">
        <f t="shared" si="31"/>
        <v/>
      </c>
      <c r="M468" s="95"/>
      <c r="N468" s="95"/>
      <c r="O468" s="95"/>
      <c r="P468" s="95"/>
      <c r="Q468" s="95"/>
      <c r="R468" s="95" t="str">
        <f t="shared" si="32"/>
        <v/>
      </c>
      <c r="S468" s="95"/>
      <c r="T468" s="89"/>
      <c r="U468" s="90"/>
      <c r="V468" s="90"/>
      <c r="W468" s="47"/>
      <c r="X468" s="59"/>
      <c r="Y468" s="80">
        <f t="shared" si="33"/>
        <v>0</v>
      </c>
      <c r="Z468" s="81"/>
    </row>
    <row r="469" spans="1:26" s="1" customFormat="1" ht="15" customHeight="1">
      <c r="A469" s="13" t="str">
        <f>IF(ISBLANK(F469),"",VLOOKUP(F469,#REF!,11,0))</f>
        <v/>
      </c>
      <c r="B469" s="40" t="str">
        <f>IF(ISBLANK(F469),"",VLOOKUP(F469,#REF!,7,0))</f>
        <v/>
      </c>
      <c r="D469" s="88" t="str">
        <f t="shared" si="30"/>
        <v/>
      </c>
      <c r="E469" s="66"/>
      <c r="F469" s="95"/>
      <c r="G469" s="96" t="e">
        <f>IF(ISNA(VLOOKUP(F469,#REF!,3,0)),"",VLOOKUP(F469,#REF!,3,0))</f>
        <v>#REF!</v>
      </c>
      <c r="H469" s="99"/>
      <c r="I469" s="99"/>
      <c r="J469" s="97"/>
      <c r="K469" s="115" t="str">
        <f>IF(ISBLANK(J469),"",(VLOOKUP(J469,#REF!,2,0)))</f>
        <v/>
      </c>
      <c r="L469" s="95" t="str">
        <f t="shared" si="31"/>
        <v/>
      </c>
      <c r="M469" s="95"/>
      <c r="N469" s="95"/>
      <c r="O469" s="95"/>
      <c r="P469" s="95"/>
      <c r="Q469" s="95"/>
      <c r="R469" s="95" t="str">
        <f t="shared" si="32"/>
        <v/>
      </c>
      <c r="S469" s="95"/>
      <c r="T469" s="89"/>
      <c r="U469" s="90"/>
      <c r="V469" s="90"/>
      <c r="W469" s="47"/>
      <c r="X469" s="59"/>
      <c r="Y469" s="80">
        <f t="shared" si="33"/>
        <v>0</v>
      </c>
      <c r="Z469" s="81"/>
    </row>
    <row r="470" spans="1:26" s="1" customFormat="1" ht="15" customHeight="1">
      <c r="A470" s="13" t="str">
        <f>IF(ISBLANK(F470),"",VLOOKUP(F470,#REF!,11,0))</f>
        <v/>
      </c>
      <c r="B470" s="40" t="str">
        <f>IF(ISBLANK(F470),"",VLOOKUP(F470,#REF!,7,0))</f>
        <v/>
      </c>
      <c r="D470" s="88" t="str">
        <f t="shared" si="30"/>
        <v/>
      </c>
      <c r="E470" s="66"/>
      <c r="F470" s="95"/>
      <c r="G470" s="96" t="e">
        <f>IF(ISNA(VLOOKUP(F470,#REF!,3,0)),"",VLOOKUP(F470,#REF!,3,0))</f>
        <v>#REF!</v>
      </c>
      <c r="H470" s="99"/>
      <c r="I470" s="99"/>
      <c r="J470" s="97"/>
      <c r="K470" s="115" t="str">
        <f>IF(ISBLANK(J470),"",(VLOOKUP(J470,#REF!,2,0)))</f>
        <v/>
      </c>
      <c r="L470" s="95" t="str">
        <f t="shared" si="31"/>
        <v/>
      </c>
      <c r="M470" s="95"/>
      <c r="N470" s="95"/>
      <c r="O470" s="95"/>
      <c r="P470" s="95"/>
      <c r="Q470" s="95"/>
      <c r="R470" s="95" t="str">
        <f t="shared" si="32"/>
        <v/>
      </c>
      <c r="S470" s="95"/>
      <c r="T470" s="89"/>
      <c r="U470" s="90"/>
      <c r="V470" s="90"/>
      <c r="W470" s="47"/>
      <c r="X470" s="59"/>
      <c r="Y470" s="80">
        <f t="shared" si="33"/>
        <v>0</v>
      </c>
      <c r="Z470" s="81"/>
    </row>
    <row r="471" spans="1:26" s="1" customFormat="1" ht="15" customHeight="1">
      <c r="A471" s="13" t="str">
        <f>IF(ISBLANK(F471),"",VLOOKUP(F471,#REF!,11,0))</f>
        <v/>
      </c>
      <c r="B471" s="40" t="str">
        <f>IF(ISBLANK(F471),"",VLOOKUP(F471,#REF!,7,0))</f>
        <v/>
      </c>
      <c r="D471" s="88" t="str">
        <f t="shared" si="30"/>
        <v/>
      </c>
      <c r="E471" s="66"/>
      <c r="F471" s="95"/>
      <c r="G471" s="96" t="e">
        <f>IF(ISNA(VLOOKUP(F471,#REF!,3,0)),"",VLOOKUP(F471,#REF!,3,0))</f>
        <v>#REF!</v>
      </c>
      <c r="H471" s="99"/>
      <c r="I471" s="99"/>
      <c r="J471" s="97"/>
      <c r="K471" s="115" t="str">
        <f>IF(ISBLANK(J471),"",(VLOOKUP(J471,#REF!,2,0)))</f>
        <v/>
      </c>
      <c r="L471" s="95" t="str">
        <f t="shared" si="31"/>
        <v/>
      </c>
      <c r="M471" s="95"/>
      <c r="N471" s="95"/>
      <c r="O471" s="95"/>
      <c r="P471" s="95"/>
      <c r="Q471" s="95"/>
      <c r="R471" s="95" t="str">
        <f t="shared" si="32"/>
        <v/>
      </c>
      <c r="S471" s="95"/>
      <c r="T471" s="89"/>
      <c r="U471" s="90"/>
      <c r="V471" s="90"/>
      <c r="W471" s="47"/>
      <c r="X471" s="59"/>
      <c r="Y471" s="80">
        <f t="shared" si="33"/>
        <v>0</v>
      </c>
      <c r="Z471" s="81"/>
    </row>
    <row r="472" spans="1:26" s="1" customFormat="1" ht="15" customHeight="1">
      <c r="A472" s="13" t="str">
        <f>IF(ISBLANK(F472),"",VLOOKUP(F472,#REF!,11,0))</f>
        <v/>
      </c>
      <c r="B472" s="40" t="str">
        <f>IF(ISBLANK(F472),"",VLOOKUP(F472,#REF!,7,0))</f>
        <v/>
      </c>
      <c r="D472" s="88" t="str">
        <f t="shared" si="30"/>
        <v/>
      </c>
      <c r="E472" s="66"/>
      <c r="F472" s="95"/>
      <c r="G472" s="96" t="e">
        <f>IF(ISNA(VLOOKUP(F472,#REF!,3,0)),"",VLOOKUP(F472,#REF!,3,0))</f>
        <v>#REF!</v>
      </c>
      <c r="H472" s="99"/>
      <c r="I472" s="99"/>
      <c r="J472" s="97"/>
      <c r="K472" s="115" t="str">
        <f>IF(ISBLANK(J472),"",(VLOOKUP(J472,#REF!,2,0)))</f>
        <v/>
      </c>
      <c r="L472" s="95" t="str">
        <f t="shared" si="31"/>
        <v/>
      </c>
      <c r="M472" s="95"/>
      <c r="N472" s="95"/>
      <c r="O472" s="95"/>
      <c r="P472" s="95"/>
      <c r="Q472" s="95"/>
      <c r="R472" s="95" t="str">
        <f t="shared" si="32"/>
        <v/>
      </c>
      <c r="S472" s="95"/>
      <c r="T472" s="89"/>
      <c r="U472" s="90"/>
      <c r="V472" s="90"/>
      <c r="W472" s="47"/>
      <c r="X472" s="59"/>
      <c r="Y472" s="80">
        <f t="shared" si="33"/>
        <v>0</v>
      </c>
      <c r="Z472" s="81"/>
    </row>
    <row r="473" spans="1:26" s="1" customFormat="1" ht="15" customHeight="1">
      <c r="A473" s="13" t="str">
        <f>IF(ISBLANK(F473),"",VLOOKUP(F473,#REF!,11,0))</f>
        <v/>
      </c>
      <c r="B473" s="40" t="str">
        <f>IF(ISBLANK(F473),"",VLOOKUP(F473,#REF!,7,0))</f>
        <v/>
      </c>
      <c r="D473" s="88" t="str">
        <f t="shared" si="30"/>
        <v/>
      </c>
      <c r="E473" s="66"/>
      <c r="F473" s="95"/>
      <c r="G473" s="96" t="e">
        <f>IF(ISNA(VLOOKUP(F473,#REF!,3,0)),"",VLOOKUP(F473,#REF!,3,0))</f>
        <v>#REF!</v>
      </c>
      <c r="H473" s="99"/>
      <c r="I473" s="99"/>
      <c r="J473" s="97"/>
      <c r="K473" s="115" t="str">
        <f>IF(ISBLANK(J473),"",(VLOOKUP(J473,#REF!,2,0)))</f>
        <v/>
      </c>
      <c r="L473" s="95" t="str">
        <f t="shared" si="31"/>
        <v/>
      </c>
      <c r="M473" s="95"/>
      <c r="N473" s="95"/>
      <c r="O473" s="95"/>
      <c r="P473" s="95"/>
      <c r="Q473" s="95"/>
      <c r="R473" s="95" t="str">
        <f t="shared" si="32"/>
        <v/>
      </c>
      <c r="S473" s="95"/>
      <c r="T473" s="89"/>
      <c r="U473" s="90"/>
      <c r="V473" s="90"/>
      <c r="W473" s="47"/>
      <c r="X473" s="59"/>
      <c r="Y473" s="80">
        <f t="shared" si="33"/>
        <v>0</v>
      </c>
      <c r="Z473" s="81"/>
    </row>
    <row r="474" spans="1:26" s="1" customFormat="1" ht="15" customHeight="1">
      <c r="A474" s="13" t="str">
        <f>IF(ISBLANK(F474),"",VLOOKUP(F474,#REF!,11,0))</f>
        <v/>
      </c>
      <c r="B474" s="40" t="str">
        <f>IF(ISBLANK(F474),"",VLOOKUP(F474,#REF!,7,0))</f>
        <v/>
      </c>
      <c r="D474" s="88" t="str">
        <f t="shared" si="30"/>
        <v/>
      </c>
      <c r="E474" s="66"/>
      <c r="F474" s="95"/>
      <c r="G474" s="96" t="e">
        <f>IF(ISNA(VLOOKUP(F474,#REF!,3,0)),"",VLOOKUP(F474,#REF!,3,0))</f>
        <v>#REF!</v>
      </c>
      <c r="H474" s="99"/>
      <c r="I474" s="99"/>
      <c r="J474" s="97"/>
      <c r="K474" s="115" t="str">
        <f>IF(ISBLANK(J474),"",(VLOOKUP(J474,#REF!,2,0)))</f>
        <v/>
      </c>
      <c r="L474" s="95" t="str">
        <f t="shared" si="31"/>
        <v/>
      </c>
      <c r="M474" s="95"/>
      <c r="N474" s="95"/>
      <c r="O474" s="95"/>
      <c r="P474" s="95"/>
      <c r="Q474" s="95"/>
      <c r="R474" s="95" t="str">
        <f t="shared" si="32"/>
        <v/>
      </c>
      <c r="S474" s="95"/>
      <c r="T474" s="89"/>
      <c r="U474" s="90"/>
      <c r="V474" s="90"/>
      <c r="W474" s="47"/>
      <c r="X474" s="59"/>
      <c r="Y474" s="80">
        <f t="shared" si="33"/>
        <v>0</v>
      </c>
      <c r="Z474" s="81"/>
    </row>
    <row r="475" spans="1:26" s="1" customFormat="1" ht="15" customHeight="1">
      <c r="A475" s="13" t="str">
        <f>IF(ISBLANK(F475),"",VLOOKUP(F475,#REF!,11,0))</f>
        <v/>
      </c>
      <c r="B475" s="40" t="str">
        <f>IF(ISBLANK(F475),"",VLOOKUP(F475,#REF!,7,0))</f>
        <v/>
      </c>
      <c r="D475" s="88" t="str">
        <f t="shared" si="30"/>
        <v/>
      </c>
      <c r="E475" s="66"/>
      <c r="F475" s="95"/>
      <c r="G475" s="96" t="e">
        <f>IF(ISNA(VLOOKUP(F475,#REF!,3,0)),"",VLOOKUP(F475,#REF!,3,0))</f>
        <v>#REF!</v>
      </c>
      <c r="H475" s="99"/>
      <c r="I475" s="99"/>
      <c r="J475" s="97"/>
      <c r="K475" s="115" t="str">
        <f>IF(ISBLANK(J475),"",(VLOOKUP(J475,#REF!,2,0)))</f>
        <v/>
      </c>
      <c r="L475" s="95" t="str">
        <f t="shared" si="31"/>
        <v/>
      </c>
      <c r="M475" s="95"/>
      <c r="N475" s="95"/>
      <c r="O475" s="95"/>
      <c r="P475" s="95"/>
      <c r="Q475" s="95"/>
      <c r="R475" s="95" t="str">
        <f t="shared" si="32"/>
        <v/>
      </c>
      <c r="S475" s="95"/>
      <c r="T475" s="89"/>
      <c r="U475" s="90"/>
      <c r="V475" s="90"/>
      <c r="W475" s="47"/>
      <c r="X475" s="59"/>
      <c r="Y475" s="80">
        <f t="shared" si="33"/>
        <v>0</v>
      </c>
      <c r="Z475" s="81"/>
    </row>
    <row r="476" spans="1:26" s="1" customFormat="1" ht="15" customHeight="1">
      <c r="A476" s="13" t="str">
        <f>IF(ISBLANK(F476),"",VLOOKUP(F476,#REF!,11,0))</f>
        <v/>
      </c>
      <c r="B476" s="40" t="str">
        <f>IF(ISBLANK(F476),"",VLOOKUP(F476,#REF!,7,0))</f>
        <v/>
      </c>
      <c r="D476" s="88" t="str">
        <f t="shared" si="30"/>
        <v/>
      </c>
      <c r="E476" s="66"/>
      <c r="F476" s="95"/>
      <c r="G476" s="96" t="e">
        <f>IF(ISNA(VLOOKUP(F476,#REF!,3,0)),"",VLOOKUP(F476,#REF!,3,0))</f>
        <v>#REF!</v>
      </c>
      <c r="H476" s="99"/>
      <c r="I476" s="99"/>
      <c r="J476" s="97"/>
      <c r="K476" s="115" t="str">
        <f>IF(ISBLANK(J476),"",(VLOOKUP(J476,#REF!,2,0)))</f>
        <v/>
      </c>
      <c r="L476" s="95" t="str">
        <f t="shared" si="31"/>
        <v/>
      </c>
      <c r="M476" s="95"/>
      <c r="N476" s="95"/>
      <c r="O476" s="95"/>
      <c r="P476" s="95"/>
      <c r="Q476" s="95"/>
      <c r="R476" s="95" t="str">
        <f t="shared" si="32"/>
        <v/>
      </c>
      <c r="S476" s="95"/>
      <c r="T476" s="89"/>
      <c r="U476" s="90"/>
      <c r="V476" s="90"/>
      <c r="W476" s="47"/>
      <c r="X476" s="59"/>
      <c r="Y476" s="80">
        <f t="shared" si="33"/>
        <v>0</v>
      </c>
      <c r="Z476" s="81"/>
    </row>
    <row r="477" spans="1:26" s="1" customFormat="1" ht="15" customHeight="1">
      <c r="A477" s="13" t="str">
        <f>IF(ISBLANK(F477),"",VLOOKUP(F477,#REF!,11,0))</f>
        <v/>
      </c>
      <c r="B477" s="40" t="str">
        <f>IF(ISBLANK(F477),"",VLOOKUP(F477,#REF!,7,0))</f>
        <v/>
      </c>
      <c r="D477" s="88" t="str">
        <f t="shared" si="30"/>
        <v/>
      </c>
      <c r="E477" s="66"/>
      <c r="F477" s="95"/>
      <c r="G477" s="96" t="e">
        <f>IF(ISNA(VLOOKUP(F477,#REF!,3,0)),"",VLOOKUP(F477,#REF!,3,0))</f>
        <v>#REF!</v>
      </c>
      <c r="H477" s="99"/>
      <c r="I477" s="99"/>
      <c r="J477" s="97"/>
      <c r="K477" s="115" t="str">
        <f>IF(ISBLANK(J477),"",(VLOOKUP(J477,#REF!,2,0)))</f>
        <v/>
      </c>
      <c r="L477" s="95" t="str">
        <f t="shared" si="31"/>
        <v/>
      </c>
      <c r="M477" s="95"/>
      <c r="N477" s="95"/>
      <c r="O477" s="95"/>
      <c r="P477" s="95"/>
      <c r="Q477" s="95"/>
      <c r="R477" s="95" t="str">
        <f t="shared" si="32"/>
        <v/>
      </c>
      <c r="S477" s="95"/>
      <c r="T477" s="89"/>
      <c r="U477" s="90"/>
      <c r="V477" s="90"/>
      <c r="W477" s="47"/>
      <c r="X477" s="59"/>
      <c r="Y477" s="80">
        <f t="shared" si="33"/>
        <v>0</v>
      </c>
      <c r="Z477" s="81"/>
    </row>
    <row r="478" spans="1:26" s="1" customFormat="1" ht="15" customHeight="1">
      <c r="A478" s="13" t="str">
        <f>IF(ISBLANK(F478),"",VLOOKUP(F478,#REF!,11,0))</f>
        <v/>
      </c>
      <c r="B478" s="40" t="str">
        <f>IF(ISBLANK(F478),"",VLOOKUP(F478,#REF!,7,0))</f>
        <v/>
      </c>
      <c r="D478" s="88" t="str">
        <f t="shared" si="30"/>
        <v/>
      </c>
      <c r="E478" s="66"/>
      <c r="F478" s="95"/>
      <c r="G478" s="96" t="e">
        <f>IF(ISNA(VLOOKUP(F478,#REF!,3,0)),"",VLOOKUP(F478,#REF!,3,0))</f>
        <v>#REF!</v>
      </c>
      <c r="H478" s="99"/>
      <c r="I478" s="99"/>
      <c r="J478" s="97"/>
      <c r="K478" s="115" t="str">
        <f>IF(ISBLANK(J478),"",(VLOOKUP(J478,#REF!,2,0)))</f>
        <v/>
      </c>
      <c r="L478" s="95" t="str">
        <f t="shared" si="31"/>
        <v/>
      </c>
      <c r="M478" s="95"/>
      <c r="N478" s="95"/>
      <c r="O478" s="95"/>
      <c r="P478" s="95"/>
      <c r="Q478" s="95"/>
      <c r="R478" s="95" t="str">
        <f t="shared" si="32"/>
        <v/>
      </c>
      <c r="S478" s="95"/>
      <c r="T478" s="89"/>
      <c r="U478" s="90"/>
      <c r="V478" s="90"/>
      <c r="W478" s="47"/>
      <c r="X478" s="59"/>
      <c r="Y478" s="80">
        <f t="shared" si="33"/>
        <v>0</v>
      </c>
      <c r="Z478" s="81"/>
    </row>
    <row r="479" spans="1:26" s="1" customFormat="1" ht="15" customHeight="1">
      <c r="A479" s="13" t="str">
        <f>IF(ISBLANK(F479),"",VLOOKUP(F479,#REF!,11,0))</f>
        <v/>
      </c>
      <c r="B479" s="40" t="str">
        <f>IF(ISBLANK(F479),"",VLOOKUP(F479,#REF!,7,0))</f>
        <v/>
      </c>
      <c r="D479" s="88" t="str">
        <f t="shared" si="30"/>
        <v/>
      </c>
      <c r="E479" s="66"/>
      <c r="F479" s="95"/>
      <c r="G479" s="96" t="e">
        <f>IF(ISNA(VLOOKUP(F479,#REF!,3,0)),"",VLOOKUP(F479,#REF!,3,0))</f>
        <v>#REF!</v>
      </c>
      <c r="H479" s="99"/>
      <c r="I479" s="99"/>
      <c r="J479" s="97"/>
      <c r="K479" s="115" t="str">
        <f>IF(ISBLANK(J479),"",(VLOOKUP(J479,#REF!,2,0)))</f>
        <v/>
      </c>
      <c r="L479" s="95" t="str">
        <f t="shared" si="31"/>
        <v/>
      </c>
      <c r="M479" s="95"/>
      <c r="N479" s="95"/>
      <c r="O479" s="95"/>
      <c r="P479" s="95"/>
      <c r="Q479" s="95"/>
      <c r="R479" s="95" t="str">
        <f t="shared" si="32"/>
        <v/>
      </c>
      <c r="S479" s="95"/>
      <c r="T479" s="89"/>
      <c r="U479" s="90"/>
      <c r="V479" s="90"/>
      <c r="W479" s="47"/>
      <c r="X479" s="59"/>
      <c r="Y479" s="80">
        <f t="shared" si="33"/>
        <v>0</v>
      </c>
      <c r="Z479" s="81"/>
    </row>
    <row r="480" spans="1:26" s="1" customFormat="1" ht="15" customHeight="1">
      <c r="A480" s="13" t="str">
        <f>IF(ISBLANK(F480),"",VLOOKUP(F480,#REF!,11,0))</f>
        <v/>
      </c>
      <c r="B480" s="40" t="str">
        <f>IF(ISBLANK(F480),"",VLOOKUP(F480,#REF!,7,0))</f>
        <v/>
      </c>
      <c r="D480" s="88" t="str">
        <f t="shared" si="30"/>
        <v/>
      </c>
      <c r="E480" s="66"/>
      <c r="F480" s="95"/>
      <c r="G480" s="96" t="e">
        <f>IF(ISNA(VLOOKUP(F480,#REF!,3,0)),"",VLOOKUP(F480,#REF!,3,0))</f>
        <v>#REF!</v>
      </c>
      <c r="H480" s="99"/>
      <c r="I480" s="99"/>
      <c r="J480" s="97"/>
      <c r="K480" s="115" t="str">
        <f>IF(ISBLANK(J480),"",(VLOOKUP(J480,#REF!,2,0)))</f>
        <v/>
      </c>
      <c r="L480" s="95" t="str">
        <f t="shared" si="31"/>
        <v/>
      </c>
      <c r="M480" s="95"/>
      <c r="N480" s="95"/>
      <c r="O480" s="95"/>
      <c r="P480" s="95"/>
      <c r="Q480" s="95"/>
      <c r="R480" s="95" t="str">
        <f t="shared" si="32"/>
        <v/>
      </c>
      <c r="S480" s="95"/>
      <c r="T480" s="89"/>
      <c r="U480" s="90"/>
      <c r="V480" s="90"/>
      <c r="W480" s="47"/>
      <c r="X480" s="59"/>
      <c r="Y480" s="80">
        <f t="shared" si="33"/>
        <v>0</v>
      </c>
      <c r="Z480" s="81"/>
    </row>
    <row r="481" spans="1:26" s="1" customFormat="1" ht="15" customHeight="1">
      <c r="A481" s="13" t="str">
        <f>IF(ISBLANK(F481),"",VLOOKUP(F481,#REF!,11,0))</f>
        <v/>
      </c>
      <c r="B481" s="40" t="str">
        <f>IF(ISBLANK(F481),"",VLOOKUP(F481,#REF!,7,0))</f>
        <v/>
      </c>
      <c r="D481" s="88" t="str">
        <f t="shared" si="30"/>
        <v/>
      </c>
      <c r="E481" s="66"/>
      <c r="F481" s="95"/>
      <c r="G481" s="96" t="e">
        <f>IF(ISNA(VLOOKUP(F481,#REF!,3,0)),"",VLOOKUP(F481,#REF!,3,0))</f>
        <v>#REF!</v>
      </c>
      <c r="H481" s="99"/>
      <c r="I481" s="99"/>
      <c r="J481" s="97"/>
      <c r="K481" s="115" t="str">
        <f>IF(ISBLANK(J481),"",(VLOOKUP(J481,#REF!,2,0)))</f>
        <v/>
      </c>
      <c r="L481" s="95" t="str">
        <f t="shared" si="31"/>
        <v/>
      </c>
      <c r="M481" s="95"/>
      <c r="N481" s="95"/>
      <c r="O481" s="95"/>
      <c r="P481" s="95"/>
      <c r="Q481" s="95"/>
      <c r="R481" s="95" t="str">
        <f t="shared" si="32"/>
        <v/>
      </c>
      <c r="S481" s="95"/>
      <c r="T481" s="89"/>
      <c r="U481" s="90"/>
      <c r="V481" s="90"/>
      <c r="W481" s="47"/>
      <c r="X481" s="59"/>
      <c r="Y481" s="80">
        <f t="shared" si="33"/>
        <v>0</v>
      </c>
      <c r="Z481" s="81"/>
    </row>
    <row r="482" spans="1:26" s="1" customFormat="1" ht="15" customHeight="1">
      <c r="A482" s="13" t="str">
        <f>IF(ISBLANK(F482),"",VLOOKUP(F482,#REF!,11,0))</f>
        <v/>
      </c>
      <c r="B482" s="40" t="str">
        <f>IF(ISBLANK(F482),"",VLOOKUP(F482,#REF!,7,0))</f>
        <v/>
      </c>
      <c r="D482" s="88" t="str">
        <f t="shared" si="30"/>
        <v/>
      </c>
      <c r="E482" s="66"/>
      <c r="F482" s="95"/>
      <c r="G482" s="96" t="e">
        <f>IF(ISNA(VLOOKUP(F482,#REF!,3,0)),"",VLOOKUP(F482,#REF!,3,0))</f>
        <v>#REF!</v>
      </c>
      <c r="H482" s="99"/>
      <c r="I482" s="99"/>
      <c r="J482" s="97"/>
      <c r="K482" s="115" t="str">
        <f>IF(ISBLANK(J482),"",(VLOOKUP(J482,#REF!,2,0)))</f>
        <v/>
      </c>
      <c r="L482" s="95" t="str">
        <f t="shared" si="31"/>
        <v/>
      </c>
      <c r="M482" s="95"/>
      <c r="N482" s="95"/>
      <c r="O482" s="95"/>
      <c r="P482" s="95"/>
      <c r="Q482" s="95"/>
      <c r="R482" s="95" t="str">
        <f t="shared" si="32"/>
        <v/>
      </c>
      <c r="S482" s="95"/>
      <c r="T482" s="89"/>
      <c r="U482" s="90"/>
      <c r="V482" s="90"/>
      <c r="W482" s="47"/>
      <c r="X482" s="59"/>
      <c r="Y482" s="80">
        <f t="shared" si="33"/>
        <v>0</v>
      </c>
      <c r="Z482" s="81"/>
    </row>
    <row r="483" spans="1:26" s="1" customFormat="1" ht="15" customHeight="1">
      <c r="A483" s="13" t="str">
        <f>IF(ISBLANK(F483),"",VLOOKUP(F483,#REF!,11,0))</f>
        <v/>
      </c>
      <c r="B483" s="40" t="str">
        <f>IF(ISBLANK(F483),"",VLOOKUP(F483,#REF!,7,0))</f>
        <v/>
      </c>
      <c r="D483" s="88" t="str">
        <f t="shared" si="30"/>
        <v/>
      </c>
      <c r="E483" s="66"/>
      <c r="F483" s="95"/>
      <c r="G483" s="96" t="e">
        <f>IF(ISNA(VLOOKUP(F483,#REF!,3,0)),"",VLOOKUP(F483,#REF!,3,0))</f>
        <v>#REF!</v>
      </c>
      <c r="H483" s="99"/>
      <c r="I483" s="99"/>
      <c r="J483" s="97"/>
      <c r="K483" s="115" t="str">
        <f>IF(ISBLANK(J483),"",(VLOOKUP(J483,#REF!,2,0)))</f>
        <v/>
      </c>
      <c r="L483" s="95" t="str">
        <f t="shared" si="31"/>
        <v/>
      </c>
      <c r="M483" s="95"/>
      <c r="N483" s="95"/>
      <c r="O483" s="95"/>
      <c r="P483" s="95"/>
      <c r="Q483" s="95"/>
      <c r="R483" s="95" t="str">
        <f t="shared" si="32"/>
        <v/>
      </c>
      <c r="S483" s="95"/>
      <c r="T483" s="89"/>
      <c r="U483" s="90"/>
      <c r="V483" s="90"/>
      <c r="W483" s="47"/>
      <c r="X483" s="59"/>
      <c r="Y483" s="80">
        <f t="shared" si="33"/>
        <v>0</v>
      </c>
      <c r="Z483" s="81"/>
    </row>
    <row r="484" spans="1:26" s="1" customFormat="1" ht="15" customHeight="1">
      <c r="A484" s="13" t="str">
        <f>IF(ISBLANK(F484),"",VLOOKUP(F484,#REF!,11,0))</f>
        <v/>
      </c>
      <c r="B484" s="40" t="str">
        <f>IF(ISBLANK(F484),"",VLOOKUP(F484,#REF!,7,0))</f>
        <v/>
      </c>
      <c r="D484" s="88" t="str">
        <f t="shared" si="30"/>
        <v/>
      </c>
      <c r="E484" s="66"/>
      <c r="F484" s="95"/>
      <c r="G484" s="96" t="e">
        <f>IF(ISNA(VLOOKUP(F484,#REF!,3,0)),"",VLOOKUP(F484,#REF!,3,0))</f>
        <v>#REF!</v>
      </c>
      <c r="H484" s="99"/>
      <c r="I484" s="99"/>
      <c r="J484" s="97"/>
      <c r="K484" s="115" t="str">
        <f>IF(ISBLANK(J484),"",(VLOOKUP(J484,#REF!,2,0)))</f>
        <v/>
      </c>
      <c r="L484" s="95" t="str">
        <f t="shared" si="31"/>
        <v/>
      </c>
      <c r="M484" s="95"/>
      <c r="N484" s="95"/>
      <c r="O484" s="95"/>
      <c r="P484" s="95"/>
      <c r="Q484" s="95"/>
      <c r="R484" s="95" t="str">
        <f t="shared" si="32"/>
        <v/>
      </c>
      <c r="S484" s="95"/>
      <c r="T484" s="89"/>
      <c r="U484" s="90"/>
      <c r="V484" s="90"/>
      <c r="W484" s="47"/>
      <c r="X484" s="59"/>
      <c r="Y484" s="80">
        <f t="shared" si="33"/>
        <v>0</v>
      </c>
      <c r="Z484" s="81"/>
    </row>
    <row r="485" spans="1:26" s="1" customFormat="1" ht="15" customHeight="1">
      <c r="A485" s="13" t="str">
        <f>IF(ISBLANK(F485),"",VLOOKUP(F485,#REF!,11,0))</f>
        <v/>
      </c>
      <c r="B485" s="40" t="str">
        <f>IF(ISBLANK(F485),"",VLOOKUP(F485,#REF!,7,0))</f>
        <v/>
      </c>
      <c r="D485" s="88" t="str">
        <f t="shared" si="30"/>
        <v/>
      </c>
      <c r="E485" s="66"/>
      <c r="F485" s="95"/>
      <c r="G485" s="96" t="e">
        <f>IF(ISNA(VLOOKUP(F485,#REF!,3,0)),"",VLOOKUP(F485,#REF!,3,0))</f>
        <v>#REF!</v>
      </c>
      <c r="H485" s="99"/>
      <c r="I485" s="99"/>
      <c r="J485" s="97"/>
      <c r="K485" s="115" t="str">
        <f>IF(ISBLANK(J485),"",(VLOOKUP(J485,#REF!,2,0)))</f>
        <v/>
      </c>
      <c r="L485" s="95" t="str">
        <f t="shared" si="31"/>
        <v/>
      </c>
      <c r="M485" s="95"/>
      <c r="N485" s="95"/>
      <c r="O485" s="95"/>
      <c r="P485" s="95"/>
      <c r="Q485" s="95"/>
      <c r="R485" s="95" t="str">
        <f t="shared" si="32"/>
        <v/>
      </c>
      <c r="S485" s="95"/>
      <c r="T485" s="89"/>
      <c r="U485" s="90"/>
      <c r="V485" s="90"/>
      <c r="W485" s="47"/>
      <c r="X485" s="59"/>
      <c r="Y485" s="80">
        <f t="shared" si="33"/>
        <v>0</v>
      </c>
      <c r="Z485" s="81"/>
    </row>
    <row r="486" spans="1:26" s="1" customFormat="1" ht="15" customHeight="1">
      <c r="A486" s="13" t="str">
        <f>IF(ISBLANK(F486),"",VLOOKUP(F486,#REF!,11,0))</f>
        <v/>
      </c>
      <c r="B486" s="40" t="str">
        <f>IF(ISBLANK(F486),"",VLOOKUP(F486,#REF!,7,0))</f>
        <v/>
      </c>
      <c r="D486" s="88" t="str">
        <f t="shared" si="30"/>
        <v/>
      </c>
      <c r="E486" s="66"/>
      <c r="F486" s="95"/>
      <c r="G486" s="96" t="e">
        <f>IF(ISNA(VLOOKUP(F486,#REF!,3,0)),"",VLOOKUP(F486,#REF!,3,0))</f>
        <v>#REF!</v>
      </c>
      <c r="H486" s="99"/>
      <c r="I486" s="99"/>
      <c r="J486" s="97"/>
      <c r="K486" s="115" t="str">
        <f>IF(ISBLANK(J486),"",(VLOOKUP(J486,#REF!,2,0)))</f>
        <v/>
      </c>
      <c r="L486" s="95" t="str">
        <f t="shared" si="31"/>
        <v/>
      </c>
      <c r="M486" s="95"/>
      <c r="N486" s="95"/>
      <c r="O486" s="95"/>
      <c r="P486" s="95"/>
      <c r="Q486" s="95"/>
      <c r="R486" s="95" t="str">
        <f t="shared" si="32"/>
        <v/>
      </c>
      <c r="S486" s="95"/>
      <c r="T486" s="89"/>
      <c r="U486" s="90"/>
      <c r="V486" s="90"/>
      <c r="W486" s="47"/>
      <c r="X486" s="59"/>
      <c r="Y486" s="80">
        <f t="shared" si="33"/>
        <v>0</v>
      </c>
      <c r="Z486" s="81"/>
    </row>
    <row r="487" spans="1:26" s="1" customFormat="1" ht="15" customHeight="1">
      <c r="A487" s="13" t="str">
        <f>IF(ISBLANK(F487),"",VLOOKUP(F487,#REF!,11,0))</f>
        <v/>
      </c>
      <c r="B487" s="40" t="str">
        <f>IF(ISBLANK(F487),"",VLOOKUP(F487,#REF!,7,0))</f>
        <v/>
      </c>
      <c r="D487" s="88" t="str">
        <f t="shared" si="30"/>
        <v/>
      </c>
      <c r="E487" s="66"/>
      <c r="F487" s="95"/>
      <c r="G487" s="96" t="e">
        <f>IF(ISNA(VLOOKUP(F487,#REF!,3,0)),"",VLOOKUP(F487,#REF!,3,0))</f>
        <v>#REF!</v>
      </c>
      <c r="H487" s="99"/>
      <c r="I487" s="99"/>
      <c r="J487" s="97"/>
      <c r="K487" s="115" t="str">
        <f>IF(ISBLANK(J487),"",(VLOOKUP(J487,#REF!,2,0)))</f>
        <v/>
      </c>
      <c r="L487" s="95" t="str">
        <f t="shared" si="31"/>
        <v/>
      </c>
      <c r="M487" s="95"/>
      <c r="N487" s="95"/>
      <c r="O487" s="95"/>
      <c r="P487" s="95"/>
      <c r="Q487" s="95"/>
      <c r="R487" s="95" t="str">
        <f t="shared" si="32"/>
        <v/>
      </c>
      <c r="S487" s="95"/>
      <c r="T487" s="89"/>
      <c r="U487" s="90"/>
      <c r="V487" s="90"/>
      <c r="W487" s="47"/>
      <c r="X487" s="59"/>
      <c r="Y487" s="80">
        <f t="shared" si="33"/>
        <v>0</v>
      </c>
      <c r="Z487" s="81"/>
    </row>
    <row r="488" spans="1:26" s="1" customFormat="1" ht="15" customHeight="1">
      <c r="A488" s="13" t="str">
        <f>IF(ISBLANK(F488),"",VLOOKUP(F488,#REF!,11,0))</f>
        <v/>
      </c>
      <c r="B488" s="40" t="str">
        <f>IF(ISBLANK(F488),"",VLOOKUP(F488,#REF!,7,0))</f>
        <v/>
      </c>
      <c r="D488" s="88" t="str">
        <f t="shared" si="30"/>
        <v/>
      </c>
      <c r="E488" s="66"/>
      <c r="F488" s="95"/>
      <c r="G488" s="96" t="e">
        <f>IF(ISNA(VLOOKUP(F488,#REF!,3,0)),"",VLOOKUP(F488,#REF!,3,0))</f>
        <v>#REF!</v>
      </c>
      <c r="H488" s="99"/>
      <c r="I488" s="99"/>
      <c r="J488" s="97"/>
      <c r="K488" s="115" t="str">
        <f>IF(ISBLANK(J488),"",(VLOOKUP(J488,#REF!,2,0)))</f>
        <v/>
      </c>
      <c r="L488" s="95" t="str">
        <f t="shared" si="31"/>
        <v/>
      </c>
      <c r="M488" s="95"/>
      <c r="N488" s="95"/>
      <c r="O488" s="95"/>
      <c r="P488" s="95"/>
      <c r="Q488" s="95"/>
      <c r="R488" s="95" t="str">
        <f t="shared" si="32"/>
        <v/>
      </c>
      <c r="S488" s="95"/>
      <c r="T488" s="89"/>
      <c r="U488" s="90"/>
      <c r="V488" s="90"/>
      <c r="W488" s="47"/>
      <c r="X488" s="59"/>
      <c r="Y488" s="80">
        <f t="shared" si="33"/>
        <v>0</v>
      </c>
      <c r="Z488" s="81"/>
    </row>
    <row r="489" spans="1:26" s="1" customFormat="1" ht="15" customHeight="1">
      <c r="A489" s="13" t="str">
        <f>IF(ISBLANK(F489),"",VLOOKUP(F489,#REF!,11,0))</f>
        <v/>
      </c>
      <c r="B489" s="40" t="str">
        <f>IF(ISBLANK(F489),"",VLOOKUP(F489,#REF!,7,0))</f>
        <v/>
      </c>
      <c r="D489" s="88" t="str">
        <f t="shared" si="30"/>
        <v/>
      </c>
      <c r="E489" s="66"/>
      <c r="F489" s="95"/>
      <c r="G489" s="96" t="e">
        <f>IF(ISNA(VLOOKUP(F489,#REF!,3,0)),"",VLOOKUP(F489,#REF!,3,0))</f>
        <v>#REF!</v>
      </c>
      <c r="H489" s="99"/>
      <c r="I489" s="99"/>
      <c r="J489" s="97"/>
      <c r="K489" s="115" t="str">
        <f>IF(ISBLANK(J489),"",(VLOOKUP(J489,#REF!,2,0)))</f>
        <v/>
      </c>
      <c r="L489" s="95" t="str">
        <f t="shared" si="31"/>
        <v/>
      </c>
      <c r="M489" s="95"/>
      <c r="N489" s="95"/>
      <c r="O489" s="95"/>
      <c r="P489" s="95"/>
      <c r="Q489" s="95"/>
      <c r="R489" s="95" t="str">
        <f t="shared" si="32"/>
        <v/>
      </c>
      <c r="S489" s="95"/>
      <c r="T489" s="89"/>
      <c r="U489" s="90"/>
      <c r="V489" s="90"/>
      <c r="W489" s="47"/>
      <c r="X489" s="59"/>
      <c r="Y489" s="80">
        <f t="shared" si="33"/>
        <v>0</v>
      </c>
      <c r="Z489" s="81"/>
    </row>
    <row r="490" spans="1:26" s="1" customFormat="1" ht="15" customHeight="1">
      <c r="A490" s="13" t="str">
        <f>IF(ISBLANK(F490),"",VLOOKUP(F490,#REF!,11,0))</f>
        <v/>
      </c>
      <c r="B490" s="40" t="str">
        <f>IF(ISBLANK(F490),"",VLOOKUP(F490,#REF!,7,0))</f>
        <v/>
      </c>
      <c r="D490" s="88" t="str">
        <f t="shared" si="30"/>
        <v/>
      </c>
      <c r="E490" s="66"/>
      <c r="F490" s="95"/>
      <c r="G490" s="96" t="e">
        <f>IF(ISNA(VLOOKUP(F490,#REF!,3,0)),"",VLOOKUP(F490,#REF!,3,0))</f>
        <v>#REF!</v>
      </c>
      <c r="H490" s="99"/>
      <c r="I490" s="99"/>
      <c r="J490" s="97"/>
      <c r="K490" s="115" t="str">
        <f>IF(ISBLANK(J490),"",(VLOOKUP(J490,#REF!,2,0)))</f>
        <v/>
      </c>
      <c r="L490" s="95" t="str">
        <f t="shared" si="31"/>
        <v/>
      </c>
      <c r="M490" s="95"/>
      <c r="N490" s="95"/>
      <c r="O490" s="95"/>
      <c r="P490" s="95"/>
      <c r="Q490" s="95"/>
      <c r="R490" s="95" t="str">
        <f t="shared" si="32"/>
        <v/>
      </c>
      <c r="S490" s="95"/>
      <c r="T490" s="89"/>
      <c r="U490" s="90"/>
      <c r="V490" s="90"/>
      <c r="W490" s="47"/>
      <c r="X490" s="59"/>
      <c r="Y490" s="80">
        <f t="shared" si="33"/>
        <v>0</v>
      </c>
      <c r="Z490" s="81"/>
    </row>
    <row r="491" spans="1:26" s="1" customFormat="1" ht="15" customHeight="1">
      <c r="A491" s="13" t="str">
        <f>IF(ISBLANK(F491),"",VLOOKUP(F491,#REF!,11,0))</f>
        <v/>
      </c>
      <c r="B491" s="40" t="str">
        <f>IF(ISBLANK(F491),"",VLOOKUP(F491,#REF!,7,0))</f>
        <v/>
      </c>
      <c r="D491" s="88" t="str">
        <f t="shared" si="30"/>
        <v/>
      </c>
      <c r="E491" s="66"/>
      <c r="F491" s="95"/>
      <c r="G491" s="96" t="e">
        <f>IF(ISNA(VLOOKUP(F491,#REF!,3,0)),"",VLOOKUP(F491,#REF!,3,0))</f>
        <v>#REF!</v>
      </c>
      <c r="H491" s="99"/>
      <c r="I491" s="99"/>
      <c r="J491" s="97"/>
      <c r="K491" s="115" t="str">
        <f>IF(ISBLANK(J491),"",(VLOOKUP(J491,#REF!,2,0)))</f>
        <v/>
      </c>
      <c r="L491" s="95" t="str">
        <f t="shared" si="31"/>
        <v/>
      </c>
      <c r="M491" s="95"/>
      <c r="N491" s="95"/>
      <c r="O491" s="95"/>
      <c r="P491" s="95"/>
      <c r="Q491" s="95"/>
      <c r="R491" s="95" t="str">
        <f t="shared" si="32"/>
        <v/>
      </c>
      <c r="S491" s="95"/>
      <c r="T491" s="89"/>
      <c r="U491" s="90"/>
      <c r="V491" s="90"/>
      <c r="W491" s="47"/>
      <c r="X491" s="59"/>
      <c r="Y491" s="80">
        <f t="shared" si="33"/>
        <v>0</v>
      </c>
      <c r="Z491" s="81"/>
    </row>
    <row r="492" spans="1:26" s="1" customFormat="1" ht="15" customHeight="1">
      <c r="A492" s="13" t="str">
        <f>IF(ISBLANK(F492),"",VLOOKUP(F492,#REF!,11,0))</f>
        <v/>
      </c>
      <c r="B492" s="40" t="str">
        <f>IF(ISBLANK(F492),"",VLOOKUP(F492,#REF!,7,0))</f>
        <v/>
      </c>
      <c r="D492" s="88" t="str">
        <f t="shared" si="30"/>
        <v/>
      </c>
      <c r="E492" s="66"/>
      <c r="F492" s="95"/>
      <c r="G492" s="96" t="e">
        <f>IF(ISNA(VLOOKUP(F492,#REF!,3,0)),"",VLOOKUP(F492,#REF!,3,0))</f>
        <v>#REF!</v>
      </c>
      <c r="H492" s="99"/>
      <c r="I492" s="99"/>
      <c r="J492" s="97"/>
      <c r="K492" s="115" t="str">
        <f>IF(ISBLANK(J492),"",(VLOOKUP(J492,#REF!,2,0)))</f>
        <v/>
      </c>
      <c r="L492" s="95" t="str">
        <f t="shared" si="31"/>
        <v/>
      </c>
      <c r="M492" s="95"/>
      <c r="N492" s="95"/>
      <c r="O492" s="95"/>
      <c r="P492" s="95"/>
      <c r="Q492" s="95"/>
      <c r="R492" s="95" t="str">
        <f t="shared" si="32"/>
        <v/>
      </c>
      <c r="S492" s="95"/>
      <c r="T492" s="89"/>
      <c r="U492" s="90"/>
      <c r="V492" s="90"/>
      <c r="W492" s="47"/>
      <c r="X492" s="59"/>
      <c r="Y492" s="80">
        <f t="shared" si="33"/>
        <v>0</v>
      </c>
      <c r="Z492" s="81"/>
    </row>
    <row r="493" spans="1:26" s="1" customFormat="1" ht="15" customHeight="1">
      <c r="A493" s="13" t="str">
        <f>IF(ISBLANK(F493),"",VLOOKUP(F493,#REF!,11,0))</f>
        <v/>
      </c>
      <c r="B493" s="40" t="str">
        <f>IF(ISBLANK(F493),"",VLOOKUP(F493,#REF!,7,0))</f>
        <v/>
      </c>
      <c r="D493" s="88" t="str">
        <f t="shared" si="30"/>
        <v/>
      </c>
      <c r="E493" s="66"/>
      <c r="F493" s="95"/>
      <c r="G493" s="96" t="e">
        <f>IF(ISNA(VLOOKUP(F493,#REF!,3,0)),"",VLOOKUP(F493,#REF!,3,0))</f>
        <v>#REF!</v>
      </c>
      <c r="H493" s="99"/>
      <c r="I493" s="99"/>
      <c r="J493" s="97"/>
      <c r="K493" s="115" t="str">
        <f>IF(ISBLANK(J493),"",(VLOOKUP(J493,#REF!,2,0)))</f>
        <v/>
      </c>
      <c r="L493" s="95" t="str">
        <f t="shared" si="31"/>
        <v/>
      </c>
      <c r="M493" s="95"/>
      <c r="N493" s="95"/>
      <c r="O493" s="95"/>
      <c r="P493" s="95"/>
      <c r="Q493" s="95"/>
      <c r="R493" s="95" t="str">
        <f t="shared" si="32"/>
        <v/>
      </c>
      <c r="S493" s="95"/>
      <c r="T493" s="89"/>
      <c r="U493" s="90"/>
      <c r="V493" s="90"/>
      <c r="W493" s="47"/>
      <c r="X493" s="59"/>
      <c r="Y493" s="80">
        <f t="shared" si="33"/>
        <v>0</v>
      </c>
      <c r="Z493" s="81"/>
    </row>
    <row r="494" spans="1:26" s="1" customFormat="1" ht="15" customHeight="1">
      <c r="A494" s="13" t="str">
        <f>IF(ISBLANK(F494),"",VLOOKUP(F494,#REF!,11,0))</f>
        <v/>
      </c>
      <c r="B494" s="40" t="str">
        <f>IF(ISBLANK(F494),"",VLOOKUP(F494,#REF!,7,0))</f>
        <v/>
      </c>
      <c r="D494" s="88" t="str">
        <f t="shared" ref="D494:D557" si="34">IF(Y494=0,"",IF(ISBLANK(E494),IF(ISBLANK(V494),40,50),IF(E494="J",IF(ISBLANK(V494),29,39),IF(E494="Z",IF(ISBLANK(V494),29,39),IF(E494="G",IF(ISBLANK(V494),9,19),IF(E494="I",IF(ISBLANK(V494),9,19)))))))</f>
        <v/>
      </c>
      <c r="E494" s="66"/>
      <c r="F494" s="95"/>
      <c r="G494" s="96" t="e">
        <f>IF(ISNA(VLOOKUP(F494,#REF!,3,0)),"",VLOOKUP(F494,#REF!,3,0))</f>
        <v>#REF!</v>
      </c>
      <c r="H494" s="99"/>
      <c r="I494" s="99"/>
      <c r="J494" s="97"/>
      <c r="K494" s="115" t="str">
        <f>IF(ISBLANK(J494),"",(VLOOKUP(J494,#REF!,2,0)))</f>
        <v/>
      </c>
      <c r="L494" s="95" t="str">
        <f t="shared" si="31"/>
        <v/>
      </c>
      <c r="M494" s="95"/>
      <c r="N494" s="95"/>
      <c r="O494" s="95"/>
      <c r="P494" s="95"/>
      <c r="Q494" s="95"/>
      <c r="R494" s="95" t="str">
        <f t="shared" si="32"/>
        <v/>
      </c>
      <c r="S494" s="95"/>
      <c r="T494" s="89"/>
      <c r="U494" s="90"/>
      <c r="V494" s="90"/>
      <c r="W494" s="47"/>
      <c r="X494" s="59"/>
      <c r="Y494" s="80">
        <f t="shared" si="33"/>
        <v>0</v>
      </c>
      <c r="Z494" s="81"/>
    </row>
    <row r="495" spans="1:26" s="1" customFormat="1" ht="15" customHeight="1">
      <c r="A495" s="13" t="str">
        <f>IF(ISBLANK(F495),"",VLOOKUP(F495,#REF!,11,0))</f>
        <v/>
      </c>
      <c r="B495" s="40" t="str">
        <f>IF(ISBLANK(F495),"",VLOOKUP(F495,#REF!,7,0))</f>
        <v/>
      </c>
      <c r="D495" s="88" t="str">
        <f t="shared" si="34"/>
        <v/>
      </c>
      <c r="E495" s="66"/>
      <c r="F495" s="95"/>
      <c r="G495" s="96" t="e">
        <f>IF(ISNA(VLOOKUP(F495,#REF!,3,0)),"",VLOOKUP(F495,#REF!,3,0))</f>
        <v>#REF!</v>
      </c>
      <c r="H495" s="99"/>
      <c r="I495" s="99"/>
      <c r="J495" s="97"/>
      <c r="K495" s="115" t="str">
        <f>IF(ISBLANK(J495),"",(VLOOKUP(J495,#REF!,2,0)))</f>
        <v/>
      </c>
      <c r="L495" s="95" t="str">
        <f t="shared" ref="L495:L558" si="35">IF(B495="","",IF(B495="-","VX",IF(B495="&lt;","VX",IF(B495="+","OX",IF(B495="&gt;","OX",IF(B495="YY","YY",IF(B495="ZZ","ZZ")))))))</f>
        <v/>
      </c>
      <c r="M495" s="95"/>
      <c r="N495" s="95"/>
      <c r="O495" s="95"/>
      <c r="P495" s="95"/>
      <c r="Q495" s="95"/>
      <c r="R495" s="95" t="str">
        <f t="shared" ref="R495:R558" si="36">IF(Q495="","","0010")</f>
        <v/>
      </c>
      <c r="S495" s="95"/>
      <c r="T495" s="89"/>
      <c r="U495" s="90"/>
      <c r="V495" s="90"/>
      <c r="W495" s="47"/>
      <c r="X495" s="59"/>
      <c r="Y495" s="80">
        <f t="shared" ref="Y495:Y558" si="37">ROUND(U495-V495,2)</f>
        <v>0</v>
      </c>
      <c r="Z495" s="81"/>
    </row>
    <row r="496" spans="1:26" s="1" customFormat="1" ht="15" customHeight="1">
      <c r="A496" s="13" t="str">
        <f>IF(ISBLANK(F496),"",VLOOKUP(F496,#REF!,11,0))</f>
        <v/>
      </c>
      <c r="B496" s="40" t="str">
        <f>IF(ISBLANK(F496),"",VLOOKUP(F496,#REF!,7,0))</f>
        <v/>
      </c>
      <c r="D496" s="88" t="str">
        <f t="shared" si="34"/>
        <v/>
      </c>
      <c r="E496" s="66"/>
      <c r="F496" s="95"/>
      <c r="G496" s="96" t="e">
        <f>IF(ISNA(VLOOKUP(F496,#REF!,3,0)),"",VLOOKUP(F496,#REF!,3,0))</f>
        <v>#REF!</v>
      </c>
      <c r="H496" s="99"/>
      <c r="I496" s="99"/>
      <c r="J496" s="97"/>
      <c r="K496" s="115" t="str">
        <f>IF(ISBLANK(J496),"",(VLOOKUP(J496,#REF!,2,0)))</f>
        <v/>
      </c>
      <c r="L496" s="95" t="str">
        <f t="shared" si="35"/>
        <v/>
      </c>
      <c r="M496" s="95"/>
      <c r="N496" s="95"/>
      <c r="O496" s="95"/>
      <c r="P496" s="95"/>
      <c r="Q496" s="95"/>
      <c r="R496" s="95" t="str">
        <f t="shared" si="36"/>
        <v/>
      </c>
      <c r="S496" s="95"/>
      <c r="T496" s="89"/>
      <c r="U496" s="90"/>
      <c r="V496" s="90"/>
      <c r="W496" s="47"/>
      <c r="X496" s="59"/>
      <c r="Y496" s="80">
        <f t="shared" si="37"/>
        <v>0</v>
      </c>
      <c r="Z496" s="81"/>
    </row>
    <row r="497" spans="1:26" s="1" customFormat="1" ht="15" customHeight="1">
      <c r="A497" s="13" t="str">
        <f>IF(ISBLANK(F497),"",VLOOKUP(F497,#REF!,11,0))</f>
        <v/>
      </c>
      <c r="B497" s="40" t="str">
        <f>IF(ISBLANK(F497),"",VLOOKUP(F497,#REF!,7,0))</f>
        <v/>
      </c>
      <c r="D497" s="88" t="str">
        <f t="shared" si="34"/>
        <v/>
      </c>
      <c r="E497" s="66"/>
      <c r="F497" s="95"/>
      <c r="G497" s="96" t="e">
        <f>IF(ISNA(VLOOKUP(F497,#REF!,3,0)),"",VLOOKUP(F497,#REF!,3,0))</f>
        <v>#REF!</v>
      </c>
      <c r="H497" s="99"/>
      <c r="I497" s="99"/>
      <c r="J497" s="97"/>
      <c r="K497" s="115" t="str">
        <f>IF(ISBLANK(J497),"",(VLOOKUP(J497,#REF!,2,0)))</f>
        <v/>
      </c>
      <c r="L497" s="95" t="str">
        <f t="shared" si="35"/>
        <v/>
      </c>
      <c r="M497" s="95"/>
      <c r="N497" s="95"/>
      <c r="O497" s="95"/>
      <c r="P497" s="95"/>
      <c r="Q497" s="95"/>
      <c r="R497" s="95" t="str">
        <f t="shared" si="36"/>
        <v/>
      </c>
      <c r="S497" s="95"/>
      <c r="T497" s="89"/>
      <c r="U497" s="90"/>
      <c r="V497" s="90"/>
      <c r="W497" s="47"/>
      <c r="X497" s="59"/>
      <c r="Y497" s="80">
        <f t="shared" si="37"/>
        <v>0</v>
      </c>
      <c r="Z497" s="81"/>
    </row>
    <row r="498" spans="1:26" s="1" customFormat="1" ht="15" customHeight="1">
      <c r="A498" s="13" t="str">
        <f>IF(ISBLANK(F498),"",VLOOKUP(F498,#REF!,11,0))</f>
        <v/>
      </c>
      <c r="B498" s="40" t="str">
        <f>IF(ISBLANK(F498),"",VLOOKUP(F498,#REF!,7,0))</f>
        <v/>
      </c>
      <c r="D498" s="88" t="str">
        <f t="shared" si="34"/>
        <v/>
      </c>
      <c r="E498" s="66"/>
      <c r="F498" s="95"/>
      <c r="G498" s="96" t="e">
        <f>IF(ISNA(VLOOKUP(F498,#REF!,3,0)),"",VLOOKUP(F498,#REF!,3,0))</f>
        <v>#REF!</v>
      </c>
      <c r="H498" s="99"/>
      <c r="I498" s="99"/>
      <c r="J498" s="97"/>
      <c r="K498" s="115" t="str">
        <f>IF(ISBLANK(J498),"",(VLOOKUP(J498,#REF!,2,0)))</f>
        <v/>
      </c>
      <c r="L498" s="95" t="str">
        <f t="shared" si="35"/>
        <v/>
      </c>
      <c r="M498" s="95"/>
      <c r="N498" s="95"/>
      <c r="O498" s="95"/>
      <c r="P498" s="95"/>
      <c r="Q498" s="95"/>
      <c r="R498" s="95" t="str">
        <f t="shared" si="36"/>
        <v/>
      </c>
      <c r="S498" s="95"/>
      <c r="T498" s="89"/>
      <c r="U498" s="90"/>
      <c r="V498" s="90"/>
      <c r="W498" s="47"/>
      <c r="X498" s="59"/>
      <c r="Y498" s="80">
        <f t="shared" si="37"/>
        <v>0</v>
      </c>
      <c r="Z498" s="81"/>
    </row>
    <row r="499" spans="1:26" s="1" customFormat="1" ht="15" customHeight="1">
      <c r="A499" s="13" t="str">
        <f>IF(ISBLANK(F499),"",VLOOKUP(F499,#REF!,11,0))</f>
        <v/>
      </c>
      <c r="B499" s="40" t="str">
        <f>IF(ISBLANK(F499),"",VLOOKUP(F499,#REF!,7,0))</f>
        <v/>
      </c>
      <c r="D499" s="88" t="str">
        <f t="shared" si="34"/>
        <v/>
      </c>
      <c r="E499" s="66"/>
      <c r="F499" s="95"/>
      <c r="G499" s="96" t="e">
        <f>IF(ISNA(VLOOKUP(F499,#REF!,3,0)),"",VLOOKUP(F499,#REF!,3,0))</f>
        <v>#REF!</v>
      </c>
      <c r="H499" s="99"/>
      <c r="I499" s="99"/>
      <c r="J499" s="97"/>
      <c r="K499" s="115" t="str">
        <f>IF(ISBLANK(J499),"",(VLOOKUP(J499,#REF!,2,0)))</f>
        <v/>
      </c>
      <c r="L499" s="95" t="str">
        <f t="shared" si="35"/>
        <v/>
      </c>
      <c r="M499" s="95"/>
      <c r="N499" s="95"/>
      <c r="O499" s="95"/>
      <c r="P499" s="95"/>
      <c r="Q499" s="95"/>
      <c r="R499" s="95" t="str">
        <f t="shared" si="36"/>
        <v/>
      </c>
      <c r="S499" s="95"/>
      <c r="T499" s="89"/>
      <c r="U499" s="90"/>
      <c r="V499" s="90"/>
      <c r="W499" s="47"/>
      <c r="X499" s="59"/>
      <c r="Y499" s="80">
        <f t="shared" si="37"/>
        <v>0</v>
      </c>
      <c r="Z499" s="81"/>
    </row>
    <row r="500" spans="1:26" s="1" customFormat="1" ht="15" customHeight="1">
      <c r="A500" s="13" t="str">
        <f>IF(ISBLANK(F500),"",VLOOKUP(F500,#REF!,11,0))</f>
        <v/>
      </c>
      <c r="B500" s="40" t="str">
        <f>IF(ISBLANK(F500),"",VLOOKUP(F500,#REF!,7,0))</f>
        <v/>
      </c>
      <c r="D500" s="88" t="str">
        <f t="shared" si="34"/>
        <v/>
      </c>
      <c r="E500" s="66"/>
      <c r="F500" s="95"/>
      <c r="G500" s="96" t="e">
        <f>IF(ISNA(VLOOKUP(F500,#REF!,3,0)),"",VLOOKUP(F500,#REF!,3,0))</f>
        <v>#REF!</v>
      </c>
      <c r="H500" s="99"/>
      <c r="I500" s="99"/>
      <c r="J500" s="97"/>
      <c r="K500" s="115" t="str">
        <f>IF(ISBLANK(J500),"",(VLOOKUP(J500,#REF!,2,0)))</f>
        <v/>
      </c>
      <c r="L500" s="95" t="str">
        <f t="shared" si="35"/>
        <v/>
      </c>
      <c r="M500" s="95"/>
      <c r="N500" s="95"/>
      <c r="O500" s="95"/>
      <c r="P500" s="95"/>
      <c r="Q500" s="95"/>
      <c r="R500" s="95" t="str">
        <f t="shared" si="36"/>
        <v/>
      </c>
      <c r="S500" s="95"/>
      <c r="T500" s="89"/>
      <c r="U500" s="90"/>
      <c r="V500" s="90"/>
      <c r="W500" s="47"/>
      <c r="X500" s="59"/>
      <c r="Y500" s="80">
        <f t="shared" si="37"/>
        <v>0</v>
      </c>
      <c r="Z500" s="81"/>
    </row>
    <row r="501" spans="1:26" s="1" customFormat="1" ht="15" customHeight="1">
      <c r="A501" s="13" t="str">
        <f>IF(ISBLANK(F501),"",VLOOKUP(F501,#REF!,11,0))</f>
        <v/>
      </c>
      <c r="B501" s="40" t="str">
        <f>IF(ISBLANK(F501),"",VLOOKUP(F501,#REF!,7,0))</f>
        <v/>
      </c>
      <c r="D501" s="88" t="str">
        <f t="shared" si="34"/>
        <v/>
      </c>
      <c r="E501" s="66"/>
      <c r="F501" s="95"/>
      <c r="G501" s="96" t="e">
        <f>IF(ISNA(VLOOKUP(F501,#REF!,3,0)),"",VLOOKUP(F501,#REF!,3,0))</f>
        <v>#REF!</v>
      </c>
      <c r="H501" s="99"/>
      <c r="I501" s="99"/>
      <c r="J501" s="97"/>
      <c r="K501" s="115" t="str">
        <f>IF(ISBLANK(J501),"",(VLOOKUP(J501,#REF!,2,0)))</f>
        <v/>
      </c>
      <c r="L501" s="95" t="str">
        <f t="shared" si="35"/>
        <v/>
      </c>
      <c r="M501" s="95"/>
      <c r="N501" s="95"/>
      <c r="O501" s="95"/>
      <c r="P501" s="95"/>
      <c r="Q501" s="95"/>
      <c r="R501" s="95" t="str">
        <f t="shared" si="36"/>
        <v/>
      </c>
      <c r="S501" s="95"/>
      <c r="T501" s="89"/>
      <c r="U501" s="90"/>
      <c r="V501" s="90"/>
      <c r="W501" s="47"/>
      <c r="X501" s="59"/>
      <c r="Y501" s="80">
        <f t="shared" si="37"/>
        <v>0</v>
      </c>
      <c r="Z501" s="81"/>
    </row>
    <row r="502" spans="1:26" s="1" customFormat="1" ht="15" customHeight="1">
      <c r="A502" s="13" t="str">
        <f>IF(ISBLANK(F502),"",VLOOKUP(F502,#REF!,11,0))</f>
        <v/>
      </c>
      <c r="B502" s="40" t="str">
        <f>IF(ISBLANK(F502),"",VLOOKUP(F502,#REF!,7,0))</f>
        <v/>
      </c>
      <c r="D502" s="88" t="str">
        <f t="shared" si="34"/>
        <v/>
      </c>
      <c r="E502" s="66"/>
      <c r="F502" s="95"/>
      <c r="G502" s="96" t="e">
        <f>IF(ISNA(VLOOKUP(F502,#REF!,3,0)),"",VLOOKUP(F502,#REF!,3,0))</f>
        <v>#REF!</v>
      </c>
      <c r="H502" s="99"/>
      <c r="I502" s="99"/>
      <c r="J502" s="97"/>
      <c r="K502" s="115" t="str">
        <f>IF(ISBLANK(J502),"",(VLOOKUP(J502,#REF!,2,0)))</f>
        <v/>
      </c>
      <c r="L502" s="95" t="str">
        <f t="shared" si="35"/>
        <v/>
      </c>
      <c r="M502" s="95"/>
      <c r="N502" s="95"/>
      <c r="O502" s="95"/>
      <c r="P502" s="95"/>
      <c r="Q502" s="95"/>
      <c r="R502" s="95" t="str">
        <f t="shared" si="36"/>
        <v/>
      </c>
      <c r="S502" s="95"/>
      <c r="T502" s="89"/>
      <c r="U502" s="90"/>
      <c r="V502" s="90"/>
      <c r="W502" s="47"/>
      <c r="X502" s="59"/>
      <c r="Y502" s="80">
        <f t="shared" si="37"/>
        <v>0</v>
      </c>
      <c r="Z502" s="81"/>
    </row>
    <row r="503" spans="1:26" s="1" customFormat="1" ht="15" customHeight="1">
      <c r="A503" s="13" t="str">
        <f>IF(ISBLANK(F503),"",VLOOKUP(F503,#REF!,11,0))</f>
        <v/>
      </c>
      <c r="B503" s="40" t="str">
        <f>IF(ISBLANK(F503),"",VLOOKUP(F503,#REF!,7,0))</f>
        <v/>
      </c>
      <c r="D503" s="88" t="str">
        <f t="shared" si="34"/>
        <v/>
      </c>
      <c r="E503" s="66"/>
      <c r="F503" s="95"/>
      <c r="G503" s="96" t="e">
        <f>IF(ISNA(VLOOKUP(F503,#REF!,3,0)),"",VLOOKUP(F503,#REF!,3,0))</f>
        <v>#REF!</v>
      </c>
      <c r="H503" s="99"/>
      <c r="I503" s="99"/>
      <c r="J503" s="97"/>
      <c r="K503" s="115" t="str">
        <f>IF(ISBLANK(J503),"",(VLOOKUP(J503,#REF!,2,0)))</f>
        <v/>
      </c>
      <c r="L503" s="95" t="str">
        <f t="shared" si="35"/>
        <v/>
      </c>
      <c r="M503" s="95"/>
      <c r="N503" s="95"/>
      <c r="O503" s="95"/>
      <c r="P503" s="95"/>
      <c r="Q503" s="95"/>
      <c r="R503" s="95" t="str">
        <f t="shared" si="36"/>
        <v/>
      </c>
      <c r="S503" s="95"/>
      <c r="T503" s="89"/>
      <c r="U503" s="90"/>
      <c r="V503" s="90"/>
      <c r="W503" s="47"/>
      <c r="X503" s="59"/>
      <c r="Y503" s="80">
        <f t="shared" si="37"/>
        <v>0</v>
      </c>
      <c r="Z503" s="81"/>
    </row>
    <row r="504" spans="1:26" s="1" customFormat="1" ht="15" customHeight="1">
      <c r="A504" s="13" t="str">
        <f>IF(ISBLANK(F504),"",VLOOKUP(F504,#REF!,11,0))</f>
        <v/>
      </c>
      <c r="B504" s="40" t="str">
        <f>IF(ISBLANK(F504),"",VLOOKUP(F504,#REF!,7,0))</f>
        <v/>
      </c>
      <c r="D504" s="88" t="str">
        <f t="shared" si="34"/>
        <v/>
      </c>
      <c r="E504" s="66"/>
      <c r="F504" s="95"/>
      <c r="G504" s="96" t="e">
        <f>IF(ISNA(VLOOKUP(F504,#REF!,3,0)),"",VLOOKUP(F504,#REF!,3,0))</f>
        <v>#REF!</v>
      </c>
      <c r="H504" s="99"/>
      <c r="I504" s="99"/>
      <c r="J504" s="97"/>
      <c r="K504" s="115" t="str">
        <f>IF(ISBLANK(J504),"",(VLOOKUP(J504,#REF!,2,0)))</f>
        <v/>
      </c>
      <c r="L504" s="95" t="str">
        <f t="shared" si="35"/>
        <v/>
      </c>
      <c r="M504" s="95"/>
      <c r="N504" s="95"/>
      <c r="O504" s="95"/>
      <c r="P504" s="95"/>
      <c r="Q504" s="95"/>
      <c r="R504" s="95" t="str">
        <f t="shared" si="36"/>
        <v/>
      </c>
      <c r="S504" s="95"/>
      <c r="T504" s="89"/>
      <c r="U504" s="90"/>
      <c r="V504" s="90"/>
      <c r="W504" s="47"/>
      <c r="X504" s="59"/>
      <c r="Y504" s="80">
        <f t="shared" si="37"/>
        <v>0</v>
      </c>
      <c r="Z504" s="81"/>
    </row>
    <row r="505" spans="1:26" s="1" customFormat="1" ht="15" customHeight="1">
      <c r="A505" s="13" t="str">
        <f>IF(ISBLANK(F505),"",VLOOKUP(F505,#REF!,11,0))</f>
        <v/>
      </c>
      <c r="B505" s="40" t="str">
        <f>IF(ISBLANK(F505),"",VLOOKUP(F505,#REF!,7,0))</f>
        <v/>
      </c>
      <c r="D505" s="88" t="str">
        <f t="shared" si="34"/>
        <v/>
      </c>
      <c r="E505" s="66"/>
      <c r="F505" s="95"/>
      <c r="G505" s="96" t="e">
        <f>IF(ISNA(VLOOKUP(F505,#REF!,3,0)),"",VLOOKUP(F505,#REF!,3,0))</f>
        <v>#REF!</v>
      </c>
      <c r="H505" s="99"/>
      <c r="I505" s="99"/>
      <c r="J505" s="97"/>
      <c r="K505" s="115" t="str">
        <f>IF(ISBLANK(J505),"",(VLOOKUP(J505,#REF!,2,0)))</f>
        <v/>
      </c>
      <c r="L505" s="95" t="str">
        <f t="shared" si="35"/>
        <v/>
      </c>
      <c r="M505" s="95"/>
      <c r="N505" s="95"/>
      <c r="O505" s="95"/>
      <c r="P505" s="95"/>
      <c r="Q505" s="95"/>
      <c r="R505" s="95" t="str">
        <f t="shared" si="36"/>
        <v/>
      </c>
      <c r="S505" s="95"/>
      <c r="T505" s="89"/>
      <c r="U505" s="90"/>
      <c r="V505" s="90"/>
      <c r="W505" s="47"/>
      <c r="X505" s="59"/>
      <c r="Y505" s="80">
        <f t="shared" si="37"/>
        <v>0</v>
      </c>
      <c r="Z505" s="81"/>
    </row>
    <row r="506" spans="1:26" s="1" customFormat="1" ht="15" customHeight="1">
      <c r="A506" s="13" t="str">
        <f>IF(ISBLANK(F506),"",VLOOKUP(F506,#REF!,11,0))</f>
        <v/>
      </c>
      <c r="B506" s="40" t="str">
        <f>IF(ISBLANK(F506),"",VLOOKUP(F506,#REF!,7,0))</f>
        <v/>
      </c>
      <c r="D506" s="88" t="str">
        <f t="shared" si="34"/>
        <v/>
      </c>
      <c r="E506" s="66"/>
      <c r="F506" s="95"/>
      <c r="G506" s="96" t="e">
        <f>IF(ISNA(VLOOKUP(F506,#REF!,3,0)),"",VLOOKUP(F506,#REF!,3,0))</f>
        <v>#REF!</v>
      </c>
      <c r="H506" s="99"/>
      <c r="I506" s="99"/>
      <c r="J506" s="97"/>
      <c r="K506" s="115" t="str">
        <f>IF(ISBLANK(J506),"",(VLOOKUP(J506,#REF!,2,0)))</f>
        <v/>
      </c>
      <c r="L506" s="95" t="str">
        <f t="shared" si="35"/>
        <v/>
      </c>
      <c r="M506" s="95"/>
      <c r="N506" s="95"/>
      <c r="O506" s="95"/>
      <c r="P506" s="95"/>
      <c r="Q506" s="95"/>
      <c r="R506" s="95" t="str">
        <f t="shared" si="36"/>
        <v/>
      </c>
      <c r="S506" s="95"/>
      <c r="T506" s="89"/>
      <c r="U506" s="90"/>
      <c r="V506" s="90"/>
      <c r="W506" s="47"/>
      <c r="X506" s="59"/>
      <c r="Y506" s="80">
        <f t="shared" si="37"/>
        <v>0</v>
      </c>
      <c r="Z506" s="81"/>
    </row>
    <row r="507" spans="1:26" s="1" customFormat="1" ht="15" customHeight="1">
      <c r="A507" s="13" t="str">
        <f>IF(ISBLANK(F507),"",VLOOKUP(F507,#REF!,11,0))</f>
        <v/>
      </c>
      <c r="B507" s="40" t="str">
        <f>IF(ISBLANK(F507),"",VLOOKUP(F507,#REF!,7,0))</f>
        <v/>
      </c>
      <c r="D507" s="88" t="str">
        <f t="shared" si="34"/>
        <v/>
      </c>
      <c r="E507" s="66"/>
      <c r="F507" s="95"/>
      <c r="G507" s="96" t="e">
        <f>IF(ISNA(VLOOKUP(F507,#REF!,3,0)),"",VLOOKUP(F507,#REF!,3,0))</f>
        <v>#REF!</v>
      </c>
      <c r="H507" s="99"/>
      <c r="I507" s="99"/>
      <c r="J507" s="97"/>
      <c r="K507" s="115" t="str">
        <f>IF(ISBLANK(J507),"",(VLOOKUP(J507,#REF!,2,0)))</f>
        <v/>
      </c>
      <c r="L507" s="95" t="str">
        <f t="shared" si="35"/>
        <v/>
      </c>
      <c r="M507" s="95"/>
      <c r="N507" s="95"/>
      <c r="O507" s="95"/>
      <c r="P507" s="95"/>
      <c r="Q507" s="95"/>
      <c r="R507" s="95" t="str">
        <f t="shared" si="36"/>
        <v/>
      </c>
      <c r="S507" s="95"/>
      <c r="T507" s="89"/>
      <c r="U507" s="90"/>
      <c r="V507" s="90"/>
      <c r="W507" s="47"/>
      <c r="X507" s="59"/>
      <c r="Y507" s="80">
        <f t="shared" si="37"/>
        <v>0</v>
      </c>
      <c r="Z507" s="81"/>
    </row>
    <row r="508" spans="1:26" s="1" customFormat="1" ht="15" customHeight="1">
      <c r="A508" s="13" t="str">
        <f>IF(ISBLANK(F508),"",VLOOKUP(F508,#REF!,11,0))</f>
        <v/>
      </c>
      <c r="B508" s="40" t="str">
        <f>IF(ISBLANK(F508),"",VLOOKUP(F508,#REF!,7,0))</f>
        <v/>
      </c>
      <c r="D508" s="88" t="str">
        <f t="shared" si="34"/>
        <v/>
      </c>
      <c r="E508" s="66"/>
      <c r="F508" s="95"/>
      <c r="G508" s="96" t="e">
        <f>IF(ISNA(VLOOKUP(F508,#REF!,3,0)),"",VLOOKUP(F508,#REF!,3,0))</f>
        <v>#REF!</v>
      </c>
      <c r="H508" s="99"/>
      <c r="I508" s="99"/>
      <c r="J508" s="97"/>
      <c r="K508" s="115" t="str">
        <f>IF(ISBLANK(J508),"",(VLOOKUP(J508,#REF!,2,0)))</f>
        <v/>
      </c>
      <c r="L508" s="95" t="str">
        <f t="shared" si="35"/>
        <v/>
      </c>
      <c r="M508" s="95"/>
      <c r="N508" s="95"/>
      <c r="O508" s="95"/>
      <c r="P508" s="95"/>
      <c r="Q508" s="95"/>
      <c r="R508" s="95" t="str">
        <f t="shared" si="36"/>
        <v/>
      </c>
      <c r="S508" s="95"/>
      <c r="T508" s="89"/>
      <c r="U508" s="90"/>
      <c r="V508" s="90"/>
      <c r="W508" s="47"/>
      <c r="X508" s="59"/>
      <c r="Y508" s="80">
        <f t="shared" si="37"/>
        <v>0</v>
      </c>
      <c r="Z508" s="81"/>
    </row>
    <row r="509" spans="1:26" s="1" customFormat="1" ht="15" customHeight="1">
      <c r="A509" s="13" t="str">
        <f>IF(ISBLANK(F509),"",VLOOKUP(F509,#REF!,11,0))</f>
        <v/>
      </c>
      <c r="B509" s="40" t="str">
        <f>IF(ISBLANK(F509),"",VLOOKUP(F509,#REF!,7,0))</f>
        <v/>
      </c>
      <c r="D509" s="88" t="str">
        <f t="shared" si="34"/>
        <v/>
      </c>
      <c r="E509" s="66"/>
      <c r="F509" s="95"/>
      <c r="G509" s="96" t="e">
        <f>IF(ISNA(VLOOKUP(F509,#REF!,3,0)),"",VLOOKUP(F509,#REF!,3,0))</f>
        <v>#REF!</v>
      </c>
      <c r="H509" s="99"/>
      <c r="I509" s="99"/>
      <c r="J509" s="97"/>
      <c r="K509" s="115" t="str">
        <f>IF(ISBLANK(J509),"",(VLOOKUP(J509,#REF!,2,0)))</f>
        <v/>
      </c>
      <c r="L509" s="95" t="str">
        <f t="shared" si="35"/>
        <v/>
      </c>
      <c r="M509" s="95"/>
      <c r="N509" s="95"/>
      <c r="O509" s="95"/>
      <c r="P509" s="95"/>
      <c r="Q509" s="95"/>
      <c r="R509" s="95" t="str">
        <f t="shared" si="36"/>
        <v/>
      </c>
      <c r="S509" s="95"/>
      <c r="T509" s="89"/>
      <c r="U509" s="90"/>
      <c r="V509" s="90"/>
      <c r="W509" s="47"/>
      <c r="X509" s="59"/>
      <c r="Y509" s="80">
        <f t="shared" si="37"/>
        <v>0</v>
      </c>
      <c r="Z509" s="81"/>
    </row>
    <row r="510" spans="1:26" s="1" customFormat="1" ht="15" customHeight="1">
      <c r="A510" s="13" t="str">
        <f>IF(ISBLANK(F510),"",VLOOKUP(F510,#REF!,11,0))</f>
        <v/>
      </c>
      <c r="B510" s="40" t="str">
        <f>IF(ISBLANK(F510),"",VLOOKUP(F510,#REF!,7,0))</f>
        <v/>
      </c>
      <c r="D510" s="88" t="str">
        <f t="shared" si="34"/>
        <v/>
      </c>
      <c r="E510" s="66"/>
      <c r="F510" s="95"/>
      <c r="G510" s="96" t="e">
        <f>IF(ISNA(VLOOKUP(F510,#REF!,3,0)),"",VLOOKUP(F510,#REF!,3,0))</f>
        <v>#REF!</v>
      </c>
      <c r="H510" s="99"/>
      <c r="I510" s="99"/>
      <c r="J510" s="97"/>
      <c r="K510" s="115" t="str">
        <f>IF(ISBLANK(J510),"",(VLOOKUP(J510,#REF!,2,0)))</f>
        <v/>
      </c>
      <c r="L510" s="95" t="str">
        <f t="shared" si="35"/>
        <v/>
      </c>
      <c r="M510" s="95"/>
      <c r="N510" s="95"/>
      <c r="O510" s="95"/>
      <c r="P510" s="95"/>
      <c r="Q510" s="95"/>
      <c r="R510" s="95" t="str">
        <f t="shared" si="36"/>
        <v/>
      </c>
      <c r="S510" s="95"/>
      <c r="T510" s="89"/>
      <c r="U510" s="90"/>
      <c r="V510" s="90"/>
      <c r="W510" s="47"/>
      <c r="X510" s="59"/>
      <c r="Y510" s="80">
        <f t="shared" si="37"/>
        <v>0</v>
      </c>
      <c r="Z510" s="81"/>
    </row>
    <row r="511" spans="1:26" s="1" customFormat="1" ht="15" customHeight="1">
      <c r="A511" s="13" t="str">
        <f>IF(ISBLANK(F511),"",VLOOKUP(F511,#REF!,11,0))</f>
        <v/>
      </c>
      <c r="B511" s="40" t="str">
        <f>IF(ISBLANK(F511),"",VLOOKUP(F511,#REF!,7,0))</f>
        <v/>
      </c>
      <c r="D511" s="88" t="str">
        <f t="shared" si="34"/>
        <v/>
      </c>
      <c r="E511" s="66"/>
      <c r="F511" s="95"/>
      <c r="G511" s="96" t="e">
        <f>IF(ISNA(VLOOKUP(F511,#REF!,3,0)),"",VLOOKUP(F511,#REF!,3,0))</f>
        <v>#REF!</v>
      </c>
      <c r="H511" s="99"/>
      <c r="I511" s="99"/>
      <c r="J511" s="97"/>
      <c r="K511" s="115" t="str">
        <f>IF(ISBLANK(J511),"",(VLOOKUP(J511,#REF!,2,0)))</f>
        <v/>
      </c>
      <c r="L511" s="95" t="str">
        <f t="shared" si="35"/>
        <v/>
      </c>
      <c r="M511" s="95"/>
      <c r="N511" s="95"/>
      <c r="O511" s="95"/>
      <c r="P511" s="95"/>
      <c r="Q511" s="95"/>
      <c r="R511" s="95" t="str">
        <f t="shared" si="36"/>
        <v/>
      </c>
      <c r="S511" s="95"/>
      <c r="T511" s="89"/>
      <c r="U511" s="90"/>
      <c r="V511" s="90"/>
      <c r="W511" s="47"/>
      <c r="X511" s="59"/>
      <c r="Y511" s="80">
        <f t="shared" si="37"/>
        <v>0</v>
      </c>
      <c r="Z511" s="81"/>
    </row>
    <row r="512" spans="1:26" s="1" customFormat="1" ht="15" customHeight="1">
      <c r="A512" s="13" t="str">
        <f>IF(ISBLANK(F512),"",VLOOKUP(F512,#REF!,11,0))</f>
        <v/>
      </c>
      <c r="B512" s="40" t="str">
        <f>IF(ISBLANK(F512),"",VLOOKUP(F512,#REF!,7,0))</f>
        <v/>
      </c>
      <c r="D512" s="88" t="str">
        <f t="shared" si="34"/>
        <v/>
      </c>
      <c r="E512" s="66"/>
      <c r="F512" s="95"/>
      <c r="G512" s="96" t="e">
        <f>IF(ISNA(VLOOKUP(F512,#REF!,3,0)),"",VLOOKUP(F512,#REF!,3,0))</f>
        <v>#REF!</v>
      </c>
      <c r="H512" s="99"/>
      <c r="I512" s="99"/>
      <c r="J512" s="97"/>
      <c r="K512" s="115" t="str">
        <f>IF(ISBLANK(J512),"",(VLOOKUP(J512,#REF!,2,0)))</f>
        <v/>
      </c>
      <c r="L512" s="95" t="str">
        <f t="shared" si="35"/>
        <v/>
      </c>
      <c r="M512" s="95"/>
      <c r="N512" s="95"/>
      <c r="O512" s="95"/>
      <c r="P512" s="95"/>
      <c r="Q512" s="95"/>
      <c r="R512" s="95" t="str">
        <f t="shared" si="36"/>
        <v/>
      </c>
      <c r="S512" s="95"/>
      <c r="T512" s="89"/>
      <c r="U512" s="90"/>
      <c r="V512" s="90"/>
      <c r="W512" s="47"/>
      <c r="X512" s="59"/>
      <c r="Y512" s="80">
        <f t="shared" si="37"/>
        <v>0</v>
      </c>
      <c r="Z512" s="81"/>
    </row>
    <row r="513" spans="1:26" s="1" customFormat="1" ht="15" customHeight="1">
      <c r="A513" s="13" t="str">
        <f>IF(ISBLANK(F513),"",VLOOKUP(F513,#REF!,11,0))</f>
        <v/>
      </c>
      <c r="B513" s="40" t="str">
        <f>IF(ISBLANK(F513),"",VLOOKUP(F513,#REF!,7,0))</f>
        <v/>
      </c>
      <c r="D513" s="88" t="str">
        <f t="shared" si="34"/>
        <v/>
      </c>
      <c r="E513" s="66"/>
      <c r="F513" s="95"/>
      <c r="G513" s="96" t="e">
        <f>IF(ISNA(VLOOKUP(F513,#REF!,3,0)),"",VLOOKUP(F513,#REF!,3,0))</f>
        <v>#REF!</v>
      </c>
      <c r="H513" s="99"/>
      <c r="I513" s="99"/>
      <c r="J513" s="97"/>
      <c r="K513" s="115" t="str">
        <f>IF(ISBLANK(J513),"",(VLOOKUP(J513,#REF!,2,0)))</f>
        <v/>
      </c>
      <c r="L513" s="95" t="str">
        <f t="shared" si="35"/>
        <v/>
      </c>
      <c r="M513" s="95"/>
      <c r="N513" s="95"/>
      <c r="O513" s="95"/>
      <c r="P513" s="95"/>
      <c r="Q513" s="95"/>
      <c r="R513" s="95" t="str">
        <f t="shared" si="36"/>
        <v/>
      </c>
      <c r="S513" s="95"/>
      <c r="T513" s="89"/>
      <c r="U513" s="90"/>
      <c r="V513" s="90"/>
      <c r="W513" s="47"/>
      <c r="X513" s="59"/>
      <c r="Y513" s="80">
        <f t="shared" si="37"/>
        <v>0</v>
      </c>
      <c r="Z513" s="81"/>
    </row>
    <row r="514" spans="1:26" s="1" customFormat="1" ht="15" customHeight="1">
      <c r="A514" s="13" t="str">
        <f>IF(ISBLANK(F514),"",VLOOKUP(F514,#REF!,11,0))</f>
        <v/>
      </c>
      <c r="B514" s="40" t="str">
        <f>IF(ISBLANK(F514),"",VLOOKUP(F514,#REF!,7,0))</f>
        <v/>
      </c>
      <c r="D514" s="88" t="str">
        <f t="shared" si="34"/>
        <v/>
      </c>
      <c r="E514" s="66"/>
      <c r="F514" s="95"/>
      <c r="G514" s="96" t="e">
        <f>IF(ISNA(VLOOKUP(F514,#REF!,3,0)),"",VLOOKUP(F514,#REF!,3,0))</f>
        <v>#REF!</v>
      </c>
      <c r="H514" s="99"/>
      <c r="I514" s="99"/>
      <c r="J514" s="97"/>
      <c r="K514" s="115" t="str">
        <f>IF(ISBLANK(J514),"",(VLOOKUP(J514,#REF!,2,0)))</f>
        <v/>
      </c>
      <c r="L514" s="95" t="str">
        <f t="shared" si="35"/>
        <v/>
      </c>
      <c r="M514" s="95"/>
      <c r="N514" s="95"/>
      <c r="O514" s="95"/>
      <c r="P514" s="95"/>
      <c r="Q514" s="95"/>
      <c r="R514" s="95" t="str">
        <f t="shared" si="36"/>
        <v/>
      </c>
      <c r="S514" s="95"/>
      <c r="T514" s="89"/>
      <c r="U514" s="90"/>
      <c r="V514" s="90"/>
      <c r="W514" s="47"/>
      <c r="X514" s="59"/>
      <c r="Y514" s="80">
        <f t="shared" si="37"/>
        <v>0</v>
      </c>
      <c r="Z514" s="81"/>
    </row>
    <row r="515" spans="1:26" s="1" customFormat="1" ht="15" customHeight="1">
      <c r="A515" s="13" t="str">
        <f>IF(ISBLANK(F515),"",VLOOKUP(F515,#REF!,11,0))</f>
        <v/>
      </c>
      <c r="B515" s="40" t="str">
        <f>IF(ISBLANK(F515),"",VLOOKUP(F515,#REF!,7,0))</f>
        <v/>
      </c>
      <c r="D515" s="88" t="str">
        <f t="shared" si="34"/>
        <v/>
      </c>
      <c r="E515" s="66"/>
      <c r="F515" s="95"/>
      <c r="G515" s="96" t="e">
        <f>IF(ISNA(VLOOKUP(F515,#REF!,3,0)),"",VLOOKUP(F515,#REF!,3,0))</f>
        <v>#REF!</v>
      </c>
      <c r="H515" s="99"/>
      <c r="I515" s="99"/>
      <c r="J515" s="97"/>
      <c r="K515" s="115" t="str">
        <f>IF(ISBLANK(J515),"",(VLOOKUP(J515,#REF!,2,0)))</f>
        <v/>
      </c>
      <c r="L515" s="95" t="str">
        <f t="shared" si="35"/>
        <v/>
      </c>
      <c r="M515" s="95"/>
      <c r="N515" s="95"/>
      <c r="O515" s="95"/>
      <c r="P515" s="95"/>
      <c r="Q515" s="95"/>
      <c r="R515" s="95" t="str">
        <f t="shared" si="36"/>
        <v/>
      </c>
      <c r="S515" s="95"/>
      <c r="T515" s="89"/>
      <c r="U515" s="90"/>
      <c r="V515" s="90"/>
      <c r="W515" s="47"/>
      <c r="X515" s="59"/>
      <c r="Y515" s="80">
        <f t="shared" si="37"/>
        <v>0</v>
      </c>
      <c r="Z515" s="81"/>
    </row>
    <row r="516" spans="1:26" s="1" customFormat="1" ht="15" customHeight="1">
      <c r="A516" s="13" t="str">
        <f>IF(ISBLANK(F516),"",VLOOKUP(F516,#REF!,11,0))</f>
        <v/>
      </c>
      <c r="B516" s="40" t="str">
        <f>IF(ISBLANK(F516),"",VLOOKUP(F516,#REF!,7,0))</f>
        <v/>
      </c>
      <c r="D516" s="88" t="str">
        <f t="shared" si="34"/>
        <v/>
      </c>
      <c r="E516" s="66"/>
      <c r="F516" s="95"/>
      <c r="G516" s="96" t="e">
        <f>IF(ISNA(VLOOKUP(F516,#REF!,3,0)),"",VLOOKUP(F516,#REF!,3,0))</f>
        <v>#REF!</v>
      </c>
      <c r="H516" s="99"/>
      <c r="I516" s="99"/>
      <c r="J516" s="97"/>
      <c r="K516" s="115" t="str">
        <f>IF(ISBLANK(J516),"",(VLOOKUP(J516,#REF!,2,0)))</f>
        <v/>
      </c>
      <c r="L516" s="95" t="str">
        <f t="shared" si="35"/>
        <v/>
      </c>
      <c r="M516" s="95"/>
      <c r="N516" s="95"/>
      <c r="O516" s="95"/>
      <c r="P516" s="95"/>
      <c r="Q516" s="95"/>
      <c r="R516" s="95" t="str">
        <f t="shared" si="36"/>
        <v/>
      </c>
      <c r="S516" s="95"/>
      <c r="T516" s="89"/>
      <c r="U516" s="90"/>
      <c r="V516" s="90"/>
      <c r="W516" s="47"/>
      <c r="X516" s="59"/>
      <c r="Y516" s="80">
        <f t="shared" si="37"/>
        <v>0</v>
      </c>
      <c r="Z516" s="81"/>
    </row>
    <row r="517" spans="1:26" s="1" customFormat="1" ht="15" customHeight="1">
      <c r="A517" s="13" t="str">
        <f>IF(ISBLANK(F517),"",VLOOKUP(F517,#REF!,11,0))</f>
        <v/>
      </c>
      <c r="B517" s="40" t="str">
        <f>IF(ISBLANK(F517),"",VLOOKUP(F517,#REF!,7,0))</f>
        <v/>
      </c>
      <c r="D517" s="88" t="str">
        <f t="shared" si="34"/>
        <v/>
      </c>
      <c r="E517" s="66"/>
      <c r="F517" s="95"/>
      <c r="G517" s="96" t="e">
        <f>IF(ISNA(VLOOKUP(F517,#REF!,3,0)),"",VLOOKUP(F517,#REF!,3,0))</f>
        <v>#REF!</v>
      </c>
      <c r="H517" s="99"/>
      <c r="I517" s="99"/>
      <c r="J517" s="97"/>
      <c r="K517" s="115" t="str">
        <f>IF(ISBLANK(J517),"",(VLOOKUP(J517,#REF!,2,0)))</f>
        <v/>
      </c>
      <c r="L517" s="95" t="str">
        <f t="shared" si="35"/>
        <v/>
      </c>
      <c r="M517" s="95"/>
      <c r="N517" s="95"/>
      <c r="O517" s="95"/>
      <c r="P517" s="95"/>
      <c r="Q517" s="95"/>
      <c r="R517" s="95" t="str">
        <f t="shared" si="36"/>
        <v/>
      </c>
      <c r="S517" s="95"/>
      <c r="T517" s="89"/>
      <c r="U517" s="90"/>
      <c r="V517" s="90"/>
      <c r="W517" s="47"/>
      <c r="X517" s="59"/>
      <c r="Y517" s="80">
        <f t="shared" si="37"/>
        <v>0</v>
      </c>
      <c r="Z517" s="81"/>
    </row>
    <row r="518" spans="1:26" s="1" customFormat="1" ht="15" customHeight="1">
      <c r="A518" s="13" t="str">
        <f>IF(ISBLANK(F518),"",VLOOKUP(F518,#REF!,11,0))</f>
        <v/>
      </c>
      <c r="B518" s="40" t="str">
        <f>IF(ISBLANK(F518),"",VLOOKUP(F518,#REF!,7,0))</f>
        <v/>
      </c>
      <c r="D518" s="88" t="str">
        <f t="shared" si="34"/>
        <v/>
      </c>
      <c r="E518" s="66"/>
      <c r="F518" s="95"/>
      <c r="G518" s="96" t="e">
        <f>IF(ISNA(VLOOKUP(F518,#REF!,3,0)),"",VLOOKUP(F518,#REF!,3,0))</f>
        <v>#REF!</v>
      </c>
      <c r="H518" s="99"/>
      <c r="I518" s="99"/>
      <c r="J518" s="97"/>
      <c r="K518" s="115" t="str">
        <f>IF(ISBLANK(J518),"",(VLOOKUP(J518,#REF!,2,0)))</f>
        <v/>
      </c>
      <c r="L518" s="95" t="str">
        <f t="shared" si="35"/>
        <v/>
      </c>
      <c r="M518" s="95"/>
      <c r="N518" s="95"/>
      <c r="O518" s="95"/>
      <c r="P518" s="95"/>
      <c r="Q518" s="95"/>
      <c r="R518" s="95" t="str">
        <f t="shared" si="36"/>
        <v/>
      </c>
      <c r="S518" s="95"/>
      <c r="T518" s="89"/>
      <c r="U518" s="90"/>
      <c r="V518" s="90"/>
      <c r="W518" s="47"/>
      <c r="X518" s="59"/>
      <c r="Y518" s="80">
        <f t="shared" si="37"/>
        <v>0</v>
      </c>
      <c r="Z518" s="81"/>
    </row>
    <row r="519" spans="1:26" s="1" customFormat="1" ht="15" customHeight="1">
      <c r="A519" s="13" t="str">
        <f>IF(ISBLANK(F519),"",VLOOKUP(F519,#REF!,11,0))</f>
        <v/>
      </c>
      <c r="B519" s="40" t="str">
        <f>IF(ISBLANK(F519),"",VLOOKUP(F519,#REF!,7,0))</f>
        <v/>
      </c>
      <c r="D519" s="88" t="str">
        <f t="shared" si="34"/>
        <v/>
      </c>
      <c r="E519" s="66"/>
      <c r="F519" s="95"/>
      <c r="G519" s="96" t="e">
        <f>IF(ISNA(VLOOKUP(F519,#REF!,3,0)),"",VLOOKUP(F519,#REF!,3,0))</f>
        <v>#REF!</v>
      </c>
      <c r="H519" s="99"/>
      <c r="I519" s="99"/>
      <c r="J519" s="97"/>
      <c r="K519" s="115" t="str">
        <f>IF(ISBLANK(J519),"",(VLOOKUP(J519,#REF!,2,0)))</f>
        <v/>
      </c>
      <c r="L519" s="95" t="str">
        <f t="shared" si="35"/>
        <v/>
      </c>
      <c r="M519" s="95"/>
      <c r="N519" s="95"/>
      <c r="O519" s="95"/>
      <c r="P519" s="95"/>
      <c r="Q519" s="95"/>
      <c r="R519" s="95" t="str">
        <f t="shared" si="36"/>
        <v/>
      </c>
      <c r="S519" s="95"/>
      <c r="T519" s="89"/>
      <c r="U519" s="90"/>
      <c r="V519" s="90"/>
      <c r="W519" s="47"/>
      <c r="X519" s="59"/>
      <c r="Y519" s="80">
        <f t="shared" si="37"/>
        <v>0</v>
      </c>
      <c r="Z519" s="81"/>
    </row>
    <row r="520" spans="1:26" s="1" customFormat="1" ht="15" customHeight="1">
      <c r="A520" s="13" t="str">
        <f>IF(ISBLANK(F520),"",VLOOKUP(F520,#REF!,11,0))</f>
        <v/>
      </c>
      <c r="B520" s="40" t="str">
        <f>IF(ISBLANK(F520),"",VLOOKUP(F520,#REF!,7,0))</f>
        <v/>
      </c>
      <c r="D520" s="88" t="str">
        <f t="shared" si="34"/>
        <v/>
      </c>
      <c r="E520" s="66"/>
      <c r="F520" s="95"/>
      <c r="G520" s="96" t="e">
        <f>IF(ISNA(VLOOKUP(F520,#REF!,3,0)),"",VLOOKUP(F520,#REF!,3,0))</f>
        <v>#REF!</v>
      </c>
      <c r="H520" s="99"/>
      <c r="I520" s="99"/>
      <c r="J520" s="97"/>
      <c r="K520" s="115" t="str">
        <f>IF(ISBLANK(J520),"",(VLOOKUP(J520,#REF!,2,0)))</f>
        <v/>
      </c>
      <c r="L520" s="95" t="str">
        <f t="shared" si="35"/>
        <v/>
      </c>
      <c r="M520" s="95"/>
      <c r="N520" s="95"/>
      <c r="O520" s="95"/>
      <c r="P520" s="95"/>
      <c r="Q520" s="95"/>
      <c r="R520" s="95" t="str">
        <f t="shared" si="36"/>
        <v/>
      </c>
      <c r="S520" s="95"/>
      <c r="T520" s="89"/>
      <c r="U520" s="90"/>
      <c r="V520" s="90"/>
      <c r="W520" s="47"/>
      <c r="X520" s="59"/>
      <c r="Y520" s="80">
        <f t="shared" si="37"/>
        <v>0</v>
      </c>
      <c r="Z520" s="81"/>
    </row>
    <row r="521" spans="1:26" s="1" customFormat="1" ht="15" customHeight="1">
      <c r="A521" s="13" t="str">
        <f>IF(ISBLANK(F521),"",VLOOKUP(F521,#REF!,11,0))</f>
        <v/>
      </c>
      <c r="B521" s="40" t="str">
        <f>IF(ISBLANK(F521),"",VLOOKUP(F521,#REF!,7,0))</f>
        <v/>
      </c>
      <c r="D521" s="88" t="str">
        <f t="shared" si="34"/>
        <v/>
      </c>
      <c r="E521" s="66"/>
      <c r="F521" s="95"/>
      <c r="G521" s="96" t="e">
        <f>IF(ISNA(VLOOKUP(F521,#REF!,3,0)),"",VLOOKUP(F521,#REF!,3,0))</f>
        <v>#REF!</v>
      </c>
      <c r="H521" s="99"/>
      <c r="I521" s="99"/>
      <c r="J521" s="97"/>
      <c r="K521" s="115" t="str">
        <f>IF(ISBLANK(J521),"",(VLOOKUP(J521,#REF!,2,0)))</f>
        <v/>
      </c>
      <c r="L521" s="95" t="str">
        <f t="shared" si="35"/>
        <v/>
      </c>
      <c r="M521" s="95"/>
      <c r="N521" s="95"/>
      <c r="O521" s="95"/>
      <c r="P521" s="95"/>
      <c r="Q521" s="95"/>
      <c r="R521" s="95" t="str">
        <f t="shared" si="36"/>
        <v/>
      </c>
      <c r="S521" s="95"/>
      <c r="T521" s="89"/>
      <c r="U521" s="90"/>
      <c r="V521" s="90"/>
      <c r="W521" s="47"/>
      <c r="X521" s="59"/>
      <c r="Y521" s="80">
        <f t="shared" si="37"/>
        <v>0</v>
      </c>
      <c r="Z521" s="81"/>
    </row>
    <row r="522" spans="1:26" s="1" customFormat="1" ht="15" customHeight="1">
      <c r="A522" s="13" t="str">
        <f>IF(ISBLANK(F522),"",VLOOKUP(F522,#REF!,11,0))</f>
        <v/>
      </c>
      <c r="B522" s="40" t="str">
        <f>IF(ISBLANK(F522),"",VLOOKUP(F522,#REF!,7,0))</f>
        <v/>
      </c>
      <c r="D522" s="88" t="str">
        <f t="shared" si="34"/>
        <v/>
      </c>
      <c r="E522" s="66"/>
      <c r="F522" s="95"/>
      <c r="G522" s="96" t="e">
        <f>IF(ISNA(VLOOKUP(F522,#REF!,3,0)),"",VLOOKUP(F522,#REF!,3,0))</f>
        <v>#REF!</v>
      </c>
      <c r="H522" s="99"/>
      <c r="I522" s="99"/>
      <c r="J522" s="97"/>
      <c r="K522" s="115" t="str">
        <f>IF(ISBLANK(J522),"",(VLOOKUP(J522,#REF!,2,0)))</f>
        <v/>
      </c>
      <c r="L522" s="95" t="str">
        <f t="shared" si="35"/>
        <v/>
      </c>
      <c r="M522" s="95"/>
      <c r="N522" s="95"/>
      <c r="O522" s="95"/>
      <c r="P522" s="95"/>
      <c r="Q522" s="95"/>
      <c r="R522" s="95" t="str">
        <f t="shared" si="36"/>
        <v/>
      </c>
      <c r="S522" s="95"/>
      <c r="T522" s="89"/>
      <c r="U522" s="90"/>
      <c r="V522" s="90"/>
      <c r="W522" s="47"/>
      <c r="X522" s="59"/>
      <c r="Y522" s="80">
        <f t="shared" si="37"/>
        <v>0</v>
      </c>
      <c r="Z522" s="81"/>
    </row>
    <row r="523" spans="1:26" s="1" customFormat="1" ht="15" customHeight="1">
      <c r="A523" s="13" t="str">
        <f>IF(ISBLANK(F523),"",VLOOKUP(F523,#REF!,11,0))</f>
        <v/>
      </c>
      <c r="B523" s="40" t="str">
        <f>IF(ISBLANK(F523),"",VLOOKUP(F523,#REF!,7,0))</f>
        <v/>
      </c>
      <c r="D523" s="88" t="str">
        <f t="shared" si="34"/>
        <v/>
      </c>
      <c r="E523" s="66"/>
      <c r="F523" s="95"/>
      <c r="G523" s="96" t="e">
        <f>IF(ISNA(VLOOKUP(F523,#REF!,3,0)),"",VLOOKUP(F523,#REF!,3,0))</f>
        <v>#REF!</v>
      </c>
      <c r="H523" s="99"/>
      <c r="I523" s="99"/>
      <c r="J523" s="97"/>
      <c r="K523" s="115" t="str">
        <f>IF(ISBLANK(J523),"",(VLOOKUP(J523,#REF!,2,0)))</f>
        <v/>
      </c>
      <c r="L523" s="95" t="str">
        <f t="shared" si="35"/>
        <v/>
      </c>
      <c r="M523" s="95"/>
      <c r="N523" s="95"/>
      <c r="O523" s="95"/>
      <c r="P523" s="95"/>
      <c r="Q523" s="95"/>
      <c r="R523" s="95" t="str">
        <f t="shared" si="36"/>
        <v/>
      </c>
      <c r="S523" s="95"/>
      <c r="T523" s="89"/>
      <c r="U523" s="90"/>
      <c r="V523" s="90"/>
      <c r="W523" s="47"/>
      <c r="X523" s="59"/>
      <c r="Y523" s="80">
        <f t="shared" si="37"/>
        <v>0</v>
      </c>
      <c r="Z523" s="81"/>
    </row>
    <row r="524" spans="1:26" s="1" customFormat="1" ht="15" customHeight="1">
      <c r="A524" s="13" t="str">
        <f>IF(ISBLANK(F524),"",VLOOKUP(F524,#REF!,11,0))</f>
        <v/>
      </c>
      <c r="B524" s="40" t="str">
        <f>IF(ISBLANK(F524),"",VLOOKUP(F524,#REF!,7,0))</f>
        <v/>
      </c>
      <c r="D524" s="88" t="str">
        <f t="shared" si="34"/>
        <v/>
      </c>
      <c r="E524" s="66"/>
      <c r="F524" s="95"/>
      <c r="G524" s="96" t="e">
        <f>IF(ISNA(VLOOKUP(F524,#REF!,3,0)),"",VLOOKUP(F524,#REF!,3,0))</f>
        <v>#REF!</v>
      </c>
      <c r="H524" s="99"/>
      <c r="I524" s="99"/>
      <c r="J524" s="97"/>
      <c r="K524" s="115" t="str">
        <f>IF(ISBLANK(J524),"",(VLOOKUP(J524,#REF!,2,0)))</f>
        <v/>
      </c>
      <c r="L524" s="95" t="str">
        <f t="shared" si="35"/>
        <v/>
      </c>
      <c r="M524" s="95"/>
      <c r="N524" s="95"/>
      <c r="O524" s="95"/>
      <c r="P524" s="95"/>
      <c r="Q524" s="95"/>
      <c r="R524" s="95" t="str">
        <f t="shared" si="36"/>
        <v/>
      </c>
      <c r="S524" s="95"/>
      <c r="T524" s="89"/>
      <c r="U524" s="90"/>
      <c r="V524" s="90"/>
      <c r="W524" s="47"/>
      <c r="X524" s="59"/>
      <c r="Y524" s="80">
        <f t="shared" si="37"/>
        <v>0</v>
      </c>
      <c r="Z524" s="81"/>
    </row>
    <row r="525" spans="1:26" s="1" customFormat="1" ht="15" customHeight="1">
      <c r="A525" s="13" t="str">
        <f>IF(ISBLANK(F525),"",VLOOKUP(F525,#REF!,11,0))</f>
        <v/>
      </c>
      <c r="B525" s="40" t="str">
        <f>IF(ISBLANK(F525),"",VLOOKUP(F525,#REF!,7,0))</f>
        <v/>
      </c>
      <c r="D525" s="88" t="str">
        <f t="shared" si="34"/>
        <v/>
      </c>
      <c r="E525" s="66"/>
      <c r="F525" s="95"/>
      <c r="G525" s="96" t="e">
        <f>IF(ISNA(VLOOKUP(F525,#REF!,3,0)),"",VLOOKUP(F525,#REF!,3,0))</f>
        <v>#REF!</v>
      </c>
      <c r="H525" s="99"/>
      <c r="I525" s="99"/>
      <c r="J525" s="97"/>
      <c r="K525" s="115" t="str">
        <f>IF(ISBLANK(J525),"",(VLOOKUP(J525,#REF!,2,0)))</f>
        <v/>
      </c>
      <c r="L525" s="95" t="str">
        <f t="shared" si="35"/>
        <v/>
      </c>
      <c r="M525" s="95"/>
      <c r="N525" s="95"/>
      <c r="O525" s="95"/>
      <c r="P525" s="95"/>
      <c r="Q525" s="95"/>
      <c r="R525" s="95" t="str">
        <f t="shared" si="36"/>
        <v/>
      </c>
      <c r="S525" s="95"/>
      <c r="T525" s="89"/>
      <c r="U525" s="90"/>
      <c r="V525" s="90"/>
      <c r="W525" s="47"/>
      <c r="X525" s="59"/>
      <c r="Y525" s="80">
        <f t="shared" si="37"/>
        <v>0</v>
      </c>
      <c r="Z525" s="81"/>
    </row>
    <row r="526" spans="1:26" s="1" customFormat="1" ht="15" customHeight="1">
      <c r="A526" s="13" t="str">
        <f>IF(ISBLANK(F526),"",VLOOKUP(F526,#REF!,11,0))</f>
        <v/>
      </c>
      <c r="B526" s="40" t="str">
        <f>IF(ISBLANK(F526),"",VLOOKUP(F526,#REF!,7,0))</f>
        <v/>
      </c>
      <c r="D526" s="88" t="str">
        <f t="shared" si="34"/>
        <v/>
      </c>
      <c r="E526" s="66"/>
      <c r="F526" s="95"/>
      <c r="G526" s="96" t="e">
        <f>IF(ISNA(VLOOKUP(F526,#REF!,3,0)),"",VLOOKUP(F526,#REF!,3,0))</f>
        <v>#REF!</v>
      </c>
      <c r="H526" s="99"/>
      <c r="I526" s="99"/>
      <c r="J526" s="97"/>
      <c r="K526" s="115" t="str">
        <f>IF(ISBLANK(J526),"",(VLOOKUP(J526,#REF!,2,0)))</f>
        <v/>
      </c>
      <c r="L526" s="95" t="str">
        <f t="shared" si="35"/>
        <v/>
      </c>
      <c r="M526" s="95"/>
      <c r="N526" s="95"/>
      <c r="O526" s="95"/>
      <c r="P526" s="95"/>
      <c r="Q526" s="95"/>
      <c r="R526" s="95" t="str">
        <f t="shared" si="36"/>
        <v/>
      </c>
      <c r="S526" s="95"/>
      <c r="T526" s="89"/>
      <c r="U526" s="90"/>
      <c r="V526" s="90"/>
      <c r="W526" s="47"/>
      <c r="X526" s="59"/>
      <c r="Y526" s="80">
        <f t="shared" si="37"/>
        <v>0</v>
      </c>
      <c r="Z526" s="81"/>
    </row>
    <row r="527" spans="1:26" s="1" customFormat="1" ht="15" customHeight="1">
      <c r="A527" s="13" t="str">
        <f>IF(ISBLANK(F527),"",VLOOKUP(F527,#REF!,11,0))</f>
        <v/>
      </c>
      <c r="B527" s="40" t="str">
        <f>IF(ISBLANK(F527),"",VLOOKUP(F527,#REF!,7,0))</f>
        <v/>
      </c>
      <c r="D527" s="88" t="str">
        <f t="shared" si="34"/>
        <v/>
      </c>
      <c r="E527" s="66"/>
      <c r="F527" s="95"/>
      <c r="G527" s="96" t="e">
        <f>IF(ISNA(VLOOKUP(F527,#REF!,3,0)),"",VLOOKUP(F527,#REF!,3,0))</f>
        <v>#REF!</v>
      </c>
      <c r="H527" s="99"/>
      <c r="I527" s="99"/>
      <c r="J527" s="97"/>
      <c r="K527" s="115" t="str">
        <f>IF(ISBLANK(J527),"",(VLOOKUP(J527,#REF!,2,0)))</f>
        <v/>
      </c>
      <c r="L527" s="95" t="str">
        <f t="shared" si="35"/>
        <v/>
      </c>
      <c r="M527" s="95"/>
      <c r="N527" s="95"/>
      <c r="O527" s="95"/>
      <c r="P527" s="95"/>
      <c r="Q527" s="95"/>
      <c r="R527" s="95" t="str">
        <f t="shared" si="36"/>
        <v/>
      </c>
      <c r="S527" s="95"/>
      <c r="T527" s="89"/>
      <c r="U527" s="90"/>
      <c r="V527" s="90"/>
      <c r="W527" s="47"/>
      <c r="X527" s="59"/>
      <c r="Y527" s="80">
        <f t="shared" si="37"/>
        <v>0</v>
      </c>
      <c r="Z527" s="81"/>
    </row>
    <row r="528" spans="1:26" s="1" customFormat="1" ht="15" customHeight="1">
      <c r="A528" s="13" t="str">
        <f>IF(ISBLANK(F528),"",VLOOKUP(F528,#REF!,11,0))</f>
        <v/>
      </c>
      <c r="B528" s="40" t="str">
        <f>IF(ISBLANK(F528),"",VLOOKUP(F528,#REF!,7,0))</f>
        <v/>
      </c>
      <c r="D528" s="88" t="str">
        <f t="shared" si="34"/>
        <v/>
      </c>
      <c r="E528" s="66"/>
      <c r="F528" s="95"/>
      <c r="G528" s="96" t="e">
        <f>IF(ISNA(VLOOKUP(F528,#REF!,3,0)),"",VLOOKUP(F528,#REF!,3,0))</f>
        <v>#REF!</v>
      </c>
      <c r="H528" s="99"/>
      <c r="I528" s="99"/>
      <c r="J528" s="97"/>
      <c r="K528" s="115" t="str">
        <f>IF(ISBLANK(J528),"",(VLOOKUP(J528,#REF!,2,0)))</f>
        <v/>
      </c>
      <c r="L528" s="95" t="str">
        <f t="shared" si="35"/>
        <v/>
      </c>
      <c r="M528" s="95"/>
      <c r="N528" s="95"/>
      <c r="O528" s="95"/>
      <c r="P528" s="95"/>
      <c r="Q528" s="95"/>
      <c r="R528" s="95" t="str">
        <f t="shared" si="36"/>
        <v/>
      </c>
      <c r="S528" s="95"/>
      <c r="T528" s="89"/>
      <c r="U528" s="90"/>
      <c r="V528" s="90"/>
      <c r="W528" s="47"/>
      <c r="X528" s="59"/>
      <c r="Y528" s="80">
        <f t="shared" si="37"/>
        <v>0</v>
      </c>
      <c r="Z528" s="81"/>
    </row>
    <row r="529" spans="1:26" s="1" customFormat="1" ht="15" customHeight="1">
      <c r="A529" s="13" t="str">
        <f>IF(ISBLANK(F529),"",VLOOKUP(F529,#REF!,11,0))</f>
        <v/>
      </c>
      <c r="B529" s="40" t="str">
        <f>IF(ISBLANK(F529),"",VLOOKUP(F529,#REF!,7,0))</f>
        <v/>
      </c>
      <c r="D529" s="88" t="str">
        <f t="shared" si="34"/>
        <v/>
      </c>
      <c r="E529" s="66"/>
      <c r="F529" s="95"/>
      <c r="G529" s="96" t="e">
        <f>IF(ISNA(VLOOKUP(F529,#REF!,3,0)),"",VLOOKUP(F529,#REF!,3,0))</f>
        <v>#REF!</v>
      </c>
      <c r="H529" s="99"/>
      <c r="I529" s="99"/>
      <c r="J529" s="97"/>
      <c r="K529" s="115" t="str">
        <f>IF(ISBLANK(J529),"",(VLOOKUP(J529,#REF!,2,0)))</f>
        <v/>
      </c>
      <c r="L529" s="95" t="str">
        <f t="shared" si="35"/>
        <v/>
      </c>
      <c r="M529" s="95"/>
      <c r="N529" s="95"/>
      <c r="O529" s="95"/>
      <c r="P529" s="95"/>
      <c r="Q529" s="95"/>
      <c r="R529" s="95" t="str">
        <f t="shared" si="36"/>
        <v/>
      </c>
      <c r="S529" s="95"/>
      <c r="T529" s="89"/>
      <c r="U529" s="90"/>
      <c r="V529" s="90"/>
      <c r="W529" s="47"/>
      <c r="X529" s="59"/>
      <c r="Y529" s="80">
        <f t="shared" si="37"/>
        <v>0</v>
      </c>
      <c r="Z529" s="81"/>
    </row>
    <row r="530" spans="1:26" s="1" customFormat="1" ht="15" customHeight="1">
      <c r="A530" s="13" t="str">
        <f>IF(ISBLANK(F530),"",VLOOKUP(F530,#REF!,11,0))</f>
        <v/>
      </c>
      <c r="B530" s="40" t="str">
        <f>IF(ISBLANK(F530),"",VLOOKUP(F530,#REF!,7,0))</f>
        <v/>
      </c>
      <c r="D530" s="88" t="str">
        <f t="shared" si="34"/>
        <v/>
      </c>
      <c r="E530" s="66"/>
      <c r="F530" s="95"/>
      <c r="G530" s="96" t="e">
        <f>IF(ISNA(VLOOKUP(F530,#REF!,3,0)),"",VLOOKUP(F530,#REF!,3,0))</f>
        <v>#REF!</v>
      </c>
      <c r="H530" s="99"/>
      <c r="I530" s="99"/>
      <c r="J530" s="97"/>
      <c r="K530" s="115" t="str">
        <f>IF(ISBLANK(J530),"",(VLOOKUP(J530,#REF!,2,0)))</f>
        <v/>
      </c>
      <c r="L530" s="95" t="str">
        <f t="shared" si="35"/>
        <v/>
      </c>
      <c r="M530" s="95"/>
      <c r="N530" s="95"/>
      <c r="O530" s="95"/>
      <c r="P530" s="95"/>
      <c r="Q530" s="95"/>
      <c r="R530" s="95" t="str">
        <f t="shared" si="36"/>
        <v/>
      </c>
      <c r="S530" s="95"/>
      <c r="T530" s="89"/>
      <c r="U530" s="90"/>
      <c r="V530" s="90"/>
      <c r="W530" s="47"/>
      <c r="X530" s="59"/>
      <c r="Y530" s="80">
        <f t="shared" si="37"/>
        <v>0</v>
      </c>
      <c r="Z530" s="81"/>
    </row>
    <row r="531" spans="1:26" s="1" customFormat="1" ht="15" customHeight="1">
      <c r="A531" s="13" t="str">
        <f>IF(ISBLANK(F531),"",VLOOKUP(F531,#REF!,11,0))</f>
        <v/>
      </c>
      <c r="B531" s="40" t="str">
        <f>IF(ISBLANK(F531),"",VLOOKUP(F531,#REF!,7,0))</f>
        <v/>
      </c>
      <c r="D531" s="88" t="str">
        <f t="shared" si="34"/>
        <v/>
      </c>
      <c r="E531" s="66"/>
      <c r="F531" s="95"/>
      <c r="G531" s="96" t="e">
        <f>IF(ISNA(VLOOKUP(F531,#REF!,3,0)),"",VLOOKUP(F531,#REF!,3,0))</f>
        <v>#REF!</v>
      </c>
      <c r="H531" s="99"/>
      <c r="I531" s="99"/>
      <c r="J531" s="97"/>
      <c r="K531" s="115" t="str">
        <f>IF(ISBLANK(J531),"",(VLOOKUP(J531,#REF!,2,0)))</f>
        <v/>
      </c>
      <c r="L531" s="95" t="str">
        <f t="shared" si="35"/>
        <v/>
      </c>
      <c r="M531" s="95"/>
      <c r="N531" s="95"/>
      <c r="O531" s="95"/>
      <c r="P531" s="95"/>
      <c r="Q531" s="95"/>
      <c r="R531" s="95" t="str">
        <f t="shared" si="36"/>
        <v/>
      </c>
      <c r="S531" s="95"/>
      <c r="T531" s="89"/>
      <c r="U531" s="90"/>
      <c r="V531" s="90"/>
      <c r="W531" s="47"/>
      <c r="X531" s="59"/>
      <c r="Y531" s="80">
        <f t="shared" si="37"/>
        <v>0</v>
      </c>
      <c r="Z531" s="81"/>
    </row>
    <row r="532" spans="1:26" s="1" customFormat="1" ht="15" customHeight="1">
      <c r="A532" s="13" t="str">
        <f>IF(ISBLANK(F532),"",VLOOKUP(F532,#REF!,11,0))</f>
        <v/>
      </c>
      <c r="B532" s="40" t="str">
        <f>IF(ISBLANK(F532),"",VLOOKUP(F532,#REF!,7,0))</f>
        <v/>
      </c>
      <c r="D532" s="88" t="str">
        <f t="shared" si="34"/>
        <v/>
      </c>
      <c r="E532" s="66"/>
      <c r="F532" s="95"/>
      <c r="G532" s="96" t="e">
        <f>IF(ISNA(VLOOKUP(F532,#REF!,3,0)),"",VLOOKUP(F532,#REF!,3,0))</f>
        <v>#REF!</v>
      </c>
      <c r="H532" s="99"/>
      <c r="I532" s="99"/>
      <c r="J532" s="97"/>
      <c r="K532" s="115" t="str">
        <f>IF(ISBLANK(J532),"",(VLOOKUP(J532,#REF!,2,0)))</f>
        <v/>
      </c>
      <c r="L532" s="95" t="str">
        <f t="shared" si="35"/>
        <v/>
      </c>
      <c r="M532" s="95"/>
      <c r="N532" s="95"/>
      <c r="O532" s="95"/>
      <c r="P532" s="95"/>
      <c r="Q532" s="95"/>
      <c r="R532" s="95" t="str">
        <f t="shared" si="36"/>
        <v/>
      </c>
      <c r="S532" s="95"/>
      <c r="T532" s="89"/>
      <c r="U532" s="90"/>
      <c r="V532" s="90"/>
      <c r="W532" s="47"/>
      <c r="X532" s="59"/>
      <c r="Y532" s="80">
        <f t="shared" si="37"/>
        <v>0</v>
      </c>
      <c r="Z532" s="81"/>
    </row>
    <row r="533" spans="1:26" s="1" customFormat="1" ht="15" customHeight="1">
      <c r="A533" s="13" t="str">
        <f>IF(ISBLANK(F533),"",VLOOKUP(F533,#REF!,11,0))</f>
        <v/>
      </c>
      <c r="B533" s="40" t="str">
        <f>IF(ISBLANK(F533),"",VLOOKUP(F533,#REF!,7,0))</f>
        <v/>
      </c>
      <c r="D533" s="88" t="str">
        <f t="shared" si="34"/>
        <v/>
      </c>
      <c r="E533" s="66"/>
      <c r="F533" s="95"/>
      <c r="G533" s="96" t="e">
        <f>IF(ISNA(VLOOKUP(F533,#REF!,3,0)),"",VLOOKUP(F533,#REF!,3,0))</f>
        <v>#REF!</v>
      </c>
      <c r="H533" s="99"/>
      <c r="I533" s="99"/>
      <c r="J533" s="97"/>
      <c r="K533" s="115" t="str">
        <f>IF(ISBLANK(J533),"",(VLOOKUP(J533,#REF!,2,0)))</f>
        <v/>
      </c>
      <c r="L533" s="95" t="str">
        <f t="shared" si="35"/>
        <v/>
      </c>
      <c r="M533" s="95"/>
      <c r="N533" s="95"/>
      <c r="O533" s="95"/>
      <c r="P533" s="95"/>
      <c r="Q533" s="95"/>
      <c r="R533" s="95" t="str">
        <f t="shared" si="36"/>
        <v/>
      </c>
      <c r="S533" s="95"/>
      <c r="T533" s="89"/>
      <c r="U533" s="90"/>
      <c r="V533" s="90"/>
      <c r="W533" s="47"/>
      <c r="X533" s="59"/>
      <c r="Y533" s="80">
        <f t="shared" si="37"/>
        <v>0</v>
      </c>
      <c r="Z533" s="81"/>
    </row>
    <row r="534" spans="1:26" s="1" customFormat="1" ht="15" customHeight="1">
      <c r="A534" s="13" t="str">
        <f>IF(ISBLANK(F534),"",VLOOKUP(F534,#REF!,11,0))</f>
        <v/>
      </c>
      <c r="B534" s="40" t="str">
        <f>IF(ISBLANK(F534),"",VLOOKUP(F534,#REF!,7,0))</f>
        <v/>
      </c>
      <c r="D534" s="88" t="str">
        <f t="shared" si="34"/>
        <v/>
      </c>
      <c r="E534" s="66"/>
      <c r="F534" s="95"/>
      <c r="G534" s="96" t="e">
        <f>IF(ISNA(VLOOKUP(F534,#REF!,3,0)),"",VLOOKUP(F534,#REF!,3,0))</f>
        <v>#REF!</v>
      </c>
      <c r="H534" s="99"/>
      <c r="I534" s="99"/>
      <c r="J534" s="97"/>
      <c r="K534" s="115" t="str">
        <f>IF(ISBLANK(J534),"",(VLOOKUP(J534,#REF!,2,0)))</f>
        <v/>
      </c>
      <c r="L534" s="95" t="str">
        <f t="shared" si="35"/>
        <v/>
      </c>
      <c r="M534" s="95"/>
      <c r="N534" s="95"/>
      <c r="O534" s="95"/>
      <c r="P534" s="95"/>
      <c r="Q534" s="95"/>
      <c r="R534" s="95" t="str">
        <f t="shared" si="36"/>
        <v/>
      </c>
      <c r="S534" s="95"/>
      <c r="T534" s="89"/>
      <c r="U534" s="90"/>
      <c r="V534" s="90"/>
      <c r="W534" s="47"/>
      <c r="X534" s="59"/>
      <c r="Y534" s="80">
        <f t="shared" si="37"/>
        <v>0</v>
      </c>
      <c r="Z534" s="81"/>
    </row>
    <row r="535" spans="1:26" s="1" customFormat="1" ht="15" customHeight="1">
      <c r="A535" s="13" t="str">
        <f>IF(ISBLANK(F535),"",VLOOKUP(F535,#REF!,11,0))</f>
        <v/>
      </c>
      <c r="B535" s="40" t="str">
        <f>IF(ISBLANK(F535),"",VLOOKUP(F535,#REF!,7,0))</f>
        <v/>
      </c>
      <c r="D535" s="88" t="str">
        <f t="shared" si="34"/>
        <v/>
      </c>
      <c r="E535" s="66"/>
      <c r="F535" s="95"/>
      <c r="G535" s="96" t="e">
        <f>IF(ISNA(VLOOKUP(F535,#REF!,3,0)),"",VLOOKUP(F535,#REF!,3,0))</f>
        <v>#REF!</v>
      </c>
      <c r="H535" s="99"/>
      <c r="I535" s="99"/>
      <c r="J535" s="97"/>
      <c r="K535" s="115" t="str">
        <f>IF(ISBLANK(J535),"",(VLOOKUP(J535,#REF!,2,0)))</f>
        <v/>
      </c>
      <c r="L535" s="95" t="str">
        <f t="shared" si="35"/>
        <v/>
      </c>
      <c r="M535" s="95"/>
      <c r="N535" s="95"/>
      <c r="O535" s="95"/>
      <c r="P535" s="95"/>
      <c r="Q535" s="95"/>
      <c r="R535" s="95" t="str">
        <f t="shared" si="36"/>
        <v/>
      </c>
      <c r="S535" s="95"/>
      <c r="T535" s="89"/>
      <c r="U535" s="90"/>
      <c r="V535" s="90"/>
      <c r="W535" s="47"/>
      <c r="X535" s="59"/>
      <c r="Y535" s="80">
        <f t="shared" si="37"/>
        <v>0</v>
      </c>
      <c r="Z535" s="81"/>
    </row>
    <row r="536" spans="1:26" s="1" customFormat="1" ht="15" customHeight="1">
      <c r="A536" s="13" t="str">
        <f>IF(ISBLANK(F536),"",VLOOKUP(F536,#REF!,11,0))</f>
        <v/>
      </c>
      <c r="B536" s="40" t="str">
        <f>IF(ISBLANK(F536),"",VLOOKUP(F536,#REF!,7,0))</f>
        <v/>
      </c>
      <c r="D536" s="88" t="str">
        <f t="shared" si="34"/>
        <v/>
      </c>
      <c r="E536" s="66"/>
      <c r="F536" s="95"/>
      <c r="G536" s="96" t="e">
        <f>IF(ISNA(VLOOKUP(F536,#REF!,3,0)),"",VLOOKUP(F536,#REF!,3,0))</f>
        <v>#REF!</v>
      </c>
      <c r="H536" s="99"/>
      <c r="I536" s="99"/>
      <c r="J536" s="97"/>
      <c r="K536" s="115" t="str">
        <f>IF(ISBLANK(J536),"",(VLOOKUP(J536,#REF!,2,0)))</f>
        <v/>
      </c>
      <c r="L536" s="95" t="str">
        <f t="shared" si="35"/>
        <v/>
      </c>
      <c r="M536" s="95"/>
      <c r="N536" s="95"/>
      <c r="O536" s="95"/>
      <c r="P536" s="95"/>
      <c r="Q536" s="95"/>
      <c r="R536" s="95" t="str">
        <f t="shared" si="36"/>
        <v/>
      </c>
      <c r="S536" s="95"/>
      <c r="T536" s="89"/>
      <c r="U536" s="90"/>
      <c r="V536" s="90"/>
      <c r="W536" s="47"/>
      <c r="X536" s="59"/>
      <c r="Y536" s="80">
        <f t="shared" si="37"/>
        <v>0</v>
      </c>
      <c r="Z536" s="81"/>
    </row>
    <row r="537" spans="1:26" s="1" customFormat="1" ht="15" customHeight="1">
      <c r="A537" s="13" t="str">
        <f>IF(ISBLANK(F537),"",VLOOKUP(F537,#REF!,11,0))</f>
        <v/>
      </c>
      <c r="B537" s="40" t="str">
        <f>IF(ISBLANK(F537),"",VLOOKUP(F537,#REF!,7,0))</f>
        <v/>
      </c>
      <c r="D537" s="88" t="str">
        <f t="shared" si="34"/>
        <v/>
      </c>
      <c r="E537" s="66"/>
      <c r="F537" s="95"/>
      <c r="G537" s="96" t="e">
        <f>IF(ISNA(VLOOKUP(F537,#REF!,3,0)),"",VLOOKUP(F537,#REF!,3,0))</f>
        <v>#REF!</v>
      </c>
      <c r="H537" s="99"/>
      <c r="I537" s="99"/>
      <c r="J537" s="97"/>
      <c r="K537" s="115" t="str">
        <f>IF(ISBLANK(J537),"",(VLOOKUP(J537,#REF!,2,0)))</f>
        <v/>
      </c>
      <c r="L537" s="95" t="str">
        <f t="shared" si="35"/>
        <v/>
      </c>
      <c r="M537" s="95"/>
      <c r="N537" s="95"/>
      <c r="O537" s="95"/>
      <c r="P537" s="95"/>
      <c r="Q537" s="95"/>
      <c r="R537" s="95" t="str">
        <f t="shared" si="36"/>
        <v/>
      </c>
      <c r="S537" s="95"/>
      <c r="T537" s="89"/>
      <c r="U537" s="90"/>
      <c r="V537" s="90"/>
      <c r="W537" s="47"/>
      <c r="X537" s="59"/>
      <c r="Y537" s="80">
        <f t="shared" si="37"/>
        <v>0</v>
      </c>
      <c r="Z537" s="81"/>
    </row>
    <row r="538" spans="1:26" s="1" customFormat="1" ht="15" customHeight="1">
      <c r="A538" s="13" t="str">
        <f>IF(ISBLANK(F538),"",VLOOKUP(F538,#REF!,11,0))</f>
        <v/>
      </c>
      <c r="B538" s="40" t="str">
        <f>IF(ISBLANK(F538),"",VLOOKUP(F538,#REF!,7,0))</f>
        <v/>
      </c>
      <c r="D538" s="88" t="str">
        <f t="shared" si="34"/>
        <v/>
      </c>
      <c r="E538" s="66"/>
      <c r="F538" s="95"/>
      <c r="G538" s="96" t="e">
        <f>IF(ISNA(VLOOKUP(F538,#REF!,3,0)),"",VLOOKUP(F538,#REF!,3,0))</f>
        <v>#REF!</v>
      </c>
      <c r="H538" s="99"/>
      <c r="I538" s="99"/>
      <c r="J538" s="97"/>
      <c r="K538" s="115" t="str">
        <f>IF(ISBLANK(J538),"",(VLOOKUP(J538,#REF!,2,0)))</f>
        <v/>
      </c>
      <c r="L538" s="95" t="str">
        <f t="shared" si="35"/>
        <v/>
      </c>
      <c r="M538" s="95"/>
      <c r="N538" s="95"/>
      <c r="O538" s="95"/>
      <c r="P538" s="95"/>
      <c r="Q538" s="95"/>
      <c r="R538" s="95" t="str">
        <f t="shared" si="36"/>
        <v/>
      </c>
      <c r="S538" s="95"/>
      <c r="T538" s="89"/>
      <c r="U538" s="90"/>
      <c r="V538" s="90"/>
      <c r="W538" s="47"/>
      <c r="X538" s="59"/>
      <c r="Y538" s="80">
        <f t="shared" si="37"/>
        <v>0</v>
      </c>
      <c r="Z538" s="81"/>
    </row>
    <row r="539" spans="1:26" s="1" customFormat="1" ht="15" customHeight="1">
      <c r="A539" s="13" t="str">
        <f>IF(ISBLANK(F539),"",VLOOKUP(F539,#REF!,11,0))</f>
        <v/>
      </c>
      <c r="B539" s="40" t="str">
        <f>IF(ISBLANK(F539),"",VLOOKUP(F539,#REF!,7,0))</f>
        <v/>
      </c>
      <c r="D539" s="88" t="str">
        <f t="shared" si="34"/>
        <v/>
      </c>
      <c r="E539" s="66"/>
      <c r="F539" s="95"/>
      <c r="G539" s="96" t="e">
        <f>IF(ISNA(VLOOKUP(F539,#REF!,3,0)),"",VLOOKUP(F539,#REF!,3,0))</f>
        <v>#REF!</v>
      </c>
      <c r="H539" s="99"/>
      <c r="I539" s="99"/>
      <c r="J539" s="97"/>
      <c r="K539" s="115" t="str">
        <f>IF(ISBLANK(J539),"",(VLOOKUP(J539,#REF!,2,0)))</f>
        <v/>
      </c>
      <c r="L539" s="95" t="str">
        <f t="shared" si="35"/>
        <v/>
      </c>
      <c r="M539" s="95"/>
      <c r="N539" s="95"/>
      <c r="O539" s="95"/>
      <c r="P539" s="95"/>
      <c r="Q539" s="95"/>
      <c r="R539" s="95" t="str">
        <f t="shared" si="36"/>
        <v/>
      </c>
      <c r="S539" s="95"/>
      <c r="T539" s="89"/>
      <c r="U539" s="90"/>
      <c r="V539" s="90"/>
      <c r="W539" s="47"/>
      <c r="X539" s="59"/>
      <c r="Y539" s="80">
        <f t="shared" si="37"/>
        <v>0</v>
      </c>
      <c r="Z539" s="81"/>
    </row>
    <row r="540" spans="1:26" s="1" customFormat="1" ht="15" customHeight="1">
      <c r="A540" s="13" t="str">
        <f>IF(ISBLANK(F540),"",VLOOKUP(F540,#REF!,11,0))</f>
        <v/>
      </c>
      <c r="B540" s="40" t="str">
        <f>IF(ISBLANK(F540),"",VLOOKUP(F540,#REF!,7,0))</f>
        <v/>
      </c>
      <c r="D540" s="88" t="str">
        <f t="shared" si="34"/>
        <v/>
      </c>
      <c r="E540" s="66"/>
      <c r="F540" s="95"/>
      <c r="G540" s="96" t="e">
        <f>IF(ISNA(VLOOKUP(F540,#REF!,3,0)),"",VLOOKUP(F540,#REF!,3,0))</f>
        <v>#REF!</v>
      </c>
      <c r="H540" s="99"/>
      <c r="I540" s="99"/>
      <c r="J540" s="97"/>
      <c r="K540" s="115" t="str">
        <f>IF(ISBLANK(J540),"",(VLOOKUP(J540,#REF!,2,0)))</f>
        <v/>
      </c>
      <c r="L540" s="95" t="str">
        <f t="shared" si="35"/>
        <v/>
      </c>
      <c r="M540" s="95"/>
      <c r="N540" s="95"/>
      <c r="O540" s="95"/>
      <c r="P540" s="95"/>
      <c r="Q540" s="95"/>
      <c r="R540" s="95" t="str">
        <f t="shared" si="36"/>
        <v/>
      </c>
      <c r="S540" s="95"/>
      <c r="T540" s="89"/>
      <c r="U540" s="90"/>
      <c r="V540" s="90"/>
      <c r="W540" s="47"/>
      <c r="X540" s="59"/>
      <c r="Y540" s="80">
        <f t="shared" si="37"/>
        <v>0</v>
      </c>
      <c r="Z540" s="81"/>
    </row>
    <row r="541" spans="1:26" s="1" customFormat="1" ht="15" customHeight="1">
      <c r="A541" s="13" t="str">
        <f>IF(ISBLANK(F541),"",VLOOKUP(F541,#REF!,11,0))</f>
        <v/>
      </c>
      <c r="B541" s="40" t="str">
        <f>IF(ISBLANK(F541),"",VLOOKUP(F541,#REF!,7,0))</f>
        <v/>
      </c>
      <c r="D541" s="88" t="str">
        <f t="shared" si="34"/>
        <v/>
      </c>
      <c r="E541" s="66"/>
      <c r="F541" s="95"/>
      <c r="G541" s="96" t="e">
        <f>IF(ISNA(VLOOKUP(F541,#REF!,3,0)),"",VLOOKUP(F541,#REF!,3,0))</f>
        <v>#REF!</v>
      </c>
      <c r="H541" s="99"/>
      <c r="I541" s="99"/>
      <c r="J541" s="97"/>
      <c r="K541" s="115" t="str">
        <f>IF(ISBLANK(J541),"",(VLOOKUP(J541,#REF!,2,0)))</f>
        <v/>
      </c>
      <c r="L541" s="95" t="str">
        <f t="shared" si="35"/>
        <v/>
      </c>
      <c r="M541" s="95"/>
      <c r="N541" s="95"/>
      <c r="O541" s="95"/>
      <c r="P541" s="95"/>
      <c r="Q541" s="95"/>
      <c r="R541" s="95" t="str">
        <f t="shared" si="36"/>
        <v/>
      </c>
      <c r="S541" s="95"/>
      <c r="T541" s="89"/>
      <c r="U541" s="90"/>
      <c r="V541" s="90"/>
      <c r="W541" s="47"/>
      <c r="X541" s="59"/>
      <c r="Y541" s="80">
        <f t="shared" si="37"/>
        <v>0</v>
      </c>
      <c r="Z541" s="81"/>
    </row>
    <row r="542" spans="1:26" s="1" customFormat="1" ht="15" customHeight="1">
      <c r="A542" s="13" t="str">
        <f>IF(ISBLANK(F542),"",VLOOKUP(F542,#REF!,11,0))</f>
        <v/>
      </c>
      <c r="B542" s="40" t="str">
        <f>IF(ISBLANK(F542),"",VLOOKUP(F542,#REF!,7,0))</f>
        <v/>
      </c>
      <c r="D542" s="88" t="str">
        <f t="shared" si="34"/>
        <v/>
      </c>
      <c r="E542" s="66"/>
      <c r="F542" s="95"/>
      <c r="G542" s="96" t="e">
        <f>IF(ISNA(VLOOKUP(F542,#REF!,3,0)),"",VLOOKUP(F542,#REF!,3,0))</f>
        <v>#REF!</v>
      </c>
      <c r="H542" s="99"/>
      <c r="I542" s="99"/>
      <c r="J542" s="97"/>
      <c r="K542" s="115" t="str">
        <f>IF(ISBLANK(J542),"",(VLOOKUP(J542,#REF!,2,0)))</f>
        <v/>
      </c>
      <c r="L542" s="95" t="str">
        <f t="shared" si="35"/>
        <v/>
      </c>
      <c r="M542" s="95"/>
      <c r="N542" s="95"/>
      <c r="O542" s="95"/>
      <c r="P542" s="95"/>
      <c r="Q542" s="95"/>
      <c r="R542" s="95" t="str">
        <f t="shared" si="36"/>
        <v/>
      </c>
      <c r="S542" s="95"/>
      <c r="T542" s="89"/>
      <c r="U542" s="90"/>
      <c r="V542" s="90"/>
      <c r="W542" s="47"/>
      <c r="X542" s="59"/>
      <c r="Y542" s="80">
        <f t="shared" si="37"/>
        <v>0</v>
      </c>
      <c r="Z542" s="81"/>
    </row>
    <row r="543" spans="1:26" s="1" customFormat="1" ht="15" customHeight="1">
      <c r="A543" s="13" t="str">
        <f>IF(ISBLANK(F543),"",VLOOKUP(F543,#REF!,11,0))</f>
        <v/>
      </c>
      <c r="B543" s="40" t="str">
        <f>IF(ISBLANK(F543),"",VLOOKUP(F543,#REF!,7,0))</f>
        <v/>
      </c>
      <c r="D543" s="88" t="str">
        <f t="shared" si="34"/>
        <v/>
      </c>
      <c r="E543" s="66"/>
      <c r="F543" s="95"/>
      <c r="G543" s="96" t="e">
        <f>IF(ISNA(VLOOKUP(F543,#REF!,3,0)),"",VLOOKUP(F543,#REF!,3,0))</f>
        <v>#REF!</v>
      </c>
      <c r="H543" s="99"/>
      <c r="I543" s="99"/>
      <c r="J543" s="97"/>
      <c r="K543" s="115" t="str">
        <f>IF(ISBLANK(J543),"",(VLOOKUP(J543,#REF!,2,0)))</f>
        <v/>
      </c>
      <c r="L543" s="95" t="str">
        <f t="shared" si="35"/>
        <v/>
      </c>
      <c r="M543" s="95"/>
      <c r="N543" s="95"/>
      <c r="O543" s="95"/>
      <c r="P543" s="95"/>
      <c r="Q543" s="95"/>
      <c r="R543" s="95" t="str">
        <f t="shared" si="36"/>
        <v/>
      </c>
      <c r="S543" s="95"/>
      <c r="T543" s="89"/>
      <c r="U543" s="90"/>
      <c r="V543" s="90"/>
      <c r="W543" s="47"/>
      <c r="X543" s="59"/>
      <c r="Y543" s="80">
        <f t="shared" si="37"/>
        <v>0</v>
      </c>
      <c r="Z543" s="81"/>
    </row>
    <row r="544" spans="1:26" s="1" customFormat="1" ht="15" customHeight="1">
      <c r="A544" s="13" t="str">
        <f>IF(ISBLANK(F544),"",VLOOKUP(F544,#REF!,11,0))</f>
        <v/>
      </c>
      <c r="B544" s="40" t="str">
        <f>IF(ISBLANK(F544),"",VLOOKUP(F544,#REF!,7,0))</f>
        <v/>
      </c>
      <c r="D544" s="88" t="str">
        <f t="shared" si="34"/>
        <v/>
      </c>
      <c r="E544" s="66"/>
      <c r="F544" s="95"/>
      <c r="G544" s="96" t="e">
        <f>IF(ISNA(VLOOKUP(F544,#REF!,3,0)),"",VLOOKUP(F544,#REF!,3,0))</f>
        <v>#REF!</v>
      </c>
      <c r="H544" s="99"/>
      <c r="I544" s="99"/>
      <c r="J544" s="97"/>
      <c r="K544" s="115" t="str">
        <f>IF(ISBLANK(J544),"",(VLOOKUP(J544,#REF!,2,0)))</f>
        <v/>
      </c>
      <c r="L544" s="95" t="str">
        <f t="shared" si="35"/>
        <v/>
      </c>
      <c r="M544" s="95"/>
      <c r="N544" s="95"/>
      <c r="O544" s="95"/>
      <c r="P544" s="95"/>
      <c r="Q544" s="95"/>
      <c r="R544" s="95" t="str">
        <f t="shared" si="36"/>
        <v/>
      </c>
      <c r="S544" s="95"/>
      <c r="T544" s="89"/>
      <c r="U544" s="90"/>
      <c r="V544" s="90"/>
      <c r="W544" s="47"/>
      <c r="X544" s="59"/>
      <c r="Y544" s="80">
        <f t="shared" si="37"/>
        <v>0</v>
      </c>
      <c r="Z544" s="81"/>
    </row>
    <row r="545" spans="1:26" s="1" customFormat="1" ht="15" customHeight="1">
      <c r="A545" s="13" t="str">
        <f>IF(ISBLANK(F545),"",VLOOKUP(F545,#REF!,11,0))</f>
        <v/>
      </c>
      <c r="B545" s="40" t="str">
        <f>IF(ISBLANK(F545),"",VLOOKUP(F545,#REF!,7,0))</f>
        <v/>
      </c>
      <c r="D545" s="88" t="str">
        <f t="shared" si="34"/>
        <v/>
      </c>
      <c r="E545" s="66"/>
      <c r="F545" s="95"/>
      <c r="G545" s="96" t="e">
        <f>IF(ISNA(VLOOKUP(F545,#REF!,3,0)),"",VLOOKUP(F545,#REF!,3,0))</f>
        <v>#REF!</v>
      </c>
      <c r="H545" s="99"/>
      <c r="I545" s="99"/>
      <c r="J545" s="97"/>
      <c r="K545" s="115" t="str">
        <f>IF(ISBLANK(J545),"",(VLOOKUP(J545,#REF!,2,0)))</f>
        <v/>
      </c>
      <c r="L545" s="95" t="str">
        <f t="shared" si="35"/>
        <v/>
      </c>
      <c r="M545" s="95"/>
      <c r="N545" s="95"/>
      <c r="O545" s="95"/>
      <c r="P545" s="95"/>
      <c r="Q545" s="95"/>
      <c r="R545" s="95" t="str">
        <f t="shared" si="36"/>
        <v/>
      </c>
      <c r="S545" s="95"/>
      <c r="T545" s="89"/>
      <c r="U545" s="90"/>
      <c r="V545" s="90"/>
      <c r="W545" s="47"/>
      <c r="X545" s="59"/>
      <c r="Y545" s="80">
        <f t="shared" si="37"/>
        <v>0</v>
      </c>
      <c r="Z545" s="81"/>
    </row>
    <row r="546" spans="1:26" s="1" customFormat="1" ht="15" customHeight="1">
      <c r="A546" s="13" t="str">
        <f>IF(ISBLANK(F546),"",VLOOKUP(F546,#REF!,11,0))</f>
        <v/>
      </c>
      <c r="B546" s="40" t="str">
        <f>IF(ISBLANK(F546),"",VLOOKUP(F546,#REF!,7,0))</f>
        <v/>
      </c>
      <c r="D546" s="88" t="str">
        <f t="shared" si="34"/>
        <v/>
      </c>
      <c r="E546" s="66"/>
      <c r="F546" s="95"/>
      <c r="G546" s="96" t="e">
        <f>IF(ISNA(VLOOKUP(F546,#REF!,3,0)),"",VLOOKUP(F546,#REF!,3,0))</f>
        <v>#REF!</v>
      </c>
      <c r="H546" s="99"/>
      <c r="I546" s="99"/>
      <c r="J546" s="97"/>
      <c r="K546" s="115" t="str">
        <f>IF(ISBLANK(J546),"",(VLOOKUP(J546,#REF!,2,0)))</f>
        <v/>
      </c>
      <c r="L546" s="95" t="str">
        <f t="shared" si="35"/>
        <v/>
      </c>
      <c r="M546" s="95"/>
      <c r="N546" s="95"/>
      <c r="O546" s="95"/>
      <c r="P546" s="95"/>
      <c r="Q546" s="95"/>
      <c r="R546" s="95" t="str">
        <f t="shared" si="36"/>
        <v/>
      </c>
      <c r="S546" s="95"/>
      <c r="T546" s="89"/>
      <c r="U546" s="90"/>
      <c r="V546" s="90"/>
      <c r="W546" s="47"/>
      <c r="X546" s="59"/>
      <c r="Y546" s="80">
        <f t="shared" si="37"/>
        <v>0</v>
      </c>
      <c r="Z546" s="81"/>
    </row>
    <row r="547" spans="1:26" s="1" customFormat="1" ht="15" customHeight="1">
      <c r="A547" s="13" t="str">
        <f>IF(ISBLANK(F547),"",VLOOKUP(F547,#REF!,11,0))</f>
        <v/>
      </c>
      <c r="B547" s="40" t="str">
        <f>IF(ISBLANK(F547),"",VLOOKUP(F547,#REF!,7,0))</f>
        <v/>
      </c>
      <c r="D547" s="88" t="str">
        <f t="shared" si="34"/>
        <v/>
      </c>
      <c r="E547" s="66"/>
      <c r="F547" s="95"/>
      <c r="G547" s="96" t="e">
        <f>IF(ISNA(VLOOKUP(F547,#REF!,3,0)),"",VLOOKUP(F547,#REF!,3,0))</f>
        <v>#REF!</v>
      </c>
      <c r="H547" s="99"/>
      <c r="I547" s="99"/>
      <c r="J547" s="97"/>
      <c r="K547" s="115" t="str">
        <f>IF(ISBLANK(J547),"",(VLOOKUP(J547,#REF!,2,0)))</f>
        <v/>
      </c>
      <c r="L547" s="95" t="str">
        <f t="shared" si="35"/>
        <v/>
      </c>
      <c r="M547" s="95"/>
      <c r="N547" s="95"/>
      <c r="O547" s="95"/>
      <c r="P547" s="95"/>
      <c r="Q547" s="95"/>
      <c r="R547" s="95" t="str">
        <f t="shared" si="36"/>
        <v/>
      </c>
      <c r="S547" s="95"/>
      <c r="T547" s="89"/>
      <c r="U547" s="90"/>
      <c r="V547" s="90"/>
      <c r="W547" s="47"/>
      <c r="X547" s="59"/>
      <c r="Y547" s="80">
        <f t="shared" si="37"/>
        <v>0</v>
      </c>
      <c r="Z547" s="81"/>
    </row>
    <row r="548" spans="1:26" s="1" customFormat="1" ht="15" customHeight="1">
      <c r="A548" s="13" t="str">
        <f>IF(ISBLANK(F548),"",VLOOKUP(F548,#REF!,11,0))</f>
        <v/>
      </c>
      <c r="B548" s="40" t="str">
        <f>IF(ISBLANK(F548),"",VLOOKUP(F548,#REF!,7,0))</f>
        <v/>
      </c>
      <c r="D548" s="88" t="str">
        <f t="shared" si="34"/>
        <v/>
      </c>
      <c r="E548" s="66"/>
      <c r="F548" s="95"/>
      <c r="G548" s="96" t="e">
        <f>IF(ISNA(VLOOKUP(F548,#REF!,3,0)),"",VLOOKUP(F548,#REF!,3,0))</f>
        <v>#REF!</v>
      </c>
      <c r="H548" s="99"/>
      <c r="I548" s="99"/>
      <c r="J548" s="97"/>
      <c r="K548" s="115" t="str">
        <f>IF(ISBLANK(J548),"",(VLOOKUP(J548,#REF!,2,0)))</f>
        <v/>
      </c>
      <c r="L548" s="95" t="str">
        <f t="shared" si="35"/>
        <v/>
      </c>
      <c r="M548" s="95"/>
      <c r="N548" s="95"/>
      <c r="O548" s="95"/>
      <c r="P548" s="95"/>
      <c r="Q548" s="95"/>
      <c r="R548" s="95" t="str">
        <f t="shared" si="36"/>
        <v/>
      </c>
      <c r="S548" s="95"/>
      <c r="T548" s="89"/>
      <c r="U548" s="90"/>
      <c r="V548" s="90"/>
      <c r="W548" s="47"/>
      <c r="X548" s="59"/>
      <c r="Y548" s="80">
        <f t="shared" si="37"/>
        <v>0</v>
      </c>
      <c r="Z548" s="81"/>
    </row>
    <row r="549" spans="1:26" s="1" customFormat="1" ht="15" customHeight="1">
      <c r="A549" s="13" t="str">
        <f>IF(ISBLANK(F549),"",VLOOKUP(F549,#REF!,11,0))</f>
        <v/>
      </c>
      <c r="B549" s="40" t="str">
        <f>IF(ISBLANK(F549),"",VLOOKUP(F549,#REF!,7,0))</f>
        <v/>
      </c>
      <c r="D549" s="88" t="str">
        <f t="shared" si="34"/>
        <v/>
      </c>
      <c r="E549" s="66"/>
      <c r="F549" s="95"/>
      <c r="G549" s="96" t="e">
        <f>IF(ISNA(VLOOKUP(F549,#REF!,3,0)),"",VLOOKUP(F549,#REF!,3,0))</f>
        <v>#REF!</v>
      </c>
      <c r="H549" s="99"/>
      <c r="I549" s="99"/>
      <c r="J549" s="97"/>
      <c r="K549" s="115" t="str">
        <f>IF(ISBLANK(J549),"",(VLOOKUP(J549,#REF!,2,0)))</f>
        <v/>
      </c>
      <c r="L549" s="95" t="str">
        <f t="shared" si="35"/>
        <v/>
      </c>
      <c r="M549" s="95"/>
      <c r="N549" s="95"/>
      <c r="O549" s="95"/>
      <c r="P549" s="95"/>
      <c r="Q549" s="95"/>
      <c r="R549" s="95" t="str">
        <f t="shared" si="36"/>
        <v/>
      </c>
      <c r="S549" s="95"/>
      <c r="T549" s="89"/>
      <c r="U549" s="90"/>
      <c r="V549" s="90"/>
      <c r="W549" s="47"/>
      <c r="X549" s="59"/>
      <c r="Y549" s="80">
        <f t="shared" si="37"/>
        <v>0</v>
      </c>
      <c r="Z549" s="81"/>
    </row>
    <row r="550" spans="1:26" s="1" customFormat="1" ht="15" customHeight="1">
      <c r="A550" s="13" t="str">
        <f>IF(ISBLANK(F550),"",VLOOKUP(F550,#REF!,11,0))</f>
        <v/>
      </c>
      <c r="B550" s="40" t="str">
        <f>IF(ISBLANK(F550),"",VLOOKUP(F550,#REF!,7,0))</f>
        <v/>
      </c>
      <c r="D550" s="88" t="str">
        <f t="shared" si="34"/>
        <v/>
      </c>
      <c r="E550" s="66"/>
      <c r="F550" s="95"/>
      <c r="G550" s="96" t="e">
        <f>IF(ISNA(VLOOKUP(F550,#REF!,3,0)),"",VLOOKUP(F550,#REF!,3,0))</f>
        <v>#REF!</v>
      </c>
      <c r="H550" s="99"/>
      <c r="I550" s="99"/>
      <c r="J550" s="97"/>
      <c r="K550" s="115" t="str">
        <f>IF(ISBLANK(J550),"",(VLOOKUP(J550,#REF!,2,0)))</f>
        <v/>
      </c>
      <c r="L550" s="95" t="str">
        <f t="shared" si="35"/>
        <v/>
      </c>
      <c r="M550" s="95"/>
      <c r="N550" s="95"/>
      <c r="O550" s="95"/>
      <c r="P550" s="95"/>
      <c r="Q550" s="95"/>
      <c r="R550" s="95" t="str">
        <f t="shared" si="36"/>
        <v/>
      </c>
      <c r="S550" s="95"/>
      <c r="T550" s="89"/>
      <c r="U550" s="90"/>
      <c r="V550" s="90"/>
      <c r="W550" s="47"/>
      <c r="X550" s="59"/>
      <c r="Y550" s="80">
        <f t="shared" si="37"/>
        <v>0</v>
      </c>
      <c r="Z550" s="81"/>
    </row>
    <row r="551" spans="1:26" s="1" customFormat="1" ht="15" customHeight="1">
      <c r="A551" s="13" t="str">
        <f>IF(ISBLANK(F551),"",VLOOKUP(F551,#REF!,11,0))</f>
        <v/>
      </c>
      <c r="B551" s="40" t="str">
        <f>IF(ISBLANK(F551),"",VLOOKUP(F551,#REF!,7,0))</f>
        <v/>
      </c>
      <c r="D551" s="88" t="str">
        <f t="shared" si="34"/>
        <v/>
      </c>
      <c r="E551" s="66"/>
      <c r="F551" s="95"/>
      <c r="G551" s="96" t="e">
        <f>IF(ISNA(VLOOKUP(F551,#REF!,3,0)),"",VLOOKUP(F551,#REF!,3,0))</f>
        <v>#REF!</v>
      </c>
      <c r="H551" s="99"/>
      <c r="I551" s="99"/>
      <c r="J551" s="97"/>
      <c r="K551" s="115" t="str">
        <f>IF(ISBLANK(J551),"",(VLOOKUP(J551,#REF!,2,0)))</f>
        <v/>
      </c>
      <c r="L551" s="95" t="str">
        <f t="shared" si="35"/>
        <v/>
      </c>
      <c r="M551" s="95"/>
      <c r="N551" s="95"/>
      <c r="O551" s="95"/>
      <c r="P551" s="95"/>
      <c r="Q551" s="95"/>
      <c r="R551" s="95" t="str">
        <f t="shared" si="36"/>
        <v/>
      </c>
      <c r="S551" s="95"/>
      <c r="T551" s="89"/>
      <c r="U551" s="90"/>
      <c r="V551" s="90"/>
      <c r="W551" s="47"/>
      <c r="X551" s="59"/>
      <c r="Y551" s="80">
        <f t="shared" si="37"/>
        <v>0</v>
      </c>
      <c r="Z551" s="81"/>
    </row>
    <row r="552" spans="1:26" s="1" customFormat="1" ht="15" customHeight="1">
      <c r="A552" s="13" t="str">
        <f>IF(ISBLANK(F552),"",VLOOKUP(F552,#REF!,11,0))</f>
        <v/>
      </c>
      <c r="B552" s="40" t="str">
        <f>IF(ISBLANK(F552),"",VLOOKUP(F552,#REF!,7,0))</f>
        <v/>
      </c>
      <c r="D552" s="88" t="str">
        <f t="shared" si="34"/>
        <v/>
      </c>
      <c r="E552" s="66"/>
      <c r="F552" s="95"/>
      <c r="G552" s="96" t="e">
        <f>IF(ISNA(VLOOKUP(F552,#REF!,3,0)),"",VLOOKUP(F552,#REF!,3,0))</f>
        <v>#REF!</v>
      </c>
      <c r="H552" s="99"/>
      <c r="I552" s="99"/>
      <c r="J552" s="97"/>
      <c r="K552" s="115" t="str">
        <f>IF(ISBLANK(J552),"",(VLOOKUP(J552,#REF!,2,0)))</f>
        <v/>
      </c>
      <c r="L552" s="95" t="str">
        <f t="shared" si="35"/>
        <v/>
      </c>
      <c r="M552" s="95"/>
      <c r="N552" s="95"/>
      <c r="O552" s="95"/>
      <c r="P552" s="95"/>
      <c r="Q552" s="95"/>
      <c r="R552" s="95" t="str">
        <f t="shared" si="36"/>
        <v/>
      </c>
      <c r="S552" s="95"/>
      <c r="T552" s="89"/>
      <c r="U552" s="90"/>
      <c r="V552" s="90"/>
      <c r="W552" s="47"/>
      <c r="X552" s="59"/>
      <c r="Y552" s="80">
        <f t="shared" si="37"/>
        <v>0</v>
      </c>
      <c r="Z552" s="81"/>
    </row>
    <row r="553" spans="1:26" s="1" customFormat="1" ht="15" customHeight="1">
      <c r="A553" s="13" t="str">
        <f>IF(ISBLANK(F553),"",VLOOKUP(F553,#REF!,11,0))</f>
        <v/>
      </c>
      <c r="B553" s="40" t="str">
        <f>IF(ISBLANK(F553),"",VLOOKUP(F553,#REF!,7,0))</f>
        <v/>
      </c>
      <c r="D553" s="88" t="str">
        <f t="shared" si="34"/>
        <v/>
      </c>
      <c r="E553" s="66"/>
      <c r="F553" s="95"/>
      <c r="G553" s="96" t="e">
        <f>IF(ISNA(VLOOKUP(F553,#REF!,3,0)),"",VLOOKUP(F553,#REF!,3,0))</f>
        <v>#REF!</v>
      </c>
      <c r="H553" s="99"/>
      <c r="I553" s="99"/>
      <c r="J553" s="97"/>
      <c r="K553" s="115" t="str">
        <f>IF(ISBLANK(J553),"",(VLOOKUP(J553,#REF!,2,0)))</f>
        <v/>
      </c>
      <c r="L553" s="95" t="str">
        <f t="shared" si="35"/>
        <v/>
      </c>
      <c r="M553" s="95"/>
      <c r="N553" s="95"/>
      <c r="O553" s="95"/>
      <c r="P553" s="95"/>
      <c r="Q553" s="95"/>
      <c r="R553" s="95" t="str">
        <f t="shared" si="36"/>
        <v/>
      </c>
      <c r="S553" s="95"/>
      <c r="T553" s="89"/>
      <c r="U553" s="90"/>
      <c r="V553" s="90"/>
      <c r="W553" s="47"/>
      <c r="X553" s="59"/>
      <c r="Y553" s="80">
        <f t="shared" si="37"/>
        <v>0</v>
      </c>
      <c r="Z553" s="81"/>
    </row>
    <row r="554" spans="1:26" s="1" customFormat="1" ht="15" customHeight="1">
      <c r="A554" s="13" t="str">
        <f>IF(ISBLANK(F554),"",VLOOKUP(F554,#REF!,11,0))</f>
        <v/>
      </c>
      <c r="B554" s="40" t="str">
        <f>IF(ISBLANK(F554),"",VLOOKUP(F554,#REF!,7,0))</f>
        <v/>
      </c>
      <c r="D554" s="88" t="str">
        <f t="shared" si="34"/>
        <v/>
      </c>
      <c r="E554" s="66"/>
      <c r="F554" s="95"/>
      <c r="G554" s="96" t="e">
        <f>IF(ISNA(VLOOKUP(F554,#REF!,3,0)),"",VLOOKUP(F554,#REF!,3,0))</f>
        <v>#REF!</v>
      </c>
      <c r="H554" s="99"/>
      <c r="I554" s="99"/>
      <c r="J554" s="97"/>
      <c r="K554" s="115" t="str">
        <f>IF(ISBLANK(J554),"",(VLOOKUP(J554,#REF!,2,0)))</f>
        <v/>
      </c>
      <c r="L554" s="95" t="str">
        <f t="shared" si="35"/>
        <v/>
      </c>
      <c r="M554" s="95"/>
      <c r="N554" s="95"/>
      <c r="O554" s="95"/>
      <c r="P554" s="95"/>
      <c r="Q554" s="95"/>
      <c r="R554" s="95" t="str">
        <f t="shared" si="36"/>
        <v/>
      </c>
      <c r="S554" s="95"/>
      <c r="T554" s="89"/>
      <c r="U554" s="90"/>
      <c r="V554" s="90"/>
      <c r="W554" s="47"/>
      <c r="X554" s="59"/>
      <c r="Y554" s="80">
        <f t="shared" si="37"/>
        <v>0</v>
      </c>
      <c r="Z554" s="81"/>
    </row>
    <row r="555" spans="1:26" s="1" customFormat="1" ht="15" customHeight="1">
      <c r="A555" s="13" t="str">
        <f>IF(ISBLANK(F555),"",VLOOKUP(F555,#REF!,11,0))</f>
        <v/>
      </c>
      <c r="B555" s="40" t="str">
        <f>IF(ISBLANK(F555),"",VLOOKUP(F555,#REF!,7,0))</f>
        <v/>
      </c>
      <c r="D555" s="88" t="str">
        <f t="shared" si="34"/>
        <v/>
      </c>
      <c r="E555" s="66"/>
      <c r="F555" s="95"/>
      <c r="G555" s="96" t="e">
        <f>IF(ISNA(VLOOKUP(F555,#REF!,3,0)),"",VLOOKUP(F555,#REF!,3,0))</f>
        <v>#REF!</v>
      </c>
      <c r="H555" s="99"/>
      <c r="I555" s="99"/>
      <c r="J555" s="97"/>
      <c r="K555" s="115" t="str">
        <f>IF(ISBLANK(J555),"",(VLOOKUP(J555,#REF!,2,0)))</f>
        <v/>
      </c>
      <c r="L555" s="95" t="str">
        <f t="shared" si="35"/>
        <v/>
      </c>
      <c r="M555" s="95"/>
      <c r="N555" s="95"/>
      <c r="O555" s="95"/>
      <c r="P555" s="95"/>
      <c r="Q555" s="95"/>
      <c r="R555" s="95" t="str">
        <f t="shared" si="36"/>
        <v/>
      </c>
      <c r="S555" s="95"/>
      <c r="T555" s="89"/>
      <c r="U555" s="90"/>
      <c r="V555" s="90"/>
      <c r="W555" s="47"/>
      <c r="X555" s="59"/>
      <c r="Y555" s="80">
        <f t="shared" si="37"/>
        <v>0</v>
      </c>
      <c r="Z555" s="81"/>
    </row>
    <row r="556" spans="1:26" s="1" customFormat="1" ht="15" customHeight="1">
      <c r="A556" s="13" t="str">
        <f>IF(ISBLANK(F556),"",VLOOKUP(F556,#REF!,11,0))</f>
        <v/>
      </c>
      <c r="B556" s="40" t="str">
        <f>IF(ISBLANK(F556),"",VLOOKUP(F556,#REF!,7,0))</f>
        <v/>
      </c>
      <c r="D556" s="88" t="str">
        <f t="shared" si="34"/>
        <v/>
      </c>
      <c r="E556" s="66"/>
      <c r="F556" s="95"/>
      <c r="G556" s="96" t="e">
        <f>IF(ISNA(VLOOKUP(F556,#REF!,3,0)),"",VLOOKUP(F556,#REF!,3,0))</f>
        <v>#REF!</v>
      </c>
      <c r="H556" s="99"/>
      <c r="I556" s="99"/>
      <c r="J556" s="97"/>
      <c r="K556" s="115" t="str">
        <f>IF(ISBLANK(J556),"",(VLOOKUP(J556,#REF!,2,0)))</f>
        <v/>
      </c>
      <c r="L556" s="95" t="str">
        <f t="shared" si="35"/>
        <v/>
      </c>
      <c r="M556" s="95"/>
      <c r="N556" s="95"/>
      <c r="O556" s="95"/>
      <c r="P556" s="95"/>
      <c r="Q556" s="95"/>
      <c r="R556" s="95" t="str">
        <f t="shared" si="36"/>
        <v/>
      </c>
      <c r="S556" s="95"/>
      <c r="T556" s="89"/>
      <c r="U556" s="90"/>
      <c r="V556" s="90"/>
      <c r="W556" s="47"/>
      <c r="X556" s="59"/>
      <c r="Y556" s="80">
        <f t="shared" si="37"/>
        <v>0</v>
      </c>
      <c r="Z556" s="81"/>
    </row>
    <row r="557" spans="1:26" s="1" customFormat="1" ht="15" customHeight="1">
      <c r="A557" s="13" t="str">
        <f>IF(ISBLANK(F557),"",VLOOKUP(F557,#REF!,11,0))</f>
        <v/>
      </c>
      <c r="B557" s="40" t="str">
        <f>IF(ISBLANK(F557),"",VLOOKUP(F557,#REF!,7,0))</f>
        <v/>
      </c>
      <c r="D557" s="88" t="str">
        <f t="shared" si="34"/>
        <v/>
      </c>
      <c r="E557" s="66"/>
      <c r="F557" s="95"/>
      <c r="G557" s="96" t="e">
        <f>IF(ISNA(VLOOKUP(F557,#REF!,3,0)),"",VLOOKUP(F557,#REF!,3,0))</f>
        <v>#REF!</v>
      </c>
      <c r="H557" s="99"/>
      <c r="I557" s="99"/>
      <c r="J557" s="97"/>
      <c r="K557" s="115" t="str">
        <f>IF(ISBLANK(J557),"",(VLOOKUP(J557,#REF!,2,0)))</f>
        <v/>
      </c>
      <c r="L557" s="95" t="str">
        <f t="shared" si="35"/>
        <v/>
      </c>
      <c r="M557" s="95"/>
      <c r="N557" s="95"/>
      <c r="O557" s="95"/>
      <c r="P557" s="95"/>
      <c r="Q557" s="95"/>
      <c r="R557" s="95" t="str">
        <f t="shared" si="36"/>
        <v/>
      </c>
      <c r="S557" s="95"/>
      <c r="T557" s="89"/>
      <c r="U557" s="90"/>
      <c r="V557" s="90"/>
      <c r="W557" s="47"/>
      <c r="X557" s="59"/>
      <c r="Y557" s="80">
        <f t="shared" si="37"/>
        <v>0</v>
      </c>
      <c r="Z557" s="81"/>
    </row>
    <row r="558" spans="1:26" s="1" customFormat="1" ht="15" customHeight="1">
      <c r="A558" s="13" t="str">
        <f>IF(ISBLANK(F558),"",VLOOKUP(F558,#REF!,11,0))</f>
        <v/>
      </c>
      <c r="B558" s="40" t="str">
        <f>IF(ISBLANK(F558),"",VLOOKUP(F558,#REF!,7,0))</f>
        <v/>
      </c>
      <c r="D558" s="88" t="str">
        <f t="shared" ref="D558:D621" si="38">IF(Y558=0,"",IF(ISBLANK(E558),IF(ISBLANK(V558),40,50),IF(E558="J",IF(ISBLANK(V558),29,39),IF(E558="Z",IF(ISBLANK(V558),29,39),IF(E558="G",IF(ISBLANK(V558),9,19),IF(E558="I",IF(ISBLANK(V558),9,19)))))))</f>
        <v/>
      </c>
      <c r="E558" s="66"/>
      <c r="F558" s="95"/>
      <c r="G558" s="96" t="e">
        <f>IF(ISNA(VLOOKUP(F558,#REF!,3,0)),"",VLOOKUP(F558,#REF!,3,0))</f>
        <v>#REF!</v>
      </c>
      <c r="H558" s="99"/>
      <c r="I558" s="99"/>
      <c r="J558" s="97"/>
      <c r="K558" s="115" t="str">
        <f>IF(ISBLANK(J558),"",(VLOOKUP(J558,#REF!,2,0)))</f>
        <v/>
      </c>
      <c r="L558" s="95" t="str">
        <f t="shared" si="35"/>
        <v/>
      </c>
      <c r="M558" s="95"/>
      <c r="N558" s="95"/>
      <c r="O558" s="95"/>
      <c r="P558" s="95"/>
      <c r="Q558" s="95"/>
      <c r="R558" s="95" t="str">
        <f t="shared" si="36"/>
        <v/>
      </c>
      <c r="S558" s="95"/>
      <c r="T558" s="89"/>
      <c r="U558" s="90"/>
      <c r="V558" s="90"/>
      <c r="W558" s="47"/>
      <c r="X558" s="59"/>
      <c r="Y558" s="80">
        <f t="shared" si="37"/>
        <v>0</v>
      </c>
      <c r="Z558" s="81"/>
    </row>
    <row r="559" spans="1:26" s="1" customFormat="1" ht="15" customHeight="1">
      <c r="A559" s="13" t="str">
        <f>IF(ISBLANK(F559),"",VLOOKUP(F559,#REF!,11,0))</f>
        <v/>
      </c>
      <c r="B559" s="40" t="str">
        <f>IF(ISBLANK(F559),"",VLOOKUP(F559,#REF!,7,0))</f>
        <v/>
      </c>
      <c r="D559" s="88" t="str">
        <f t="shared" si="38"/>
        <v/>
      </c>
      <c r="E559" s="66"/>
      <c r="F559" s="95"/>
      <c r="G559" s="96" t="e">
        <f>IF(ISNA(VLOOKUP(F559,#REF!,3,0)),"",VLOOKUP(F559,#REF!,3,0))</f>
        <v>#REF!</v>
      </c>
      <c r="H559" s="99"/>
      <c r="I559" s="99"/>
      <c r="J559" s="97"/>
      <c r="K559" s="115" t="str">
        <f>IF(ISBLANK(J559),"",(VLOOKUP(J559,#REF!,2,0)))</f>
        <v/>
      </c>
      <c r="L559" s="95" t="str">
        <f t="shared" ref="L559:L622" si="39">IF(B559="","",IF(B559="-","VX",IF(B559="&lt;","VX",IF(B559="+","OX",IF(B559="&gt;","OX",IF(B559="YY","YY",IF(B559="ZZ","ZZ")))))))</f>
        <v/>
      </c>
      <c r="M559" s="95"/>
      <c r="N559" s="95"/>
      <c r="O559" s="95"/>
      <c r="P559" s="95"/>
      <c r="Q559" s="95"/>
      <c r="R559" s="95" t="str">
        <f t="shared" ref="R559:R622" si="40">IF(Q559="","","0010")</f>
        <v/>
      </c>
      <c r="S559" s="95"/>
      <c r="T559" s="89"/>
      <c r="U559" s="90"/>
      <c r="V559" s="90"/>
      <c r="W559" s="47"/>
      <c r="X559" s="59"/>
      <c r="Y559" s="80">
        <f t="shared" ref="Y559:Y622" si="41">ROUND(U559-V559,2)</f>
        <v>0</v>
      </c>
      <c r="Z559" s="81"/>
    </row>
    <row r="560" spans="1:26" s="1" customFormat="1" ht="15" customHeight="1">
      <c r="A560" s="13" t="str">
        <f>IF(ISBLANK(F560),"",VLOOKUP(F560,#REF!,11,0))</f>
        <v/>
      </c>
      <c r="B560" s="40" t="str">
        <f>IF(ISBLANK(F560),"",VLOOKUP(F560,#REF!,7,0))</f>
        <v/>
      </c>
      <c r="D560" s="88" t="str">
        <f t="shared" si="38"/>
        <v/>
      </c>
      <c r="E560" s="66"/>
      <c r="F560" s="95"/>
      <c r="G560" s="96" t="e">
        <f>IF(ISNA(VLOOKUP(F560,#REF!,3,0)),"",VLOOKUP(F560,#REF!,3,0))</f>
        <v>#REF!</v>
      </c>
      <c r="H560" s="99"/>
      <c r="I560" s="99"/>
      <c r="J560" s="97"/>
      <c r="K560" s="115" t="str">
        <f>IF(ISBLANK(J560),"",(VLOOKUP(J560,#REF!,2,0)))</f>
        <v/>
      </c>
      <c r="L560" s="95" t="str">
        <f t="shared" si="39"/>
        <v/>
      </c>
      <c r="M560" s="95"/>
      <c r="N560" s="95"/>
      <c r="O560" s="95"/>
      <c r="P560" s="95"/>
      <c r="Q560" s="95"/>
      <c r="R560" s="95" t="str">
        <f t="shared" si="40"/>
        <v/>
      </c>
      <c r="S560" s="95"/>
      <c r="T560" s="89"/>
      <c r="U560" s="90"/>
      <c r="V560" s="90"/>
      <c r="W560" s="47"/>
      <c r="X560" s="59"/>
      <c r="Y560" s="80">
        <f t="shared" si="41"/>
        <v>0</v>
      </c>
      <c r="Z560" s="81"/>
    </row>
    <row r="561" spans="1:26" s="1" customFormat="1" ht="15" customHeight="1">
      <c r="A561" s="13" t="str">
        <f>IF(ISBLANK(F561),"",VLOOKUP(F561,#REF!,11,0))</f>
        <v/>
      </c>
      <c r="B561" s="40" t="str">
        <f>IF(ISBLANK(F561),"",VLOOKUP(F561,#REF!,7,0))</f>
        <v/>
      </c>
      <c r="D561" s="88" t="str">
        <f t="shared" si="38"/>
        <v/>
      </c>
      <c r="E561" s="66"/>
      <c r="F561" s="95"/>
      <c r="G561" s="96" t="e">
        <f>IF(ISNA(VLOOKUP(F561,#REF!,3,0)),"",VLOOKUP(F561,#REF!,3,0))</f>
        <v>#REF!</v>
      </c>
      <c r="H561" s="99"/>
      <c r="I561" s="99"/>
      <c r="J561" s="97"/>
      <c r="K561" s="115" t="str">
        <f>IF(ISBLANK(J561),"",(VLOOKUP(J561,#REF!,2,0)))</f>
        <v/>
      </c>
      <c r="L561" s="95" t="str">
        <f t="shared" si="39"/>
        <v/>
      </c>
      <c r="M561" s="95"/>
      <c r="N561" s="95"/>
      <c r="O561" s="95"/>
      <c r="P561" s="95"/>
      <c r="Q561" s="95"/>
      <c r="R561" s="95" t="str">
        <f t="shared" si="40"/>
        <v/>
      </c>
      <c r="S561" s="95"/>
      <c r="T561" s="89"/>
      <c r="U561" s="90"/>
      <c r="V561" s="90"/>
      <c r="W561" s="47"/>
      <c r="X561" s="59"/>
      <c r="Y561" s="80">
        <f t="shared" si="41"/>
        <v>0</v>
      </c>
      <c r="Z561" s="81"/>
    </row>
    <row r="562" spans="1:26" s="1" customFormat="1" ht="15" customHeight="1">
      <c r="A562" s="13" t="str">
        <f>IF(ISBLANK(F562),"",VLOOKUP(F562,#REF!,11,0))</f>
        <v/>
      </c>
      <c r="B562" s="40" t="str">
        <f>IF(ISBLANK(F562),"",VLOOKUP(F562,#REF!,7,0))</f>
        <v/>
      </c>
      <c r="D562" s="88" t="str">
        <f t="shared" si="38"/>
        <v/>
      </c>
      <c r="E562" s="66"/>
      <c r="F562" s="95"/>
      <c r="G562" s="96" t="e">
        <f>IF(ISNA(VLOOKUP(F562,#REF!,3,0)),"",VLOOKUP(F562,#REF!,3,0))</f>
        <v>#REF!</v>
      </c>
      <c r="H562" s="99"/>
      <c r="I562" s="99"/>
      <c r="J562" s="97"/>
      <c r="K562" s="115" t="str">
        <f>IF(ISBLANK(J562),"",(VLOOKUP(J562,#REF!,2,0)))</f>
        <v/>
      </c>
      <c r="L562" s="95" t="str">
        <f t="shared" si="39"/>
        <v/>
      </c>
      <c r="M562" s="95"/>
      <c r="N562" s="95"/>
      <c r="O562" s="95"/>
      <c r="P562" s="95"/>
      <c r="Q562" s="95"/>
      <c r="R562" s="95" t="str">
        <f t="shared" si="40"/>
        <v/>
      </c>
      <c r="S562" s="95"/>
      <c r="T562" s="89"/>
      <c r="U562" s="90"/>
      <c r="V562" s="90"/>
      <c r="W562" s="47"/>
      <c r="X562" s="59"/>
      <c r="Y562" s="80">
        <f t="shared" si="41"/>
        <v>0</v>
      </c>
      <c r="Z562" s="81"/>
    </row>
    <row r="563" spans="1:26" s="1" customFormat="1" ht="15" customHeight="1">
      <c r="A563" s="13" t="str">
        <f>IF(ISBLANK(F563),"",VLOOKUP(F563,#REF!,11,0))</f>
        <v/>
      </c>
      <c r="B563" s="40" t="str">
        <f>IF(ISBLANK(F563),"",VLOOKUP(F563,#REF!,7,0))</f>
        <v/>
      </c>
      <c r="D563" s="88" t="str">
        <f t="shared" si="38"/>
        <v/>
      </c>
      <c r="E563" s="66"/>
      <c r="F563" s="95"/>
      <c r="G563" s="96" t="e">
        <f>IF(ISNA(VLOOKUP(F563,#REF!,3,0)),"",VLOOKUP(F563,#REF!,3,0))</f>
        <v>#REF!</v>
      </c>
      <c r="H563" s="99"/>
      <c r="I563" s="99"/>
      <c r="J563" s="97"/>
      <c r="K563" s="115" t="str">
        <f>IF(ISBLANK(J563),"",(VLOOKUP(J563,#REF!,2,0)))</f>
        <v/>
      </c>
      <c r="L563" s="95" t="str">
        <f t="shared" si="39"/>
        <v/>
      </c>
      <c r="M563" s="95"/>
      <c r="N563" s="95"/>
      <c r="O563" s="95"/>
      <c r="P563" s="95"/>
      <c r="Q563" s="95"/>
      <c r="R563" s="95" t="str">
        <f t="shared" si="40"/>
        <v/>
      </c>
      <c r="S563" s="95"/>
      <c r="T563" s="89"/>
      <c r="U563" s="90"/>
      <c r="V563" s="90"/>
      <c r="W563" s="47"/>
      <c r="X563" s="59"/>
      <c r="Y563" s="80">
        <f t="shared" si="41"/>
        <v>0</v>
      </c>
      <c r="Z563" s="81"/>
    </row>
    <row r="564" spans="1:26" s="1" customFormat="1" ht="15" customHeight="1">
      <c r="A564" s="13" t="str">
        <f>IF(ISBLANK(F564),"",VLOOKUP(F564,#REF!,11,0))</f>
        <v/>
      </c>
      <c r="B564" s="40" t="str">
        <f>IF(ISBLANK(F564),"",VLOOKUP(F564,#REF!,7,0))</f>
        <v/>
      </c>
      <c r="D564" s="88" t="str">
        <f t="shared" si="38"/>
        <v/>
      </c>
      <c r="E564" s="66"/>
      <c r="F564" s="95"/>
      <c r="G564" s="96" t="e">
        <f>IF(ISNA(VLOOKUP(F564,#REF!,3,0)),"",VLOOKUP(F564,#REF!,3,0))</f>
        <v>#REF!</v>
      </c>
      <c r="H564" s="99"/>
      <c r="I564" s="99"/>
      <c r="J564" s="97"/>
      <c r="K564" s="115" t="str">
        <f>IF(ISBLANK(J564),"",(VLOOKUP(J564,#REF!,2,0)))</f>
        <v/>
      </c>
      <c r="L564" s="95" t="str">
        <f t="shared" si="39"/>
        <v/>
      </c>
      <c r="M564" s="95"/>
      <c r="N564" s="95"/>
      <c r="O564" s="95"/>
      <c r="P564" s="95"/>
      <c r="Q564" s="95"/>
      <c r="R564" s="95" t="str">
        <f t="shared" si="40"/>
        <v/>
      </c>
      <c r="S564" s="95"/>
      <c r="T564" s="89"/>
      <c r="U564" s="90"/>
      <c r="V564" s="90"/>
      <c r="W564" s="47"/>
      <c r="X564" s="59"/>
      <c r="Y564" s="80">
        <f t="shared" si="41"/>
        <v>0</v>
      </c>
      <c r="Z564" s="81"/>
    </row>
    <row r="565" spans="1:26" s="1" customFormat="1" ht="15" customHeight="1">
      <c r="A565" s="13" t="str">
        <f>IF(ISBLANK(F565),"",VLOOKUP(F565,#REF!,11,0))</f>
        <v/>
      </c>
      <c r="B565" s="40" t="str">
        <f>IF(ISBLANK(F565),"",VLOOKUP(F565,#REF!,7,0))</f>
        <v/>
      </c>
      <c r="D565" s="88" t="str">
        <f t="shared" si="38"/>
        <v/>
      </c>
      <c r="E565" s="66"/>
      <c r="F565" s="95"/>
      <c r="G565" s="96" t="e">
        <f>IF(ISNA(VLOOKUP(F565,#REF!,3,0)),"",VLOOKUP(F565,#REF!,3,0))</f>
        <v>#REF!</v>
      </c>
      <c r="H565" s="99"/>
      <c r="I565" s="99"/>
      <c r="J565" s="97"/>
      <c r="K565" s="115" t="str">
        <f>IF(ISBLANK(J565),"",(VLOOKUP(J565,#REF!,2,0)))</f>
        <v/>
      </c>
      <c r="L565" s="95" t="str">
        <f t="shared" si="39"/>
        <v/>
      </c>
      <c r="M565" s="95"/>
      <c r="N565" s="95"/>
      <c r="O565" s="95"/>
      <c r="P565" s="95"/>
      <c r="Q565" s="95"/>
      <c r="R565" s="95" t="str">
        <f t="shared" si="40"/>
        <v/>
      </c>
      <c r="S565" s="95"/>
      <c r="T565" s="89"/>
      <c r="U565" s="90"/>
      <c r="V565" s="90"/>
      <c r="W565" s="47"/>
      <c r="X565" s="59"/>
      <c r="Y565" s="80">
        <f t="shared" si="41"/>
        <v>0</v>
      </c>
      <c r="Z565" s="81"/>
    </row>
    <row r="566" spans="1:26" s="1" customFormat="1" ht="15" customHeight="1">
      <c r="A566" s="13" t="str">
        <f>IF(ISBLANK(F566),"",VLOOKUP(F566,#REF!,11,0))</f>
        <v/>
      </c>
      <c r="B566" s="40" t="str">
        <f>IF(ISBLANK(F566),"",VLOOKUP(F566,#REF!,7,0))</f>
        <v/>
      </c>
      <c r="D566" s="88" t="str">
        <f t="shared" si="38"/>
        <v/>
      </c>
      <c r="E566" s="66"/>
      <c r="F566" s="95"/>
      <c r="G566" s="96" t="e">
        <f>IF(ISNA(VLOOKUP(F566,#REF!,3,0)),"",VLOOKUP(F566,#REF!,3,0))</f>
        <v>#REF!</v>
      </c>
      <c r="H566" s="99"/>
      <c r="I566" s="99"/>
      <c r="J566" s="97"/>
      <c r="K566" s="115" t="str">
        <f>IF(ISBLANK(J566),"",(VLOOKUP(J566,#REF!,2,0)))</f>
        <v/>
      </c>
      <c r="L566" s="95" t="str">
        <f t="shared" si="39"/>
        <v/>
      </c>
      <c r="M566" s="95"/>
      <c r="N566" s="95"/>
      <c r="O566" s="95"/>
      <c r="P566" s="95"/>
      <c r="Q566" s="95"/>
      <c r="R566" s="95" t="str">
        <f t="shared" si="40"/>
        <v/>
      </c>
      <c r="S566" s="95"/>
      <c r="T566" s="89"/>
      <c r="U566" s="90"/>
      <c r="V566" s="90"/>
      <c r="W566" s="47"/>
      <c r="X566" s="59"/>
      <c r="Y566" s="80">
        <f t="shared" si="41"/>
        <v>0</v>
      </c>
      <c r="Z566" s="81"/>
    </row>
    <row r="567" spans="1:26" s="1" customFormat="1" ht="15" customHeight="1">
      <c r="A567" s="13" t="str">
        <f>IF(ISBLANK(F567),"",VLOOKUP(F567,#REF!,11,0))</f>
        <v/>
      </c>
      <c r="B567" s="40" t="str">
        <f>IF(ISBLANK(F567),"",VLOOKUP(F567,#REF!,7,0))</f>
        <v/>
      </c>
      <c r="D567" s="88" t="str">
        <f t="shared" si="38"/>
        <v/>
      </c>
      <c r="E567" s="66"/>
      <c r="F567" s="95"/>
      <c r="G567" s="96" t="e">
        <f>IF(ISNA(VLOOKUP(F567,#REF!,3,0)),"",VLOOKUP(F567,#REF!,3,0))</f>
        <v>#REF!</v>
      </c>
      <c r="H567" s="99"/>
      <c r="I567" s="99"/>
      <c r="J567" s="97"/>
      <c r="K567" s="115" t="str">
        <f>IF(ISBLANK(J567),"",(VLOOKUP(J567,#REF!,2,0)))</f>
        <v/>
      </c>
      <c r="L567" s="95" t="str">
        <f t="shared" si="39"/>
        <v/>
      </c>
      <c r="M567" s="95"/>
      <c r="N567" s="95"/>
      <c r="O567" s="95"/>
      <c r="P567" s="95"/>
      <c r="Q567" s="95"/>
      <c r="R567" s="95" t="str">
        <f t="shared" si="40"/>
        <v/>
      </c>
      <c r="S567" s="95"/>
      <c r="T567" s="89"/>
      <c r="U567" s="90"/>
      <c r="V567" s="90"/>
      <c r="W567" s="47"/>
      <c r="X567" s="59"/>
      <c r="Y567" s="80">
        <f t="shared" si="41"/>
        <v>0</v>
      </c>
      <c r="Z567" s="81"/>
    </row>
    <row r="568" spans="1:26" s="1" customFormat="1" ht="15" customHeight="1">
      <c r="A568" s="13" t="str">
        <f>IF(ISBLANK(F568),"",VLOOKUP(F568,#REF!,11,0))</f>
        <v/>
      </c>
      <c r="B568" s="40" t="str">
        <f>IF(ISBLANK(F568),"",VLOOKUP(F568,#REF!,7,0))</f>
        <v/>
      </c>
      <c r="D568" s="88" t="str">
        <f t="shared" si="38"/>
        <v/>
      </c>
      <c r="E568" s="66"/>
      <c r="F568" s="95"/>
      <c r="G568" s="96" t="e">
        <f>IF(ISNA(VLOOKUP(F568,#REF!,3,0)),"",VLOOKUP(F568,#REF!,3,0))</f>
        <v>#REF!</v>
      </c>
      <c r="H568" s="99"/>
      <c r="I568" s="99"/>
      <c r="J568" s="97"/>
      <c r="K568" s="115" t="str">
        <f>IF(ISBLANK(J568),"",(VLOOKUP(J568,#REF!,2,0)))</f>
        <v/>
      </c>
      <c r="L568" s="95" t="str">
        <f t="shared" si="39"/>
        <v/>
      </c>
      <c r="M568" s="95"/>
      <c r="N568" s="95"/>
      <c r="O568" s="95"/>
      <c r="P568" s="95"/>
      <c r="Q568" s="95"/>
      <c r="R568" s="95" t="str">
        <f t="shared" si="40"/>
        <v/>
      </c>
      <c r="S568" s="95"/>
      <c r="T568" s="89"/>
      <c r="U568" s="90"/>
      <c r="V568" s="90"/>
      <c r="W568" s="47"/>
      <c r="X568" s="59"/>
      <c r="Y568" s="80">
        <f t="shared" si="41"/>
        <v>0</v>
      </c>
      <c r="Z568" s="81"/>
    </row>
    <row r="569" spans="1:26" s="1" customFormat="1" ht="15" customHeight="1">
      <c r="A569" s="13" t="str">
        <f>IF(ISBLANK(F569),"",VLOOKUP(F569,#REF!,11,0))</f>
        <v/>
      </c>
      <c r="B569" s="40" t="str">
        <f>IF(ISBLANK(F569),"",VLOOKUP(F569,#REF!,7,0))</f>
        <v/>
      </c>
      <c r="D569" s="88" t="str">
        <f t="shared" si="38"/>
        <v/>
      </c>
      <c r="E569" s="66"/>
      <c r="F569" s="95"/>
      <c r="G569" s="96" t="e">
        <f>IF(ISNA(VLOOKUP(F569,#REF!,3,0)),"",VLOOKUP(F569,#REF!,3,0))</f>
        <v>#REF!</v>
      </c>
      <c r="H569" s="99"/>
      <c r="I569" s="99"/>
      <c r="J569" s="97"/>
      <c r="K569" s="115" t="str">
        <f>IF(ISBLANK(J569),"",(VLOOKUP(J569,#REF!,2,0)))</f>
        <v/>
      </c>
      <c r="L569" s="95" t="str">
        <f t="shared" si="39"/>
        <v/>
      </c>
      <c r="M569" s="95"/>
      <c r="N569" s="95"/>
      <c r="O569" s="95"/>
      <c r="P569" s="95"/>
      <c r="Q569" s="95"/>
      <c r="R569" s="95" t="str">
        <f t="shared" si="40"/>
        <v/>
      </c>
      <c r="S569" s="95"/>
      <c r="T569" s="89"/>
      <c r="U569" s="90"/>
      <c r="V569" s="90"/>
      <c r="W569" s="47"/>
      <c r="X569" s="59"/>
      <c r="Y569" s="80">
        <f t="shared" si="41"/>
        <v>0</v>
      </c>
      <c r="Z569" s="81"/>
    </row>
    <row r="570" spans="1:26" s="1" customFormat="1" ht="15" customHeight="1">
      <c r="A570" s="13" t="str">
        <f>IF(ISBLANK(F570),"",VLOOKUP(F570,#REF!,11,0))</f>
        <v/>
      </c>
      <c r="B570" s="40" t="str">
        <f>IF(ISBLANK(F570),"",VLOOKUP(F570,#REF!,7,0))</f>
        <v/>
      </c>
      <c r="D570" s="88" t="str">
        <f t="shared" si="38"/>
        <v/>
      </c>
      <c r="E570" s="66"/>
      <c r="F570" s="95"/>
      <c r="G570" s="96" t="e">
        <f>IF(ISNA(VLOOKUP(F570,#REF!,3,0)),"",VLOOKUP(F570,#REF!,3,0))</f>
        <v>#REF!</v>
      </c>
      <c r="H570" s="99"/>
      <c r="I570" s="99"/>
      <c r="J570" s="97"/>
      <c r="K570" s="115" t="str">
        <f>IF(ISBLANK(J570),"",(VLOOKUP(J570,#REF!,2,0)))</f>
        <v/>
      </c>
      <c r="L570" s="95" t="str">
        <f t="shared" si="39"/>
        <v/>
      </c>
      <c r="M570" s="95"/>
      <c r="N570" s="95"/>
      <c r="O570" s="95"/>
      <c r="P570" s="95"/>
      <c r="Q570" s="95"/>
      <c r="R570" s="95" t="str">
        <f t="shared" si="40"/>
        <v/>
      </c>
      <c r="S570" s="95"/>
      <c r="T570" s="89"/>
      <c r="U570" s="90"/>
      <c r="V570" s="90"/>
      <c r="W570" s="47"/>
      <c r="X570" s="59"/>
      <c r="Y570" s="80">
        <f t="shared" si="41"/>
        <v>0</v>
      </c>
      <c r="Z570" s="81"/>
    </row>
    <row r="571" spans="1:26" s="1" customFormat="1" ht="15" customHeight="1">
      <c r="A571" s="13" t="str">
        <f>IF(ISBLANK(F571),"",VLOOKUP(F571,#REF!,11,0))</f>
        <v/>
      </c>
      <c r="B571" s="40" t="str">
        <f>IF(ISBLANK(F571),"",VLOOKUP(F571,#REF!,7,0))</f>
        <v/>
      </c>
      <c r="D571" s="88" t="str">
        <f t="shared" si="38"/>
        <v/>
      </c>
      <c r="E571" s="66"/>
      <c r="F571" s="95"/>
      <c r="G571" s="96" t="e">
        <f>IF(ISNA(VLOOKUP(F571,#REF!,3,0)),"",VLOOKUP(F571,#REF!,3,0))</f>
        <v>#REF!</v>
      </c>
      <c r="H571" s="99"/>
      <c r="I571" s="99"/>
      <c r="J571" s="97"/>
      <c r="K571" s="115" t="str">
        <f>IF(ISBLANK(J571),"",(VLOOKUP(J571,#REF!,2,0)))</f>
        <v/>
      </c>
      <c r="L571" s="95" t="str">
        <f t="shared" si="39"/>
        <v/>
      </c>
      <c r="M571" s="95"/>
      <c r="N571" s="95"/>
      <c r="O571" s="95"/>
      <c r="P571" s="95"/>
      <c r="Q571" s="95"/>
      <c r="R571" s="95" t="str">
        <f t="shared" si="40"/>
        <v/>
      </c>
      <c r="S571" s="95"/>
      <c r="T571" s="89"/>
      <c r="U571" s="90"/>
      <c r="V571" s="90"/>
      <c r="W571" s="47"/>
      <c r="X571" s="59"/>
      <c r="Y571" s="80">
        <f t="shared" si="41"/>
        <v>0</v>
      </c>
      <c r="Z571" s="81"/>
    </row>
    <row r="572" spans="1:26" s="1" customFormat="1" ht="15" customHeight="1">
      <c r="A572" s="13" t="str">
        <f>IF(ISBLANK(F572),"",VLOOKUP(F572,#REF!,11,0))</f>
        <v/>
      </c>
      <c r="B572" s="40" t="str">
        <f>IF(ISBLANK(F572),"",VLOOKUP(F572,#REF!,7,0))</f>
        <v/>
      </c>
      <c r="D572" s="88" t="str">
        <f t="shared" si="38"/>
        <v/>
      </c>
      <c r="E572" s="66"/>
      <c r="F572" s="95"/>
      <c r="G572" s="96" t="e">
        <f>IF(ISNA(VLOOKUP(F572,#REF!,3,0)),"",VLOOKUP(F572,#REF!,3,0))</f>
        <v>#REF!</v>
      </c>
      <c r="H572" s="99"/>
      <c r="I572" s="99"/>
      <c r="J572" s="97"/>
      <c r="K572" s="115" t="str">
        <f>IF(ISBLANK(J572),"",(VLOOKUP(J572,#REF!,2,0)))</f>
        <v/>
      </c>
      <c r="L572" s="95" t="str">
        <f t="shared" si="39"/>
        <v/>
      </c>
      <c r="M572" s="95"/>
      <c r="N572" s="95"/>
      <c r="O572" s="95"/>
      <c r="P572" s="95"/>
      <c r="Q572" s="95"/>
      <c r="R572" s="95" t="str">
        <f t="shared" si="40"/>
        <v/>
      </c>
      <c r="S572" s="95"/>
      <c r="T572" s="89"/>
      <c r="U572" s="90"/>
      <c r="V572" s="90"/>
      <c r="W572" s="47"/>
      <c r="X572" s="59"/>
      <c r="Y572" s="80">
        <f t="shared" si="41"/>
        <v>0</v>
      </c>
      <c r="Z572" s="81"/>
    </row>
    <row r="573" spans="1:26" s="1" customFormat="1" ht="15" customHeight="1">
      <c r="A573" s="13" t="str">
        <f>IF(ISBLANK(F573),"",VLOOKUP(F573,#REF!,11,0))</f>
        <v/>
      </c>
      <c r="B573" s="40" t="str">
        <f>IF(ISBLANK(F573),"",VLOOKUP(F573,#REF!,7,0))</f>
        <v/>
      </c>
      <c r="D573" s="88" t="str">
        <f t="shared" si="38"/>
        <v/>
      </c>
      <c r="E573" s="66"/>
      <c r="F573" s="95"/>
      <c r="G573" s="96" t="e">
        <f>IF(ISNA(VLOOKUP(F573,#REF!,3,0)),"",VLOOKUP(F573,#REF!,3,0))</f>
        <v>#REF!</v>
      </c>
      <c r="H573" s="99"/>
      <c r="I573" s="99"/>
      <c r="J573" s="97"/>
      <c r="K573" s="115" t="str">
        <f>IF(ISBLANK(J573),"",(VLOOKUP(J573,#REF!,2,0)))</f>
        <v/>
      </c>
      <c r="L573" s="95" t="str">
        <f t="shared" si="39"/>
        <v/>
      </c>
      <c r="M573" s="95"/>
      <c r="N573" s="95"/>
      <c r="O573" s="95"/>
      <c r="P573" s="95"/>
      <c r="Q573" s="95"/>
      <c r="R573" s="95" t="str">
        <f t="shared" si="40"/>
        <v/>
      </c>
      <c r="S573" s="95"/>
      <c r="T573" s="89"/>
      <c r="U573" s="90"/>
      <c r="V573" s="90"/>
      <c r="W573" s="47"/>
      <c r="X573" s="59"/>
      <c r="Y573" s="80">
        <f t="shared" si="41"/>
        <v>0</v>
      </c>
      <c r="Z573" s="81"/>
    </row>
    <row r="574" spans="1:26" s="1" customFormat="1" ht="15" customHeight="1">
      <c r="A574" s="13" t="str">
        <f>IF(ISBLANK(F574),"",VLOOKUP(F574,#REF!,11,0))</f>
        <v/>
      </c>
      <c r="B574" s="40" t="str">
        <f>IF(ISBLANK(F574),"",VLOOKUP(F574,#REF!,7,0))</f>
        <v/>
      </c>
      <c r="D574" s="88" t="str">
        <f t="shared" si="38"/>
        <v/>
      </c>
      <c r="E574" s="66"/>
      <c r="F574" s="95"/>
      <c r="G574" s="96" t="e">
        <f>IF(ISNA(VLOOKUP(F574,#REF!,3,0)),"",VLOOKUP(F574,#REF!,3,0))</f>
        <v>#REF!</v>
      </c>
      <c r="H574" s="99"/>
      <c r="I574" s="99"/>
      <c r="J574" s="97"/>
      <c r="K574" s="115" t="str">
        <f>IF(ISBLANK(J574),"",(VLOOKUP(J574,#REF!,2,0)))</f>
        <v/>
      </c>
      <c r="L574" s="95" t="str">
        <f t="shared" si="39"/>
        <v/>
      </c>
      <c r="M574" s="95"/>
      <c r="N574" s="95"/>
      <c r="O574" s="95"/>
      <c r="P574" s="95"/>
      <c r="Q574" s="95"/>
      <c r="R574" s="95" t="str">
        <f t="shared" si="40"/>
        <v/>
      </c>
      <c r="S574" s="95"/>
      <c r="T574" s="89"/>
      <c r="U574" s="90"/>
      <c r="V574" s="90"/>
      <c r="W574" s="47"/>
      <c r="X574" s="59"/>
      <c r="Y574" s="80">
        <f t="shared" si="41"/>
        <v>0</v>
      </c>
      <c r="Z574" s="81"/>
    </row>
    <row r="575" spans="1:26" s="1" customFormat="1" ht="15" customHeight="1">
      <c r="A575" s="13" t="str">
        <f>IF(ISBLANK(F575),"",VLOOKUP(F575,#REF!,11,0))</f>
        <v/>
      </c>
      <c r="B575" s="40" t="str">
        <f>IF(ISBLANK(F575),"",VLOOKUP(F575,#REF!,7,0))</f>
        <v/>
      </c>
      <c r="D575" s="88" t="str">
        <f t="shared" si="38"/>
        <v/>
      </c>
      <c r="E575" s="66"/>
      <c r="F575" s="95"/>
      <c r="G575" s="96" t="e">
        <f>IF(ISNA(VLOOKUP(F575,#REF!,3,0)),"",VLOOKUP(F575,#REF!,3,0))</f>
        <v>#REF!</v>
      </c>
      <c r="H575" s="99"/>
      <c r="I575" s="99"/>
      <c r="J575" s="97"/>
      <c r="K575" s="115" t="str">
        <f>IF(ISBLANK(J575),"",(VLOOKUP(J575,#REF!,2,0)))</f>
        <v/>
      </c>
      <c r="L575" s="95" t="str">
        <f t="shared" si="39"/>
        <v/>
      </c>
      <c r="M575" s="95"/>
      <c r="N575" s="95"/>
      <c r="O575" s="95"/>
      <c r="P575" s="95"/>
      <c r="Q575" s="95"/>
      <c r="R575" s="95" t="str">
        <f t="shared" si="40"/>
        <v/>
      </c>
      <c r="S575" s="95"/>
      <c r="T575" s="89"/>
      <c r="U575" s="90"/>
      <c r="V575" s="90"/>
      <c r="W575" s="47"/>
      <c r="X575" s="59"/>
      <c r="Y575" s="80">
        <f t="shared" si="41"/>
        <v>0</v>
      </c>
      <c r="Z575" s="81"/>
    </row>
    <row r="576" spans="1:26" s="1" customFormat="1" ht="15" customHeight="1">
      <c r="A576" s="13" t="str">
        <f>IF(ISBLANK(F576),"",VLOOKUP(F576,#REF!,11,0))</f>
        <v/>
      </c>
      <c r="B576" s="40" t="str">
        <f>IF(ISBLANK(F576),"",VLOOKUP(F576,#REF!,7,0))</f>
        <v/>
      </c>
      <c r="D576" s="88" t="str">
        <f t="shared" si="38"/>
        <v/>
      </c>
      <c r="E576" s="66"/>
      <c r="F576" s="95"/>
      <c r="G576" s="96" t="e">
        <f>IF(ISNA(VLOOKUP(F576,#REF!,3,0)),"",VLOOKUP(F576,#REF!,3,0))</f>
        <v>#REF!</v>
      </c>
      <c r="H576" s="99"/>
      <c r="I576" s="99"/>
      <c r="J576" s="97"/>
      <c r="K576" s="115" t="str">
        <f>IF(ISBLANK(J576),"",(VLOOKUP(J576,#REF!,2,0)))</f>
        <v/>
      </c>
      <c r="L576" s="95" t="str">
        <f t="shared" si="39"/>
        <v/>
      </c>
      <c r="M576" s="95"/>
      <c r="N576" s="95"/>
      <c r="O576" s="95"/>
      <c r="P576" s="95"/>
      <c r="Q576" s="95"/>
      <c r="R576" s="95" t="str">
        <f t="shared" si="40"/>
        <v/>
      </c>
      <c r="S576" s="95"/>
      <c r="T576" s="89"/>
      <c r="U576" s="90"/>
      <c r="V576" s="90"/>
      <c r="W576" s="47"/>
      <c r="X576" s="59"/>
      <c r="Y576" s="80">
        <f t="shared" si="41"/>
        <v>0</v>
      </c>
      <c r="Z576" s="81"/>
    </row>
    <row r="577" spans="1:26" s="1" customFormat="1" ht="15" customHeight="1">
      <c r="A577" s="13" t="str">
        <f>IF(ISBLANK(F577),"",VLOOKUP(F577,#REF!,11,0))</f>
        <v/>
      </c>
      <c r="B577" s="40" t="str">
        <f>IF(ISBLANK(F577),"",VLOOKUP(F577,#REF!,7,0))</f>
        <v/>
      </c>
      <c r="D577" s="88" t="str">
        <f t="shared" si="38"/>
        <v/>
      </c>
      <c r="E577" s="66"/>
      <c r="F577" s="95"/>
      <c r="G577" s="96" t="e">
        <f>IF(ISNA(VLOOKUP(F577,#REF!,3,0)),"",VLOOKUP(F577,#REF!,3,0))</f>
        <v>#REF!</v>
      </c>
      <c r="H577" s="99"/>
      <c r="I577" s="99"/>
      <c r="J577" s="97"/>
      <c r="K577" s="115" t="str">
        <f>IF(ISBLANK(J577),"",(VLOOKUP(J577,#REF!,2,0)))</f>
        <v/>
      </c>
      <c r="L577" s="95" t="str">
        <f t="shared" si="39"/>
        <v/>
      </c>
      <c r="M577" s="95"/>
      <c r="N577" s="95"/>
      <c r="O577" s="95"/>
      <c r="P577" s="95"/>
      <c r="Q577" s="95"/>
      <c r="R577" s="95" t="str">
        <f t="shared" si="40"/>
        <v/>
      </c>
      <c r="S577" s="95"/>
      <c r="T577" s="89"/>
      <c r="U577" s="90"/>
      <c r="V577" s="90"/>
      <c r="W577" s="47"/>
      <c r="X577" s="59"/>
      <c r="Y577" s="80">
        <f t="shared" si="41"/>
        <v>0</v>
      </c>
      <c r="Z577" s="81"/>
    </row>
    <row r="578" spans="1:26" s="1" customFormat="1" ht="15" customHeight="1">
      <c r="A578" s="13" t="str">
        <f>IF(ISBLANK(F578),"",VLOOKUP(F578,#REF!,11,0))</f>
        <v/>
      </c>
      <c r="B578" s="40" t="str">
        <f>IF(ISBLANK(F578),"",VLOOKUP(F578,#REF!,7,0))</f>
        <v/>
      </c>
      <c r="D578" s="88" t="str">
        <f t="shared" si="38"/>
        <v/>
      </c>
      <c r="E578" s="66"/>
      <c r="F578" s="95"/>
      <c r="G578" s="96" t="e">
        <f>IF(ISNA(VLOOKUP(F578,#REF!,3,0)),"",VLOOKUP(F578,#REF!,3,0))</f>
        <v>#REF!</v>
      </c>
      <c r="H578" s="99"/>
      <c r="I578" s="99"/>
      <c r="J578" s="97"/>
      <c r="K578" s="115" t="str">
        <f>IF(ISBLANK(J578),"",(VLOOKUP(J578,#REF!,2,0)))</f>
        <v/>
      </c>
      <c r="L578" s="95" t="str">
        <f t="shared" si="39"/>
        <v/>
      </c>
      <c r="M578" s="95"/>
      <c r="N578" s="95"/>
      <c r="O578" s="95"/>
      <c r="P578" s="95"/>
      <c r="Q578" s="95"/>
      <c r="R578" s="95" t="str">
        <f t="shared" si="40"/>
        <v/>
      </c>
      <c r="S578" s="95"/>
      <c r="T578" s="89"/>
      <c r="U578" s="90"/>
      <c r="V578" s="90"/>
      <c r="W578" s="47"/>
      <c r="X578" s="59"/>
      <c r="Y578" s="80">
        <f t="shared" si="41"/>
        <v>0</v>
      </c>
      <c r="Z578" s="81"/>
    </row>
    <row r="579" spans="1:26" s="1" customFormat="1" ht="15" customHeight="1">
      <c r="A579" s="13" t="str">
        <f>IF(ISBLANK(F579),"",VLOOKUP(F579,#REF!,11,0))</f>
        <v/>
      </c>
      <c r="B579" s="40" t="str">
        <f>IF(ISBLANK(F579),"",VLOOKUP(F579,#REF!,7,0))</f>
        <v/>
      </c>
      <c r="D579" s="88" t="str">
        <f t="shared" si="38"/>
        <v/>
      </c>
      <c r="E579" s="66"/>
      <c r="F579" s="95"/>
      <c r="G579" s="96" t="e">
        <f>IF(ISNA(VLOOKUP(F579,#REF!,3,0)),"",VLOOKUP(F579,#REF!,3,0))</f>
        <v>#REF!</v>
      </c>
      <c r="H579" s="99"/>
      <c r="I579" s="99"/>
      <c r="J579" s="97"/>
      <c r="K579" s="115" t="str">
        <f>IF(ISBLANK(J579),"",(VLOOKUP(J579,#REF!,2,0)))</f>
        <v/>
      </c>
      <c r="L579" s="95" t="str">
        <f t="shared" si="39"/>
        <v/>
      </c>
      <c r="M579" s="95"/>
      <c r="N579" s="95"/>
      <c r="O579" s="95"/>
      <c r="P579" s="95"/>
      <c r="Q579" s="95"/>
      <c r="R579" s="95" t="str">
        <f t="shared" si="40"/>
        <v/>
      </c>
      <c r="S579" s="95"/>
      <c r="T579" s="89"/>
      <c r="U579" s="90"/>
      <c r="V579" s="90"/>
      <c r="W579" s="47"/>
      <c r="X579" s="59"/>
      <c r="Y579" s="80">
        <f t="shared" si="41"/>
        <v>0</v>
      </c>
      <c r="Z579" s="81"/>
    </row>
    <row r="580" spans="1:26" s="1" customFormat="1" ht="15" customHeight="1">
      <c r="A580" s="13" t="str">
        <f>IF(ISBLANK(F580),"",VLOOKUP(F580,#REF!,11,0))</f>
        <v/>
      </c>
      <c r="B580" s="40" t="str">
        <f>IF(ISBLANK(F580),"",VLOOKUP(F580,#REF!,7,0))</f>
        <v/>
      </c>
      <c r="D580" s="88" t="str">
        <f t="shared" si="38"/>
        <v/>
      </c>
      <c r="E580" s="66"/>
      <c r="F580" s="95"/>
      <c r="G580" s="96" t="e">
        <f>IF(ISNA(VLOOKUP(F580,#REF!,3,0)),"",VLOOKUP(F580,#REF!,3,0))</f>
        <v>#REF!</v>
      </c>
      <c r="H580" s="99"/>
      <c r="I580" s="99"/>
      <c r="J580" s="97"/>
      <c r="K580" s="115" t="str">
        <f>IF(ISBLANK(J580),"",(VLOOKUP(J580,#REF!,2,0)))</f>
        <v/>
      </c>
      <c r="L580" s="95" t="str">
        <f t="shared" si="39"/>
        <v/>
      </c>
      <c r="M580" s="95"/>
      <c r="N580" s="95"/>
      <c r="O580" s="95"/>
      <c r="P580" s="95"/>
      <c r="Q580" s="95"/>
      <c r="R580" s="95" t="str">
        <f t="shared" si="40"/>
        <v/>
      </c>
      <c r="S580" s="95"/>
      <c r="T580" s="89"/>
      <c r="U580" s="90"/>
      <c r="V580" s="90"/>
      <c r="W580" s="47"/>
      <c r="X580" s="59"/>
      <c r="Y580" s="80">
        <f t="shared" si="41"/>
        <v>0</v>
      </c>
      <c r="Z580" s="81"/>
    </row>
    <row r="581" spans="1:26" s="1" customFormat="1" ht="15" customHeight="1">
      <c r="A581" s="13" t="str">
        <f>IF(ISBLANK(F581),"",VLOOKUP(F581,#REF!,11,0))</f>
        <v/>
      </c>
      <c r="B581" s="40" t="str">
        <f>IF(ISBLANK(F581),"",VLOOKUP(F581,#REF!,7,0))</f>
        <v/>
      </c>
      <c r="D581" s="88" t="str">
        <f t="shared" si="38"/>
        <v/>
      </c>
      <c r="E581" s="66"/>
      <c r="F581" s="95"/>
      <c r="G581" s="96" t="e">
        <f>IF(ISNA(VLOOKUP(F581,#REF!,3,0)),"",VLOOKUP(F581,#REF!,3,0))</f>
        <v>#REF!</v>
      </c>
      <c r="H581" s="99"/>
      <c r="I581" s="99"/>
      <c r="J581" s="97"/>
      <c r="K581" s="115" t="str">
        <f>IF(ISBLANK(J581),"",(VLOOKUP(J581,#REF!,2,0)))</f>
        <v/>
      </c>
      <c r="L581" s="95" t="str">
        <f t="shared" si="39"/>
        <v/>
      </c>
      <c r="M581" s="95"/>
      <c r="N581" s="95"/>
      <c r="O581" s="95"/>
      <c r="P581" s="95"/>
      <c r="Q581" s="95"/>
      <c r="R581" s="95" t="str">
        <f t="shared" si="40"/>
        <v/>
      </c>
      <c r="S581" s="95"/>
      <c r="T581" s="89"/>
      <c r="U581" s="90"/>
      <c r="V581" s="90"/>
      <c r="W581" s="47"/>
      <c r="X581" s="59"/>
      <c r="Y581" s="80">
        <f t="shared" si="41"/>
        <v>0</v>
      </c>
      <c r="Z581" s="81"/>
    </row>
    <row r="582" spans="1:26" s="1" customFormat="1" ht="15" customHeight="1">
      <c r="A582" s="13" t="str">
        <f>IF(ISBLANK(F582),"",VLOOKUP(F582,#REF!,11,0))</f>
        <v/>
      </c>
      <c r="B582" s="40" t="str">
        <f>IF(ISBLANK(F582),"",VLOOKUP(F582,#REF!,7,0))</f>
        <v/>
      </c>
      <c r="D582" s="88" t="str">
        <f t="shared" si="38"/>
        <v/>
      </c>
      <c r="E582" s="66"/>
      <c r="F582" s="95"/>
      <c r="G582" s="96" t="e">
        <f>IF(ISNA(VLOOKUP(F582,#REF!,3,0)),"",VLOOKUP(F582,#REF!,3,0))</f>
        <v>#REF!</v>
      </c>
      <c r="H582" s="99"/>
      <c r="I582" s="99"/>
      <c r="J582" s="97"/>
      <c r="K582" s="115" t="str">
        <f>IF(ISBLANK(J582),"",(VLOOKUP(J582,#REF!,2,0)))</f>
        <v/>
      </c>
      <c r="L582" s="95" t="str">
        <f t="shared" si="39"/>
        <v/>
      </c>
      <c r="M582" s="95"/>
      <c r="N582" s="95"/>
      <c r="O582" s="95"/>
      <c r="P582" s="95"/>
      <c r="Q582" s="95"/>
      <c r="R582" s="95" t="str">
        <f t="shared" si="40"/>
        <v/>
      </c>
      <c r="S582" s="95"/>
      <c r="T582" s="89"/>
      <c r="U582" s="90"/>
      <c r="V582" s="90"/>
      <c r="W582" s="47"/>
      <c r="X582" s="59"/>
      <c r="Y582" s="80">
        <f t="shared" si="41"/>
        <v>0</v>
      </c>
      <c r="Z582" s="81"/>
    </row>
    <row r="583" spans="1:26" s="1" customFormat="1" ht="15" customHeight="1">
      <c r="A583" s="13" t="str">
        <f>IF(ISBLANK(F583),"",VLOOKUP(F583,#REF!,11,0))</f>
        <v/>
      </c>
      <c r="B583" s="40" t="str">
        <f>IF(ISBLANK(F583),"",VLOOKUP(F583,#REF!,7,0))</f>
        <v/>
      </c>
      <c r="D583" s="88" t="str">
        <f t="shared" si="38"/>
        <v/>
      </c>
      <c r="E583" s="66"/>
      <c r="F583" s="95"/>
      <c r="G583" s="96" t="e">
        <f>IF(ISNA(VLOOKUP(F583,#REF!,3,0)),"",VLOOKUP(F583,#REF!,3,0))</f>
        <v>#REF!</v>
      </c>
      <c r="H583" s="99"/>
      <c r="I583" s="99"/>
      <c r="J583" s="97"/>
      <c r="K583" s="115" t="str">
        <f>IF(ISBLANK(J583),"",(VLOOKUP(J583,#REF!,2,0)))</f>
        <v/>
      </c>
      <c r="L583" s="95" t="str">
        <f t="shared" si="39"/>
        <v/>
      </c>
      <c r="M583" s="95"/>
      <c r="N583" s="95"/>
      <c r="O583" s="95"/>
      <c r="P583" s="95"/>
      <c r="Q583" s="95"/>
      <c r="R583" s="95" t="str">
        <f t="shared" si="40"/>
        <v/>
      </c>
      <c r="S583" s="95"/>
      <c r="T583" s="89"/>
      <c r="U583" s="90"/>
      <c r="V583" s="90"/>
      <c r="W583" s="47"/>
      <c r="X583" s="59"/>
      <c r="Y583" s="80">
        <f t="shared" si="41"/>
        <v>0</v>
      </c>
      <c r="Z583" s="81"/>
    </row>
    <row r="584" spans="1:26" s="1" customFormat="1" ht="15" customHeight="1">
      <c r="A584" s="13" t="str">
        <f>IF(ISBLANK(F584),"",VLOOKUP(F584,#REF!,11,0))</f>
        <v/>
      </c>
      <c r="B584" s="40" t="str">
        <f>IF(ISBLANK(F584),"",VLOOKUP(F584,#REF!,7,0))</f>
        <v/>
      </c>
      <c r="D584" s="88" t="str">
        <f t="shared" si="38"/>
        <v/>
      </c>
      <c r="E584" s="66"/>
      <c r="F584" s="95"/>
      <c r="G584" s="96" t="e">
        <f>IF(ISNA(VLOOKUP(F584,#REF!,3,0)),"",VLOOKUP(F584,#REF!,3,0))</f>
        <v>#REF!</v>
      </c>
      <c r="H584" s="99"/>
      <c r="I584" s="99"/>
      <c r="J584" s="97"/>
      <c r="K584" s="115" t="str">
        <f>IF(ISBLANK(J584),"",(VLOOKUP(J584,#REF!,2,0)))</f>
        <v/>
      </c>
      <c r="L584" s="95" t="str">
        <f t="shared" si="39"/>
        <v/>
      </c>
      <c r="M584" s="95"/>
      <c r="N584" s="95"/>
      <c r="O584" s="95"/>
      <c r="P584" s="95"/>
      <c r="Q584" s="95"/>
      <c r="R584" s="95" t="str">
        <f t="shared" si="40"/>
        <v/>
      </c>
      <c r="S584" s="95"/>
      <c r="T584" s="89"/>
      <c r="U584" s="90"/>
      <c r="V584" s="90"/>
      <c r="W584" s="47"/>
      <c r="X584" s="59"/>
      <c r="Y584" s="80">
        <f t="shared" si="41"/>
        <v>0</v>
      </c>
      <c r="Z584" s="81"/>
    </row>
    <row r="585" spans="1:26" s="1" customFormat="1" ht="15" customHeight="1">
      <c r="A585" s="13" t="str">
        <f>IF(ISBLANK(F585),"",VLOOKUP(F585,#REF!,11,0))</f>
        <v/>
      </c>
      <c r="B585" s="40" t="str">
        <f>IF(ISBLANK(F585),"",VLOOKUP(F585,#REF!,7,0))</f>
        <v/>
      </c>
      <c r="D585" s="88" t="str">
        <f t="shared" si="38"/>
        <v/>
      </c>
      <c r="E585" s="66"/>
      <c r="F585" s="95"/>
      <c r="G585" s="96" t="e">
        <f>IF(ISNA(VLOOKUP(F585,#REF!,3,0)),"",VLOOKUP(F585,#REF!,3,0))</f>
        <v>#REF!</v>
      </c>
      <c r="H585" s="99"/>
      <c r="I585" s="99"/>
      <c r="J585" s="97"/>
      <c r="K585" s="115" t="str">
        <f>IF(ISBLANK(J585),"",(VLOOKUP(J585,#REF!,2,0)))</f>
        <v/>
      </c>
      <c r="L585" s="95" t="str">
        <f t="shared" si="39"/>
        <v/>
      </c>
      <c r="M585" s="95"/>
      <c r="N585" s="95"/>
      <c r="O585" s="95"/>
      <c r="P585" s="95"/>
      <c r="Q585" s="95"/>
      <c r="R585" s="95" t="str">
        <f t="shared" si="40"/>
        <v/>
      </c>
      <c r="S585" s="95"/>
      <c r="T585" s="89"/>
      <c r="U585" s="90"/>
      <c r="V585" s="90"/>
      <c r="W585" s="47"/>
      <c r="X585" s="59"/>
      <c r="Y585" s="80">
        <f t="shared" si="41"/>
        <v>0</v>
      </c>
      <c r="Z585" s="81"/>
    </row>
    <row r="586" spans="1:26" s="1" customFormat="1" ht="15" customHeight="1">
      <c r="A586" s="13" t="str">
        <f>IF(ISBLANK(F586),"",VLOOKUP(F586,#REF!,11,0))</f>
        <v/>
      </c>
      <c r="B586" s="40" t="str">
        <f>IF(ISBLANK(F586),"",VLOOKUP(F586,#REF!,7,0))</f>
        <v/>
      </c>
      <c r="D586" s="88" t="str">
        <f t="shared" si="38"/>
        <v/>
      </c>
      <c r="E586" s="66"/>
      <c r="F586" s="95"/>
      <c r="G586" s="96" t="e">
        <f>IF(ISNA(VLOOKUP(F586,#REF!,3,0)),"",VLOOKUP(F586,#REF!,3,0))</f>
        <v>#REF!</v>
      </c>
      <c r="H586" s="99"/>
      <c r="I586" s="99"/>
      <c r="J586" s="97"/>
      <c r="K586" s="115" t="str">
        <f>IF(ISBLANK(J586),"",(VLOOKUP(J586,#REF!,2,0)))</f>
        <v/>
      </c>
      <c r="L586" s="95" t="str">
        <f t="shared" si="39"/>
        <v/>
      </c>
      <c r="M586" s="95"/>
      <c r="N586" s="95"/>
      <c r="O586" s="95"/>
      <c r="P586" s="95"/>
      <c r="Q586" s="95"/>
      <c r="R586" s="95" t="str">
        <f t="shared" si="40"/>
        <v/>
      </c>
      <c r="S586" s="95"/>
      <c r="T586" s="89"/>
      <c r="U586" s="90"/>
      <c r="V586" s="90"/>
      <c r="W586" s="47"/>
      <c r="X586" s="59"/>
      <c r="Y586" s="80">
        <f t="shared" si="41"/>
        <v>0</v>
      </c>
      <c r="Z586" s="81"/>
    </row>
    <row r="587" spans="1:26" s="1" customFormat="1" ht="15" customHeight="1">
      <c r="A587" s="13" t="str">
        <f>IF(ISBLANK(F587),"",VLOOKUP(F587,#REF!,11,0))</f>
        <v/>
      </c>
      <c r="B587" s="40" t="str">
        <f>IF(ISBLANK(F587),"",VLOOKUP(F587,#REF!,7,0))</f>
        <v/>
      </c>
      <c r="D587" s="88" t="str">
        <f t="shared" si="38"/>
        <v/>
      </c>
      <c r="E587" s="66"/>
      <c r="F587" s="95"/>
      <c r="G587" s="96" t="e">
        <f>IF(ISNA(VLOOKUP(F587,#REF!,3,0)),"",VLOOKUP(F587,#REF!,3,0))</f>
        <v>#REF!</v>
      </c>
      <c r="H587" s="99"/>
      <c r="I587" s="99"/>
      <c r="J587" s="97"/>
      <c r="K587" s="115" t="str">
        <f>IF(ISBLANK(J587),"",(VLOOKUP(J587,#REF!,2,0)))</f>
        <v/>
      </c>
      <c r="L587" s="95" t="str">
        <f t="shared" si="39"/>
        <v/>
      </c>
      <c r="M587" s="95"/>
      <c r="N587" s="95"/>
      <c r="O587" s="95"/>
      <c r="P587" s="95"/>
      <c r="Q587" s="95"/>
      <c r="R587" s="95" t="str">
        <f t="shared" si="40"/>
        <v/>
      </c>
      <c r="S587" s="95"/>
      <c r="T587" s="89"/>
      <c r="U587" s="90"/>
      <c r="V587" s="90"/>
      <c r="W587" s="47"/>
      <c r="X587" s="59"/>
      <c r="Y587" s="80">
        <f t="shared" si="41"/>
        <v>0</v>
      </c>
      <c r="Z587" s="81"/>
    </row>
    <row r="588" spans="1:26" s="1" customFormat="1" ht="15" customHeight="1">
      <c r="A588" s="13" t="str">
        <f>IF(ISBLANK(F588),"",VLOOKUP(F588,#REF!,11,0))</f>
        <v/>
      </c>
      <c r="B588" s="40" t="str">
        <f>IF(ISBLANK(F588),"",VLOOKUP(F588,#REF!,7,0))</f>
        <v/>
      </c>
      <c r="D588" s="88" t="str">
        <f t="shared" si="38"/>
        <v/>
      </c>
      <c r="E588" s="66"/>
      <c r="F588" s="95"/>
      <c r="G588" s="96" t="e">
        <f>IF(ISNA(VLOOKUP(F588,#REF!,3,0)),"",VLOOKUP(F588,#REF!,3,0))</f>
        <v>#REF!</v>
      </c>
      <c r="H588" s="99"/>
      <c r="I588" s="99"/>
      <c r="J588" s="97"/>
      <c r="K588" s="115" t="str">
        <f>IF(ISBLANK(J588),"",(VLOOKUP(J588,#REF!,2,0)))</f>
        <v/>
      </c>
      <c r="L588" s="95" t="str">
        <f t="shared" si="39"/>
        <v/>
      </c>
      <c r="M588" s="95"/>
      <c r="N588" s="95"/>
      <c r="O588" s="95"/>
      <c r="P588" s="95"/>
      <c r="Q588" s="95"/>
      <c r="R588" s="95" t="str">
        <f t="shared" si="40"/>
        <v/>
      </c>
      <c r="S588" s="95"/>
      <c r="T588" s="89"/>
      <c r="U588" s="90"/>
      <c r="V588" s="90"/>
      <c r="W588" s="47"/>
      <c r="X588" s="59"/>
      <c r="Y588" s="80">
        <f t="shared" si="41"/>
        <v>0</v>
      </c>
      <c r="Z588" s="81"/>
    </row>
    <row r="589" spans="1:26" s="1" customFormat="1" ht="15" customHeight="1">
      <c r="A589" s="13" t="str">
        <f>IF(ISBLANK(F589),"",VLOOKUP(F589,#REF!,11,0))</f>
        <v/>
      </c>
      <c r="B589" s="40" t="str">
        <f>IF(ISBLANK(F589),"",VLOOKUP(F589,#REF!,7,0))</f>
        <v/>
      </c>
      <c r="D589" s="88" t="str">
        <f t="shared" si="38"/>
        <v/>
      </c>
      <c r="E589" s="66"/>
      <c r="F589" s="95"/>
      <c r="G589" s="96" t="e">
        <f>IF(ISNA(VLOOKUP(F589,#REF!,3,0)),"",VLOOKUP(F589,#REF!,3,0))</f>
        <v>#REF!</v>
      </c>
      <c r="H589" s="99"/>
      <c r="I589" s="99"/>
      <c r="J589" s="97"/>
      <c r="K589" s="115" t="str">
        <f>IF(ISBLANK(J589),"",(VLOOKUP(J589,#REF!,2,0)))</f>
        <v/>
      </c>
      <c r="L589" s="95" t="str">
        <f t="shared" si="39"/>
        <v/>
      </c>
      <c r="M589" s="95"/>
      <c r="N589" s="95"/>
      <c r="O589" s="95"/>
      <c r="P589" s="95"/>
      <c r="Q589" s="95"/>
      <c r="R589" s="95" t="str">
        <f t="shared" si="40"/>
        <v/>
      </c>
      <c r="S589" s="95"/>
      <c r="T589" s="89"/>
      <c r="U589" s="90"/>
      <c r="V589" s="90"/>
      <c r="W589" s="47"/>
      <c r="X589" s="59"/>
      <c r="Y589" s="80">
        <f t="shared" si="41"/>
        <v>0</v>
      </c>
      <c r="Z589" s="81"/>
    </row>
    <row r="590" spans="1:26" s="1" customFormat="1" ht="15" customHeight="1">
      <c r="A590" s="13" t="str">
        <f>IF(ISBLANK(F590),"",VLOOKUP(F590,#REF!,11,0))</f>
        <v/>
      </c>
      <c r="B590" s="40" t="str">
        <f>IF(ISBLANK(F590),"",VLOOKUP(F590,#REF!,7,0))</f>
        <v/>
      </c>
      <c r="D590" s="88" t="str">
        <f t="shared" si="38"/>
        <v/>
      </c>
      <c r="E590" s="66"/>
      <c r="F590" s="95"/>
      <c r="G590" s="96" t="e">
        <f>IF(ISNA(VLOOKUP(F590,#REF!,3,0)),"",VLOOKUP(F590,#REF!,3,0))</f>
        <v>#REF!</v>
      </c>
      <c r="H590" s="99"/>
      <c r="I590" s="99"/>
      <c r="J590" s="97"/>
      <c r="K590" s="115" t="str">
        <f>IF(ISBLANK(J590),"",(VLOOKUP(J590,#REF!,2,0)))</f>
        <v/>
      </c>
      <c r="L590" s="95" t="str">
        <f t="shared" si="39"/>
        <v/>
      </c>
      <c r="M590" s="95"/>
      <c r="N590" s="95"/>
      <c r="O590" s="95"/>
      <c r="P590" s="95"/>
      <c r="Q590" s="95"/>
      <c r="R590" s="95" t="str">
        <f t="shared" si="40"/>
        <v/>
      </c>
      <c r="S590" s="95"/>
      <c r="T590" s="89"/>
      <c r="U590" s="90"/>
      <c r="V590" s="90"/>
      <c r="W590" s="47"/>
      <c r="X590" s="59"/>
      <c r="Y590" s="80">
        <f t="shared" si="41"/>
        <v>0</v>
      </c>
      <c r="Z590" s="81"/>
    </row>
    <row r="591" spans="1:26" s="1" customFormat="1" ht="15" customHeight="1">
      <c r="A591" s="13" t="str">
        <f>IF(ISBLANK(F591),"",VLOOKUP(F591,#REF!,11,0))</f>
        <v/>
      </c>
      <c r="B591" s="40" t="str">
        <f>IF(ISBLANK(F591),"",VLOOKUP(F591,#REF!,7,0))</f>
        <v/>
      </c>
      <c r="D591" s="88" t="str">
        <f t="shared" si="38"/>
        <v/>
      </c>
      <c r="E591" s="66"/>
      <c r="F591" s="95"/>
      <c r="G591" s="96" t="e">
        <f>IF(ISNA(VLOOKUP(F591,#REF!,3,0)),"",VLOOKUP(F591,#REF!,3,0))</f>
        <v>#REF!</v>
      </c>
      <c r="H591" s="99"/>
      <c r="I591" s="99"/>
      <c r="J591" s="97"/>
      <c r="K591" s="115" t="str">
        <f>IF(ISBLANK(J591),"",(VLOOKUP(J591,#REF!,2,0)))</f>
        <v/>
      </c>
      <c r="L591" s="95" t="str">
        <f t="shared" si="39"/>
        <v/>
      </c>
      <c r="M591" s="95"/>
      <c r="N591" s="95"/>
      <c r="O591" s="95"/>
      <c r="P591" s="95"/>
      <c r="Q591" s="95"/>
      <c r="R591" s="95" t="str">
        <f t="shared" si="40"/>
        <v/>
      </c>
      <c r="S591" s="95"/>
      <c r="T591" s="89"/>
      <c r="U591" s="90"/>
      <c r="V591" s="90"/>
      <c r="W591" s="47"/>
      <c r="X591" s="59"/>
      <c r="Y591" s="80">
        <f t="shared" si="41"/>
        <v>0</v>
      </c>
      <c r="Z591" s="81"/>
    </row>
    <row r="592" spans="1:26" s="1" customFormat="1" ht="15" customHeight="1">
      <c r="A592" s="13" t="str">
        <f>IF(ISBLANK(F592),"",VLOOKUP(F592,#REF!,11,0))</f>
        <v/>
      </c>
      <c r="B592" s="40" t="str">
        <f>IF(ISBLANK(F592),"",VLOOKUP(F592,#REF!,7,0))</f>
        <v/>
      </c>
      <c r="D592" s="88" t="str">
        <f t="shared" si="38"/>
        <v/>
      </c>
      <c r="E592" s="66"/>
      <c r="F592" s="95"/>
      <c r="G592" s="96" t="e">
        <f>IF(ISNA(VLOOKUP(F592,#REF!,3,0)),"",VLOOKUP(F592,#REF!,3,0))</f>
        <v>#REF!</v>
      </c>
      <c r="H592" s="99"/>
      <c r="I592" s="99"/>
      <c r="J592" s="97"/>
      <c r="K592" s="115" t="str">
        <f>IF(ISBLANK(J592),"",(VLOOKUP(J592,#REF!,2,0)))</f>
        <v/>
      </c>
      <c r="L592" s="95" t="str">
        <f t="shared" si="39"/>
        <v/>
      </c>
      <c r="M592" s="95"/>
      <c r="N592" s="95"/>
      <c r="O592" s="95"/>
      <c r="P592" s="95"/>
      <c r="Q592" s="95"/>
      <c r="R592" s="95" t="str">
        <f t="shared" si="40"/>
        <v/>
      </c>
      <c r="S592" s="95"/>
      <c r="T592" s="89"/>
      <c r="U592" s="90"/>
      <c r="V592" s="90"/>
      <c r="W592" s="47"/>
      <c r="X592" s="59"/>
      <c r="Y592" s="80">
        <f t="shared" si="41"/>
        <v>0</v>
      </c>
      <c r="Z592" s="81"/>
    </row>
    <row r="593" spans="1:26" s="1" customFormat="1" ht="15" customHeight="1">
      <c r="A593" s="13" t="str">
        <f>IF(ISBLANK(F593),"",VLOOKUP(F593,#REF!,11,0))</f>
        <v/>
      </c>
      <c r="B593" s="40" t="str">
        <f>IF(ISBLANK(F593),"",VLOOKUP(F593,#REF!,7,0))</f>
        <v/>
      </c>
      <c r="D593" s="88" t="str">
        <f t="shared" si="38"/>
        <v/>
      </c>
      <c r="E593" s="66"/>
      <c r="F593" s="95"/>
      <c r="G593" s="96" t="e">
        <f>IF(ISNA(VLOOKUP(F593,#REF!,3,0)),"",VLOOKUP(F593,#REF!,3,0))</f>
        <v>#REF!</v>
      </c>
      <c r="H593" s="99"/>
      <c r="I593" s="99"/>
      <c r="J593" s="97"/>
      <c r="K593" s="115" t="str">
        <f>IF(ISBLANK(J593),"",(VLOOKUP(J593,#REF!,2,0)))</f>
        <v/>
      </c>
      <c r="L593" s="95" t="str">
        <f t="shared" si="39"/>
        <v/>
      </c>
      <c r="M593" s="95"/>
      <c r="N593" s="95"/>
      <c r="O593" s="95"/>
      <c r="P593" s="95"/>
      <c r="Q593" s="95"/>
      <c r="R593" s="95" t="str">
        <f t="shared" si="40"/>
        <v/>
      </c>
      <c r="S593" s="95"/>
      <c r="T593" s="89"/>
      <c r="U593" s="90"/>
      <c r="V593" s="90"/>
      <c r="W593" s="47"/>
      <c r="X593" s="59"/>
      <c r="Y593" s="80">
        <f t="shared" si="41"/>
        <v>0</v>
      </c>
      <c r="Z593" s="81"/>
    </row>
    <row r="594" spans="1:26" s="1" customFormat="1" ht="15" customHeight="1">
      <c r="A594" s="13" t="str">
        <f>IF(ISBLANK(F594),"",VLOOKUP(F594,#REF!,11,0))</f>
        <v/>
      </c>
      <c r="B594" s="40" t="str">
        <f>IF(ISBLANK(F594),"",VLOOKUP(F594,#REF!,7,0))</f>
        <v/>
      </c>
      <c r="D594" s="88" t="str">
        <f t="shared" si="38"/>
        <v/>
      </c>
      <c r="E594" s="66"/>
      <c r="F594" s="95"/>
      <c r="G594" s="96" t="e">
        <f>IF(ISNA(VLOOKUP(F594,#REF!,3,0)),"",VLOOKUP(F594,#REF!,3,0))</f>
        <v>#REF!</v>
      </c>
      <c r="H594" s="99"/>
      <c r="I594" s="99"/>
      <c r="J594" s="97"/>
      <c r="K594" s="115" t="str">
        <f>IF(ISBLANK(J594),"",(VLOOKUP(J594,#REF!,2,0)))</f>
        <v/>
      </c>
      <c r="L594" s="95" t="str">
        <f t="shared" si="39"/>
        <v/>
      </c>
      <c r="M594" s="95"/>
      <c r="N594" s="95"/>
      <c r="O594" s="95"/>
      <c r="P594" s="95"/>
      <c r="Q594" s="95"/>
      <c r="R594" s="95" t="str">
        <f t="shared" si="40"/>
        <v/>
      </c>
      <c r="S594" s="95"/>
      <c r="T594" s="89"/>
      <c r="U594" s="90"/>
      <c r="V594" s="90"/>
      <c r="W594" s="47"/>
      <c r="X594" s="59"/>
      <c r="Y594" s="80">
        <f t="shared" si="41"/>
        <v>0</v>
      </c>
      <c r="Z594" s="81"/>
    </row>
    <row r="595" spans="1:26" s="1" customFormat="1" ht="15" customHeight="1">
      <c r="A595" s="13" t="str">
        <f>IF(ISBLANK(F595),"",VLOOKUP(F595,#REF!,11,0))</f>
        <v/>
      </c>
      <c r="B595" s="40" t="str">
        <f>IF(ISBLANK(F595),"",VLOOKUP(F595,#REF!,7,0))</f>
        <v/>
      </c>
      <c r="D595" s="88" t="str">
        <f t="shared" si="38"/>
        <v/>
      </c>
      <c r="E595" s="66"/>
      <c r="F595" s="95"/>
      <c r="G595" s="96" t="e">
        <f>IF(ISNA(VLOOKUP(F595,#REF!,3,0)),"",VLOOKUP(F595,#REF!,3,0))</f>
        <v>#REF!</v>
      </c>
      <c r="H595" s="99"/>
      <c r="I595" s="99"/>
      <c r="J595" s="97"/>
      <c r="K595" s="115" t="str">
        <f>IF(ISBLANK(J595),"",(VLOOKUP(J595,#REF!,2,0)))</f>
        <v/>
      </c>
      <c r="L595" s="95" t="str">
        <f t="shared" si="39"/>
        <v/>
      </c>
      <c r="M595" s="95"/>
      <c r="N595" s="95"/>
      <c r="O595" s="95"/>
      <c r="P595" s="95"/>
      <c r="Q595" s="95"/>
      <c r="R595" s="95" t="str">
        <f t="shared" si="40"/>
        <v/>
      </c>
      <c r="S595" s="95"/>
      <c r="T595" s="89"/>
      <c r="U595" s="90"/>
      <c r="V595" s="90"/>
      <c r="W595" s="47"/>
      <c r="X595" s="59"/>
      <c r="Y595" s="80">
        <f t="shared" si="41"/>
        <v>0</v>
      </c>
      <c r="Z595" s="81"/>
    </row>
    <row r="596" spans="1:26" s="1" customFormat="1" ht="15" customHeight="1">
      <c r="A596" s="13" t="str">
        <f>IF(ISBLANK(F596),"",VLOOKUP(F596,#REF!,11,0))</f>
        <v/>
      </c>
      <c r="B596" s="40" t="str">
        <f>IF(ISBLANK(F596),"",VLOOKUP(F596,#REF!,7,0))</f>
        <v/>
      </c>
      <c r="D596" s="88" t="str">
        <f t="shared" si="38"/>
        <v/>
      </c>
      <c r="E596" s="66"/>
      <c r="F596" s="95"/>
      <c r="G596" s="96" t="e">
        <f>IF(ISNA(VLOOKUP(F596,#REF!,3,0)),"",VLOOKUP(F596,#REF!,3,0))</f>
        <v>#REF!</v>
      </c>
      <c r="H596" s="99"/>
      <c r="I596" s="99"/>
      <c r="J596" s="97"/>
      <c r="K596" s="115" t="str">
        <f>IF(ISBLANK(J596),"",(VLOOKUP(J596,#REF!,2,0)))</f>
        <v/>
      </c>
      <c r="L596" s="95" t="str">
        <f t="shared" si="39"/>
        <v/>
      </c>
      <c r="M596" s="95"/>
      <c r="N596" s="95"/>
      <c r="O596" s="95"/>
      <c r="P596" s="95"/>
      <c r="Q596" s="95"/>
      <c r="R596" s="95" t="str">
        <f t="shared" si="40"/>
        <v/>
      </c>
      <c r="S596" s="95"/>
      <c r="T596" s="89"/>
      <c r="U596" s="90"/>
      <c r="V596" s="90"/>
      <c r="W596" s="47"/>
      <c r="X596" s="59"/>
      <c r="Y596" s="80">
        <f t="shared" si="41"/>
        <v>0</v>
      </c>
      <c r="Z596" s="81"/>
    </row>
    <row r="597" spans="1:26" s="1" customFormat="1" ht="15" customHeight="1">
      <c r="A597" s="13" t="str">
        <f>IF(ISBLANK(F597),"",VLOOKUP(F597,#REF!,11,0))</f>
        <v/>
      </c>
      <c r="B597" s="40" t="str">
        <f>IF(ISBLANK(F597),"",VLOOKUP(F597,#REF!,7,0))</f>
        <v/>
      </c>
      <c r="D597" s="88" t="str">
        <f t="shared" si="38"/>
        <v/>
      </c>
      <c r="E597" s="66"/>
      <c r="F597" s="95"/>
      <c r="G597" s="96" t="e">
        <f>IF(ISNA(VLOOKUP(F597,#REF!,3,0)),"",VLOOKUP(F597,#REF!,3,0))</f>
        <v>#REF!</v>
      </c>
      <c r="H597" s="99"/>
      <c r="I597" s="99"/>
      <c r="J597" s="97"/>
      <c r="K597" s="115" t="str">
        <f>IF(ISBLANK(J597),"",(VLOOKUP(J597,#REF!,2,0)))</f>
        <v/>
      </c>
      <c r="L597" s="95" t="str">
        <f t="shared" si="39"/>
        <v/>
      </c>
      <c r="M597" s="95"/>
      <c r="N597" s="95"/>
      <c r="O597" s="95"/>
      <c r="P597" s="95"/>
      <c r="Q597" s="95"/>
      <c r="R597" s="95" t="str">
        <f t="shared" si="40"/>
        <v/>
      </c>
      <c r="S597" s="95"/>
      <c r="T597" s="89"/>
      <c r="U597" s="90"/>
      <c r="V597" s="90"/>
      <c r="W597" s="47"/>
      <c r="X597" s="59"/>
      <c r="Y597" s="80">
        <f t="shared" si="41"/>
        <v>0</v>
      </c>
      <c r="Z597" s="81"/>
    </row>
    <row r="598" spans="1:26" s="1" customFormat="1" ht="15" customHeight="1">
      <c r="A598" s="13" t="str">
        <f>IF(ISBLANK(F598),"",VLOOKUP(F598,#REF!,11,0))</f>
        <v/>
      </c>
      <c r="B598" s="40" t="str">
        <f>IF(ISBLANK(F598),"",VLOOKUP(F598,#REF!,7,0))</f>
        <v/>
      </c>
      <c r="D598" s="88" t="str">
        <f t="shared" si="38"/>
        <v/>
      </c>
      <c r="E598" s="66"/>
      <c r="F598" s="95"/>
      <c r="G598" s="96" t="e">
        <f>IF(ISNA(VLOOKUP(F598,#REF!,3,0)),"",VLOOKUP(F598,#REF!,3,0))</f>
        <v>#REF!</v>
      </c>
      <c r="H598" s="99"/>
      <c r="I598" s="99"/>
      <c r="J598" s="97"/>
      <c r="K598" s="115" t="str">
        <f>IF(ISBLANK(J598),"",(VLOOKUP(J598,#REF!,2,0)))</f>
        <v/>
      </c>
      <c r="L598" s="95" t="str">
        <f t="shared" si="39"/>
        <v/>
      </c>
      <c r="M598" s="95"/>
      <c r="N598" s="95"/>
      <c r="O598" s="95"/>
      <c r="P598" s="95"/>
      <c r="Q598" s="95"/>
      <c r="R598" s="95" t="str">
        <f t="shared" si="40"/>
        <v/>
      </c>
      <c r="S598" s="95"/>
      <c r="T598" s="89"/>
      <c r="U598" s="90"/>
      <c r="V598" s="90"/>
      <c r="W598" s="47"/>
      <c r="X598" s="59"/>
      <c r="Y598" s="80">
        <f t="shared" si="41"/>
        <v>0</v>
      </c>
      <c r="Z598" s="81"/>
    </row>
    <row r="599" spans="1:26" s="1" customFormat="1" ht="15" customHeight="1">
      <c r="A599" s="13" t="str">
        <f>IF(ISBLANK(F599),"",VLOOKUP(F599,#REF!,11,0))</f>
        <v/>
      </c>
      <c r="B599" s="40" t="str">
        <f>IF(ISBLANK(F599),"",VLOOKUP(F599,#REF!,7,0))</f>
        <v/>
      </c>
      <c r="D599" s="88" t="str">
        <f t="shared" si="38"/>
        <v/>
      </c>
      <c r="E599" s="66"/>
      <c r="F599" s="95"/>
      <c r="G599" s="96" t="e">
        <f>IF(ISNA(VLOOKUP(F599,#REF!,3,0)),"",VLOOKUP(F599,#REF!,3,0))</f>
        <v>#REF!</v>
      </c>
      <c r="H599" s="99"/>
      <c r="I599" s="99"/>
      <c r="J599" s="97"/>
      <c r="K599" s="115" t="str">
        <f>IF(ISBLANK(J599),"",(VLOOKUP(J599,#REF!,2,0)))</f>
        <v/>
      </c>
      <c r="L599" s="95" t="str">
        <f t="shared" si="39"/>
        <v/>
      </c>
      <c r="M599" s="95"/>
      <c r="N599" s="95"/>
      <c r="O599" s="95"/>
      <c r="P599" s="95"/>
      <c r="Q599" s="95"/>
      <c r="R599" s="95" t="str">
        <f t="shared" si="40"/>
        <v/>
      </c>
      <c r="S599" s="95"/>
      <c r="T599" s="89"/>
      <c r="U599" s="90"/>
      <c r="V599" s="90"/>
      <c r="W599" s="47"/>
      <c r="X599" s="59"/>
      <c r="Y599" s="80">
        <f t="shared" si="41"/>
        <v>0</v>
      </c>
      <c r="Z599" s="81"/>
    </row>
    <row r="600" spans="1:26" s="1" customFormat="1" ht="15" customHeight="1">
      <c r="A600" s="13" t="str">
        <f>IF(ISBLANK(F600),"",VLOOKUP(F600,#REF!,11,0))</f>
        <v/>
      </c>
      <c r="B600" s="40" t="str">
        <f>IF(ISBLANK(F600),"",VLOOKUP(F600,#REF!,7,0))</f>
        <v/>
      </c>
      <c r="D600" s="88" t="str">
        <f t="shared" si="38"/>
        <v/>
      </c>
      <c r="E600" s="66"/>
      <c r="F600" s="95"/>
      <c r="G600" s="96" t="e">
        <f>IF(ISNA(VLOOKUP(F600,#REF!,3,0)),"",VLOOKUP(F600,#REF!,3,0))</f>
        <v>#REF!</v>
      </c>
      <c r="H600" s="99"/>
      <c r="I600" s="99"/>
      <c r="J600" s="97"/>
      <c r="K600" s="115" t="str">
        <f>IF(ISBLANK(J600),"",(VLOOKUP(J600,#REF!,2,0)))</f>
        <v/>
      </c>
      <c r="L600" s="95" t="str">
        <f t="shared" si="39"/>
        <v/>
      </c>
      <c r="M600" s="95"/>
      <c r="N600" s="95"/>
      <c r="O600" s="95"/>
      <c r="P600" s="95"/>
      <c r="Q600" s="95"/>
      <c r="R600" s="95" t="str">
        <f t="shared" si="40"/>
        <v/>
      </c>
      <c r="S600" s="95"/>
      <c r="T600" s="89"/>
      <c r="U600" s="90"/>
      <c r="V600" s="90"/>
      <c r="W600" s="47"/>
      <c r="X600" s="59"/>
      <c r="Y600" s="80">
        <f t="shared" si="41"/>
        <v>0</v>
      </c>
      <c r="Z600" s="81"/>
    </row>
    <row r="601" spans="1:26" s="1" customFormat="1" ht="15" customHeight="1">
      <c r="A601" s="13" t="str">
        <f>IF(ISBLANK(F601),"",VLOOKUP(F601,#REF!,11,0))</f>
        <v/>
      </c>
      <c r="B601" s="40" t="str">
        <f>IF(ISBLANK(F601),"",VLOOKUP(F601,#REF!,7,0))</f>
        <v/>
      </c>
      <c r="D601" s="88" t="str">
        <f t="shared" si="38"/>
        <v/>
      </c>
      <c r="E601" s="66"/>
      <c r="F601" s="95"/>
      <c r="G601" s="96" t="e">
        <f>IF(ISNA(VLOOKUP(F601,#REF!,3,0)),"",VLOOKUP(F601,#REF!,3,0))</f>
        <v>#REF!</v>
      </c>
      <c r="H601" s="99"/>
      <c r="I601" s="99"/>
      <c r="J601" s="97"/>
      <c r="K601" s="115" t="str">
        <f>IF(ISBLANK(J601),"",(VLOOKUP(J601,#REF!,2,0)))</f>
        <v/>
      </c>
      <c r="L601" s="95" t="str">
        <f t="shared" si="39"/>
        <v/>
      </c>
      <c r="M601" s="95"/>
      <c r="N601" s="95"/>
      <c r="O601" s="95"/>
      <c r="P601" s="95"/>
      <c r="Q601" s="95"/>
      <c r="R601" s="95" t="str">
        <f t="shared" si="40"/>
        <v/>
      </c>
      <c r="S601" s="95"/>
      <c r="T601" s="89"/>
      <c r="U601" s="90"/>
      <c r="V601" s="90"/>
      <c r="W601" s="47"/>
      <c r="X601" s="59"/>
      <c r="Y601" s="80">
        <f t="shared" si="41"/>
        <v>0</v>
      </c>
      <c r="Z601" s="81"/>
    </row>
    <row r="602" spans="1:26" s="1" customFormat="1" ht="15" customHeight="1">
      <c r="A602" s="13" t="str">
        <f>IF(ISBLANK(F602),"",VLOOKUP(F602,#REF!,11,0))</f>
        <v/>
      </c>
      <c r="B602" s="40" t="str">
        <f>IF(ISBLANK(F602),"",VLOOKUP(F602,#REF!,7,0))</f>
        <v/>
      </c>
      <c r="D602" s="88" t="str">
        <f t="shared" si="38"/>
        <v/>
      </c>
      <c r="E602" s="66"/>
      <c r="F602" s="95"/>
      <c r="G602" s="96" t="e">
        <f>IF(ISNA(VLOOKUP(F602,#REF!,3,0)),"",VLOOKUP(F602,#REF!,3,0))</f>
        <v>#REF!</v>
      </c>
      <c r="H602" s="99"/>
      <c r="I602" s="99"/>
      <c r="J602" s="97"/>
      <c r="K602" s="115" t="str">
        <f>IF(ISBLANK(J602),"",(VLOOKUP(J602,#REF!,2,0)))</f>
        <v/>
      </c>
      <c r="L602" s="95" t="str">
        <f t="shared" si="39"/>
        <v/>
      </c>
      <c r="M602" s="95"/>
      <c r="N602" s="95"/>
      <c r="O602" s="95"/>
      <c r="P602" s="95"/>
      <c r="Q602" s="95"/>
      <c r="R602" s="95" t="str">
        <f t="shared" si="40"/>
        <v/>
      </c>
      <c r="S602" s="95"/>
      <c r="T602" s="89"/>
      <c r="U602" s="90"/>
      <c r="V602" s="90"/>
      <c r="W602" s="47"/>
      <c r="X602" s="59"/>
      <c r="Y602" s="80">
        <f t="shared" si="41"/>
        <v>0</v>
      </c>
      <c r="Z602" s="81"/>
    </row>
    <row r="603" spans="1:26" s="1" customFormat="1" ht="15" customHeight="1">
      <c r="A603" s="13" t="str">
        <f>IF(ISBLANK(F603),"",VLOOKUP(F603,#REF!,11,0))</f>
        <v/>
      </c>
      <c r="B603" s="40" t="str">
        <f>IF(ISBLANK(F603),"",VLOOKUP(F603,#REF!,7,0))</f>
        <v/>
      </c>
      <c r="D603" s="88" t="str">
        <f t="shared" si="38"/>
        <v/>
      </c>
      <c r="E603" s="66"/>
      <c r="F603" s="95"/>
      <c r="G603" s="96" t="e">
        <f>IF(ISNA(VLOOKUP(F603,#REF!,3,0)),"",VLOOKUP(F603,#REF!,3,0))</f>
        <v>#REF!</v>
      </c>
      <c r="H603" s="99"/>
      <c r="I603" s="99"/>
      <c r="J603" s="97"/>
      <c r="K603" s="115" t="str">
        <f>IF(ISBLANK(J603),"",(VLOOKUP(J603,#REF!,2,0)))</f>
        <v/>
      </c>
      <c r="L603" s="95" t="str">
        <f t="shared" si="39"/>
        <v/>
      </c>
      <c r="M603" s="95"/>
      <c r="N603" s="95"/>
      <c r="O603" s="95"/>
      <c r="P603" s="95"/>
      <c r="Q603" s="95"/>
      <c r="R603" s="95" t="str">
        <f t="shared" si="40"/>
        <v/>
      </c>
      <c r="S603" s="95"/>
      <c r="T603" s="89"/>
      <c r="U603" s="90"/>
      <c r="V603" s="90"/>
      <c r="W603" s="47"/>
      <c r="X603" s="59"/>
      <c r="Y603" s="80">
        <f t="shared" si="41"/>
        <v>0</v>
      </c>
      <c r="Z603" s="81"/>
    </row>
    <row r="604" spans="1:26" s="1" customFormat="1" ht="15" customHeight="1">
      <c r="A604" s="13" t="str">
        <f>IF(ISBLANK(F604),"",VLOOKUP(F604,#REF!,11,0))</f>
        <v/>
      </c>
      <c r="B604" s="40" t="str">
        <f>IF(ISBLANK(F604),"",VLOOKUP(F604,#REF!,7,0))</f>
        <v/>
      </c>
      <c r="D604" s="88" t="str">
        <f t="shared" si="38"/>
        <v/>
      </c>
      <c r="E604" s="66"/>
      <c r="F604" s="95"/>
      <c r="G604" s="96" t="e">
        <f>IF(ISNA(VLOOKUP(F604,#REF!,3,0)),"",VLOOKUP(F604,#REF!,3,0))</f>
        <v>#REF!</v>
      </c>
      <c r="H604" s="99"/>
      <c r="I604" s="99"/>
      <c r="J604" s="97"/>
      <c r="K604" s="115" t="str">
        <f>IF(ISBLANK(J604),"",(VLOOKUP(J604,#REF!,2,0)))</f>
        <v/>
      </c>
      <c r="L604" s="95" t="str">
        <f t="shared" si="39"/>
        <v/>
      </c>
      <c r="M604" s="95"/>
      <c r="N604" s="95"/>
      <c r="O604" s="95"/>
      <c r="P604" s="95"/>
      <c r="Q604" s="95"/>
      <c r="R604" s="95" t="str">
        <f t="shared" si="40"/>
        <v/>
      </c>
      <c r="S604" s="95"/>
      <c r="T604" s="89"/>
      <c r="U604" s="90"/>
      <c r="V604" s="90"/>
      <c r="W604" s="47"/>
      <c r="X604" s="59"/>
      <c r="Y604" s="80">
        <f t="shared" si="41"/>
        <v>0</v>
      </c>
      <c r="Z604" s="81"/>
    </row>
    <row r="605" spans="1:26" s="1" customFormat="1" ht="15" customHeight="1">
      <c r="A605" s="13" t="str">
        <f>IF(ISBLANK(F605),"",VLOOKUP(F605,#REF!,11,0))</f>
        <v/>
      </c>
      <c r="B605" s="40" t="str">
        <f>IF(ISBLANK(F605),"",VLOOKUP(F605,#REF!,7,0))</f>
        <v/>
      </c>
      <c r="D605" s="88" t="str">
        <f t="shared" si="38"/>
        <v/>
      </c>
      <c r="E605" s="66"/>
      <c r="F605" s="95"/>
      <c r="G605" s="96" t="e">
        <f>IF(ISNA(VLOOKUP(F605,#REF!,3,0)),"",VLOOKUP(F605,#REF!,3,0))</f>
        <v>#REF!</v>
      </c>
      <c r="H605" s="99"/>
      <c r="I605" s="99"/>
      <c r="J605" s="97"/>
      <c r="K605" s="115" t="str">
        <f>IF(ISBLANK(J605),"",(VLOOKUP(J605,#REF!,2,0)))</f>
        <v/>
      </c>
      <c r="L605" s="95" t="str">
        <f t="shared" si="39"/>
        <v/>
      </c>
      <c r="M605" s="95"/>
      <c r="N605" s="95"/>
      <c r="O605" s="95"/>
      <c r="P605" s="95"/>
      <c r="Q605" s="95"/>
      <c r="R605" s="95" t="str">
        <f t="shared" si="40"/>
        <v/>
      </c>
      <c r="S605" s="95"/>
      <c r="T605" s="89"/>
      <c r="U605" s="90"/>
      <c r="V605" s="90"/>
      <c r="W605" s="47"/>
      <c r="X605" s="59"/>
      <c r="Y605" s="80">
        <f t="shared" si="41"/>
        <v>0</v>
      </c>
      <c r="Z605" s="81"/>
    </row>
    <row r="606" spans="1:26" s="1" customFormat="1" ht="15" customHeight="1">
      <c r="A606" s="13" t="str">
        <f>IF(ISBLANK(F606),"",VLOOKUP(F606,#REF!,11,0))</f>
        <v/>
      </c>
      <c r="B606" s="40" t="str">
        <f>IF(ISBLANK(F606),"",VLOOKUP(F606,#REF!,7,0))</f>
        <v/>
      </c>
      <c r="D606" s="88" t="str">
        <f t="shared" si="38"/>
        <v/>
      </c>
      <c r="E606" s="66"/>
      <c r="F606" s="95"/>
      <c r="G606" s="96" t="e">
        <f>IF(ISNA(VLOOKUP(F606,#REF!,3,0)),"",VLOOKUP(F606,#REF!,3,0))</f>
        <v>#REF!</v>
      </c>
      <c r="H606" s="99"/>
      <c r="I606" s="99"/>
      <c r="J606" s="97"/>
      <c r="K606" s="115" t="str">
        <f>IF(ISBLANK(J606),"",(VLOOKUP(J606,#REF!,2,0)))</f>
        <v/>
      </c>
      <c r="L606" s="95" t="str">
        <f t="shared" si="39"/>
        <v/>
      </c>
      <c r="M606" s="95"/>
      <c r="N606" s="95"/>
      <c r="O606" s="95"/>
      <c r="P606" s="95"/>
      <c r="Q606" s="95"/>
      <c r="R606" s="95" t="str">
        <f t="shared" si="40"/>
        <v/>
      </c>
      <c r="S606" s="95"/>
      <c r="T606" s="89"/>
      <c r="U606" s="90"/>
      <c r="V606" s="90"/>
      <c r="W606" s="47"/>
      <c r="X606" s="59"/>
      <c r="Y606" s="80">
        <f t="shared" si="41"/>
        <v>0</v>
      </c>
      <c r="Z606" s="81"/>
    </row>
    <row r="607" spans="1:26" s="1" customFormat="1" ht="15" customHeight="1">
      <c r="A607" s="13" t="str">
        <f>IF(ISBLANK(F607),"",VLOOKUP(F607,#REF!,11,0))</f>
        <v/>
      </c>
      <c r="B607" s="40" t="str">
        <f>IF(ISBLANK(F607),"",VLOOKUP(F607,#REF!,7,0))</f>
        <v/>
      </c>
      <c r="D607" s="88" t="str">
        <f t="shared" si="38"/>
        <v/>
      </c>
      <c r="E607" s="66"/>
      <c r="F607" s="95"/>
      <c r="G607" s="96" t="e">
        <f>IF(ISNA(VLOOKUP(F607,#REF!,3,0)),"",VLOOKUP(F607,#REF!,3,0))</f>
        <v>#REF!</v>
      </c>
      <c r="H607" s="99"/>
      <c r="I607" s="99"/>
      <c r="J607" s="97"/>
      <c r="K607" s="115" t="str">
        <f>IF(ISBLANK(J607),"",(VLOOKUP(J607,#REF!,2,0)))</f>
        <v/>
      </c>
      <c r="L607" s="95" t="str">
        <f t="shared" si="39"/>
        <v/>
      </c>
      <c r="M607" s="95"/>
      <c r="N607" s="95"/>
      <c r="O607" s="95"/>
      <c r="P607" s="95"/>
      <c r="Q607" s="95"/>
      <c r="R607" s="95" t="str">
        <f t="shared" si="40"/>
        <v/>
      </c>
      <c r="S607" s="95"/>
      <c r="T607" s="89"/>
      <c r="U607" s="90"/>
      <c r="V607" s="90"/>
      <c r="W607" s="47"/>
      <c r="X607" s="59"/>
      <c r="Y607" s="80">
        <f t="shared" si="41"/>
        <v>0</v>
      </c>
      <c r="Z607" s="81"/>
    </row>
    <row r="608" spans="1:26" s="1" customFormat="1" ht="15" customHeight="1">
      <c r="A608" s="13" t="str">
        <f>IF(ISBLANK(F608),"",VLOOKUP(F608,#REF!,11,0))</f>
        <v/>
      </c>
      <c r="B608" s="40" t="str">
        <f>IF(ISBLANK(F608),"",VLOOKUP(F608,#REF!,7,0))</f>
        <v/>
      </c>
      <c r="D608" s="88" t="str">
        <f t="shared" si="38"/>
        <v/>
      </c>
      <c r="E608" s="66"/>
      <c r="F608" s="95"/>
      <c r="G608" s="96" t="e">
        <f>IF(ISNA(VLOOKUP(F608,#REF!,3,0)),"",VLOOKUP(F608,#REF!,3,0))</f>
        <v>#REF!</v>
      </c>
      <c r="H608" s="99"/>
      <c r="I608" s="99"/>
      <c r="J608" s="97"/>
      <c r="K608" s="115" t="str">
        <f>IF(ISBLANK(J608),"",(VLOOKUP(J608,#REF!,2,0)))</f>
        <v/>
      </c>
      <c r="L608" s="95" t="str">
        <f t="shared" si="39"/>
        <v/>
      </c>
      <c r="M608" s="95"/>
      <c r="N608" s="95"/>
      <c r="O608" s="95"/>
      <c r="P608" s="95"/>
      <c r="Q608" s="95"/>
      <c r="R608" s="95" t="str">
        <f t="shared" si="40"/>
        <v/>
      </c>
      <c r="S608" s="95"/>
      <c r="T608" s="89"/>
      <c r="U608" s="90"/>
      <c r="V608" s="90"/>
      <c r="W608" s="47"/>
      <c r="X608" s="59"/>
      <c r="Y608" s="80">
        <f t="shared" si="41"/>
        <v>0</v>
      </c>
      <c r="Z608" s="81"/>
    </row>
    <row r="609" spans="1:26" s="1" customFormat="1" ht="15" customHeight="1">
      <c r="A609" s="13" t="str">
        <f>IF(ISBLANK(F609),"",VLOOKUP(F609,#REF!,11,0))</f>
        <v/>
      </c>
      <c r="B609" s="40" t="str">
        <f>IF(ISBLANK(F609),"",VLOOKUP(F609,#REF!,7,0))</f>
        <v/>
      </c>
      <c r="D609" s="88" t="str">
        <f t="shared" si="38"/>
        <v/>
      </c>
      <c r="E609" s="66"/>
      <c r="F609" s="95"/>
      <c r="G609" s="96" t="e">
        <f>IF(ISNA(VLOOKUP(F609,#REF!,3,0)),"",VLOOKUP(F609,#REF!,3,0))</f>
        <v>#REF!</v>
      </c>
      <c r="H609" s="99"/>
      <c r="I609" s="99"/>
      <c r="J609" s="97"/>
      <c r="K609" s="115" t="str">
        <f>IF(ISBLANK(J609),"",(VLOOKUP(J609,#REF!,2,0)))</f>
        <v/>
      </c>
      <c r="L609" s="95" t="str">
        <f t="shared" si="39"/>
        <v/>
      </c>
      <c r="M609" s="95"/>
      <c r="N609" s="95"/>
      <c r="O609" s="95"/>
      <c r="P609" s="95"/>
      <c r="Q609" s="95"/>
      <c r="R609" s="95" t="str">
        <f t="shared" si="40"/>
        <v/>
      </c>
      <c r="S609" s="95"/>
      <c r="T609" s="89"/>
      <c r="U609" s="90"/>
      <c r="V609" s="90"/>
      <c r="W609" s="47"/>
      <c r="X609" s="59"/>
      <c r="Y609" s="80">
        <f t="shared" si="41"/>
        <v>0</v>
      </c>
      <c r="Z609" s="81"/>
    </row>
    <row r="610" spans="1:26" s="1" customFormat="1" ht="15" customHeight="1">
      <c r="A610" s="13" t="str">
        <f>IF(ISBLANK(F610),"",VLOOKUP(F610,#REF!,11,0))</f>
        <v/>
      </c>
      <c r="B610" s="40" t="str">
        <f>IF(ISBLANK(F610),"",VLOOKUP(F610,#REF!,7,0))</f>
        <v/>
      </c>
      <c r="D610" s="88" t="str">
        <f t="shared" si="38"/>
        <v/>
      </c>
      <c r="E610" s="66"/>
      <c r="F610" s="95"/>
      <c r="G610" s="96" t="e">
        <f>IF(ISNA(VLOOKUP(F610,#REF!,3,0)),"",VLOOKUP(F610,#REF!,3,0))</f>
        <v>#REF!</v>
      </c>
      <c r="H610" s="99"/>
      <c r="I610" s="99"/>
      <c r="J610" s="97"/>
      <c r="K610" s="115" t="str">
        <f>IF(ISBLANK(J610),"",(VLOOKUP(J610,#REF!,2,0)))</f>
        <v/>
      </c>
      <c r="L610" s="95" t="str">
        <f t="shared" si="39"/>
        <v/>
      </c>
      <c r="M610" s="95"/>
      <c r="N610" s="95"/>
      <c r="O610" s="95"/>
      <c r="P610" s="95"/>
      <c r="Q610" s="95"/>
      <c r="R610" s="95" t="str">
        <f t="shared" si="40"/>
        <v/>
      </c>
      <c r="S610" s="95"/>
      <c r="T610" s="89"/>
      <c r="U610" s="90"/>
      <c r="V610" s="90"/>
      <c r="W610" s="47"/>
      <c r="X610" s="59"/>
      <c r="Y610" s="80">
        <f t="shared" si="41"/>
        <v>0</v>
      </c>
      <c r="Z610" s="81"/>
    </row>
    <row r="611" spans="1:26" s="1" customFormat="1" ht="15" customHeight="1">
      <c r="A611" s="13" t="str">
        <f>IF(ISBLANK(F611),"",VLOOKUP(F611,#REF!,11,0))</f>
        <v/>
      </c>
      <c r="B611" s="40" t="str">
        <f>IF(ISBLANK(F611),"",VLOOKUP(F611,#REF!,7,0))</f>
        <v/>
      </c>
      <c r="D611" s="88" t="str">
        <f t="shared" si="38"/>
        <v/>
      </c>
      <c r="E611" s="66"/>
      <c r="F611" s="95"/>
      <c r="G611" s="96" t="e">
        <f>IF(ISNA(VLOOKUP(F611,#REF!,3,0)),"",VLOOKUP(F611,#REF!,3,0))</f>
        <v>#REF!</v>
      </c>
      <c r="H611" s="99"/>
      <c r="I611" s="99"/>
      <c r="J611" s="97"/>
      <c r="K611" s="115" t="str">
        <f>IF(ISBLANK(J611),"",(VLOOKUP(J611,#REF!,2,0)))</f>
        <v/>
      </c>
      <c r="L611" s="95" t="str">
        <f t="shared" si="39"/>
        <v/>
      </c>
      <c r="M611" s="95"/>
      <c r="N611" s="95"/>
      <c r="O611" s="95"/>
      <c r="P611" s="95"/>
      <c r="Q611" s="95"/>
      <c r="R611" s="95" t="str">
        <f t="shared" si="40"/>
        <v/>
      </c>
      <c r="S611" s="95"/>
      <c r="T611" s="89"/>
      <c r="U611" s="90"/>
      <c r="V611" s="90"/>
      <c r="W611" s="47"/>
      <c r="X611" s="59"/>
      <c r="Y611" s="80">
        <f t="shared" si="41"/>
        <v>0</v>
      </c>
      <c r="Z611" s="81"/>
    </row>
    <row r="612" spans="1:26" s="1" customFormat="1" ht="15" customHeight="1">
      <c r="A612" s="13" t="str">
        <f>IF(ISBLANK(F612),"",VLOOKUP(F612,#REF!,11,0))</f>
        <v/>
      </c>
      <c r="B612" s="40" t="str">
        <f>IF(ISBLANK(F612),"",VLOOKUP(F612,#REF!,7,0))</f>
        <v/>
      </c>
      <c r="D612" s="88" t="str">
        <f t="shared" si="38"/>
        <v/>
      </c>
      <c r="E612" s="66"/>
      <c r="F612" s="95"/>
      <c r="G612" s="96" t="e">
        <f>IF(ISNA(VLOOKUP(F612,#REF!,3,0)),"",VLOOKUP(F612,#REF!,3,0))</f>
        <v>#REF!</v>
      </c>
      <c r="H612" s="99"/>
      <c r="I612" s="99"/>
      <c r="J612" s="97"/>
      <c r="K612" s="115" t="str">
        <f>IF(ISBLANK(J612),"",(VLOOKUP(J612,#REF!,2,0)))</f>
        <v/>
      </c>
      <c r="L612" s="95" t="str">
        <f t="shared" si="39"/>
        <v/>
      </c>
      <c r="M612" s="95"/>
      <c r="N612" s="95"/>
      <c r="O612" s="95"/>
      <c r="P612" s="95"/>
      <c r="Q612" s="95"/>
      <c r="R612" s="95" t="str">
        <f t="shared" si="40"/>
        <v/>
      </c>
      <c r="S612" s="95"/>
      <c r="T612" s="89"/>
      <c r="U612" s="90"/>
      <c r="V612" s="90"/>
      <c r="W612" s="47"/>
      <c r="X612" s="59"/>
      <c r="Y612" s="80">
        <f t="shared" si="41"/>
        <v>0</v>
      </c>
      <c r="Z612" s="81"/>
    </row>
    <row r="613" spans="1:26" s="1" customFormat="1" ht="15" customHeight="1">
      <c r="A613" s="13" t="str">
        <f>IF(ISBLANK(F613),"",VLOOKUP(F613,#REF!,11,0))</f>
        <v/>
      </c>
      <c r="B613" s="40" t="str">
        <f>IF(ISBLANK(F613),"",VLOOKUP(F613,#REF!,7,0))</f>
        <v/>
      </c>
      <c r="D613" s="88" t="str">
        <f t="shared" si="38"/>
        <v/>
      </c>
      <c r="E613" s="66"/>
      <c r="F613" s="95"/>
      <c r="G613" s="96" t="e">
        <f>IF(ISNA(VLOOKUP(F613,#REF!,3,0)),"",VLOOKUP(F613,#REF!,3,0))</f>
        <v>#REF!</v>
      </c>
      <c r="H613" s="99"/>
      <c r="I613" s="99"/>
      <c r="J613" s="97"/>
      <c r="K613" s="115" t="str">
        <f>IF(ISBLANK(J613),"",(VLOOKUP(J613,#REF!,2,0)))</f>
        <v/>
      </c>
      <c r="L613" s="95" t="str">
        <f t="shared" si="39"/>
        <v/>
      </c>
      <c r="M613" s="95"/>
      <c r="N613" s="95"/>
      <c r="O613" s="95"/>
      <c r="P613" s="95"/>
      <c r="Q613" s="95"/>
      <c r="R613" s="95" t="str">
        <f t="shared" si="40"/>
        <v/>
      </c>
      <c r="S613" s="95"/>
      <c r="T613" s="89"/>
      <c r="U613" s="90"/>
      <c r="V613" s="90"/>
      <c r="W613" s="47"/>
      <c r="X613" s="59"/>
      <c r="Y613" s="80">
        <f t="shared" si="41"/>
        <v>0</v>
      </c>
      <c r="Z613" s="81"/>
    </row>
    <row r="614" spans="1:26" s="1" customFormat="1" ht="15" customHeight="1">
      <c r="A614" s="13" t="str">
        <f>IF(ISBLANK(F614),"",VLOOKUP(F614,#REF!,11,0))</f>
        <v/>
      </c>
      <c r="B614" s="40" t="str">
        <f>IF(ISBLANK(F614),"",VLOOKUP(F614,#REF!,7,0))</f>
        <v/>
      </c>
      <c r="D614" s="88" t="str">
        <f t="shared" si="38"/>
        <v/>
      </c>
      <c r="E614" s="66"/>
      <c r="F614" s="95"/>
      <c r="G614" s="96" t="e">
        <f>IF(ISNA(VLOOKUP(F614,#REF!,3,0)),"",VLOOKUP(F614,#REF!,3,0))</f>
        <v>#REF!</v>
      </c>
      <c r="H614" s="99"/>
      <c r="I614" s="99"/>
      <c r="J614" s="97"/>
      <c r="K614" s="115" t="str">
        <f>IF(ISBLANK(J614),"",(VLOOKUP(J614,#REF!,2,0)))</f>
        <v/>
      </c>
      <c r="L614" s="95" t="str">
        <f t="shared" si="39"/>
        <v/>
      </c>
      <c r="M614" s="95"/>
      <c r="N614" s="95"/>
      <c r="O614" s="95"/>
      <c r="P614" s="95"/>
      <c r="Q614" s="95"/>
      <c r="R614" s="95" t="str">
        <f t="shared" si="40"/>
        <v/>
      </c>
      <c r="S614" s="95"/>
      <c r="T614" s="89"/>
      <c r="U614" s="90"/>
      <c r="V614" s="90"/>
      <c r="W614" s="47"/>
      <c r="X614" s="59"/>
      <c r="Y614" s="80">
        <f t="shared" si="41"/>
        <v>0</v>
      </c>
      <c r="Z614" s="81"/>
    </row>
    <row r="615" spans="1:26" s="1" customFormat="1" ht="15" customHeight="1">
      <c r="A615" s="13" t="str">
        <f>IF(ISBLANK(F615),"",VLOOKUP(F615,#REF!,11,0))</f>
        <v/>
      </c>
      <c r="B615" s="40" t="str">
        <f>IF(ISBLANK(F615),"",VLOOKUP(F615,#REF!,7,0))</f>
        <v/>
      </c>
      <c r="D615" s="88" t="str">
        <f t="shared" si="38"/>
        <v/>
      </c>
      <c r="E615" s="66"/>
      <c r="F615" s="95"/>
      <c r="G615" s="96" t="e">
        <f>IF(ISNA(VLOOKUP(F615,#REF!,3,0)),"",VLOOKUP(F615,#REF!,3,0))</f>
        <v>#REF!</v>
      </c>
      <c r="H615" s="99"/>
      <c r="I615" s="99"/>
      <c r="J615" s="97"/>
      <c r="K615" s="115" t="str">
        <f>IF(ISBLANK(J615),"",(VLOOKUP(J615,#REF!,2,0)))</f>
        <v/>
      </c>
      <c r="L615" s="95" t="str">
        <f t="shared" si="39"/>
        <v/>
      </c>
      <c r="M615" s="95"/>
      <c r="N615" s="95"/>
      <c r="O615" s="95"/>
      <c r="P615" s="95"/>
      <c r="Q615" s="95"/>
      <c r="R615" s="95" t="str">
        <f t="shared" si="40"/>
        <v/>
      </c>
      <c r="S615" s="95"/>
      <c r="T615" s="89"/>
      <c r="U615" s="90"/>
      <c r="V615" s="90"/>
      <c r="W615" s="47"/>
      <c r="X615" s="59"/>
      <c r="Y615" s="80">
        <f t="shared" si="41"/>
        <v>0</v>
      </c>
      <c r="Z615" s="81"/>
    </row>
    <row r="616" spans="1:26" s="1" customFormat="1" ht="15" customHeight="1">
      <c r="A616" s="13" t="str">
        <f>IF(ISBLANK(F616),"",VLOOKUP(F616,#REF!,11,0))</f>
        <v/>
      </c>
      <c r="B616" s="40" t="str">
        <f>IF(ISBLANK(F616),"",VLOOKUP(F616,#REF!,7,0))</f>
        <v/>
      </c>
      <c r="D616" s="88" t="str">
        <f t="shared" si="38"/>
        <v/>
      </c>
      <c r="E616" s="66"/>
      <c r="F616" s="95"/>
      <c r="G616" s="96" t="e">
        <f>IF(ISNA(VLOOKUP(F616,#REF!,3,0)),"",VLOOKUP(F616,#REF!,3,0))</f>
        <v>#REF!</v>
      </c>
      <c r="H616" s="99"/>
      <c r="I616" s="99"/>
      <c r="J616" s="97"/>
      <c r="K616" s="115" t="str">
        <f>IF(ISBLANK(J616),"",(VLOOKUP(J616,#REF!,2,0)))</f>
        <v/>
      </c>
      <c r="L616" s="95" t="str">
        <f t="shared" si="39"/>
        <v/>
      </c>
      <c r="M616" s="95"/>
      <c r="N616" s="95"/>
      <c r="O616" s="95"/>
      <c r="P616" s="95"/>
      <c r="Q616" s="95"/>
      <c r="R616" s="95" t="str">
        <f t="shared" si="40"/>
        <v/>
      </c>
      <c r="S616" s="95"/>
      <c r="T616" s="89"/>
      <c r="U616" s="90"/>
      <c r="V616" s="90"/>
      <c r="W616" s="47"/>
      <c r="X616" s="59"/>
      <c r="Y616" s="80">
        <f t="shared" si="41"/>
        <v>0</v>
      </c>
      <c r="Z616" s="81"/>
    </row>
    <row r="617" spans="1:26" s="1" customFormat="1" ht="15" customHeight="1">
      <c r="A617" s="13" t="str">
        <f>IF(ISBLANK(F617),"",VLOOKUP(F617,#REF!,11,0))</f>
        <v/>
      </c>
      <c r="B617" s="40" t="str">
        <f>IF(ISBLANK(F617),"",VLOOKUP(F617,#REF!,7,0))</f>
        <v/>
      </c>
      <c r="D617" s="88" t="str">
        <f t="shared" si="38"/>
        <v/>
      </c>
      <c r="E617" s="66"/>
      <c r="F617" s="95"/>
      <c r="G617" s="96" t="e">
        <f>IF(ISNA(VLOOKUP(F617,#REF!,3,0)),"",VLOOKUP(F617,#REF!,3,0))</f>
        <v>#REF!</v>
      </c>
      <c r="H617" s="99"/>
      <c r="I617" s="99"/>
      <c r="J617" s="97"/>
      <c r="K617" s="115" t="str">
        <f>IF(ISBLANK(J617),"",(VLOOKUP(J617,#REF!,2,0)))</f>
        <v/>
      </c>
      <c r="L617" s="95" t="str">
        <f t="shared" si="39"/>
        <v/>
      </c>
      <c r="M617" s="95"/>
      <c r="N617" s="95"/>
      <c r="O617" s="95"/>
      <c r="P617" s="95"/>
      <c r="Q617" s="95"/>
      <c r="R617" s="95" t="str">
        <f t="shared" si="40"/>
        <v/>
      </c>
      <c r="S617" s="95"/>
      <c r="T617" s="89"/>
      <c r="U617" s="90"/>
      <c r="V617" s="90"/>
      <c r="W617" s="47"/>
      <c r="X617" s="59"/>
      <c r="Y617" s="80">
        <f t="shared" si="41"/>
        <v>0</v>
      </c>
      <c r="Z617" s="81"/>
    </row>
    <row r="618" spans="1:26" s="1" customFormat="1" ht="15" customHeight="1">
      <c r="A618" s="13" t="str">
        <f>IF(ISBLANK(F618),"",VLOOKUP(F618,#REF!,11,0))</f>
        <v/>
      </c>
      <c r="B618" s="40" t="str">
        <f>IF(ISBLANK(F618),"",VLOOKUP(F618,#REF!,7,0))</f>
        <v/>
      </c>
      <c r="D618" s="88" t="str">
        <f t="shared" si="38"/>
        <v/>
      </c>
      <c r="E618" s="66"/>
      <c r="F618" s="95"/>
      <c r="G618" s="96" t="e">
        <f>IF(ISNA(VLOOKUP(F618,#REF!,3,0)),"",VLOOKUP(F618,#REF!,3,0))</f>
        <v>#REF!</v>
      </c>
      <c r="H618" s="99"/>
      <c r="I618" s="99"/>
      <c r="J618" s="97"/>
      <c r="K618" s="115" t="str">
        <f>IF(ISBLANK(J618),"",(VLOOKUP(J618,#REF!,2,0)))</f>
        <v/>
      </c>
      <c r="L618" s="95" t="str">
        <f t="shared" si="39"/>
        <v/>
      </c>
      <c r="M618" s="95"/>
      <c r="N618" s="95"/>
      <c r="O618" s="95"/>
      <c r="P618" s="95"/>
      <c r="Q618" s="95"/>
      <c r="R618" s="95" t="str">
        <f t="shared" si="40"/>
        <v/>
      </c>
      <c r="S618" s="95"/>
      <c r="T618" s="89"/>
      <c r="U618" s="90"/>
      <c r="V618" s="90"/>
      <c r="W618" s="47"/>
      <c r="X618" s="59"/>
      <c r="Y618" s="80">
        <f t="shared" si="41"/>
        <v>0</v>
      </c>
      <c r="Z618" s="81"/>
    </row>
    <row r="619" spans="1:26" s="1" customFormat="1" ht="15" customHeight="1">
      <c r="A619" s="13" t="str">
        <f>IF(ISBLANK(F619),"",VLOOKUP(F619,#REF!,11,0))</f>
        <v/>
      </c>
      <c r="B619" s="40" t="str">
        <f>IF(ISBLANK(F619),"",VLOOKUP(F619,#REF!,7,0))</f>
        <v/>
      </c>
      <c r="D619" s="88" t="str">
        <f t="shared" si="38"/>
        <v/>
      </c>
      <c r="E619" s="66"/>
      <c r="F619" s="95"/>
      <c r="G619" s="96" t="e">
        <f>IF(ISNA(VLOOKUP(F619,#REF!,3,0)),"",VLOOKUP(F619,#REF!,3,0))</f>
        <v>#REF!</v>
      </c>
      <c r="H619" s="99"/>
      <c r="I619" s="99"/>
      <c r="J619" s="97"/>
      <c r="K619" s="115" t="str">
        <f>IF(ISBLANK(J619),"",(VLOOKUP(J619,#REF!,2,0)))</f>
        <v/>
      </c>
      <c r="L619" s="95" t="str">
        <f t="shared" si="39"/>
        <v/>
      </c>
      <c r="M619" s="95"/>
      <c r="N619" s="95"/>
      <c r="O619" s="95"/>
      <c r="P619" s="95"/>
      <c r="Q619" s="95"/>
      <c r="R619" s="95" t="str">
        <f t="shared" si="40"/>
        <v/>
      </c>
      <c r="S619" s="95"/>
      <c r="T619" s="89"/>
      <c r="U619" s="90"/>
      <c r="V619" s="90"/>
      <c r="W619" s="47"/>
      <c r="X619" s="59"/>
      <c r="Y619" s="80">
        <f t="shared" si="41"/>
        <v>0</v>
      </c>
      <c r="Z619" s="81"/>
    </row>
    <row r="620" spans="1:26" s="1" customFormat="1" ht="15" customHeight="1">
      <c r="A620" s="13" t="str">
        <f>IF(ISBLANK(F620),"",VLOOKUP(F620,#REF!,11,0))</f>
        <v/>
      </c>
      <c r="B620" s="40" t="str">
        <f>IF(ISBLANK(F620),"",VLOOKUP(F620,#REF!,7,0))</f>
        <v/>
      </c>
      <c r="D620" s="88" t="str">
        <f t="shared" si="38"/>
        <v/>
      </c>
      <c r="E620" s="66"/>
      <c r="F620" s="95"/>
      <c r="G620" s="96" t="e">
        <f>IF(ISNA(VLOOKUP(F620,#REF!,3,0)),"",VLOOKUP(F620,#REF!,3,0))</f>
        <v>#REF!</v>
      </c>
      <c r="H620" s="99"/>
      <c r="I620" s="99"/>
      <c r="J620" s="97"/>
      <c r="K620" s="115" t="str">
        <f>IF(ISBLANK(J620),"",(VLOOKUP(J620,#REF!,2,0)))</f>
        <v/>
      </c>
      <c r="L620" s="95" t="str">
        <f t="shared" si="39"/>
        <v/>
      </c>
      <c r="M620" s="95"/>
      <c r="N620" s="95"/>
      <c r="O620" s="95"/>
      <c r="P620" s="95"/>
      <c r="Q620" s="95"/>
      <c r="R620" s="95" t="str">
        <f t="shared" si="40"/>
        <v/>
      </c>
      <c r="S620" s="95"/>
      <c r="T620" s="89"/>
      <c r="U620" s="90"/>
      <c r="V620" s="90"/>
      <c r="W620" s="47"/>
      <c r="X620" s="59"/>
      <c r="Y620" s="80">
        <f t="shared" si="41"/>
        <v>0</v>
      </c>
      <c r="Z620" s="81"/>
    </row>
    <row r="621" spans="1:26" s="1" customFormat="1" ht="15" customHeight="1">
      <c r="A621" s="13" t="str">
        <f>IF(ISBLANK(F621),"",VLOOKUP(F621,#REF!,11,0))</f>
        <v/>
      </c>
      <c r="B621" s="40" t="str">
        <f>IF(ISBLANK(F621),"",VLOOKUP(F621,#REF!,7,0))</f>
        <v/>
      </c>
      <c r="D621" s="88" t="str">
        <f t="shared" si="38"/>
        <v/>
      </c>
      <c r="E621" s="66"/>
      <c r="F621" s="95"/>
      <c r="G621" s="96" t="e">
        <f>IF(ISNA(VLOOKUP(F621,#REF!,3,0)),"",VLOOKUP(F621,#REF!,3,0))</f>
        <v>#REF!</v>
      </c>
      <c r="H621" s="99"/>
      <c r="I621" s="99"/>
      <c r="J621" s="97"/>
      <c r="K621" s="115" t="str">
        <f>IF(ISBLANK(J621),"",(VLOOKUP(J621,#REF!,2,0)))</f>
        <v/>
      </c>
      <c r="L621" s="95" t="str">
        <f t="shared" si="39"/>
        <v/>
      </c>
      <c r="M621" s="95"/>
      <c r="N621" s="95"/>
      <c r="O621" s="95"/>
      <c r="P621" s="95"/>
      <c r="Q621" s="95"/>
      <c r="R621" s="95" t="str">
        <f t="shared" si="40"/>
        <v/>
      </c>
      <c r="S621" s="95"/>
      <c r="T621" s="89"/>
      <c r="U621" s="90"/>
      <c r="V621" s="90"/>
      <c r="W621" s="47"/>
      <c r="X621" s="59"/>
      <c r="Y621" s="80">
        <f t="shared" si="41"/>
        <v>0</v>
      </c>
      <c r="Z621" s="81"/>
    </row>
    <row r="622" spans="1:26" s="1" customFormat="1" ht="15" customHeight="1">
      <c r="A622" s="13" t="str">
        <f>IF(ISBLANK(F622),"",VLOOKUP(F622,#REF!,11,0))</f>
        <v/>
      </c>
      <c r="B622" s="40" t="str">
        <f>IF(ISBLANK(F622),"",VLOOKUP(F622,#REF!,7,0))</f>
        <v/>
      </c>
      <c r="D622" s="88" t="str">
        <f t="shared" ref="D622:D685" si="42">IF(Y622=0,"",IF(ISBLANK(E622),IF(ISBLANK(V622),40,50),IF(E622="J",IF(ISBLANK(V622),29,39),IF(E622="Z",IF(ISBLANK(V622),29,39),IF(E622="G",IF(ISBLANK(V622),9,19),IF(E622="I",IF(ISBLANK(V622),9,19)))))))</f>
        <v/>
      </c>
      <c r="E622" s="66"/>
      <c r="F622" s="95"/>
      <c r="G622" s="96" t="e">
        <f>IF(ISNA(VLOOKUP(F622,#REF!,3,0)),"",VLOOKUP(F622,#REF!,3,0))</f>
        <v>#REF!</v>
      </c>
      <c r="H622" s="99"/>
      <c r="I622" s="99"/>
      <c r="J622" s="97"/>
      <c r="K622" s="115" t="str">
        <f>IF(ISBLANK(J622),"",(VLOOKUP(J622,#REF!,2,0)))</f>
        <v/>
      </c>
      <c r="L622" s="95" t="str">
        <f t="shared" si="39"/>
        <v/>
      </c>
      <c r="M622" s="95"/>
      <c r="N622" s="95"/>
      <c r="O622" s="95"/>
      <c r="P622" s="95"/>
      <c r="Q622" s="95"/>
      <c r="R622" s="95" t="str">
        <f t="shared" si="40"/>
        <v/>
      </c>
      <c r="S622" s="95"/>
      <c r="T622" s="89"/>
      <c r="U622" s="90"/>
      <c r="V622" s="90"/>
      <c r="W622" s="47"/>
      <c r="X622" s="59"/>
      <c r="Y622" s="80">
        <f t="shared" si="41"/>
        <v>0</v>
      </c>
      <c r="Z622" s="81"/>
    </row>
    <row r="623" spans="1:26" s="1" customFormat="1" ht="15" customHeight="1">
      <c r="A623" s="13" t="str">
        <f>IF(ISBLANK(F623),"",VLOOKUP(F623,#REF!,11,0))</f>
        <v/>
      </c>
      <c r="B623" s="40" t="str">
        <f>IF(ISBLANK(F623),"",VLOOKUP(F623,#REF!,7,0))</f>
        <v/>
      </c>
      <c r="D623" s="88" t="str">
        <f t="shared" si="42"/>
        <v/>
      </c>
      <c r="E623" s="66"/>
      <c r="F623" s="95"/>
      <c r="G623" s="96" t="e">
        <f>IF(ISNA(VLOOKUP(F623,#REF!,3,0)),"",VLOOKUP(F623,#REF!,3,0))</f>
        <v>#REF!</v>
      </c>
      <c r="H623" s="99"/>
      <c r="I623" s="99"/>
      <c r="J623" s="97"/>
      <c r="K623" s="115" t="str">
        <f>IF(ISBLANK(J623),"",(VLOOKUP(J623,#REF!,2,0)))</f>
        <v/>
      </c>
      <c r="L623" s="95" t="str">
        <f t="shared" ref="L623:L686" si="43">IF(B623="","",IF(B623="-","VX",IF(B623="&lt;","VX",IF(B623="+","OX",IF(B623="&gt;","OX",IF(B623="YY","YY",IF(B623="ZZ","ZZ")))))))</f>
        <v/>
      </c>
      <c r="M623" s="95"/>
      <c r="N623" s="95"/>
      <c r="O623" s="95"/>
      <c r="P623" s="95"/>
      <c r="Q623" s="95"/>
      <c r="R623" s="95" t="str">
        <f t="shared" ref="R623:R686" si="44">IF(Q623="","","0010")</f>
        <v/>
      </c>
      <c r="S623" s="95"/>
      <c r="T623" s="89"/>
      <c r="U623" s="90"/>
      <c r="V623" s="90"/>
      <c r="W623" s="47"/>
      <c r="X623" s="59"/>
      <c r="Y623" s="80">
        <f t="shared" ref="Y623:Y686" si="45">ROUND(U623-V623,2)</f>
        <v>0</v>
      </c>
      <c r="Z623" s="81"/>
    </row>
    <row r="624" spans="1:26" s="1" customFormat="1" ht="15" customHeight="1">
      <c r="A624" s="13" t="str">
        <f>IF(ISBLANK(F624),"",VLOOKUP(F624,#REF!,11,0))</f>
        <v/>
      </c>
      <c r="B624" s="40" t="str">
        <f>IF(ISBLANK(F624),"",VLOOKUP(F624,#REF!,7,0))</f>
        <v/>
      </c>
      <c r="D624" s="88" t="str">
        <f t="shared" si="42"/>
        <v/>
      </c>
      <c r="E624" s="66"/>
      <c r="F624" s="95"/>
      <c r="G624" s="96" t="e">
        <f>IF(ISNA(VLOOKUP(F624,#REF!,3,0)),"",VLOOKUP(F624,#REF!,3,0))</f>
        <v>#REF!</v>
      </c>
      <c r="H624" s="99"/>
      <c r="I624" s="99"/>
      <c r="J624" s="97"/>
      <c r="K624" s="115" t="str">
        <f>IF(ISBLANK(J624),"",(VLOOKUP(J624,#REF!,2,0)))</f>
        <v/>
      </c>
      <c r="L624" s="95" t="str">
        <f t="shared" si="43"/>
        <v/>
      </c>
      <c r="M624" s="95"/>
      <c r="N624" s="95"/>
      <c r="O624" s="95"/>
      <c r="P624" s="95"/>
      <c r="Q624" s="95"/>
      <c r="R624" s="95" t="str">
        <f t="shared" si="44"/>
        <v/>
      </c>
      <c r="S624" s="95"/>
      <c r="T624" s="89"/>
      <c r="U624" s="90"/>
      <c r="V624" s="90"/>
      <c r="W624" s="47"/>
      <c r="X624" s="59"/>
      <c r="Y624" s="80">
        <f t="shared" si="45"/>
        <v>0</v>
      </c>
      <c r="Z624" s="81"/>
    </row>
    <row r="625" spans="1:26" s="1" customFormat="1" ht="15" customHeight="1">
      <c r="A625" s="13" t="str">
        <f>IF(ISBLANK(F625),"",VLOOKUP(F625,#REF!,11,0))</f>
        <v/>
      </c>
      <c r="B625" s="40" t="str">
        <f>IF(ISBLANK(F625),"",VLOOKUP(F625,#REF!,7,0))</f>
        <v/>
      </c>
      <c r="D625" s="88" t="str">
        <f t="shared" si="42"/>
        <v/>
      </c>
      <c r="E625" s="66"/>
      <c r="F625" s="95"/>
      <c r="G625" s="96" t="e">
        <f>IF(ISNA(VLOOKUP(F625,#REF!,3,0)),"",VLOOKUP(F625,#REF!,3,0))</f>
        <v>#REF!</v>
      </c>
      <c r="H625" s="99"/>
      <c r="I625" s="99"/>
      <c r="J625" s="97"/>
      <c r="K625" s="115" t="str">
        <f>IF(ISBLANK(J625),"",(VLOOKUP(J625,#REF!,2,0)))</f>
        <v/>
      </c>
      <c r="L625" s="95" t="str">
        <f t="shared" si="43"/>
        <v/>
      </c>
      <c r="M625" s="95"/>
      <c r="N625" s="95"/>
      <c r="O625" s="95"/>
      <c r="P625" s="95"/>
      <c r="Q625" s="95"/>
      <c r="R625" s="95" t="str">
        <f t="shared" si="44"/>
        <v/>
      </c>
      <c r="S625" s="95"/>
      <c r="T625" s="89"/>
      <c r="U625" s="90"/>
      <c r="V625" s="90"/>
      <c r="W625" s="47"/>
      <c r="X625" s="59"/>
      <c r="Y625" s="80">
        <f t="shared" si="45"/>
        <v>0</v>
      </c>
      <c r="Z625" s="81"/>
    </row>
    <row r="626" spans="1:26" s="1" customFormat="1" ht="15" customHeight="1">
      <c r="A626" s="13" t="str">
        <f>IF(ISBLANK(F626),"",VLOOKUP(F626,#REF!,11,0))</f>
        <v/>
      </c>
      <c r="B626" s="40" t="str">
        <f>IF(ISBLANK(F626),"",VLOOKUP(F626,#REF!,7,0))</f>
        <v/>
      </c>
      <c r="D626" s="88" t="str">
        <f t="shared" si="42"/>
        <v/>
      </c>
      <c r="E626" s="66"/>
      <c r="F626" s="95"/>
      <c r="G626" s="96" t="e">
        <f>IF(ISNA(VLOOKUP(F626,#REF!,3,0)),"",VLOOKUP(F626,#REF!,3,0))</f>
        <v>#REF!</v>
      </c>
      <c r="H626" s="99"/>
      <c r="I626" s="99"/>
      <c r="J626" s="97"/>
      <c r="K626" s="115" t="str">
        <f>IF(ISBLANK(J626),"",(VLOOKUP(J626,#REF!,2,0)))</f>
        <v/>
      </c>
      <c r="L626" s="95" t="str">
        <f t="shared" si="43"/>
        <v/>
      </c>
      <c r="M626" s="95"/>
      <c r="N626" s="95"/>
      <c r="O626" s="95"/>
      <c r="P626" s="95"/>
      <c r="Q626" s="95"/>
      <c r="R626" s="95" t="str">
        <f t="shared" si="44"/>
        <v/>
      </c>
      <c r="S626" s="95"/>
      <c r="T626" s="89"/>
      <c r="U626" s="90"/>
      <c r="V626" s="90"/>
      <c r="W626" s="47"/>
      <c r="X626" s="59"/>
      <c r="Y626" s="80">
        <f t="shared" si="45"/>
        <v>0</v>
      </c>
      <c r="Z626" s="81"/>
    </row>
    <row r="627" spans="1:26" s="1" customFormat="1" ht="15" customHeight="1">
      <c r="A627" s="13" t="str">
        <f>IF(ISBLANK(F627),"",VLOOKUP(F627,#REF!,11,0))</f>
        <v/>
      </c>
      <c r="B627" s="40" t="str">
        <f>IF(ISBLANK(F627),"",VLOOKUP(F627,#REF!,7,0))</f>
        <v/>
      </c>
      <c r="D627" s="88" t="str">
        <f t="shared" si="42"/>
        <v/>
      </c>
      <c r="E627" s="66"/>
      <c r="F627" s="95"/>
      <c r="G627" s="96" t="e">
        <f>IF(ISNA(VLOOKUP(F627,#REF!,3,0)),"",VLOOKUP(F627,#REF!,3,0))</f>
        <v>#REF!</v>
      </c>
      <c r="H627" s="99"/>
      <c r="I627" s="99"/>
      <c r="J627" s="97"/>
      <c r="K627" s="115" t="str">
        <f>IF(ISBLANK(J627),"",(VLOOKUP(J627,#REF!,2,0)))</f>
        <v/>
      </c>
      <c r="L627" s="95" t="str">
        <f t="shared" si="43"/>
        <v/>
      </c>
      <c r="M627" s="95"/>
      <c r="N627" s="95"/>
      <c r="O627" s="95"/>
      <c r="P627" s="95"/>
      <c r="Q627" s="95"/>
      <c r="R627" s="95" t="str">
        <f t="shared" si="44"/>
        <v/>
      </c>
      <c r="S627" s="95"/>
      <c r="T627" s="89"/>
      <c r="U627" s="90"/>
      <c r="V627" s="90"/>
      <c r="W627" s="47"/>
      <c r="X627" s="59"/>
      <c r="Y627" s="80">
        <f t="shared" si="45"/>
        <v>0</v>
      </c>
      <c r="Z627" s="81"/>
    </row>
    <row r="628" spans="1:26" s="1" customFormat="1" ht="15" customHeight="1">
      <c r="A628" s="13" t="str">
        <f>IF(ISBLANK(F628),"",VLOOKUP(F628,#REF!,11,0))</f>
        <v/>
      </c>
      <c r="B628" s="40" t="str">
        <f>IF(ISBLANK(F628),"",VLOOKUP(F628,#REF!,7,0))</f>
        <v/>
      </c>
      <c r="D628" s="88" t="str">
        <f t="shared" si="42"/>
        <v/>
      </c>
      <c r="E628" s="66"/>
      <c r="F628" s="95"/>
      <c r="G628" s="96" t="e">
        <f>IF(ISNA(VLOOKUP(F628,#REF!,3,0)),"",VLOOKUP(F628,#REF!,3,0))</f>
        <v>#REF!</v>
      </c>
      <c r="H628" s="99"/>
      <c r="I628" s="99"/>
      <c r="J628" s="97"/>
      <c r="K628" s="115" t="str">
        <f>IF(ISBLANK(J628),"",(VLOOKUP(J628,#REF!,2,0)))</f>
        <v/>
      </c>
      <c r="L628" s="95" t="str">
        <f t="shared" si="43"/>
        <v/>
      </c>
      <c r="M628" s="95"/>
      <c r="N628" s="95"/>
      <c r="O628" s="95"/>
      <c r="P628" s="95"/>
      <c r="Q628" s="95"/>
      <c r="R628" s="95" t="str">
        <f t="shared" si="44"/>
        <v/>
      </c>
      <c r="S628" s="95"/>
      <c r="T628" s="89"/>
      <c r="U628" s="90"/>
      <c r="V628" s="90"/>
      <c r="W628" s="47"/>
      <c r="X628" s="59"/>
      <c r="Y628" s="80">
        <f t="shared" si="45"/>
        <v>0</v>
      </c>
      <c r="Z628" s="81"/>
    </row>
    <row r="629" spans="1:26" s="1" customFormat="1" ht="15" customHeight="1">
      <c r="A629" s="13" t="str">
        <f>IF(ISBLANK(F629),"",VLOOKUP(F629,#REF!,11,0))</f>
        <v/>
      </c>
      <c r="B629" s="40" t="str">
        <f>IF(ISBLANK(F629),"",VLOOKUP(F629,#REF!,7,0))</f>
        <v/>
      </c>
      <c r="D629" s="88" t="str">
        <f t="shared" si="42"/>
        <v/>
      </c>
      <c r="E629" s="66"/>
      <c r="F629" s="95"/>
      <c r="G629" s="96" t="e">
        <f>IF(ISNA(VLOOKUP(F629,#REF!,3,0)),"",VLOOKUP(F629,#REF!,3,0))</f>
        <v>#REF!</v>
      </c>
      <c r="H629" s="99"/>
      <c r="I629" s="99"/>
      <c r="J629" s="97"/>
      <c r="K629" s="115" t="str">
        <f>IF(ISBLANK(J629),"",(VLOOKUP(J629,#REF!,2,0)))</f>
        <v/>
      </c>
      <c r="L629" s="95" t="str">
        <f t="shared" si="43"/>
        <v/>
      </c>
      <c r="M629" s="95"/>
      <c r="N629" s="95"/>
      <c r="O629" s="95"/>
      <c r="P629" s="95"/>
      <c r="Q629" s="95"/>
      <c r="R629" s="95" t="str">
        <f t="shared" si="44"/>
        <v/>
      </c>
      <c r="S629" s="95"/>
      <c r="T629" s="89"/>
      <c r="U629" s="90"/>
      <c r="V629" s="90"/>
      <c r="W629" s="47"/>
      <c r="X629" s="59"/>
      <c r="Y629" s="80">
        <f t="shared" si="45"/>
        <v>0</v>
      </c>
      <c r="Z629" s="81"/>
    </row>
    <row r="630" spans="1:26" s="1" customFormat="1" ht="15" customHeight="1">
      <c r="A630" s="13" t="str">
        <f>IF(ISBLANK(F630),"",VLOOKUP(F630,#REF!,11,0))</f>
        <v/>
      </c>
      <c r="B630" s="40" t="str">
        <f>IF(ISBLANK(F630),"",VLOOKUP(F630,#REF!,7,0))</f>
        <v/>
      </c>
      <c r="D630" s="88" t="str">
        <f t="shared" si="42"/>
        <v/>
      </c>
      <c r="E630" s="66"/>
      <c r="F630" s="95"/>
      <c r="G630" s="96" t="e">
        <f>IF(ISNA(VLOOKUP(F630,#REF!,3,0)),"",VLOOKUP(F630,#REF!,3,0))</f>
        <v>#REF!</v>
      </c>
      <c r="H630" s="99"/>
      <c r="I630" s="99"/>
      <c r="J630" s="97"/>
      <c r="K630" s="115" t="str">
        <f>IF(ISBLANK(J630),"",(VLOOKUP(J630,#REF!,2,0)))</f>
        <v/>
      </c>
      <c r="L630" s="95" t="str">
        <f t="shared" si="43"/>
        <v/>
      </c>
      <c r="M630" s="95"/>
      <c r="N630" s="95"/>
      <c r="O630" s="95"/>
      <c r="P630" s="95"/>
      <c r="Q630" s="95"/>
      <c r="R630" s="95" t="str">
        <f t="shared" si="44"/>
        <v/>
      </c>
      <c r="S630" s="95"/>
      <c r="T630" s="89"/>
      <c r="U630" s="90"/>
      <c r="V630" s="90"/>
      <c r="W630" s="47"/>
      <c r="X630" s="59"/>
      <c r="Y630" s="80">
        <f t="shared" si="45"/>
        <v>0</v>
      </c>
      <c r="Z630" s="81"/>
    </row>
    <row r="631" spans="1:26" s="1" customFormat="1" ht="15" customHeight="1">
      <c r="A631" s="13" t="str">
        <f>IF(ISBLANK(F631),"",VLOOKUP(F631,#REF!,11,0))</f>
        <v/>
      </c>
      <c r="B631" s="40" t="str">
        <f>IF(ISBLANK(F631),"",VLOOKUP(F631,#REF!,7,0))</f>
        <v/>
      </c>
      <c r="D631" s="88" t="str">
        <f t="shared" si="42"/>
        <v/>
      </c>
      <c r="E631" s="66"/>
      <c r="F631" s="95"/>
      <c r="G631" s="96" t="e">
        <f>IF(ISNA(VLOOKUP(F631,#REF!,3,0)),"",VLOOKUP(F631,#REF!,3,0))</f>
        <v>#REF!</v>
      </c>
      <c r="H631" s="99"/>
      <c r="I631" s="99"/>
      <c r="J631" s="97"/>
      <c r="K631" s="115" t="str">
        <f>IF(ISBLANK(J631),"",(VLOOKUP(J631,#REF!,2,0)))</f>
        <v/>
      </c>
      <c r="L631" s="95" t="str">
        <f t="shared" si="43"/>
        <v/>
      </c>
      <c r="M631" s="95"/>
      <c r="N631" s="95"/>
      <c r="O631" s="95"/>
      <c r="P631" s="95"/>
      <c r="Q631" s="95"/>
      <c r="R631" s="95" t="str">
        <f t="shared" si="44"/>
        <v/>
      </c>
      <c r="S631" s="95"/>
      <c r="T631" s="89"/>
      <c r="U631" s="90"/>
      <c r="V631" s="90"/>
      <c r="W631" s="47"/>
      <c r="X631" s="59"/>
      <c r="Y631" s="80">
        <f t="shared" si="45"/>
        <v>0</v>
      </c>
      <c r="Z631" s="81"/>
    </row>
    <row r="632" spans="1:26" s="1" customFormat="1" ht="15" customHeight="1">
      <c r="A632" s="13" t="str">
        <f>IF(ISBLANK(F632),"",VLOOKUP(F632,#REF!,11,0))</f>
        <v/>
      </c>
      <c r="B632" s="40" t="str">
        <f>IF(ISBLANK(F632),"",VLOOKUP(F632,#REF!,7,0))</f>
        <v/>
      </c>
      <c r="D632" s="88" t="str">
        <f t="shared" si="42"/>
        <v/>
      </c>
      <c r="E632" s="66"/>
      <c r="F632" s="95"/>
      <c r="G632" s="96" t="e">
        <f>IF(ISNA(VLOOKUP(F632,#REF!,3,0)),"",VLOOKUP(F632,#REF!,3,0))</f>
        <v>#REF!</v>
      </c>
      <c r="H632" s="99"/>
      <c r="I632" s="99"/>
      <c r="J632" s="97"/>
      <c r="K632" s="115" t="str">
        <f>IF(ISBLANK(J632),"",(VLOOKUP(J632,#REF!,2,0)))</f>
        <v/>
      </c>
      <c r="L632" s="95" t="str">
        <f t="shared" si="43"/>
        <v/>
      </c>
      <c r="M632" s="95"/>
      <c r="N632" s="95"/>
      <c r="O632" s="95"/>
      <c r="P632" s="95"/>
      <c r="Q632" s="95"/>
      <c r="R632" s="95" t="str">
        <f t="shared" si="44"/>
        <v/>
      </c>
      <c r="S632" s="95"/>
      <c r="T632" s="89"/>
      <c r="U632" s="90"/>
      <c r="V632" s="90"/>
      <c r="W632" s="47"/>
      <c r="X632" s="59"/>
      <c r="Y632" s="80">
        <f t="shared" si="45"/>
        <v>0</v>
      </c>
      <c r="Z632" s="81"/>
    </row>
    <row r="633" spans="1:26" s="1" customFormat="1" ht="15" customHeight="1">
      <c r="A633" s="13" t="str">
        <f>IF(ISBLANK(F633),"",VLOOKUP(F633,#REF!,11,0))</f>
        <v/>
      </c>
      <c r="B633" s="40" t="str">
        <f>IF(ISBLANK(F633),"",VLOOKUP(F633,#REF!,7,0))</f>
        <v/>
      </c>
      <c r="D633" s="88" t="str">
        <f t="shared" si="42"/>
        <v/>
      </c>
      <c r="E633" s="66"/>
      <c r="F633" s="95"/>
      <c r="G633" s="96" t="e">
        <f>IF(ISNA(VLOOKUP(F633,#REF!,3,0)),"",VLOOKUP(F633,#REF!,3,0))</f>
        <v>#REF!</v>
      </c>
      <c r="H633" s="99"/>
      <c r="I633" s="99"/>
      <c r="J633" s="97"/>
      <c r="K633" s="115" t="str">
        <f>IF(ISBLANK(J633),"",(VLOOKUP(J633,#REF!,2,0)))</f>
        <v/>
      </c>
      <c r="L633" s="95" t="str">
        <f t="shared" si="43"/>
        <v/>
      </c>
      <c r="M633" s="95"/>
      <c r="N633" s="95"/>
      <c r="O633" s="95"/>
      <c r="P633" s="95"/>
      <c r="Q633" s="95"/>
      <c r="R633" s="95" t="str">
        <f t="shared" si="44"/>
        <v/>
      </c>
      <c r="S633" s="95"/>
      <c r="T633" s="89"/>
      <c r="U633" s="90"/>
      <c r="V633" s="90"/>
      <c r="W633" s="47"/>
      <c r="X633" s="59"/>
      <c r="Y633" s="80">
        <f t="shared" si="45"/>
        <v>0</v>
      </c>
      <c r="Z633" s="81"/>
    </row>
    <row r="634" spans="1:26" s="1" customFormat="1" ht="15" customHeight="1">
      <c r="A634" s="13" t="str">
        <f>IF(ISBLANK(F634),"",VLOOKUP(F634,#REF!,11,0))</f>
        <v/>
      </c>
      <c r="B634" s="40" t="str">
        <f>IF(ISBLANK(F634),"",VLOOKUP(F634,#REF!,7,0))</f>
        <v/>
      </c>
      <c r="D634" s="88" t="str">
        <f t="shared" si="42"/>
        <v/>
      </c>
      <c r="E634" s="66"/>
      <c r="F634" s="95"/>
      <c r="G634" s="96" t="e">
        <f>IF(ISNA(VLOOKUP(F634,#REF!,3,0)),"",VLOOKUP(F634,#REF!,3,0))</f>
        <v>#REF!</v>
      </c>
      <c r="H634" s="99"/>
      <c r="I634" s="99"/>
      <c r="J634" s="97"/>
      <c r="K634" s="115" t="str">
        <f>IF(ISBLANK(J634),"",(VLOOKUP(J634,#REF!,2,0)))</f>
        <v/>
      </c>
      <c r="L634" s="95" t="str">
        <f t="shared" si="43"/>
        <v/>
      </c>
      <c r="M634" s="95"/>
      <c r="N634" s="95"/>
      <c r="O634" s="95"/>
      <c r="P634" s="95"/>
      <c r="Q634" s="95"/>
      <c r="R634" s="95" t="str">
        <f t="shared" si="44"/>
        <v/>
      </c>
      <c r="S634" s="95"/>
      <c r="T634" s="89"/>
      <c r="U634" s="90"/>
      <c r="V634" s="90"/>
      <c r="W634" s="47"/>
      <c r="X634" s="59"/>
      <c r="Y634" s="80">
        <f t="shared" si="45"/>
        <v>0</v>
      </c>
      <c r="Z634" s="81"/>
    </row>
    <row r="635" spans="1:26" s="1" customFormat="1" ht="15" customHeight="1">
      <c r="A635" s="13" t="str">
        <f>IF(ISBLANK(F635),"",VLOOKUP(F635,#REF!,11,0))</f>
        <v/>
      </c>
      <c r="B635" s="40" t="str">
        <f>IF(ISBLANK(F635),"",VLOOKUP(F635,#REF!,7,0))</f>
        <v/>
      </c>
      <c r="D635" s="88" t="str">
        <f t="shared" si="42"/>
        <v/>
      </c>
      <c r="E635" s="66"/>
      <c r="F635" s="95"/>
      <c r="G635" s="96" t="e">
        <f>IF(ISNA(VLOOKUP(F635,#REF!,3,0)),"",VLOOKUP(F635,#REF!,3,0))</f>
        <v>#REF!</v>
      </c>
      <c r="H635" s="99"/>
      <c r="I635" s="99"/>
      <c r="J635" s="97"/>
      <c r="K635" s="115" t="str">
        <f>IF(ISBLANK(J635),"",(VLOOKUP(J635,#REF!,2,0)))</f>
        <v/>
      </c>
      <c r="L635" s="95" t="str">
        <f t="shared" si="43"/>
        <v/>
      </c>
      <c r="M635" s="95"/>
      <c r="N635" s="95"/>
      <c r="O635" s="95"/>
      <c r="P635" s="95"/>
      <c r="Q635" s="95"/>
      <c r="R635" s="95" t="str">
        <f t="shared" si="44"/>
        <v/>
      </c>
      <c r="S635" s="95"/>
      <c r="T635" s="89"/>
      <c r="U635" s="90"/>
      <c r="V635" s="90"/>
      <c r="W635" s="47"/>
      <c r="X635" s="59"/>
      <c r="Y635" s="80">
        <f t="shared" si="45"/>
        <v>0</v>
      </c>
      <c r="Z635" s="81"/>
    </row>
    <row r="636" spans="1:26" s="1" customFormat="1" ht="15" customHeight="1">
      <c r="A636" s="13" t="str">
        <f>IF(ISBLANK(F636),"",VLOOKUP(F636,#REF!,11,0))</f>
        <v/>
      </c>
      <c r="B636" s="40" t="str">
        <f>IF(ISBLANK(F636),"",VLOOKUP(F636,#REF!,7,0))</f>
        <v/>
      </c>
      <c r="D636" s="88" t="str">
        <f t="shared" si="42"/>
        <v/>
      </c>
      <c r="E636" s="66"/>
      <c r="F636" s="95"/>
      <c r="G636" s="96" t="e">
        <f>IF(ISNA(VLOOKUP(F636,#REF!,3,0)),"",VLOOKUP(F636,#REF!,3,0))</f>
        <v>#REF!</v>
      </c>
      <c r="H636" s="99"/>
      <c r="I636" s="99"/>
      <c r="J636" s="97"/>
      <c r="K636" s="115" t="str">
        <f>IF(ISBLANK(J636),"",(VLOOKUP(J636,#REF!,2,0)))</f>
        <v/>
      </c>
      <c r="L636" s="95" t="str">
        <f t="shared" si="43"/>
        <v/>
      </c>
      <c r="M636" s="95"/>
      <c r="N636" s="95"/>
      <c r="O636" s="95"/>
      <c r="P636" s="95"/>
      <c r="Q636" s="95"/>
      <c r="R636" s="95" t="str">
        <f t="shared" si="44"/>
        <v/>
      </c>
      <c r="S636" s="95"/>
      <c r="T636" s="89"/>
      <c r="U636" s="90"/>
      <c r="V636" s="90"/>
      <c r="W636" s="47"/>
      <c r="X636" s="59"/>
      <c r="Y636" s="80">
        <f t="shared" si="45"/>
        <v>0</v>
      </c>
      <c r="Z636" s="81"/>
    </row>
    <row r="637" spans="1:26" s="1" customFormat="1" ht="15" customHeight="1">
      <c r="A637" s="13" t="str">
        <f>IF(ISBLANK(F637),"",VLOOKUP(F637,#REF!,11,0))</f>
        <v/>
      </c>
      <c r="B637" s="40" t="str">
        <f>IF(ISBLANK(F637),"",VLOOKUP(F637,#REF!,7,0))</f>
        <v/>
      </c>
      <c r="D637" s="88" t="str">
        <f t="shared" si="42"/>
        <v/>
      </c>
      <c r="E637" s="66"/>
      <c r="F637" s="95"/>
      <c r="G637" s="96" t="e">
        <f>IF(ISNA(VLOOKUP(F637,#REF!,3,0)),"",VLOOKUP(F637,#REF!,3,0))</f>
        <v>#REF!</v>
      </c>
      <c r="H637" s="99"/>
      <c r="I637" s="99"/>
      <c r="J637" s="97"/>
      <c r="K637" s="115" t="str">
        <f>IF(ISBLANK(J637),"",(VLOOKUP(J637,#REF!,2,0)))</f>
        <v/>
      </c>
      <c r="L637" s="95" t="str">
        <f t="shared" si="43"/>
        <v/>
      </c>
      <c r="M637" s="95"/>
      <c r="N637" s="95"/>
      <c r="O637" s="95"/>
      <c r="P637" s="95"/>
      <c r="Q637" s="95"/>
      <c r="R637" s="95" t="str">
        <f t="shared" si="44"/>
        <v/>
      </c>
      <c r="S637" s="95"/>
      <c r="T637" s="89"/>
      <c r="U637" s="90"/>
      <c r="V637" s="90"/>
      <c r="W637" s="47"/>
      <c r="X637" s="59"/>
      <c r="Y637" s="80">
        <f t="shared" si="45"/>
        <v>0</v>
      </c>
      <c r="Z637" s="81"/>
    </row>
    <row r="638" spans="1:26" s="1" customFormat="1" ht="15" customHeight="1">
      <c r="A638" s="13" t="str">
        <f>IF(ISBLANK(F638),"",VLOOKUP(F638,#REF!,11,0))</f>
        <v/>
      </c>
      <c r="B638" s="40" t="str">
        <f>IF(ISBLANK(F638),"",VLOOKUP(F638,#REF!,7,0))</f>
        <v/>
      </c>
      <c r="D638" s="88" t="str">
        <f t="shared" si="42"/>
        <v/>
      </c>
      <c r="E638" s="66"/>
      <c r="F638" s="95"/>
      <c r="G638" s="96" t="e">
        <f>IF(ISNA(VLOOKUP(F638,#REF!,3,0)),"",VLOOKUP(F638,#REF!,3,0))</f>
        <v>#REF!</v>
      </c>
      <c r="H638" s="99"/>
      <c r="I638" s="99"/>
      <c r="J638" s="97"/>
      <c r="K638" s="115" t="str">
        <f>IF(ISBLANK(J638),"",(VLOOKUP(J638,#REF!,2,0)))</f>
        <v/>
      </c>
      <c r="L638" s="95" t="str">
        <f t="shared" si="43"/>
        <v/>
      </c>
      <c r="M638" s="95"/>
      <c r="N638" s="95"/>
      <c r="O638" s="95"/>
      <c r="P638" s="95"/>
      <c r="Q638" s="95"/>
      <c r="R638" s="95" t="str">
        <f t="shared" si="44"/>
        <v/>
      </c>
      <c r="S638" s="95"/>
      <c r="T638" s="89"/>
      <c r="U638" s="90"/>
      <c r="V638" s="90"/>
      <c r="W638" s="47"/>
      <c r="X638" s="59"/>
      <c r="Y638" s="80">
        <f t="shared" si="45"/>
        <v>0</v>
      </c>
      <c r="Z638" s="81"/>
    </row>
    <row r="639" spans="1:26" s="1" customFormat="1" ht="15" customHeight="1">
      <c r="A639" s="13" t="str">
        <f>IF(ISBLANK(F639),"",VLOOKUP(F639,#REF!,11,0))</f>
        <v/>
      </c>
      <c r="B639" s="40" t="str">
        <f>IF(ISBLANK(F639),"",VLOOKUP(F639,#REF!,7,0))</f>
        <v/>
      </c>
      <c r="D639" s="88" t="str">
        <f t="shared" si="42"/>
        <v/>
      </c>
      <c r="E639" s="66"/>
      <c r="F639" s="95"/>
      <c r="G639" s="96" t="e">
        <f>IF(ISNA(VLOOKUP(F639,#REF!,3,0)),"",VLOOKUP(F639,#REF!,3,0))</f>
        <v>#REF!</v>
      </c>
      <c r="H639" s="99"/>
      <c r="I639" s="99"/>
      <c r="J639" s="97"/>
      <c r="K639" s="115" t="str">
        <f>IF(ISBLANK(J639),"",(VLOOKUP(J639,#REF!,2,0)))</f>
        <v/>
      </c>
      <c r="L639" s="95" t="str">
        <f t="shared" si="43"/>
        <v/>
      </c>
      <c r="M639" s="95"/>
      <c r="N639" s="95"/>
      <c r="O639" s="95"/>
      <c r="P639" s="95"/>
      <c r="Q639" s="95"/>
      <c r="R639" s="95" t="str">
        <f t="shared" si="44"/>
        <v/>
      </c>
      <c r="S639" s="95"/>
      <c r="T639" s="89"/>
      <c r="U639" s="90"/>
      <c r="V639" s="90"/>
      <c r="W639" s="47"/>
      <c r="X639" s="59"/>
      <c r="Y639" s="80">
        <f t="shared" si="45"/>
        <v>0</v>
      </c>
      <c r="Z639" s="81"/>
    </row>
    <row r="640" spans="1:26" s="1" customFormat="1" ht="15" customHeight="1">
      <c r="A640" s="13" t="str">
        <f>IF(ISBLANK(F640),"",VLOOKUP(F640,#REF!,11,0))</f>
        <v/>
      </c>
      <c r="B640" s="40" t="str">
        <f>IF(ISBLANK(F640),"",VLOOKUP(F640,#REF!,7,0))</f>
        <v/>
      </c>
      <c r="D640" s="88" t="str">
        <f t="shared" si="42"/>
        <v/>
      </c>
      <c r="E640" s="66"/>
      <c r="F640" s="95"/>
      <c r="G640" s="96" t="e">
        <f>IF(ISNA(VLOOKUP(F640,#REF!,3,0)),"",VLOOKUP(F640,#REF!,3,0))</f>
        <v>#REF!</v>
      </c>
      <c r="H640" s="99"/>
      <c r="I640" s="99"/>
      <c r="J640" s="97"/>
      <c r="K640" s="115" t="str">
        <f>IF(ISBLANK(J640),"",(VLOOKUP(J640,#REF!,2,0)))</f>
        <v/>
      </c>
      <c r="L640" s="95" t="str">
        <f t="shared" si="43"/>
        <v/>
      </c>
      <c r="M640" s="95"/>
      <c r="N640" s="95"/>
      <c r="O640" s="95"/>
      <c r="P640" s="95"/>
      <c r="Q640" s="95"/>
      <c r="R640" s="95" t="str">
        <f t="shared" si="44"/>
        <v/>
      </c>
      <c r="S640" s="95"/>
      <c r="T640" s="89"/>
      <c r="U640" s="90"/>
      <c r="V640" s="90"/>
      <c r="W640" s="47"/>
      <c r="X640" s="59"/>
      <c r="Y640" s="80">
        <f t="shared" si="45"/>
        <v>0</v>
      </c>
      <c r="Z640" s="81"/>
    </row>
    <row r="641" spans="1:26" s="1" customFormat="1" ht="15" customHeight="1">
      <c r="A641" s="13" t="str">
        <f>IF(ISBLANK(F641),"",VLOOKUP(F641,#REF!,11,0))</f>
        <v/>
      </c>
      <c r="B641" s="40" t="str">
        <f>IF(ISBLANK(F641),"",VLOOKUP(F641,#REF!,7,0))</f>
        <v/>
      </c>
      <c r="D641" s="88" t="str">
        <f t="shared" si="42"/>
        <v/>
      </c>
      <c r="E641" s="66"/>
      <c r="F641" s="95"/>
      <c r="G641" s="96" t="e">
        <f>IF(ISNA(VLOOKUP(F641,#REF!,3,0)),"",VLOOKUP(F641,#REF!,3,0))</f>
        <v>#REF!</v>
      </c>
      <c r="H641" s="99"/>
      <c r="I641" s="99"/>
      <c r="J641" s="97"/>
      <c r="K641" s="115" t="str">
        <f>IF(ISBLANK(J641),"",(VLOOKUP(J641,#REF!,2,0)))</f>
        <v/>
      </c>
      <c r="L641" s="95" t="str">
        <f t="shared" si="43"/>
        <v/>
      </c>
      <c r="M641" s="95"/>
      <c r="N641" s="95"/>
      <c r="O641" s="95"/>
      <c r="P641" s="95"/>
      <c r="Q641" s="95"/>
      <c r="R641" s="95" t="str">
        <f t="shared" si="44"/>
        <v/>
      </c>
      <c r="S641" s="95"/>
      <c r="T641" s="89"/>
      <c r="U641" s="90"/>
      <c r="V641" s="90"/>
      <c r="W641" s="47"/>
      <c r="X641" s="59"/>
      <c r="Y641" s="80">
        <f t="shared" si="45"/>
        <v>0</v>
      </c>
      <c r="Z641" s="81"/>
    </row>
    <row r="642" spans="1:26" s="1" customFormat="1" ht="15" customHeight="1">
      <c r="A642" s="13" t="str">
        <f>IF(ISBLANK(F642),"",VLOOKUP(F642,#REF!,11,0))</f>
        <v/>
      </c>
      <c r="B642" s="40" t="str">
        <f>IF(ISBLANK(F642),"",VLOOKUP(F642,#REF!,7,0))</f>
        <v/>
      </c>
      <c r="D642" s="88" t="str">
        <f t="shared" si="42"/>
        <v/>
      </c>
      <c r="E642" s="66"/>
      <c r="F642" s="95"/>
      <c r="G642" s="96" t="e">
        <f>IF(ISNA(VLOOKUP(F642,#REF!,3,0)),"",VLOOKUP(F642,#REF!,3,0))</f>
        <v>#REF!</v>
      </c>
      <c r="H642" s="99"/>
      <c r="I642" s="99"/>
      <c r="J642" s="97"/>
      <c r="K642" s="115" t="str">
        <f>IF(ISBLANK(J642),"",(VLOOKUP(J642,#REF!,2,0)))</f>
        <v/>
      </c>
      <c r="L642" s="95" t="str">
        <f t="shared" si="43"/>
        <v/>
      </c>
      <c r="M642" s="95"/>
      <c r="N642" s="95"/>
      <c r="O642" s="95"/>
      <c r="P642" s="95"/>
      <c r="Q642" s="95"/>
      <c r="R642" s="95" t="str">
        <f t="shared" si="44"/>
        <v/>
      </c>
      <c r="S642" s="95"/>
      <c r="T642" s="89"/>
      <c r="U642" s="90"/>
      <c r="V642" s="90"/>
      <c r="W642" s="47"/>
      <c r="X642" s="59"/>
      <c r="Y642" s="80">
        <f t="shared" si="45"/>
        <v>0</v>
      </c>
      <c r="Z642" s="81"/>
    </row>
    <row r="643" spans="1:26" s="1" customFormat="1" ht="15" customHeight="1">
      <c r="A643" s="13" t="str">
        <f>IF(ISBLANK(F643),"",VLOOKUP(F643,#REF!,11,0))</f>
        <v/>
      </c>
      <c r="B643" s="40" t="str">
        <f>IF(ISBLANK(F643),"",VLOOKUP(F643,#REF!,7,0))</f>
        <v/>
      </c>
      <c r="D643" s="88" t="str">
        <f t="shared" si="42"/>
        <v/>
      </c>
      <c r="E643" s="66"/>
      <c r="F643" s="95"/>
      <c r="G643" s="96" t="e">
        <f>IF(ISNA(VLOOKUP(F643,#REF!,3,0)),"",VLOOKUP(F643,#REF!,3,0))</f>
        <v>#REF!</v>
      </c>
      <c r="H643" s="99"/>
      <c r="I643" s="99"/>
      <c r="J643" s="97"/>
      <c r="K643" s="115" t="str">
        <f>IF(ISBLANK(J643),"",(VLOOKUP(J643,#REF!,2,0)))</f>
        <v/>
      </c>
      <c r="L643" s="95" t="str">
        <f t="shared" si="43"/>
        <v/>
      </c>
      <c r="M643" s="95"/>
      <c r="N643" s="95"/>
      <c r="O643" s="95"/>
      <c r="P643" s="95"/>
      <c r="Q643" s="95"/>
      <c r="R643" s="95" t="str">
        <f t="shared" si="44"/>
        <v/>
      </c>
      <c r="S643" s="95"/>
      <c r="T643" s="89"/>
      <c r="U643" s="90"/>
      <c r="V643" s="90"/>
      <c r="W643" s="47"/>
      <c r="X643" s="59"/>
      <c r="Y643" s="80">
        <f t="shared" si="45"/>
        <v>0</v>
      </c>
      <c r="Z643" s="81"/>
    </row>
    <row r="644" spans="1:26" s="1" customFormat="1" ht="15" customHeight="1">
      <c r="A644" s="13" t="str">
        <f>IF(ISBLANK(F644),"",VLOOKUP(F644,#REF!,11,0))</f>
        <v/>
      </c>
      <c r="B644" s="40" t="str">
        <f>IF(ISBLANK(F644),"",VLOOKUP(F644,#REF!,7,0))</f>
        <v/>
      </c>
      <c r="D644" s="88" t="str">
        <f t="shared" si="42"/>
        <v/>
      </c>
      <c r="E644" s="66"/>
      <c r="F644" s="95"/>
      <c r="G644" s="96" t="e">
        <f>IF(ISNA(VLOOKUP(F644,#REF!,3,0)),"",VLOOKUP(F644,#REF!,3,0))</f>
        <v>#REF!</v>
      </c>
      <c r="H644" s="99"/>
      <c r="I644" s="99"/>
      <c r="J644" s="97"/>
      <c r="K644" s="115" t="str">
        <f>IF(ISBLANK(J644),"",(VLOOKUP(J644,#REF!,2,0)))</f>
        <v/>
      </c>
      <c r="L644" s="95" t="str">
        <f t="shared" si="43"/>
        <v/>
      </c>
      <c r="M644" s="95"/>
      <c r="N644" s="95"/>
      <c r="O644" s="95"/>
      <c r="P644" s="95"/>
      <c r="Q644" s="95"/>
      <c r="R644" s="95" t="str">
        <f t="shared" si="44"/>
        <v/>
      </c>
      <c r="S644" s="95"/>
      <c r="T644" s="89"/>
      <c r="U644" s="90"/>
      <c r="V644" s="90"/>
      <c r="W644" s="47"/>
      <c r="X644" s="59"/>
      <c r="Y644" s="80">
        <f t="shared" si="45"/>
        <v>0</v>
      </c>
      <c r="Z644" s="81"/>
    </row>
    <row r="645" spans="1:26" s="1" customFormat="1" ht="15" customHeight="1">
      <c r="A645" s="13" t="str">
        <f>IF(ISBLANK(F645),"",VLOOKUP(F645,#REF!,11,0))</f>
        <v/>
      </c>
      <c r="B645" s="40" t="str">
        <f>IF(ISBLANK(F645),"",VLOOKUP(F645,#REF!,7,0))</f>
        <v/>
      </c>
      <c r="D645" s="88" t="str">
        <f t="shared" si="42"/>
        <v/>
      </c>
      <c r="E645" s="66"/>
      <c r="F645" s="95"/>
      <c r="G645" s="96" t="e">
        <f>IF(ISNA(VLOOKUP(F645,#REF!,3,0)),"",VLOOKUP(F645,#REF!,3,0))</f>
        <v>#REF!</v>
      </c>
      <c r="H645" s="99"/>
      <c r="I645" s="99"/>
      <c r="J645" s="97"/>
      <c r="K645" s="115" t="str">
        <f>IF(ISBLANK(J645),"",(VLOOKUP(J645,#REF!,2,0)))</f>
        <v/>
      </c>
      <c r="L645" s="95" t="str">
        <f t="shared" si="43"/>
        <v/>
      </c>
      <c r="M645" s="95"/>
      <c r="N645" s="95"/>
      <c r="O645" s="95"/>
      <c r="P645" s="95"/>
      <c r="Q645" s="95"/>
      <c r="R645" s="95" t="str">
        <f t="shared" si="44"/>
        <v/>
      </c>
      <c r="S645" s="95"/>
      <c r="T645" s="89"/>
      <c r="U645" s="90"/>
      <c r="V645" s="90"/>
      <c r="W645" s="47"/>
      <c r="X645" s="59"/>
      <c r="Y645" s="80">
        <f t="shared" si="45"/>
        <v>0</v>
      </c>
      <c r="Z645" s="81"/>
    </row>
    <row r="646" spans="1:26" s="1" customFormat="1" ht="15" customHeight="1">
      <c r="A646" s="13" t="str">
        <f>IF(ISBLANK(F646),"",VLOOKUP(F646,#REF!,11,0))</f>
        <v/>
      </c>
      <c r="B646" s="40" t="str">
        <f>IF(ISBLANK(F646),"",VLOOKUP(F646,#REF!,7,0))</f>
        <v/>
      </c>
      <c r="D646" s="88" t="str">
        <f t="shared" si="42"/>
        <v/>
      </c>
      <c r="E646" s="66"/>
      <c r="F646" s="95"/>
      <c r="G646" s="96" t="e">
        <f>IF(ISNA(VLOOKUP(F646,#REF!,3,0)),"",VLOOKUP(F646,#REF!,3,0))</f>
        <v>#REF!</v>
      </c>
      <c r="H646" s="99"/>
      <c r="I646" s="99"/>
      <c r="J646" s="97"/>
      <c r="K646" s="115" t="str">
        <f>IF(ISBLANK(J646),"",(VLOOKUP(J646,#REF!,2,0)))</f>
        <v/>
      </c>
      <c r="L646" s="95" t="str">
        <f t="shared" si="43"/>
        <v/>
      </c>
      <c r="M646" s="95"/>
      <c r="N646" s="95"/>
      <c r="O646" s="95"/>
      <c r="P646" s="95"/>
      <c r="Q646" s="95"/>
      <c r="R646" s="95" t="str">
        <f t="shared" si="44"/>
        <v/>
      </c>
      <c r="S646" s="95"/>
      <c r="T646" s="89"/>
      <c r="U646" s="90"/>
      <c r="V646" s="90"/>
      <c r="W646" s="47"/>
      <c r="X646" s="59"/>
      <c r="Y646" s="80">
        <f t="shared" si="45"/>
        <v>0</v>
      </c>
      <c r="Z646" s="81"/>
    </row>
    <row r="647" spans="1:26" s="1" customFormat="1" ht="15" customHeight="1">
      <c r="A647" s="13" t="str">
        <f>IF(ISBLANK(F647),"",VLOOKUP(F647,#REF!,11,0))</f>
        <v/>
      </c>
      <c r="B647" s="40" t="str">
        <f>IF(ISBLANK(F647),"",VLOOKUP(F647,#REF!,7,0))</f>
        <v/>
      </c>
      <c r="D647" s="88" t="str">
        <f t="shared" si="42"/>
        <v/>
      </c>
      <c r="E647" s="66"/>
      <c r="F647" s="95"/>
      <c r="G647" s="96" t="e">
        <f>IF(ISNA(VLOOKUP(F647,#REF!,3,0)),"",VLOOKUP(F647,#REF!,3,0))</f>
        <v>#REF!</v>
      </c>
      <c r="H647" s="99"/>
      <c r="I647" s="99"/>
      <c r="J647" s="97"/>
      <c r="K647" s="115" t="str">
        <f>IF(ISBLANK(J647),"",(VLOOKUP(J647,#REF!,2,0)))</f>
        <v/>
      </c>
      <c r="L647" s="95" t="str">
        <f t="shared" si="43"/>
        <v/>
      </c>
      <c r="M647" s="95"/>
      <c r="N647" s="95"/>
      <c r="O647" s="95"/>
      <c r="P647" s="95"/>
      <c r="Q647" s="95"/>
      <c r="R647" s="95" t="str">
        <f t="shared" si="44"/>
        <v/>
      </c>
      <c r="S647" s="95"/>
      <c r="T647" s="89"/>
      <c r="U647" s="90"/>
      <c r="V647" s="90"/>
      <c r="W647" s="47"/>
      <c r="X647" s="59"/>
      <c r="Y647" s="80">
        <f t="shared" si="45"/>
        <v>0</v>
      </c>
      <c r="Z647" s="81"/>
    </row>
    <row r="648" spans="1:26" s="1" customFormat="1" ht="15" customHeight="1">
      <c r="A648" s="13" t="str">
        <f>IF(ISBLANK(F648),"",VLOOKUP(F648,#REF!,11,0))</f>
        <v/>
      </c>
      <c r="B648" s="40" t="str">
        <f>IF(ISBLANK(F648),"",VLOOKUP(F648,#REF!,7,0))</f>
        <v/>
      </c>
      <c r="D648" s="88" t="str">
        <f t="shared" si="42"/>
        <v/>
      </c>
      <c r="E648" s="66"/>
      <c r="F648" s="95"/>
      <c r="G648" s="96" t="e">
        <f>IF(ISNA(VLOOKUP(F648,#REF!,3,0)),"",VLOOKUP(F648,#REF!,3,0))</f>
        <v>#REF!</v>
      </c>
      <c r="H648" s="99"/>
      <c r="I648" s="99"/>
      <c r="J648" s="97"/>
      <c r="K648" s="115" t="str">
        <f>IF(ISBLANK(J648),"",(VLOOKUP(J648,#REF!,2,0)))</f>
        <v/>
      </c>
      <c r="L648" s="95" t="str">
        <f t="shared" si="43"/>
        <v/>
      </c>
      <c r="M648" s="95"/>
      <c r="N648" s="95"/>
      <c r="O648" s="95"/>
      <c r="P648" s="95"/>
      <c r="Q648" s="95"/>
      <c r="R648" s="95" t="str">
        <f t="shared" si="44"/>
        <v/>
      </c>
      <c r="S648" s="95"/>
      <c r="T648" s="89"/>
      <c r="U648" s="90"/>
      <c r="V648" s="90"/>
      <c r="W648" s="47"/>
      <c r="X648" s="59"/>
      <c r="Y648" s="80">
        <f t="shared" si="45"/>
        <v>0</v>
      </c>
      <c r="Z648" s="81"/>
    </row>
    <row r="649" spans="1:26" s="1" customFormat="1" ht="15" customHeight="1">
      <c r="A649" s="13" t="str">
        <f>IF(ISBLANK(F649),"",VLOOKUP(F649,#REF!,11,0))</f>
        <v/>
      </c>
      <c r="B649" s="40" t="str">
        <f>IF(ISBLANK(F649),"",VLOOKUP(F649,#REF!,7,0))</f>
        <v/>
      </c>
      <c r="D649" s="88" t="str">
        <f t="shared" si="42"/>
        <v/>
      </c>
      <c r="E649" s="66"/>
      <c r="F649" s="95"/>
      <c r="G649" s="96" t="e">
        <f>IF(ISNA(VLOOKUP(F649,#REF!,3,0)),"",VLOOKUP(F649,#REF!,3,0))</f>
        <v>#REF!</v>
      </c>
      <c r="H649" s="99"/>
      <c r="I649" s="99"/>
      <c r="J649" s="97"/>
      <c r="K649" s="115" t="str">
        <f>IF(ISBLANK(J649),"",(VLOOKUP(J649,#REF!,2,0)))</f>
        <v/>
      </c>
      <c r="L649" s="95" t="str">
        <f t="shared" si="43"/>
        <v/>
      </c>
      <c r="M649" s="95"/>
      <c r="N649" s="95"/>
      <c r="O649" s="95"/>
      <c r="P649" s="95"/>
      <c r="Q649" s="95"/>
      <c r="R649" s="95" t="str">
        <f t="shared" si="44"/>
        <v/>
      </c>
      <c r="S649" s="95"/>
      <c r="T649" s="89"/>
      <c r="U649" s="90"/>
      <c r="V649" s="90"/>
      <c r="W649" s="47"/>
      <c r="X649" s="59"/>
      <c r="Y649" s="80">
        <f t="shared" si="45"/>
        <v>0</v>
      </c>
      <c r="Z649" s="81"/>
    </row>
    <row r="650" spans="1:26" s="1" customFormat="1" ht="15" customHeight="1">
      <c r="A650" s="13" t="str">
        <f>IF(ISBLANK(F650),"",VLOOKUP(F650,#REF!,11,0))</f>
        <v/>
      </c>
      <c r="B650" s="40" t="str">
        <f>IF(ISBLANK(F650),"",VLOOKUP(F650,#REF!,7,0))</f>
        <v/>
      </c>
      <c r="D650" s="88" t="str">
        <f t="shared" si="42"/>
        <v/>
      </c>
      <c r="E650" s="66"/>
      <c r="F650" s="95"/>
      <c r="G650" s="96" t="e">
        <f>IF(ISNA(VLOOKUP(F650,#REF!,3,0)),"",VLOOKUP(F650,#REF!,3,0))</f>
        <v>#REF!</v>
      </c>
      <c r="H650" s="99"/>
      <c r="I650" s="99"/>
      <c r="J650" s="97"/>
      <c r="K650" s="115" t="str">
        <f>IF(ISBLANK(J650),"",(VLOOKUP(J650,#REF!,2,0)))</f>
        <v/>
      </c>
      <c r="L650" s="95" t="str">
        <f t="shared" si="43"/>
        <v/>
      </c>
      <c r="M650" s="95"/>
      <c r="N650" s="95"/>
      <c r="O650" s="95"/>
      <c r="P650" s="95"/>
      <c r="Q650" s="95"/>
      <c r="R650" s="95" t="str">
        <f t="shared" si="44"/>
        <v/>
      </c>
      <c r="S650" s="95"/>
      <c r="T650" s="89"/>
      <c r="U650" s="90"/>
      <c r="V650" s="90"/>
      <c r="W650" s="47"/>
      <c r="X650" s="59"/>
      <c r="Y650" s="80">
        <f t="shared" si="45"/>
        <v>0</v>
      </c>
      <c r="Z650" s="81"/>
    </row>
    <row r="651" spans="1:26" s="1" customFormat="1" ht="15" customHeight="1">
      <c r="A651" s="13" t="str">
        <f>IF(ISBLANK(F651),"",VLOOKUP(F651,#REF!,11,0))</f>
        <v/>
      </c>
      <c r="B651" s="40" t="str">
        <f>IF(ISBLANK(F651),"",VLOOKUP(F651,#REF!,7,0))</f>
        <v/>
      </c>
      <c r="D651" s="88" t="str">
        <f t="shared" si="42"/>
        <v/>
      </c>
      <c r="E651" s="66"/>
      <c r="F651" s="95"/>
      <c r="G651" s="96" t="e">
        <f>IF(ISNA(VLOOKUP(F651,#REF!,3,0)),"",VLOOKUP(F651,#REF!,3,0))</f>
        <v>#REF!</v>
      </c>
      <c r="H651" s="99"/>
      <c r="I651" s="99"/>
      <c r="J651" s="97"/>
      <c r="K651" s="115" t="str">
        <f>IF(ISBLANK(J651),"",(VLOOKUP(J651,#REF!,2,0)))</f>
        <v/>
      </c>
      <c r="L651" s="95" t="str">
        <f t="shared" si="43"/>
        <v/>
      </c>
      <c r="M651" s="95"/>
      <c r="N651" s="95"/>
      <c r="O651" s="95"/>
      <c r="P651" s="95"/>
      <c r="Q651" s="95"/>
      <c r="R651" s="95" t="str">
        <f t="shared" si="44"/>
        <v/>
      </c>
      <c r="S651" s="95"/>
      <c r="T651" s="89"/>
      <c r="U651" s="90"/>
      <c r="V651" s="90"/>
      <c r="W651" s="47"/>
      <c r="X651" s="59"/>
      <c r="Y651" s="80">
        <f t="shared" si="45"/>
        <v>0</v>
      </c>
      <c r="Z651" s="81"/>
    </row>
    <row r="652" spans="1:26" s="1" customFormat="1" ht="15" customHeight="1">
      <c r="A652" s="13" t="str">
        <f>IF(ISBLANK(F652),"",VLOOKUP(F652,#REF!,11,0))</f>
        <v/>
      </c>
      <c r="B652" s="40" t="str">
        <f>IF(ISBLANK(F652),"",VLOOKUP(F652,#REF!,7,0))</f>
        <v/>
      </c>
      <c r="D652" s="88" t="str">
        <f t="shared" si="42"/>
        <v/>
      </c>
      <c r="E652" s="66"/>
      <c r="F652" s="95"/>
      <c r="G652" s="96" t="e">
        <f>IF(ISNA(VLOOKUP(F652,#REF!,3,0)),"",VLOOKUP(F652,#REF!,3,0))</f>
        <v>#REF!</v>
      </c>
      <c r="H652" s="99"/>
      <c r="I652" s="99"/>
      <c r="J652" s="97"/>
      <c r="K652" s="115" t="str">
        <f>IF(ISBLANK(J652),"",(VLOOKUP(J652,#REF!,2,0)))</f>
        <v/>
      </c>
      <c r="L652" s="95" t="str">
        <f t="shared" si="43"/>
        <v/>
      </c>
      <c r="M652" s="95"/>
      <c r="N652" s="95"/>
      <c r="O652" s="95"/>
      <c r="P652" s="95"/>
      <c r="Q652" s="95"/>
      <c r="R652" s="95" t="str">
        <f t="shared" si="44"/>
        <v/>
      </c>
      <c r="S652" s="95"/>
      <c r="T652" s="89"/>
      <c r="U652" s="90"/>
      <c r="V652" s="90"/>
      <c r="W652" s="47"/>
      <c r="X652" s="59"/>
      <c r="Y652" s="80">
        <f t="shared" si="45"/>
        <v>0</v>
      </c>
      <c r="Z652" s="81"/>
    </row>
    <row r="653" spans="1:26" s="1" customFormat="1" ht="15" customHeight="1">
      <c r="A653" s="13" t="str">
        <f>IF(ISBLANK(F653),"",VLOOKUP(F653,#REF!,11,0))</f>
        <v/>
      </c>
      <c r="B653" s="40" t="str">
        <f>IF(ISBLANK(F653),"",VLOOKUP(F653,#REF!,7,0))</f>
        <v/>
      </c>
      <c r="D653" s="88" t="str">
        <f t="shared" si="42"/>
        <v/>
      </c>
      <c r="E653" s="66"/>
      <c r="F653" s="95"/>
      <c r="G653" s="96" t="e">
        <f>IF(ISNA(VLOOKUP(F653,#REF!,3,0)),"",VLOOKUP(F653,#REF!,3,0))</f>
        <v>#REF!</v>
      </c>
      <c r="H653" s="99"/>
      <c r="I653" s="99"/>
      <c r="J653" s="97"/>
      <c r="K653" s="115" t="str">
        <f>IF(ISBLANK(J653),"",(VLOOKUP(J653,#REF!,2,0)))</f>
        <v/>
      </c>
      <c r="L653" s="95" t="str">
        <f t="shared" si="43"/>
        <v/>
      </c>
      <c r="M653" s="95"/>
      <c r="N653" s="95"/>
      <c r="O653" s="95"/>
      <c r="P653" s="95"/>
      <c r="Q653" s="95"/>
      <c r="R653" s="95" t="str">
        <f t="shared" si="44"/>
        <v/>
      </c>
      <c r="S653" s="95"/>
      <c r="T653" s="89"/>
      <c r="U653" s="90"/>
      <c r="V653" s="90"/>
      <c r="W653" s="47"/>
      <c r="X653" s="59"/>
      <c r="Y653" s="80">
        <f t="shared" si="45"/>
        <v>0</v>
      </c>
      <c r="Z653" s="81"/>
    </row>
    <row r="654" spans="1:26" s="1" customFormat="1" ht="15" customHeight="1">
      <c r="A654" s="13" t="str">
        <f>IF(ISBLANK(F654),"",VLOOKUP(F654,#REF!,11,0))</f>
        <v/>
      </c>
      <c r="B654" s="40" t="str">
        <f>IF(ISBLANK(F654),"",VLOOKUP(F654,#REF!,7,0))</f>
        <v/>
      </c>
      <c r="D654" s="88" t="str">
        <f t="shared" si="42"/>
        <v/>
      </c>
      <c r="E654" s="66"/>
      <c r="F654" s="95"/>
      <c r="G654" s="96" t="e">
        <f>IF(ISNA(VLOOKUP(F654,#REF!,3,0)),"",VLOOKUP(F654,#REF!,3,0))</f>
        <v>#REF!</v>
      </c>
      <c r="H654" s="99"/>
      <c r="I654" s="99"/>
      <c r="J654" s="97"/>
      <c r="K654" s="115" t="str">
        <f>IF(ISBLANK(J654),"",(VLOOKUP(J654,#REF!,2,0)))</f>
        <v/>
      </c>
      <c r="L654" s="95" t="str">
        <f t="shared" si="43"/>
        <v/>
      </c>
      <c r="M654" s="95"/>
      <c r="N654" s="95"/>
      <c r="O654" s="95"/>
      <c r="P654" s="95"/>
      <c r="Q654" s="95"/>
      <c r="R654" s="95" t="str">
        <f t="shared" si="44"/>
        <v/>
      </c>
      <c r="S654" s="95"/>
      <c r="T654" s="89"/>
      <c r="U654" s="90"/>
      <c r="V654" s="90"/>
      <c r="W654" s="47"/>
      <c r="X654" s="59"/>
      <c r="Y654" s="80">
        <f t="shared" si="45"/>
        <v>0</v>
      </c>
      <c r="Z654" s="81"/>
    </row>
    <row r="655" spans="1:26" s="1" customFormat="1" ht="15" customHeight="1">
      <c r="A655" s="13" t="str">
        <f>IF(ISBLANK(F655),"",VLOOKUP(F655,#REF!,11,0))</f>
        <v/>
      </c>
      <c r="B655" s="40" t="str">
        <f>IF(ISBLANK(F655),"",VLOOKUP(F655,#REF!,7,0))</f>
        <v/>
      </c>
      <c r="D655" s="88" t="str">
        <f t="shared" si="42"/>
        <v/>
      </c>
      <c r="E655" s="66"/>
      <c r="F655" s="95"/>
      <c r="G655" s="96" t="e">
        <f>IF(ISNA(VLOOKUP(F655,#REF!,3,0)),"",VLOOKUP(F655,#REF!,3,0))</f>
        <v>#REF!</v>
      </c>
      <c r="H655" s="99"/>
      <c r="I655" s="99"/>
      <c r="J655" s="97"/>
      <c r="K655" s="115" t="str">
        <f>IF(ISBLANK(J655),"",(VLOOKUP(J655,#REF!,2,0)))</f>
        <v/>
      </c>
      <c r="L655" s="95" t="str">
        <f t="shared" si="43"/>
        <v/>
      </c>
      <c r="M655" s="95"/>
      <c r="N655" s="95"/>
      <c r="O655" s="95"/>
      <c r="P655" s="95"/>
      <c r="Q655" s="95"/>
      <c r="R655" s="95" t="str">
        <f t="shared" si="44"/>
        <v/>
      </c>
      <c r="S655" s="95"/>
      <c r="T655" s="89"/>
      <c r="U655" s="90"/>
      <c r="V655" s="90"/>
      <c r="W655" s="47"/>
      <c r="X655" s="59"/>
      <c r="Y655" s="80">
        <f t="shared" si="45"/>
        <v>0</v>
      </c>
      <c r="Z655" s="81"/>
    </row>
    <row r="656" spans="1:26" s="1" customFormat="1" ht="15" customHeight="1">
      <c r="A656" s="13" t="str">
        <f>IF(ISBLANK(F656),"",VLOOKUP(F656,#REF!,11,0))</f>
        <v/>
      </c>
      <c r="B656" s="40" t="str">
        <f>IF(ISBLANK(F656),"",VLOOKUP(F656,#REF!,7,0))</f>
        <v/>
      </c>
      <c r="D656" s="88" t="str">
        <f t="shared" si="42"/>
        <v/>
      </c>
      <c r="E656" s="66"/>
      <c r="F656" s="95"/>
      <c r="G656" s="96" t="e">
        <f>IF(ISNA(VLOOKUP(F656,#REF!,3,0)),"",VLOOKUP(F656,#REF!,3,0))</f>
        <v>#REF!</v>
      </c>
      <c r="H656" s="99"/>
      <c r="I656" s="99"/>
      <c r="J656" s="97"/>
      <c r="K656" s="115" t="str">
        <f>IF(ISBLANK(J656),"",(VLOOKUP(J656,#REF!,2,0)))</f>
        <v/>
      </c>
      <c r="L656" s="95" t="str">
        <f t="shared" si="43"/>
        <v/>
      </c>
      <c r="M656" s="95"/>
      <c r="N656" s="95"/>
      <c r="O656" s="95"/>
      <c r="P656" s="95"/>
      <c r="Q656" s="95"/>
      <c r="R656" s="95" t="str">
        <f t="shared" si="44"/>
        <v/>
      </c>
      <c r="S656" s="95"/>
      <c r="T656" s="89"/>
      <c r="U656" s="90"/>
      <c r="V656" s="90"/>
      <c r="W656" s="47"/>
      <c r="X656" s="59"/>
      <c r="Y656" s="80">
        <f t="shared" si="45"/>
        <v>0</v>
      </c>
      <c r="Z656" s="81"/>
    </row>
    <row r="657" spans="1:26" s="1" customFormat="1" ht="15" customHeight="1">
      <c r="A657" s="13" t="str">
        <f>IF(ISBLANK(F657),"",VLOOKUP(F657,#REF!,11,0))</f>
        <v/>
      </c>
      <c r="B657" s="40" t="str">
        <f>IF(ISBLANK(F657),"",VLOOKUP(F657,#REF!,7,0))</f>
        <v/>
      </c>
      <c r="D657" s="88" t="str">
        <f t="shared" si="42"/>
        <v/>
      </c>
      <c r="E657" s="66"/>
      <c r="F657" s="95"/>
      <c r="G657" s="96" t="e">
        <f>IF(ISNA(VLOOKUP(F657,#REF!,3,0)),"",VLOOKUP(F657,#REF!,3,0))</f>
        <v>#REF!</v>
      </c>
      <c r="H657" s="99"/>
      <c r="I657" s="99"/>
      <c r="J657" s="97"/>
      <c r="K657" s="115" t="str">
        <f>IF(ISBLANK(J657),"",(VLOOKUP(J657,#REF!,2,0)))</f>
        <v/>
      </c>
      <c r="L657" s="95" t="str">
        <f t="shared" si="43"/>
        <v/>
      </c>
      <c r="M657" s="95"/>
      <c r="N657" s="95"/>
      <c r="O657" s="95"/>
      <c r="P657" s="95"/>
      <c r="Q657" s="95"/>
      <c r="R657" s="95" t="str">
        <f t="shared" si="44"/>
        <v/>
      </c>
      <c r="S657" s="95"/>
      <c r="T657" s="89"/>
      <c r="U657" s="90"/>
      <c r="V657" s="90"/>
      <c r="W657" s="47"/>
      <c r="X657" s="59"/>
      <c r="Y657" s="80">
        <f t="shared" si="45"/>
        <v>0</v>
      </c>
      <c r="Z657" s="81"/>
    </row>
    <row r="658" spans="1:26" s="1" customFormat="1" ht="15" customHeight="1">
      <c r="A658" s="13" t="str">
        <f>IF(ISBLANK(F658),"",VLOOKUP(F658,#REF!,11,0))</f>
        <v/>
      </c>
      <c r="B658" s="40" t="str">
        <f>IF(ISBLANK(F658),"",VLOOKUP(F658,#REF!,7,0))</f>
        <v/>
      </c>
      <c r="D658" s="88" t="str">
        <f t="shared" si="42"/>
        <v/>
      </c>
      <c r="E658" s="66"/>
      <c r="F658" s="95"/>
      <c r="G658" s="96" t="e">
        <f>IF(ISNA(VLOOKUP(F658,#REF!,3,0)),"",VLOOKUP(F658,#REF!,3,0))</f>
        <v>#REF!</v>
      </c>
      <c r="H658" s="99"/>
      <c r="I658" s="99"/>
      <c r="J658" s="97"/>
      <c r="K658" s="115" t="str">
        <f>IF(ISBLANK(J658),"",(VLOOKUP(J658,#REF!,2,0)))</f>
        <v/>
      </c>
      <c r="L658" s="95" t="str">
        <f t="shared" si="43"/>
        <v/>
      </c>
      <c r="M658" s="95"/>
      <c r="N658" s="95"/>
      <c r="O658" s="95"/>
      <c r="P658" s="95"/>
      <c r="Q658" s="95"/>
      <c r="R658" s="95" t="str">
        <f t="shared" si="44"/>
        <v/>
      </c>
      <c r="S658" s="95"/>
      <c r="T658" s="89"/>
      <c r="U658" s="90"/>
      <c r="V658" s="90"/>
      <c r="W658" s="47"/>
      <c r="X658" s="59"/>
      <c r="Y658" s="80">
        <f t="shared" si="45"/>
        <v>0</v>
      </c>
      <c r="Z658" s="81"/>
    </row>
    <row r="659" spans="1:26" s="1" customFormat="1" ht="15" customHeight="1">
      <c r="A659" s="13" t="str">
        <f>IF(ISBLANK(F659),"",VLOOKUP(F659,#REF!,11,0))</f>
        <v/>
      </c>
      <c r="B659" s="40" t="str">
        <f>IF(ISBLANK(F659),"",VLOOKUP(F659,#REF!,7,0))</f>
        <v/>
      </c>
      <c r="D659" s="88" t="str">
        <f t="shared" si="42"/>
        <v/>
      </c>
      <c r="E659" s="66"/>
      <c r="F659" s="95"/>
      <c r="G659" s="96" t="e">
        <f>IF(ISNA(VLOOKUP(F659,#REF!,3,0)),"",VLOOKUP(F659,#REF!,3,0))</f>
        <v>#REF!</v>
      </c>
      <c r="H659" s="99"/>
      <c r="I659" s="99"/>
      <c r="J659" s="97"/>
      <c r="K659" s="115" t="str">
        <f>IF(ISBLANK(J659),"",(VLOOKUP(J659,#REF!,2,0)))</f>
        <v/>
      </c>
      <c r="L659" s="95" t="str">
        <f t="shared" si="43"/>
        <v/>
      </c>
      <c r="M659" s="95"/>
      <c r="N659" s="95"/>
      <c r="O659" s="95"/>
      <c r="P659" s="95"/>
      <c r="Q659" s="95"/>
      <c r="R659" s="95" t="str">
        <f t="shared" si="44"/>
        <v/>
      </c>
      <c r="S659" s="95"/>
      <c r="T659" s="89"/>
      <c r="U659" s="90"/>
      <c r="V659" s="90"/>
      <c r="W659" s="47"/>
      <c r="X659" s="59"/>
      <c r="Y659" s="80">
        <f t="shared" si="45"/>
        <v>0</v>
      </c>
      <c r="Z659" s="81"/>
    </row>
    <row r="660" spans="1:26" s="1" customFormat="1" ht="15" customHeight="1">
      <c r="A660" s="13" t="str">
        <f>IF(ISBLANK(F660),"",VLOOKUP(F660,#REF!,11,0))</f>
        <v/>
      </c>
      <c r="B660" s="40" t="str">
        <f>IF(ISBLANK(F660),"",VLOOKUP(F660,#REF!,7,0))</f>
        <v/>
      </c>
      <c r="D660" s="88" t="str">
        <f t="shared" si="42"/>
        <v/>
      </c>
      <c r="E660" s="66"/>
      <c r="F660" s="95"/>
      <c r="G660" s="96" t="e">
        <f>IF(ISNA(VLOOKUP(F660,#REF!,3,0)),"",VLOOKUP(F660,#REF!,3,0))</f>
        <v>#REF!</v>
      </c>
      <c r="H660" s="99"/>
      <c r="I660" s="99"/>
      <c r="J660" s="97"/>
      <c r="K660" s="115" t="str">
        <f>IF(ISBLANK(J660),"",(VLOOKUP(J660,#REF!,2,0)))</f>
        <v/>
      </c>
      <c r="L660" s="95" t="str">
        <f t="shared" si="43"/>
        <v/>
      </c>
      <c r="M660" s="95"/>
      <c r="N660" s="95"/>
      <c r="O660" s="95"/>
      <c r="P660" s="95"/>
      <c r="Q660" s="95"/>
      <c r="R660" s="95" t="str">
        <f t="shared" si="44"/>
        <v/>
      </c>
      <c r="S660" s="95"/>
      <c r="T660" s="89"/>
      <c r="U660" s="90"/>
      <c r="V660" s="90"/>
      <c r="W660" s="47"/>
      <c r="X660" s="59"/>
      <c r="Y660" s="80">
        <f t="shared" si="45"/>
        <v>0</v>
      </c>
      <c r="Z660" s="81"/>
    </row>
    <row r="661" spans="1:26" s="1" customFormat="1" ht="15" customHeight="1">
      <c r="A661" s="13" t="str">
        <f>IF(ISBLANK(F661),"",VLOOKUP(F661,#REF!,11,0))</f>
        <v/>
      </c>
      <c r="B661" s="40" t="str">
        <f>IF(ISBLANK(F661),"",VLOOKUP(F661,#REF!,7,0))</f>
        <v/>
      </c>
      <c r="D661" s="88" t="str">
        <f t="shared" si="42"/>
        <v/>
      </c>
      <c r="E661" s="66"/>
      <c r="F661" s="95"/>
      <c r="G661" s="96" t="e">
        <f>IF(ISNA(VLOOKUP(F661,#REF!,3,0)),"",VLOOKUP(F661,#REF!,3,0))</f>
        <v>#REF!</v>
      </c>
      <c r="H661" s="99"/>
      <c r="I661" s="99"/>
      <c r="J661" s="97"/>
      <c r="K661" s="115" t="str">
        <f>IF(ISBLANK(J661),"",(VLOOKUP(J661,#REF!,2,0)))</f>
        <v/>
      </c>
      <c r="L661" s="95" t="str">
        <f t="shared" si="43"/>
        <v/>
      </c>
      <c r="M661" s="95"/>
      <c r="N661" s="95"/>
      <c r="O661" s="95"/>
      <c r="P661" s="95"/>
      <c r="Q661" s="95"/>
      <c r="R661" s="95" t="str">
        <f t="shared" si="44"/>
        <v/>
      </c>
      <c r="S661" s="95"/>
      <c r="T661" s="89"/>
      <c r="U661" s="90"/>
      <c r="V661" s="90"/>
      <c r="W661" s="47"/>
      <c r="X661" s="59"/>
      <c r="Y661" s="80">
        <f t="shared" si="45"/>
        <v>0</v>
      </c>
      <c r="Z661" s="81"/>
    </row>
    <row r="662" spans="1:26" s="1" customFormat="1" ht="15" customHeight="1">
      <c r="A662" s="13" t="str">
        <f>IF(ISBLANK(F662),"",VLOOKUP(F662,#REF!,11,0))</f>
        <v/>
      </c>
      <c r="B662" s="40" t="str">
        <f>IF(ISBLANK(F662),"",VLOOKUP(F662,#REF!,7,0))</f>
        <v/>
      </c>
      <c r="D662" s="88" t="str">
        <f t="shared" si="42"/>
        <v/>
      </c>
      <c r="E662" s="66"/>
      <c r="F662" s="95"/>
      <c r="G662" s="96" t="e">
        <f>IF(ISNA(VLOOKUP(F662,#REF!,3,0)),"",VLOOKUP(F662,#REF!,3,0))</f>
        <v>#REF!</v>
      </c>
      <c r="H662" s="99"/>
      <c r="I662" s="99"/>
      <c r="J662" s="97"/>
      <c r="K662" s="115" t="str">
        <f>IF(ISBLANK(J662),"",(VLOOKUP(J662,#REF!,2,0)))</f>
        <v/>
      </c>
      <c r="L662" s="95" t="str">
        <f t="shared" si="43"/>
        <v/>
      </c>
      <c r="M662" s="95"/>
      <c r="N662" s="95"/>
      <c r="O662" s="95"/>
      <c r="P662" s="95"/>
      <c r="Q662" s="95"/>
      <c r="R662" s="95" t="str">
        <f t="shared" si="44"/>
        <v/>
      </c>
      <c r="S662" s="95"/>
      <c r="T662" s="89"/>
      <c r="U662" s="90"/>
      <c r="V662" s="90"/>
      <c r="W662" s="47"/>
      <c r="X662" s="59"/>
      <c r="Y662" s="80">
        <f t="shared" si="45"/>
        <v>0</v>
      </c>
      <c r="Z662" s="81"/>
    </row>
    <row r="663" spans="1:26" s="1" customFormat="1" ht="15" customHeight="1">
      <c r="A663" s="13" t="str">
        <f>IF(ISBLANK(F663),"",VLOOKUP(F663,#REF!,11,0))</f>
        <v/>
      </c>
      <c r="B663" s="40" t="str">
        <f>IF(ISBLANK(F663),"",VLOOKUP(F663,#REF!,7,0))</f>
        <v/>
      </c>
      <c r="D663" s="88" t="str">
        <f t="shared" si="42"/>
        <v/>
      </c>
      <c r="E663" s="66"/>
      <c r="F663" s="95"/>
      <c r="G663" s="96" t="e">
        <f>IF(ISNA(VLOOKUP(F663,#REF!,3,0)),"",VLOOKUP(F663,#REF!,3,0))</f>
        <v>#REF!</v>
      </c>
      <c r="H663" s="99"/>
      <c r="I663" s="99"/>
      <c r="J663" s="97"/>
      <c r="K663" s="115" t="str">
        <f>IF(ISBLANK(J663),"",(VLOOKUP(J663,#REF!,2,0)))</f>
        <v/>
      </c>
      <c r="L663" s="95" t="str">
        <f t="shared" si="43"/>
        <v/>
      </c>
      <c r="M663" s="95"/>
      <c r="N663" s="95"/>
      <c r="O663" s="95"/>
      <c r="P663" s="95"/>
      <c r="Q663" s="95"/>
      <c r="R663" s="95" t="str">
        <f t="shared" si="44"/>
        <v/>
      </c>
      <c r="S663" s="95"/>
      <c r="T663" s="89"/>
      <c r="U663" s="90"/>
      <c r="V663" s="90"/>
      <c r="W663" s="47"/>
      <c r="X663" s="59"/>
      <c r="Y663" s="80">
        <f t="shared" si="45"/>
        <v>0</v>
      </c>
      <c r="Z663" s="81"/>
    </row>
    <row r="664" spans="1:26" s="1" customFormat="1" ht="15" customHeight="1">
      <c r="A664" s="13" t="str">
        <f>IF(ISBLANK(F664),"",VLOOKUP(F664,#REF!,11,0))</f>
        <v/>
      </c>
      <c r="B664" s="40" t="str">
        <f>IF(ISBLANK(F664),"",VLOOKUP(F664,#REF!,7,0))</f>
        <v/>
      </c>
      <c r="D664" s="88" t="str">
        <f t="shared" si="42"/>
        <v/>
      </c>
      <c r="E664" s="66"/>
      <c r="F664" s="95"/>
      <c r="G664" s="96" t="e">
        <f>IF(ISNA(VLOOKUP(F664,#REF!,3,0)),"",VLOOKUP(F664,#REF!,3,0))</f>
        <v>#REF!</v>
      </c>
      <c r="H664" s="99"/>
      <c r="I664" s="99"/>
      <c r="J664" s="97"/>
      <c r="K664" s="115" t="str">
        <f>IF(ISBLANK(J664),"",(VLOOKUP(J664,#REF!,2,0)))</f>
        <v/>
      </c>
      <c r="L664" s="95" t="str">
        <f t="shared" si="43"/>
        <v/>
      </c>
      <c r="M664" s="95"/>
      <c r="N664" s="95"/>
      <c r="O664" s="95"/>
      <c r="P664" s="95"/>
      <c r="Q664" s="95"/>
      <c r="R664" s="95" t="str">
        <f t="shared" si="44"/>
        <v/>
      </c>
      <c r="S664" s="95"/>
      <c r="T664" s="89"/>
      <c r="U664" s="90"/>
      <c r="V664" s="90"/>
      <c r="W664" s="47"/>
      <c r="X664" s="59"/>
      <c r="Y664" s="80">
        <f t="shared" si="45"/>
        <v>0</v>
      </c>
      <c r="Z664" s="81"/>
    </row>
    <row r="665" spans="1:26" s="1" customFormat="1" ht="15" customHeight="1">
      <c r="A665" s="13" t="str">
        <f>IF(ISBLANK(F665),"",VLOOKUP(F665,#REF!,11,0))</f>
        <v/>
      </c>
      <c r="B665" s="40" t="str">
        <f>IF(ISBLANK(F665),"",VLOOKUP(F665,#REF!,7,0))</f>
        <v/>
      </c>
      <c r="D665" s="88" t="str">
        <f t="shared" si="42"/>
        <v/>
      </c>
      <c r="E665" s="66"/>
      <c r="F665" s="95"/>
      <c r="G665" s="96" t="e">
        <f>IF(ISNA(VLOOKUP(F665,#REF!,3,0)),"",VLOOKUP(F665,#REF!,3,0))</f>
        <v>#REF!</v>
      </c>
      <c r="H665" s="99"/>
      <c r="I665" s="99"/>
      <c r="J665" s="97"/>
      <c r="K665" s="115" t="str">
        <f>IF(ISBLANK(J665),"",(VLOOKUP(J665,#REF!,2,0)))</f>
        <v/>
      </c>
      <c r="L665" s="95" t="str">
        <f t="shared" si="43"/>
        <v/>
      </c>
      <c r="M665" s="95"/>
      <c r="N665" s="95"/>
      <c r="O665" s="95"/>
      <c r="P665" s="95"/>
      <c r="Q665" s="95"/>
      <c r="R665" s="95" t="str">
        <f t="shared" si="44"/>
        <v/>
      </c>
      <c r="S665" s="95"/>
      <c r="T665" s="89"/>
      <c r="U665" s="90"/>
      <c r="V665" s="90"/>
      <c r="W665" s="47"/>
      <c r="X665" s="59"/>
      <c r="Y665" s="80">
        <f t="shared" si="45"/>
        <v>0</v>
      </c>
      <c r="Z665" s="81"/>
    </row>
    <row r="666" spans="1:26" s="1" customFormat="1" ht="15" customHeight="1">
      <c r="A666" s="13" t="str">
        <f>IF(ISBLANK(F666),"",VLOOKUP(F666,#REF!,11,0))</f>
        <v/>
      </c>
      <c r="B666" s="40" t="str">
        <f>IF(ISBLANK(F666),"",VLOOKUP(F666,#REF!,7,0))</f>
        <v/>
      </c>
      <c r="D666" s="88" t="str">
        <f t="shared" si="42"/>
        <v/>
      </c>
      <c r="E666" s="66"/>
      <c r="F666" s="95"/>
      <c r="G666" s="96" t="e">
        <f>IF(ISNA(VLOOKUP(F666,#REF!,3,0)),"",VLOOKUP(F666,#REF!,3,0))</f>
        <v>#REF!</v>
      </c>
      <c r="H666" s="99"/>
      <c r="I666" s="99"/>
      <c r="J666" s="97"/>
      <c r="K666" s="115" t="str">
        <f>IF(ISBLANK(J666),"",(VLOOKUP(J666,#REF!,2,0)))</f>
        <v/>
      </c>
      <c r="L666" s="95" t="str">
        <f t="shared" si="43"/>
        <v/>
      </c>
      <c r="M666" s="95"/>
      <c r="N666" s="95"/>
      <c r="O666" s="95"/>
      <c r="P666" s="95"/>
      <c r="Q666" s="95"/>
      <c r="R666" s="95" t="str">
        <f t="shared" si="44"/>
        <v/>
      </c>
      <c r="S666" s="95"/>
      <c r="T666" s="89"/>
      <c r="U666" s="90"/>
      <c r="V666" s="90"/>
      <c r="W666" s="47"/>
      <c r="X666" s="59"/>
      <c r="Y666" s="80">
        <f t="shared" si="45"/>
        <v>0</v>
      </c>
      <c r="Z666" s="81"/>
    </row>
    <row r="667" spans="1:26" s="1" customFormat="1" ht="15" customHeight="1">
      <c r="A667" s="13" t="str">
        <f>IF(ISBLANK(F667),"",VLOOKUP(F667,#REF!,11,0))</f>
        <v/>
      </c>
      <c r="B667" s="40" t="str">
        <f>IF(ISBLANK(F667),"",VLOOKUP(F667,#REF!,7,0))</f>
        <v/>
      </c>
      <c r="D667" s="88" t="str">
        <f t="shared" si="42"/>
        <v/>
      </c>
      <c r="E667" s="66"/>
      <c r="F667" s="95"/>
      <c r="G667" s="96" t="e">
        <f>IF(ISNA(VLOOKUP(F667,#REF!,3,0)),"",VLOOKUP(F667,#REF!,3,0))</f>
        <v>#REF!</v>
      </c>
      <c r="H667" s="99"/>
      <c r="I667" s="99"/>
      <c r="J667" s="97"/>
      <c r="K667" s="115" t="str">
        <f>IF(ISBLANK(J667),"",(VLOOKUP(J667,#REF!,2,0)))</f>
        <v/>
      </c>
      <c r="L667" s="95" t="str">
        <f t="shared" si="43"/>
        <v/>
      </c>
      <c r="M667" s="95"/>
      <c r="N667" s="95"/>
      <c r="O667" s="95"/>
      <c r="P667" s="95"/>
      <c r="Q667" s="95"/>
      <c r="R667" s="95" t="str">
        <f t="shared" si="44"/>
        <v/>
      </c>
      <c r="S667" s="95"/>
      <c r="T667" s="89"/>
      <c r="U667" s="90"/>
      <c r="V667" s="90"/>
      <c r="W667" s="47"/>
      <c r="X667" s="59"/>
      <c r="Y667" s="80">
        <f t="shared" si="45"/>
        <v>0</v>
      </c>
      <c r="Z667" s="81"/>
    </row>
    <row r="668" spans="1:26" s="1" customFormat="1" ht="15" customHeight="1">
      <c r="A668" s="13" t="str">
        <f>IF(ISBLANK(F668),"",VLOOKUP(F668,#REF!,11,0))</f>
        <v/>
      </c>
      <c r="B668" s="40" t="str">
        <f>IF(ISBLANK(F668),"",VLOOKUP(F668,#REF!,7,0))</f>
        <v/>
      </c>
      <c r="D668" s="88" t="str">
        <f t="shared" si="42"/>
        <v/>
      </c>
      <c r="E668" s="66"/>
      <c r="F668" s="95"/>
      <c r="G668" s="96" t="e">
        <f>IF(ISNA(VLOOKUP(F668,#REF!,3,0)),"",VLOOKUP(F668,#REF!,3,0))</f>
        <v>#REF!</v>
      </c>
      <c r="H668" s="99"/>
      <c r="I668" s="99"/>
      <c r="J668" s="97"/>
      <c r="K668" s="115" t="str">
        <f>IF(ISBLANK(J668),"",(VLOOKUP(J668,#REF!,2,0)))</f>
        <v/>
      </c>
      <c r="L668" s="95" t="str">
        <f t="shared" si="43"/>
        <v/>
      </c>
      <c r="M668" s="95"/>
      <c r="N668" s="95"/>
      <c r="O668" s="95"/>
      <c r="P668" s="95"/>
      <c r="Q668" s="95"/>
      <c r="R668" s="95" t="str">
        <f t="shared" si="44"/>
        <v/>
      </c>
      <c r="S668" s="95"/>
      <c r="T668" s="89"/>
      <c r="U668" s="90"/>
      <c r="V668" s="90"/>
      <c r="W668" s="47"/>
      <c r="X668" s="59"/>
      <c r="Y668" s="80">
        <f t="shared" si="45"/>
        <v>0</v>
      </c>
      <c r="Z668" s="81"/>
    </row>
    <row r="669" spans="1:26" s="1" customFormat="1" ht="15" customHeight="1">
      <c r="A669" s="13" t="str">
        <f>IF(ISBLANK(F669),"",VLOOKUP(F669,#REF!,11,0))</f>
        <v/>
      </c>
      <c r="B669" s="40" t="str">
        <f>IF(ISBLANK(F669),"",VLOOKUP(F669,#REF!,7,0))</f>
        <v/>
      </c>
      <c r="D669" s="88" t="str">
        <f t="shared" si="42"/>
        <v/>
      </c>
      <c r="E669" s="66"/>
      <c r="F669" s="95"/>
      <c r="G669" s="96" t="e">
        <f>IF(ISNA(VLOOKUP(F669,#REF!,3,0)),"",VLOOKUP(F669,#REF!,3,0))</f>
        <v>#REF!</v>
      </c>
      <c r="H669" s="99"/>
      <c r="I669" s="99"/>
      <c r="J669" s="97"/>
      <c r="K669" s="115" t="str">
        <f>IF(ISBLANK(J669),"",(VLOOKUP(J669,#REF!,2,0)))</f>
        <v/>
      </c>
      <c r="L669" s="95" t="str">
        <f t="shared" si="43"/>
        <v/>
      </c>
      <c r="M669" s="95"/>
      <c r="N669" s="95"/>
      <c r="O669" s="95"/>
      <c r="P669" s="95"/>
      <c r="Q669" s="95"/>
      <c r="R669" s="95" t="str">
        <f t="shared" si="44"/>
        <v/>
      </c>
      <c r="S669" s="95"/>
      <c r="T669" s="89"/>
      <c r="U669" s="90"/>
      <c r="V669" s="90"/>
      <c r="W669" s="47"/>
      <c r="X669" s="59"/>
      <c r="Y669" s="80">
        <f t="shared" si="45"/>
        <v>0</v>
      </c>
      <c r="Z669" s="81"/>
    </row>
    <row r="670" spans="1:26" s="1" customFormat="1" ht="15" customHeight="1">
      <c r="A670" s="13" t="str">
        <f>IF(ISBLANK(F670),"",VLOOKUP(F670,#REF!,11,0))</f>
        <v/>
      </c>
      <c r="B670" s="40" t="str">
        <f>IF(ISBLANK(F670),"",VLOOKUP(F670,#REF!,7,0))</f>
        <v/>
      </c>
      <c r="D670" s="88" t="str">
        <f t="shared" si="42"/>
        <v/>
      </c>
      <c r="E670" s="66"/>
      <c r="F670" s="95"/>
      <c r="G670" s="96" t="e">
        <f>IF(ISNA(VLOOKUP(F670,#REF!,3,0)),"",VLOOKUP(F670,#REF!,3,0))</f>
        <v>#REF!</v>
      </c>
      <c r="H670" s="99"/>
      <c r="I670" s="99"/>
      <c r="J670" s="97"/>
      <c r="K670" s="115" t="str">
        <f>IF(ISBLANK(J670),"",(VLOOKUP(J670,#REF!,2,0)))</f>
        <v/>
      </c>
      <c r="L670" s="95" t="str">
        <f t="shared" si="43"/>
        <v/>
      </c>
      <c r="M670" s="95"/>
      <c r="N670" s="95"/>
      <c r="O670" s="95"/>
      <c r="P670" s="95"/>
      <c r="Q670" s="95"/>
      <c r="R670" s="95" t="str">
        <f t="shared" si="44"/>
        <v/>
      </c>
      <c r="S670" s="95"/>
      <c r="T670" s="89"/>
      <c r="U670" s="90"/>
      <c r="V670" s="90"/>
      <c r="W670" s="47"/>
      <c r="X670" s="59"/>
      <c r="Y670" s="80">
        <f t="shared" si="45"/>
        <v>0</v>
      </c>
      <c r="Z670" s="81"/>
    </row>
    <row r="671" spans="1:26" s="1" customFormat="1" ht="15" customHeight="1">
      <c r="A671" s="13" t="str">
        <f>IF(ISBLANK(F671),"",VLOOKUP(F671,#REF!,11,0))</f>
        <v/>
      </c>
      <c r="B671" s="40" t="str">
        <f>IF(ISBLANK(F671),"",VLOOKUP(F671,#REF!,7,0))</f>
        <v/>
      </c>
      <c r="D671" s="88" t="str">
        <f t="shared" si="42"/>
        <v/>
      </c>
      <c r="E671" s="66"/>
      <c r="F671" s="95"/>
      <c r="G671" s="96" t="e">
        <f>IF(ISNA(VLOOKUP(F671,#REF!,3,0)),"",VLOOKUP(F671,#REF!,3,0))</f>
        <v>#REF!</v>
      </c>
      <c r="H671" s="99"/>
      <c r="I671" s="99"/>
      <c r="J671" s="97"/>
      <c r="K671" s="115" t="str">
        <f>IF(ISBLANK(J671),"",(VLOOKUP(J671,#REF!,2,0)))</f>
        <v/>
      </c>
      <c r="L671" s="95" t="str">
        <f t="shared" si="43"/>
        <v/>
      </c>
      <c r="M671" s="95"/>
      <c r="N671" s="95"/>
      <c r="O671" s="95"/>
      <c r="P671" s="95"/>
      <c r="Q671" s="95"/>
      <c r="R671" s="95" t="str">
        <f t="shared" si="44"/>
        <v/>
      </c>
      <c r="S671" s="95"/>
      <c r="T671" s="89"/>
      <c r="U671" s="90"/>
      <c r="V671" s="90"/>
      <c r="W671" s="47"/>
      <c r="X671" s="59"/>
      <c r="Y671" s="80">
        <f t="shared" si="45"/>
        <v>0</v>
      </c>
      <c r="Z671" s="81"/>
    </row>
    <row r="672" spans="1:26" s="1" customFormat="1" ht="15" customHeight="1">
      <c r="A672" s="13" t="str">
        <f>IF(ISBLANK(F672),"",VLOOKUP(F672,#REF!,11,0))</f>
        <v/>
      </c>
      <c r="B672" s="40" t="str">
        <f>IF(ISBLANK(F672),"",VLOOKUP(F672,#REF!,7,0))</f>
        <v/>
      </c>
      <c r="D672" s="88" t="str">
        <f t="shared" si="42"/>
        <v/>
      </c>
      <c r="E672" s="66"/>
      <c r="F672" s="95"/>
      <c r="G672" s="96" t="e">
        <f>IF(ISNA(VLOOKUP(F672,#REF!,3,0)),"",VLOOKUP(F672,#REF!,3,0))</f>
        <v>#REF!</v>
      </c>
      <c r="H672" s="99"/>
      <c r="I672" s="99"/>
      <c r="J672" s="97"/>
      <c r="K672" s="115" t="str">
        <f>IF(ISBLANK(J672),"",(VLOOKUP(J672,#REF!,2,0)))</f>
        <v/>
      </c>
      <c r="L672" s="95" t="str">
        <f t="shared" si="43"/>
        <v/>
      </c>
      <c r="M672" s="95"/>
      <c r="N672" s="95"/>
      <c r="O672" s="95"/>
      <c r="P672" s="95"/>
      <c r="Q672" s="95"/>
      <c r="R672" s="95" t="str">
        <f t="shared" si="44"/>
        <v/>
      </c>
      <c r="S672" s="95"/>
      <c r="T672" s="89"/>
      <c r="U672" s="90"/>
      <c r="V672" s="90"/>
      <c r="W672" s="47"/>
      <c r="X672" s="59"/>
      <c r="Y672" s="80">
        <f t="shared" si="45"/>
        <v>0</v>
      </c>
      <c r="Z672" s="81"/>
    </row>
    <row r="673" spans="1:26" s="1" customFormat="1" ht="15" customHeight="1">
      <c r="A673" s="13" t="str">
        <f>IF(ISBLANK(F673),"",VLOOKUP(F673,#REF!,11,0))</f>
        <v/>
      </c>
      <c r="B673" s="40" t="str">
        <f>IF(ISBLANK(F673),"",VLOOKUP(F673,#REF!,7,0))</f>
        <v/>
      </c>
      <c r="D673" s="88" t="str">
        <f t="shared" si="42"/>
        <v/>
      </c>
      <c r="E673" s="66"/>
      <c r="F673" s="95"/>
      <c r="G673" s="96" t="e">
        <f>IF(ISNA(VLOOKUP(F673,#REF!,3,0)),"",VLOOKUP(F673,#REF!,3,0))</f>
        <v>#REF!</v>
      </c>
      <c r="H673" s="99"/>
      <c r="I673" s="99"/>
      <c r="J673" s="97"/>
      <c r="K673" s="115" t="str">
        <f>IF(ISBLANK(J673),"",(VLOOKUP(J673,#REF!,2,0)))</f>
        <v/>
      </c>
      <c r="L673" s="95" t="str">
        <f t="shared" si="43"/>
        <v/>
      </c>
      <c r="M673" s="95"/>
      <c r="N673" s="95"/>
      <c r="O673" s="95"/>
      <c r="P673" s="95"/>
      <c r="Q673" s="95"/>
      <c r="R673" s="95" t="str">
        <f t="shared" si="44"/>
        <v/>
      </c>
      <c r="S673" s="95"/>
      <c r="T673" s="89"/>
      <c r="U673" s="90"/>
      <c r="V673" s="90"/>
      <c r="W673" s="47"/>
      <c r="X673" s="59"/>
      <c r="Y673" s="80">
        <f t="shared" si="45"/>
        <v>0</v>
      </c>
      <c r="Z673" s="81"/>
    </row>
    <row r="674" spans="1:26" s="1" customFormat="1" ht="15" customHeight="1">
      <c r="A674" s="13" t="str">
        <f>IF(ISBLANK(F674),"",VLOOKUP(F674,#REF!,11,0))</f>
        <v/>
      </c>
      <c r="B674" s="40" t="str">
        <f>IF(ISBLANK(F674),"",VLOOKUP(F674,#REF!,7,0))</f>
        <v/>
      </c>
      <c r="D674" s="88" t="str">
        <f t="shared" si="42"/>
        <v/>
      </c>
      <c r="E674" s="66"/>
      <c r="F674" s="95"/>
      <c r="G674" s="96" t="e">
        <f>IF(ISNA(VLOOKUP(F674,#REF!,3,0)),"",VLOOKUP(F674,#REF!,3,0))</f>
        <v>#REF!</v>
      </c>
      <c r="H674" s="99"/>
      <c r="I674" s="99"/>
      <c r="J674" s="97"/>
      <c r="K674" s="115" t="str">
        <f>IF(ISBLANK(J674),"",(VLOOKUP(J674,#REF!,2,0)))</f>
        <v/>
      </c>
      <c r="L674" s="95" t="str">
        <f t="shared" si="43"/>
        <v/>
      </c>
      <c r="M674" s="95"/>
      <c r="N674" s="95"/>
      <c r="O674" s="95"/>
      <c r="P674" s="95"/>
      <c r="Q674" s="95"/>
      <c r="R674" s="95" t="str">
        <f t="shared" si="44"/>
        <v/>
      </c>
      <c r="S674" s="95"/>
      <c r="T674" s="89"/>
      <c r="U674" s="90"/>
      <c r="V674" s="90"/>
      <c r="W674" s="47"/>
      <c r="X674" s="59"/>
      <c r="Y674" s="80">
        <f t="shared" si="45"/>
        <v>0</v>
      </c>
      <c r="Z674" s="81"/>
    </row>
    <row r="675" spans="1:26" s="1" customFormat="1" ht="15" customHeight="1">
      <c r="A675" s="13" t="str">
        <f>IF(ISBLANK(F675),"",VLOOKUP(F675,#REF!,11,0))</f>
        <v/>
      </c>
      <c r="B675" s="40" t="str">
        <f>IF(ISBLANK(F675),"",VLOOKUP(F675,#REF!,7,0))</f>
        <v/>
      </c>
      <c r="D675" s="88" t="str">
        <f t="shared" si="42"/>
        <v/>
      </c>
      <c r="E675" s="66"/>
      <c r="F675" s="95"/>
      <c r="G675" s="96" t="e">
        <f>IF(ISNA(VLOOKUP(F675,#REF!,3,0)),"",VLOOKUP(F675,#REF!,3,0))</f>
        <v>#REF!</v>
      </c>
      <c r="H675" s="99"/>
      <c r="I675" s="99"/>
      <c r="J675" s="97"/>
      <c r="K675" s="115" t="str">
        <f>IF(ISBLANK(J675),"",(VLOOKUP(J675,#REF!,2,0)))</f>
        <v/>
      </c>
      <c r="L675" s="95" t="str">
        <f t="shared" si="43"/>
        <v/>
      </c>
      <c r="M675" s="95"/>
      <c r="N675" s="95"/>
      <c r="O675" s="95"/>
      <c r="P675" s="95"/>
      <c r="Q675" s="95"/>
      <c r="R675" s="95" t="str">
        <f t="shared" si="44"/>
        <v/>
      </c>
      <c r="S675" s="95"/>
      <c r="T675" s="89"/>
      <c r="U675" s="90"/>
      <c r="V675" s="90"/>
      <c r="W675" s="47"/>
      <c r="X675" s="59"/>
      <c r="Y675" s="80">
        <f t="shared" si="45"/>
        <v>0</v>
      </c>
      <c r="Z675" s="81"/>
    </row>
    <row r="676" spans="1:26" s="1" customFormat="1" ht="15" customHeight="1">
      <c r="A676" s="13" t="str">
        <f>IF(ISBLANK(F676),"",VLOOKUP(F676,#REF!,11,0))</f>
        <v/>
      </c>
      <c r="B676" s="40" t="str">
        <f>IF(ISBLANK(F676),"",VLOOKUP(F676,#REF!,7,0))</f>
        <v/>
      </c>
      <c r="D676" s="88" t="str">
        <f t="shared" si="42"/>
        <v/>
      </c>
      <c r="E676" s="66"/>
      <c r="F676" s="95"/>
      <c r="G676" s="96" t="e">
        <f>IF(ISNA(VLOOKUP(F676,#REF!,3,0)),"",VLOOKUP(F676,#REF!,3,0))</f>
        <v>#REF!</v>
      </c>
      <c r="H676" s="99"/>
      <c r="I676" s="99"/>
      <c r="J676" s="97"/>
      <c r="K676" s="115" t="str">
        <f>IF(ISBLANK(J676),"",(VLOOKUP(J676,#REF!,2,0)))</f>
        <v/>
      </c>
      <c r="L676" s="95" t="str">
        <f t="shared" si="43"/>
        <v/>
      </c>
      <c r="M676" s="95"/>
      <c r="N676" s="95"/>
      <c r="O676" s="95"/>
      <c r="P676" s="95"/>
      <c r="Q676" s="95"/>
      <c r="R676" s="95" t="str">
        <f t="shared" si="44"/>
        <v/>
      </c>
      <c r="S676" s="95"/>
      <c r="T676" s="89"/>
      <c r="U676" s="90"/>
      <c r="V676" s="90"/>
      <c r="W676" s="47"/>
      <c r="X676" s="59"/>
      <c r="Y676" s="80">
        <f t="shared" si="45"/>
        <v>0</v>
      </c>
      <c r="Z676" s="81"/>
    </row>
    <row r="677" spans="1:26" s="1" customFormat="1" ht="15" customHeight="1">
      <c r="A677" s="13" t="str">
        <f>IF(ISBLANK(F677),"",VLOOKUP(F677,#REF!,11,0))</f>
        <v/>
      </c>
      <c r="B677" s="40" t="str">
        <f>IF(ISBLANK(F677),"",VLOOKUP(F677,#REF!,7,0))</f>
        <v/>
      </c>
      <c r="D677" s="88" t="str">
        <f t="shared" si="42"/>
        <v/>
      </c>
      <c r="E677" s="66"/>
      <c r="F677" s="95"/>
      <c r="G677" s="96" t="e">
        <f>IF(ISNA(VLOOKUP(F677,#REF!,3,0)),"",VLOOKUP(F677,#REF!,3,0))</f>
        <v>#REF!</v>
      </c>
      <c r="H677" s="99"/>
      <c r="I677" s="99"/>
      <c r="J677" s="97"/>
      <c r="K677" s="115" t="str">
        <f>IF(ISBLANK(J677),"",(VLOOKUP(J677,#REF!,2,0)))</f>
        <v/>
      </c>
      <c r="L677" s="95" t="str">
        <f t="shared" si="43"/>
        <v/>
      </c>
      <c r="M677" s="95"/>
      <c r="N677" s="95"/>
      <c r="O677" s="95"/>
      <c r="P677" s="95"/>
      <c r="Q677" s="95"/>
      <c r="R677" s="95" t="str">
        <f t="shared" si="44"/>
        <v/>
      </c>
      <c r="S677" s="95"/>
      <c r="T677" s="89"/>
      <c r="U677" s="90"/>
      <c r="V677" s="90"/>
      <c r="W677" s="47"/>
      <c r="X677" s="59"/>
      <c r="Y677" s="80">
        <f t="shared" si="45"/>
        <v>0</v>
      </c>
      <c r="Z677" s="81"/>
    </row>
    <row r="678" spans="1:26" s="1" customFormat="1" ht="15" customHeight="1">
      <c r="A678" s="13" t="str">
        <f>IF(ISBLANK(F678),"",VLOOKUP(F678,#REF!,11,0))</f>
        <v/>
      </c>
      <c r="B678" s="40" t="str">
        <f>IF(ISBLANK(F678),"",VLOOKUP(F678,#REF!,7,0))</f>
        <v/>
      </c>
      <c r="D678" s="88" t="str">
        <f t="shared" si="42"/>
        <v/>
      </c>
      <c r="E678" s="66"/>
      <c r="F678" s="95"/>
      <c r="G678" s="96" t="e">
        <f>IF(ISNA(VLOOKUP(F678,#REF!,3,0)),"",VLOOKUP(F678,#REF!,3,0))</f>
        <v>#REF!</v>
      </c>
      <c r="H678" s="99"/>
      <c r="I678" s="99"/>
      <c r="J678" s="97"/>
      <c r="K678" s="115" t="str">
        <f>IF(ISBLANK(J678),"",(VLOOKUP(J678,#REF!,2,0)))</f>
        <v/>
      </c>
      <c r="L678" s="95" t="str">
        <f t="shared" si="43"/>
        <v/>
      </c>
      <c r="M678" s="95"/>
      <c r="N678" s="95"/>
      <c r="O678" s="95"/>
      <c r="P678" s="95"/>
      <c r="Q678" s="95"/>
      <c r="R678" s="95" t="str">
        <f t="shared" si="44"/>
        <v/>
      </c>
      <c r="S678" s="95"/>
      <c r="T678" s="89"/>
      <c r="U678" s="90"/>
      <c r="V678" s="90"/>
      <c r="W678" s="47"/>
      <c r="X678" s="59"/>
      <c r="Y678" s="80">
        <f t="shared" si="45"/>
        <v>0</v>
      </c>
      <c r="Z678" s="81"/>
    </row>
    <row r="679" spans="1:26" s="1" customFormat="1" ht="15" customHeight="1">
      <c r="A679" s="13" t="str">
        <f>IF(ISBLANK(F679),"",VLOOKUP(F679,#REF!,11,0))</f>
        <v/>
      </c>
      <c r="B679" s="40" t="str">
        <f>IF(ISBLANK(F679),"",VLOOKUP(F679,#REF!,7,0))</f>
        <v/>
      </c>
      <c r="D679" s="88" t="str">
        <f t="shared" si="42"/>
        <v/>
      </c>
      <c r="E679" s="66"/>
      <c r="F679" s="95"/>
      <c r="G679" s="96" t="e">
        <f>IF(ISNA(VLOOKUP(F679,#REF!,3,0)),"",VLOOKUP(F679,#REF!,3,0))</f>
        <v>#REF!</v>
      </c>
      <c r="H679" s="99"/>
      <c r="I679" s="99"/>
      <c r="J679" s="97"/>
      <c r="K679" s="115" t="str">
        <f>IF(ISBLANK(J679),"",(VLOOKUP(J679,#REF!,2,0)))</f>
        <v/>
      </c>
      <c r="L679" s="95" t="str">
        <f t="shared" si="43"/>
        <v/>
      </c>
      <c r="M679" s="95"/>
      <c r="N679" s="95"/>
      <c r="O679" s="95"/>
      <c r="P679" s="95"/>
      <c r="Q679" s="95"/>
      <c r="R679" s="95" t="str">
        <f t="shared" si="44"/>
        <v/>
      </c>
      <c r="S679" s="95"/>
      <c r="T679" s="89"/>
      <c r="U679" s="90"/>
      <c r="V679" s="90"/>
      <c r="W679" s="47"/>
      <c r="X679" s="59"/>
      <c r="Y679" s="80">
        <f t="shared" si="45"/>
        <v>0</v>
      </c>
      <c r="Z679" s="81"/>
    </row>
    <row r="680" spans="1:26" s="1" customFormat="1" ht="15" customHeight="1">
      <c r="A680" s="13" t="str">
        <f>IF(ISBLANK(F680),"",VLOOKUP(F680,#REF!,11,0))</f>
        <v/>
      </c>
      <c r="B680" s="40" t="str">
        <f>IF(ISBLANK(F680),"",VLOOKUP(F680,#REF!,7,0))</f>
        <v/>
      </c>
      <c r="D680" s="88" t="str">
        <f t="shared" si="42"/>
        <v/>
      </c>
      <c r="E680" s="66"/>
      <c r="F680" s="95"/>
      <c r="G680" s="96" t="e">
        <f>IF(ISNA(VLOOKUP(F680,#REF!,3,0)),"",VLOOKUP(F680,#REF!,3,0))</f>
        <v>#REF!</v>
      </c>
      <c r="H680" s="99"/>
      <c r="I680" s="99"/>
      <c r="J680" s="97"/>
      <c r="K680" s="115" t="str">
        <f>IF(ISBLANK(J680),"",(VLOOKUP(J680,#REF!,2,0)))</f>
        <v/>
      </c>
      <c r="L680" s="95" t="str">
        <f t="shared" si="43"/>
        <v/>
      </c>
      <c r="M680" s="95"/>
      <c r="N680" s="95"/>
      <c r="O680" s="95"/>
      <c r="P680" s="95"/>
      <c r="Q680" s="95"/>
      <c r="R680" s="95" t="str">
        <f t="shared" si="44"/>
        <v/>
      </c>
      <c r="S680" s="95"/>
      <c r="T680" s="89"/>
      <c r="U680" s="90"/>
      <c r="V680" s="90"/>
      <c r="W680" s="47"/>
      <c r="X680" s="59"/>
      <c r="Y680" s="80">
        <f t="shared" si="45"/>
        <v>0</v>
      </c>
      <c r="Z680" s="81"/>
    </row>
    <row r="681" spans="1:26" s="1" customFormat="1" ht="15" customHeight="1">
      <c r="A681" s="13" t="str">
        <f>IF(ISBLANK(F681),"",VLOOKUP(F681,#REF!,11,0))</f>
        <v/>
      </c>
      <c r="B681" s="40" t="str">
        <f>IF(ISBLANK(F681),"",VLOOKUP(F681,#REF!,7,0))</f>
        <v/>
      </c>
      <c r="D681" s="88" t="str">
        <f t="shared" si="42"/>
        <v/>
      </c>
      <c r="E681" s="66"/>
      <c r="F681" s="95"/>
      <c r="G681" s="96" t="e">
        <f>IF(ISNA(VLOOKUP(F681,#REF!,3,0)),"",VLOOKUP(F681,#REF!,3,0))</f>
        <v>#REF!</v>
      </c>
      <c r="H681" s="99"/>
      <c r="I681" s="99"/>
      <c r="J681" s="97"/>
      <c r="K681" s="115" t="str">
        <f>IF(ISBLANK(J681),"",(VLOOKUP(J681,#REF!,2,0)))</f>
        <v/>
      </c>
      <c r="L681" s="95" t="str">
        <f t="shared" si="43"/>
        <v/>
      </c>
      <c r="M681" s="95"/>
      <c r="N681" s="95"/>
      <c r="O681" s="95"/>
      <c r="P681" s="95"/>
      <c r="Q681" s="95"/>
      <c r="R681" s="95" t="str">
        <f t="shared" si="44"/>
        <v/>
      </c>
      <c r="S681" s="95"/>
      <c r="T681" s="89"/>
      <c r="U681" s="90"/>
      <c r="V681" s="90"/>
      <c r="W681" s="47"/>
      <c r="X681" s="59"/>
      <c r="Y681" s="80">
        <f t="shared" si="45"/>
        <v>0</v>
      </c>
      <c r="Z681" s="81"/>
    </row>
    <row r="682" spans="1:26" s="1" customFormat="1" ht="15" customHeight="1">
      <c r="A682" s="13" t="str">
        <f>IF(ISBLANK(F682),"",VLOOKUP(F682,#REF!,11,0))</f>
        <v/>
      </c>
      <c r="B682" s="40" t="str">
        <f>IF(ISBLANK(F682),"",VLOOKUP(F682,#REF!,7,0))</f>
        <v/>
      </c>
      <c r="D682" s="88" t="str">
        <f t="shared" si="42"/>
        <v/>
      </c>
      <c r="E682" s="66"/>
      <c r="F682" s="95"/>
      <c r="G682" s="96" t="e">
        <f>IF(ISNA(VLOOKUP(F682,#REF!,3,0)),"",VLOOKUP(F682,#REF!,3,0))</f>
        <v>#REF!</v>
      </c>
      <c r="H682" s="99"/>
      <c r="I682" s="99"/>
      <c r="J682" s="97"/>
      <c r="K682" s="115" t="str">
        <f>IF(ISBLANK(J682),"",(VLOOKUP(J682,#REF!,2,0)))</f>
        <v/>
      </c>
      <c r="L682" s="95" t="str">
        <f t="shared" si="43"/>
        <v/>
      </c>
      <c r="M682" s="95"/>
      <c r="N682" s="95"/>
      <c r="O682" s="95"/>
      <c r="P682" s="95"/>
      <c r="Q682" s="95"/>
      <c r="R682" s="95" t="str">
        <f t="shared" si="44"/>
        <v/>
      </c>
      <c r="S682" s="95"/>
      <c r="T682" s="89"/>
      <c r="U682" s="90"/>
      <c r="V682" s="90"/>
      <c r="W682" s="47"/>
      <c r="X682" s="59"/>
      <c r="Y682" s="80">
        <f t="shared" si="45"/>
        <v>0</v>
      </c>
      <c r="Z682" s="81"/>
    </row>
    <row r="683" spans="1:26" s="1" customFormat="1" ht="15" customHeight="1">
      <c r="A683" s="13" t="str">
        <f>IF(ISBLANK(F683),"",VLOOKUP(F683,#REF!,11,0))</f>
        <v/>
      </c>
      <c r="B683" s="40" t="str">
        <f>IF(ISBLANK(F683),"",VLOOKUP(F683,#REF!,7,0))</f>
        <v/>
      </c>
      <c r="D683" s="88" t="str">
        <f t="shared" si="42"/>
        <v/>
      </c>
      <c r="E683" s="66"/>
      <c r="F683" s="95"/>
      <c r="G683" s="96" t="e">
        <f>IF(ISNA(VLOOKUP(F683,#REF!,3,0)),"",VLOOKUP(F683,#REF!,3,0))</f>
        <v>#REF!</v>
      </c>
      <c r="H683" s="99"/>
      <c r="I683" s="99"/>
      <c r="J683" s="97"/>
      <c r="K683" s="115" t="str">
        <f>IF(ISBLANK(J683),"",(VLOOKUP(J683,#REF!,2,0)))</f>
        <v/>
      </c>
      <c r="L683" s="95" t="str">
        <f t="shared" si="43"/>
        <v/>
      </c>
      <c r="M683" s="95"/>
      <c r="N683" s="95"/>
      <c r="O683" s="95"/>
      <c r="P683" s="95"/>
      <c r="Q683" s="95"/>
      <c r="R683" s="95" t="str">
        <f t="shared" si="44"/>
        <v/>
      </c>
      <c r="S683" s="95"/>
      <c r="T683" s="89"/>
      <c r="U683" s="90"/>
      <c r="V683" s="90"/>
      <c r="W683" s="47"/>
      <c r="X683" s="59"/>
      <c r="Y683" s="80">
        <f t="shared" si="45"/>
        <v>0</v>
      </c>
      <c r="Z683" s="81"/>
    </row>
    <row r="684" spans="1:26" s="1" customFormat="1" ht="15" customHeight="1">
      <c r="A684" s="13" t="str">
        <f>IF(ISBLANK(F684),"",VLOOKUP(F684,#REF!,11,0))</f>
        <v/>
      </c>
      <c r="B684" s="40" t="str">
        <f>IF(ISBLANK(F684),"",VLOOKUP(F684,#REF!,7,0))</f>
        <v/>
      </c>
      <c r="D684" s="88" t="str">
        <f t="shared" si="42"/>
        <v/>
      </c>
      <c r="E684" s="66"/>
      <c r="F684" s="95"/>
      <c r="G684" s="96" t="e">
        <f>IF(ISNA(VLOOKUP(F684,#REF!,3,0)),"",VLOOKUP(F684,#REF!,3,0))</f>
        <v>#REF!</v>
      </c>
      <c r="H684" s="99"/>
      <c r="I684" s="99"/>
      <c r="J684" s="97"/>
      <c r="K684" s="115" t="str">
        <f>IF(ISBLANK(J684),"",(VLOOKUP(J684,#REF!,2,0)))</f>
        <v/>
      </c>
      <c r="L684" s="95" t="str">
        <f t="shared" si="43"/>
        <v/>
      </c>
      <c r="M684" s="95"/>
      <c r="N684" s="95"/>
      <c r="O684" s="95"/>
      <c r="P684" s="95"/>
      <c r="Q684" s="95"/>
      <c r="R684" s="95" t="str">
        <f t="shared" si="44"/>
        <v/>
      </c>
      <c r="S684" s="95"/>
      <c r="T684" s="89"/>
      <c r="U684" s="90"/>
      <c r="V684" s="90"/>
      <c r="W684" s="47"/>
      <c r="X684" s="59"/>
      <c r="Y684" s="80">
        <f t="shared" si="45"/>
        <v>0</v>
      </c>
      <c r="Z684" s="81"/>
    </row>
    <row r="685" spans="1:26" s="1" customFormat="1" ht="15" customHeight="1">
      <c r="A685" s="13" t="str">
        <f>IF(ISBLANK(F685),"",VLOOKUP(F685,#REF!,11,0))</f>
        <v/>
      </c>
      <c r="B685" s="40" t="str">
        <f>IF(ISBLANK(F685),"",VLOOKUP(F685,#REF!,7,0))</f>
        <v/>
      </c>
      <c r="D685" s="88" t="str">
        <f t="shared" si="42"/>
        <v/>
      </c>
      <c r="E685" s="66"/>
      <c r="F685" s="95"/>
      <c r="G685" s="96" t="e">
        <f>IF(ISNA(VLOOKUP(F685,#REF!,3,0)),"",VLOOKUP(F685,#REF!,3,0))</f>
        <v>#REF!</v>
      </c>
      <c r="H685" s="99"/>
      <c r="I685" s="99"/>
      <c r="J685" s="97"/>
      <c r="K685" s="115" t="str">
        <f>IF(ISBLANK(J685),"",(VLOOKUP(J685,#REF!,2,0)))</f>
        <v/>
      </c>
      <c r="L685" s="95" t="str">
        <f t="shared" si="43"/>
        <v/>
      </c>
      <c r="M685" s="95"/>
      <c r="N685" s="95"/>
      <c r="O685" s="95"/>
      <c r="P685" s="95"/>
      <c r="Q685" s="95"/>
      <c r="R685" s="95" t="str">
        <f t="shared" si="44"/>
        <v/>
      </c>
      <c r="S685" s="95"/>
      <c r="T685" s="89"/>
      <c r="U685" s="90"/>
      <c r="V685" s="90"/>
      <c r="W685" s="47"/>
      <c r="X685" s="59"/>
      <c r="Y685" s="80">
        <f t="shared" si="45"/>
        <v>0</v>
      </c>
      <c r="Z685" s="81"/>
    </row>
    <row r="686" spans="1:26" s="1" customFormat="1" ht="15" customHeight="1">
      <c r="A686" s="13" t="str">
        <f>IF(ISBLANK(F686),"",VLOOKUP(F686,#REF!,11,0))</f>
        <v/>
      </c>
      <c r="B686" s="40" t="str">
        <f>IF(ISBLANK(F686),"",VLOOKUP(F686,#REF!,7,0))</f>
        <v/>
      </c>
      <c r="D686" s="88" t="str">
        <f t="shared" ref="D686:D749" si="46">IF(Y686=0,"",IF(ISBLANK(E686),IF(ISBLANK(V686),40,50),IF(E686="J",IF(ISBLANK(V686),29,39),IF(E686="Z",IF(ISBLANK(V686),29,39),IF(E686="G",IF(ISBLANK(V686),9,19),IF(E686="I",IF(ISBLANK(V686),9,19)))))))</f>
        <v/>
      </c>
      <c r="E686" s="66"/>
      <c r="F686" s="95"/>
      <c r="G686" s="96" t="e">
        <f>IF(ISNA(VLOOKUP(F686,#REF!,3,0)),"",VLOOKUP(F686,#REF!,3,0))</f>
        <v>#REF!</v>
      </c>
      <c r="H686" s="99"/>
      <c r="I686" s="99"/>
      <c r="J686" s="97"/>
      <c r="K686" s="115" t="str">
        <f>IF(ISBLANK(J686),"",(VLOOKUP(J686,#REF!,2,0)))</f>
        <v/>
      </c>
      <c r="L686" s="95" t="str">
        <f t="shared" si="43"/>
        <v/>
      </c>
      <c r="M686" s="95"/>
      <c r="N686" s="95"/>
      <c r="O686" s="95"/>
      <c r="P686" s="95"/>
      <c r="Q686" s="95"/>
      <c r="R686" s="95" t="str">
        <f t="shared" si="44"/>
        <v/>
      </c>
      <c r="S686" s="95"/>
      <c r="T686" s="89"/>
      <c r="U686" s="90"/>
      <c r="V686" s="90"/>
      <c r="W686" s="47"/>
      <c r="X686" s="59"/>
      <c r="Y686" s="80">
        <f t="shared" si="45"/>
        <v>0</v>
      </c>
      <c r="Z686" s="81"/>
    </row>
    <row r="687" spans="1:26" s="1" customFormat="1" ht="15" customHeight="1">
      <c r="A687" s="13" t="str">
        <f>IF(ISBLANK(F687),"",VLOOKUP(F687,#REF!,11,0))</f>
        <v/>
      </c>
      <c r="B687" s="40" t="str">
        <f>IF(ISBLANK(F687),"",VLOOKUP(F687,#REF!,7,0))</f>
        <v/>
      </c>
      <c r="D687" s="88" t="str">
        <f t="shared" si="46"/>
        <v/>
      </c>
      <c r="E687" s="66"/>
      <c r="F687" s="95"/>
      <c r="G687" s="96" t="e">
        <f>IF(ISNA(VLOOKUP(F687,#REF!,3,0)),"",VLOOKUP(F687,#REF!,3,0))</f>
        <v>#REF!</v>
      </c>
      <c r="H687" s="99"/>
      <c r="I687" s="99"/>
      <c r="J687" s="97"/>
      <c r="K687" s="115" t="str">
        <f>IF(ISBLANK(J687),"",(VLOOKUP(J687,#REF!,2,0)))</f>
        <v/>
      </c>
      <c r="L687" s="95" t="str">
        <f t="shared" ref="L687:L750" si="47">IF(B687="","",IF(B687="-","VX",IF(B687="&lt;","VX",IF(B687="+","OX",IF(B687="&gt;","OX",IF(B687="YY","YY",IF(B687="ZZ","ZZ")))))))</f>
        <v/>
      </c>
      <c r="M687" s="95"/>
      <c r="N687" s="95"/>
      <c r="O687" s="95"/>
      <c r="P687" s="95"/>
      <c r="Q687" s="95"/>
      <c r="R687" s="95" t="str">
        <f t="shared" ref="R687:R750" si="48">IF(Q687="","","0010")</f>
        <v/>
      </c>
      <c r="S687" s="95"/>
      <c r="T687" s="89"/>
      <c r="U687" s="90"/>
      <c r="V687" s="90"/>
      <c r="W687" s="47"/>
      <c r="X687" s="59"/>
      <c r="Y687" s="80">
        <f t="shared" ref="Y687:Y750" si="49">ROUND(U687-V687,2)</f>
        <v>0</v>
      </c>
      <c r="Z687" s="81"/>
    </row>
    <row r="688" spans="1:26" s="1" customFormat="1" ht="15" customHeight="1">
      <c r="A688" s="13" t="str">
        <f>IF(ISBLANK(F688),"",VLOOKUP(F688,#REF!,11,0))</f>
        <v/>
      </c>
      <c r="B688" s="40" t="str">
        <f>IF(ISBLANK(F688),"",VLOOKUP(F688,#REF!,7,0))</f>
        <v/>
      </c>
      <c r="D688" s="88" t="str">
        <f t="shared" si="46"/>
        <v/>
      </c>
      <c r="E688" s="66"/>
      <c r="F688" s="95"/>
      <c r="G688" s="96" t="e">
        <f>IF(ISNA(VLOOKUP(F688,#REF!,3,0)),"",VLOOKUP(F688,#REF!,3,0))</f>
        <v>#REF!</v>
      </c>
      <c r="H688" s="99"/>
      <c r="I688" s="99"/>
      <c r="J688" s="97"/>
      <c r="K688" s="115" t="str">
        <f>IF(ISBLANK(J688),"",(VLOOKUP(J688,#REF!,2,0)))</f>
        <v/>
      </c>
      <c r="L688" s="95" t="str">
        <f t="shared" si="47"/>
        <v/>
      </c>
      <c r="M688" s="95"/>
      <c r="N688" s="95"/>
      <c r="O688" s="95"/>
      <c r="P688" s="95"/>
      <c r="Q688" s="95"/>
      <c r="R688" s="95" t="str">
        <f t="shared" si="48"/>
        <v/>
      </c>
      <c r="S688" s="95"/>
      <c r="T688" s="89"/>
      <c r="U688" s="90"/>
      <c r="V688" s="90"/>
      <c r="W688" s="47"/>
      <c r="X688" s="59"/>
      <c r="Y688" s="80">
        <f t="shared" si="49"/>
        <v>0</v>
      </c>
      <c r="Z688" s="81"/>
    </row>
    <row r="689" spans="1:26" s="1" customFormat="1" ht="15" customHeight="1">
      <c r="A689" s="13" t="str">
        <f>IF(ISBLANK(F689),"",VLOOKUP(F689,#REF!,11,0))</f>
        <v/>
      </c>
      <c r="B689" s="40" t="str">
        <f>IF(ISBLANK(F689),"",VLOOKUP(F689,#REF!,7,0))</f>
        <v/>
      </c>
      <c r="D689" s="88" t="str">
        <f t="shared" si="46"/>
        <v/>
      </c>
      <c r="E689" s="66"/>
      <c r="F689" s="95"/>
      <c r="G689" s="96" t="e">
        <f>IF(ISNA(VLOOKUP(F689,#REF!,3,0)),"",VLOOKUP(F689,#REF!,3,0))</f>
        <v>#REF!</v>
      </c>
      <c r="H689" s="99"/>
      <c r="I689" s="99"/>
      <c r="J689" s="97"/>
      <c r="K689" s="115" t="str">
        <f>IF(ISBLANK(J689),"",(VLOOKUP(J689,#REF!,2,0)))</f>
        <v/>
      </c>
      <c r="L689" s="95" t="str">
        <f t="shared" si="47"/>
        <v/>
      </c>
      <c r="M689" s="95"/>
      <c r="N689" s="95"/>
      <c r="O689" s="95"/>
      <c r="P689" s="95"/>
      <c r="Q689" s="95"/>
      <c r="R689" s="95" t="str">
        <f t="shared" si="48"/>
        <v/>
      </c>
      <c r="S689" s="95"/>
      <c r="T689" s="89"/>
      <c r="U689" s="90"/>
      <c r="V689" s="90"/>
      <c r="W689" s="47"/>
      <c r="X689" s="59"/>
      <c r="Y689" s="80">
        <f t="shared" si="49"/>
        <v>0</v>
      </c>
      <c r="Z689" s="81"/>
    </row>
    <row r="690" spans="1:26" s="1" customFormat="1" ht="15" customHeight="1">
      <c r="A690" s="13" t="str">
        <f>IF(ISBLANK(F690),"",VLOOKUP(F690,#REF!,11,0))</f>
        <v/>
      </c>
      <c r="B690" s="40" t="str">
        <f>IF(ISBLANK(F690),"",VLOOKUP(F690,#REF!,7,0))</f>
        <v/>
      </c>
      <c r="D690" s="88" t="str">
        <f t="shared" si="46"/>
        <v/>
      </c>
      <c r="E690" s="66"/>
      <c r="F690" s="95"/>
      <c r="G690" s="96" t="e">
        <f>IF(ISNA(VLOOKUP(F690,#REF!,3,0)),"",VLOOKUP(F690,#REF!,3,0))</f>
        <v>#REF!</v>
      </c>
      <c r="H690" s="99"/>
      <c r="I690" s="99"/>
      <c r="J690" s="97"/>
      <c r="K690" s="115" t="str">
        <f>IF(ISBLANK(J690),"",(VLOOKUP(J690,#REF!,2,0)))</f>
        <v/>
      </c>
      <c r="L690" s="95" t="str">
        <f t="shared" si="47"/>
        <v/>
      </c>
      <c r="M690" s="95"/>
      <c r="N690" s="95"/>
      <c r="O690" s="95"/>
      <c r="P690" s="95"/>
      <c r="Q690" s="95"/>
      <c r="R690" s="95" t="str">
        <f t="shared" si="48"/>
        <v/>
      </c>
      <c r="S690" s="95"/>
      <c r="T690" s="89"/>
      <c r="U690" s="90"/>
      <c r="V690" s="90"/>
      <c r="W690" s="47"/>
      <c r="X690" s="59"/>
      <c r="Y690" s="80">
        <f t="shared" si="49"/>
        <v>0</v>
      </c>
      <c r="Z690" s="81"/>
    </row>
    <row r="691" spans="1:26" s="1" customFormat="1" ht="15" customHeight="1">
      <c r="A691" s="13" t="str">
        <f>IF(ISBLANK(F691),"",VLOOKUP(F691,#REF!,11,0))</f>
        <v/>
      </c>
      <c r="B691" s="40" t="str">
        <f>IF(ISBLANK(F691),"",VLOOKUP(F691,#REF!,7,0))</f>
        <v/>
      </c>
      <c r="D691" s="88" t="str">
        <f t="shared" si="46"/>
        <v/>
      </c>
      <c r="E691" s="66"/>
      <c r="F691" s="95"/>
      <c r="G691" s="96" t="e">
        <f>IF(ISNA(VLOOKUP(F691,#REF!,3,0)),"",VLOOKUP(F691,#REF!,3,0))</f>
        <v>#REF!</v>
      </c>
      <c r="H691" s="99"/>
      <c r="I691" s="99"/>
      <c r="J691" s="97"/>
      <c r="K691" s="115" t="str">
        <f>IF(ISBLANK(J691),"",(VLOOKUP(J691,#REF!,2,0)))</f>
        <v/>
      </c>
      <c r="L691" s="95" t="str">
        <f t="shared" si="47"/>
        <v/>
      </c>
      <c r="M691" s="95"/>
      <c r="N691" s="95"/>
      <c r="O691" s="95"/>
      <c r="P691" s="95"/>
      <c r="Q691" s="95"/>
      <c r="R691" s="95" t="str">
        <f t="shared" si="48"/>
        <v/>
      </c>
      <c r="S691" s="95"/>
      <c r="T691" s="89"/>
      <c r="U691" s="90"/>
      <c r="V691" s="90"/>
      <c r="W691" s="47"/>
      <c r="X691" s="59"/>
      <c r="Y691" s="80">
        <f t="shared" si="49"/>
        <v>0</v>
      </c>
      <c r="Z691" s="81"/>
    </row>
    <row r="692" spans="1:26" s="1" customFormat="1" ht="15" customHeight="1">
      <c r="A692" s="13" t="str">
        <f>IF(ISBLANK(F692),"",VLOOKUP(F692,#REF!,11,0))</f>
        <v/>
      </c>
      <c r="B692" s="40" t="str">
        <f>IF(ISBLANK(F692),"",VLOOKUP(F692,#REF!,7,0))</f>
        <v/>
      </c>
      <c r="D692" s="88" t="str">
        <f t="shared" si="46"/>
        <v/>
      </c>
      <c r="E692" s="66"/>
      <c r="F692" s="95"/>
      <c r="G692" s="96" t="e">
        <f>IF(ISNA(VLOOKUP(F692,#REF!,3,0)),"",VLOOKUP(F692,#REF!,3,0))</f>
        <v>#REF!</v>
      </c>
      <c r="H692" s="99"/>
      <c r="I692" s="99"/>
      <c r="J692" s="97"/>
      <c r="K692" s="115" t="str">
        <f>IF(ISBLANK(J692),"",(VLOOKUP(J692,#REF!,2,0)))</f>
        <v/>
      </c>
      <c r="L692" s="95" t="str">
        <f t="shared" si="47"/>
        <v/>
      </c>
      <c r="M692" s="95"/>
      <c r="N692" s="95"/>
      <c r="O692" s="95"/>
      <c r="P692" s="95"/>
      <c r="Q692" s="95"/>
      <c r="R692" s="95" t="str">
        <f t="shared" si="48"/>
        <v/>
      </c>
      <c r="S692" s="95"/>
      <c r="T692" s="89"/>
      <c r="U692" s="90"/>
      <c r="V692" s="90"/>
      <c r="W692" s="47"/>
      <c r="X692" s="59"/>
      <c r="Y692" s="80">
        <f t="shared" si="49"/>
        <v>0</v>
      </c>
      <c r="Z692" s="81"/>
    </row>
    <row r="693" spans="1:26" s="1" customFormat="1" ht="15" customHeight="1">
      <c r="A693" s="13" t="str">
        <f>IF(ISBLANK(F693),"",VLOOKUP(F693,#REF!,11,0))</f>
        <v/>
      </c>
      <c r="B693" s="40" t="str">
        <f>IF(ISBLANK(F693),"",VLOOKUP(F693,#REF!,7,0))</f>
        <v/>
      </c>
      <c r="D693" s="88" t="str">
        <f t="shared" si="46"/>
        <v/>
      </c>
      <c r="E693" s="66"/>
      <c r="F693" s="95"/>
      <c r="G693" s="96" t="e">
        <f>IF(ISNA(VLOOKUP(F693,#REF!,3,0)),"",VLOOKUP(F693,#REF!,3,0))</f>
        <v>#REF!</v>
      </c>
      <c r="H693" s="99"/>
      <c r="I693" s="99"/>
      <c r="J693" s="97"/>
      <c r="K693" s="115" t="str">
        <f>IF(ISBLANK(J693),"",(VLOOKUP(J693,#REF!,2,0)))</f>
        <v/>
      </c>
      <c r="L693" s="95" t="str">
        <f t="shared" si="47"/>
        <v/>
      </c>
      <c r="M693" s="95"/>
      <c r="N693" s="95"/>
      <c r="O693" s="95"/>
      <c r="P693" s="95"/>
      <c r="Q693" s="95"/>
      <c r="R693" s="95" t="str">
        <f t="shared" si="48"/>
        <v/>
      </c>
      <c r="S693" s="95"/>
      <c r="T693" s="89"/>
      <c r="U693" s="90"/>
      <c r="V693" s="90"/>
      <c r="W693" s="47"/>
      <c r="X693" s="59"/>
      <c r="Y693" s="80">
        <f t="shared" si="49"/>
        <v>0</v>
      </c>
      <c r="Z693" s="81"/>
    </row>
    <row r="694" spans="1:26" s="1" customFormat="1" ht="15" customHeight="1">
      <c r="A694" s="13" t="str">
        <f>IF(ISBLANK(F694),"",VLOOKUP(F694,#REF!,11,0))</f>
        <v/>
      </c>
      <c r="B694" s="40" t="str">
        <f>IF(ISBLANK(F694),"",VLOOKUP(F694,#REF!,7,0))</f>
        <v/>
      </c>
      <c r="D694" s="88" t="str">
        <f t="shared" si="46"/>
        <v/>
      </c>
      <c r="E694" s="66"/>
      <c r="F694" s="95"/>
      <c r="G694" s="96" t="e">
        <f>IF(ISNA(VLOOKUP(F694,#REF!,3,0)),"",VLOOKUP(F694,#REF!,3,0))</f>
        <v>#REF!</v>
      </c>
      <c r="H694" s="99"/>
      <c r="I694" s="99"/>
      <c r="J694" s="97"/>
      <c r="K694" s="115" t="str">
        <f>IF(ISBLANK(J694),"",(VLOOKUP(J694,#REF!,2,0)))</f>
        <v/>
      </c>
      <c r="L694" s="95" t="str">
        <f t="shared" si="47"/>
        <v/>
      </c>
      <c r="M694" s="95"/>
      <c r="N694" s="95"/>
      <c r="O694" s="95"/>
      <c r="P694" s="95"/>
      <c r="Q694" s="95"/>
      <c r="R694" s="95" t="str">
        <f t="shared" si="48"/>
        <v/>
      </c>
      <c r="S694" s="95"/>
      <c r="T694" s="89"/>
      <c r="U694" s="90"/>
      <c r="V694" s="90"/>
      <c r="W694" s="47"/>
      <c r="X694" s="59"/>
      <c r="Y694" s="80">
        <f t="shared" si="49"/>
        <v>0</v>
      </c>
      <c r="Z694" s="81"/>
    </row>
    <row r="695" spans="1:26" s="1" customFormat="1" ht="15" customHeight="1">
      <c r="A695" s="13" t="str">
        <f>IF(ISBLANK(F695),"",VLOOKUP(F695,#REF!,11,0))</f>
        <v/>
      </c>
      <c r="B695" s="40" t="str">
        <f>IF(ISBLANK(F695),"",VLOOKUP(F695,#REF!,7,0))</f>
        <v/>
      </c>
      <c r="D695" s="88" t="str">
        <f t="shared" si="46"/>
        <v/>
      </c>
      <c r="E695" s="66"/>
      <c r="F695" s="95"/>
      <c r="G695" s="96" t="e">
        <f>IF(ISNA(VLOOKUP(F695,#REF!,3,0)),"",VLOOKUP(F695,#REF!,3,0))</f>
        <v>#REF!</v>
      </c>
      <c r="H695" s="99"/>
      <c r="I695" s="99"/>
      <c r="J695" s="97"/>
      <c r="K695" s="115" t="str">
        <f>IF(ISBLANK(J695),"",(VLOOKUP(J695,#REF!,2,0)))</f>
        <v/>
      </c>
      <c r="L695" s="95" t="str">
        <f t="shared" si="47"/>
        <v/>
      </c>
      <c r="M695" s="95"/>
      <c r="N695" s="95"/>
      <c r="O695" s="95"/>
      <c r="P695" s="95"/>
      <c r="Q695" s="95"/>
      <c r="R695" s="95" t="str">
        <f t="shared" si="48"/>
        <v/>
      </c>
      <c r="S695" s="95"/>
      <c r="T695" s="89"/>
      <c r="U695" s="90"/>
      <c r="V695" s="90"/>
      <c r="W695" s="47"/>
      <c r="X695" s="59"/>
      <c r="Y695" s="80">
        <f t="shared" si="49"/>
        <v>0</v>
      </c>
      <c r="Z695" s="81"/>
    </row>
    <row r="696" spans="1:26" s="1" customFormat="1" ht="15" customHeight="1">
      <c r="A696" s="13" t="str">
        <f>IF(ISBLANK(F696),"",VLOOKUP(F696,#REF!,11,0))</f>
        <v/>
      </c>
      <c r="B696" s="40" t="str">
        <f>IF(ISBLANK(F696),"",VLOOKUP(F696,#REF!,7,0))</f>
        <v/>
      </c>
      <c r="D696" s="88" t="str">
        <f t="shared" si="46"/>
        <v/>
      </c>
      <c r="E696" s="66"/>
      <c r="F696" s="95"/>
      <c r="G696" s="96" t="e">
        <f>IF(ISNA(VLOOKUP(F696,#REF!,3,0)),"",VLOOKUP(F696,#REF!,3,0))</f>
        <v>#REF!</v>
      </c>
      <c r="H696" s="99"/>
      <c r="I696" s="99"/>
      <c r="J696" s="97"/>
      <c r="K696" s="115" t="str">
        <f>IF(ISBLANK(J696),"",(VLOOKUP(J696,#REF!,2,0)))</f>
        <v/>
      </c>
      <c r="L696" s="95" t="str">
        <f t="shared" si="47"/>
        <v/>
      </c>
      <c r="M696" s="95"/>
      <c r="N696" s="95"/>
      <c r="O696" s="95"/>
      <c r="P696" s="95"/>
      <c r="Q696" s="95"/>
      <c r="R696" s="95" t="str">
        <f t="shared" si="48"/>
        <v/>
      </c>
      <c r="S696" s="95"/>
      <c r="T696" s="89"/>
      <c r="U696" s="90"/>
      <c r="V696" s="90"/>
      <c r="W696" s="47"/>
      <c r="X696" s="59"/>
      <c r="Y696" s="80">
        <f t="shared" si="49"/>
        <v>0</v>
      </c>
      <c r="Z696" s="81"/>
    </row>
    <row r="697" spans="1:26" s="1" customFormat="1" ht="15" customHeight="1">
      <c r="A697" s="13" t="str">
        <f>IF(ISBLANK(F697),"",VLOOKUP(F697,#REF!,11,0))</f>
        <v/>
      </c>
      <c r="B697" s="40" t="str">
        <f>IF(ISBLANK(F697),"",VLOOKUP(F697,#REF!,7,0))</f>
        <v/>
      </c>
      <c r="D697" s="88" t="str">
        <f t="shared" si="46"/>
        <v/>
      </c>
      <c r="E697" s="66"/>
      <c r="F697" s="95"/>
      <c r="G697" s="96" t="e">
        <f>IF(ISNA(VLOOKUP(F697,#REF!,3,0)),"",VLOOKUP(F697,#REF!,3,0))</f>
        <v>#REF!</v>
      </c>
      <c r="H697" s="99"/>
      <c r="I697" s="99"/>
      <c r="J697" s="97"/>
      <c r="K697" s="115" t="str">
        <f>IF(ISBLANK(J697),"",(VLOOKUP(J697,#REF!,2,0)))</f>
        <v/>
      </c>
      <c r="L697" s="95" t="str">
        <f t="shared" si="47"/>
        <v/>
      </c>
      <c r="M697" s="95"/>
      <c r="N697" s="95"/>
      <c r="O697" s="95"/>
      <c r="P697" s="95"/>
      <c r="Q697" s="95"/>
      <c r="R697" s="95" t="str">
        <f t="shared" si="48"/>
        <v/>
      </c>
      <c r="S697" s="95"/>
      <c r="T697" s="89"/>
      <c r="U697" s="90"/>
      <c r="V697" s="90"/>
      <c r="W697" s="47"/>
      <c r="X697" s="59"/>
      <c r="Y697" s="80">
        <f t="shared" si="49"/>
        <v>0</v>
      </c>
      <c r="Z697" s="81"/>
    </row>
    <row r="698" spans="1:26" s="1" customFormat="1" ht="15" customHeight="1">
      <c r="A698" s="13" t="str">
        <f>IF(ISBLANK(F698),"",VLOOKUP(F698,#REF!,11,0))</f>
        <v/>
      </c>
      <c r="B698" s="40" t="str">
        <f>IF(ISBLANK(F698),"",VLOOKUP(F698,#REF!,7,0))</f>
        <v/>
      </c>
      <c r="D698" s="88" t="str">
        <f t="shared" si="46"/>
        <v/>
      </c>
      <c r="E698" s="66"/>
      <c r="F698" s="95"/>
      <c r="G698" s="96" t="e">
        <f>IF(ISNA(VLOOKUP(F698,#REF!,3,0)),"",VLOOKUP(F698,#REF!,3,0))</f>
        <v>#REF!</v>
      </c>
      <c r="H698" s="99"/>
      <c r="I698" s="99"/>
      <c r="J698" s="97"/>
      <c r="K698" s="115" t="str">
        <f>IF(ISBLANK(J698),"",(VLOOKUP(J698,#REF!,2,0)))</f>
        <v/>
      </c>
      <c r="L698" s="95" t="str">
        <f t="shared" si="47"/>
        <v/>
      </c>
      <c r="M698" s="95"/>
      <c r="N698" s="95"/>
      <c r="O698" s="95"/>
      <c r="P698" s="95"/>
      <c r="Q698" s="95"/>
      <c r="R698" s="95" t="str">
        <f t="shared" si="48"/>
        <v/>
      </c>
      <c r="S698" s="95"/>
      <c r="T698" s="89"/>
      <c r="U698" s="90"/>
      <c r="V698" s="90"/>
      <c r="W698" s="47"/>
      <c r="X698" s="59"/>
      <c r="Y698" s="80">
        <f t="shared" si="49"/>
        <v>0</v>
      </c>
      <c r="Z698" s="81"/>
    </row>
    <row r="699" spans="1:26" s="1" customFormat="1" ht="15" customHeight="1">
      <c r="A699" s="13" t="str">
        <f>IF(ISBLANK(F699),"",VLOOKUP(F699,#REF!,11,0))</f>
        <v/>
      </c>
      <c r="B699" s="40" t="str">
        <f>IF(ISBLANK(F699),"",VLOOKUP(F699,#REF!,7,0))</f>
        <v/>
      </c>
      <c r="D699" s="88" t="str">
        <f t="shared" si="46"/>
        <v/>
      </c>
      <c r="E699" s="66"/>
      <c r="F699" s="95"/>
      <c r="G699" s="96" t="e">
        <f>IF(ISNA(VLOOKUP(F699,#REF!,3,0)),"",VLOOKUP(F699,#REF!,3,0))</f>
        <v>#REF!</v>
      </c>
      <c r="H699" s="99"/>
      <c r="I699" s="99"/>
      <c r="J699" s="97"/>
      <c r="K699" s="115" t="str">
        <f>IF(ISBLANK(J699),"",(VLOOKUP(J699,#REF!,2,0)))</f>
        <v/>
      </c>
      <c r="L699" s="95" t="str">
        <f t="shared" si="47"/>
        <v/>
      </c>
      <c r="M699" s="95"/>
      <c r="N699" s="95"/>
      <c r="O699" s="95"/>
      <c r="P699" s="95"/>
      <c r="Q699" s="95"/>
      <c r="R699" s="95" t="str">
        <f t="shared" si="48"/>
        <v/>
      </c>
      <c r="S699" s="95"/>
      <c r="T699" s="89"/>
      <c r="U699" s="90"/>
      <c r="V699" s="90"/>
      <c r="W699" s="47"/>
      <c r="X699" s="59"/>
      <c r="Y699" s="80">
        <f t="shared" si="49"/>
        <v>0</v>
      </c>
      <c r="Z699" s="81"/>
    </row>
    <row r="700" spans="1:26" s="1" customFormat="1" ht="15" customHeight="1">
      <c r="A700" s="13" t="str">
        <f>IF(ISBLANK(F700),"",VLOOKUP(F700,#REF!,11,0))</f>
        <v/>
      </c>
      <c r="B700" s="40" t="str">
        <f>IF(ISBLANK(F700),"",VLOOKUP(F700,#REF!,7,0))</f>
        <v/>
      </c>
      <c r="D700" s="88" t="str">
        <f t="shared" si="46"/>
        <v/>
      </c>
      <c r="E700" s="66"/>
      <c r="F700" s="95"/>
      <c r="G700" s="96" t="e">
        <f>IF(ISNA(VLOOKUP(F700,#REF!,3,0)),"",VLOOKUP(F700,#REF!,3,0))</f>
        <v>#REF!</v>
      </c>
      <c r="H700" s="99"/>
      <c r="I700" s="99"/>
      <c r="J700" s="97"/>
      <c r="K700" s="115" t="str">
        <f>IF(ISBLANK(J700),"",(VLOOKUP(J700,#REF!,2,0)))</f>
        <v/>
      </c>
      <c r="L700" s="95" t="str">
        <f t="shared" si="47"/>
        <v/>
      </c>
      <c r="M700" s="95"/>
      <c r="N700" s="95"/>
      <c r="O700" s="95"/>
      <c r="P700" s="95"/>
      <c r="Q700" s="95"/>
      <c r="R700" s="95" t="str">
        <f t="shared" si="48"/>
        <v/>
      </c>
      <c r="S700" s="95"/>
      <c r="T700" s="89"/>
      <c r="U700" s="90"/>
      <c r="V700" s="90"/>
      <c r="W700" s="47"/>
      <c r="X700" s="59"/>
      <c r="Y700" s="80">
        <f t="shared" si="49"/>
        <v>0</v>
      </c>
      <c r="Z700" s="81"/>
    </row>
    <row r="701" spans="1:26" s="1" customFormat="1" ht="15" customHeight="1">
      <c r="A701" s="13" t="str">
        <f>IF(ISBLANK(F701),"",VLOOKUP(F701,#REF!,11,0))</f>
        <v/>
      </c>
      <c r="B701" s="40" t="str">
        <f>IF(ISBLANK(F701),"",VLOOKUP(F701,#REF!,7,0))</f>
        <v/>
      </c>
      <c r="D701" s="88" t="str">
        <f t="shared" si="46"/>
        <v/>
      </c>
      <c r="E701" s="66"/>
      <c r="F701" s="95"/>
      <c r="G701" s="96" t="e">
        <f>IF(ISNA(VLOOKUP(F701,#REF!,3,0)),"",VLOOKUP(F701,#REF!,3,0))</f>
        <v>#REF!</v>
      </c>
      <c r="H701" s="99"/>
      <c r="I701" s="99"/>
      <c r="J701" s="97"/>
      <c r="K701" s="115" t="str">
        <f>IF(ISBLANK(J701),"",(VLOOKUP(J701,#REF!,2,0)))</f>
        <v/>
      </c>
      <c r="L701" s="95" t="str">
        <f t="shared" si="47"/>
        <v/>
      </c>
      <c r="M701" s="95"/>
      <c r="N701" s="95"/>
      <c r="O701" s="95"/>
      <c r="P701" s="95"/>
      <c r="Q701" s="95"/>
      <c r="R701" s="95" t="str">
        <f t="shared" si="48"/>
        <v/>
      </c>
      <c r="S701" s="95"/>
      <c r="T701" s="89"/>
      <c r="U701" s="90"/>
      <c r="V701" s="90"/>
      <c r="W701" s="47"/>
      <c r="X701" s="59"/>
      <c r="Y701" s="80">
        <f t="shared" si="49"/>
        <v>0</v>
      </c>
      <c r="Z701" s="81"/>
    </row>
    <row r="702" spans="1:26" s="1" customFormat="1" ht="15" customHeight="1">
      <c r="A702" s="13" t="str">
        <f>IF(ISBLANK(F702),"",VLOOKUP(F702,#REF!,11,0))</f>
        <v/>
      </c>
      <c r="B702" s="40" t="str">
        <f>IF(ISBLANK(F702),"",VLOOKUP(F702,#REF!,7,0))</f>
        <v/>
      </c>
      <c r="D702" s="88" t="str">
        <f t="shared" si="46"/>
        <v/>
      </c>
      <c r="E702" s="66"/>
      <c r="F702" s="95"/>
      <c r="G702" s="96" t="e">
        <f>IF(ISNA(VLOOKUP(F702,#REF!,3,0)),"",VLOOKUP(F702,#REF!,3,0))</f>
        <v>#REF!</v>
      </c>
      <c r="H702" s="99"/>
      <c r="I702" s="99"/>
      <c r="J702" s="97"/>
      <c r="K702" s="115" t="str">
        <f>IF(ISBLANK(J702),"",(VLOOKUP(J702,#REF!,2,0)))</f>
        <v/>
      </c>
      <c r="L702" s="95" t="str">
        <f t="shared" si="47"/>
        <v/>
      </c>
      <c r="M702" s="95"/>
      <c r="N702" s="95"/>
      <c r="O702" s="95"/>
      <c r="P702" s="95"/>
      <c r="Q702" s="95"/>
      <c r="R702" s="95" t="str">
        <f t="shared" si="48"/>
        <v/>
      </c>
      <c r="S702" s="95"/>
      <c r="T702" s="89"/>
      <c r="U702" s="90"/>
      <c r="V702" s="90"/>
      <c r="W702" s="47"/>
      <c r="X702" s="59"/>
      <c r="Y702" s="80">
        <f t="shared" si="49"/>
        <v>0</v>
      </c>
      <c r="Z702" s="81"/>
    </row>
    <row r="703" spans="1:26" s="1" customFormat="1" ht="15" customHeight="1">
      <c r="A703" s="13" t="str">
        <f>IF(ISBLANK(F703),"",VLOOKUP(F703,#REF!,11,0))</f>
        <v/>
      </c>
      <c r="B703" s="40" t="str">
        <f>IF(ISBLANK(F703),"",VLOOKUP(F703,#REF!,7,0))</f>
        <v/>
      </c>
      <c r="D703" s="88" t="str">
        <f t="shared" si="46"/>
        <v/>
      </c>
      <c r="E703" s="66"/>
      <c r="F703" s="95"/>
      <c r="G703" s="96" t="e">
        <f>IF(ISNA(VLOOKUP(F703,#REF!,3,0)),"",VLOOKUP(F703,#REF!,3,0))</f>
        <v>#REF!</v>
      </c>
      <c r="H703" s="99"/>
      <c r="I703" s="99"/>
      <c r="J703" s="97"/>
      <c r="K703" s="115" t="str">
        <f>IF(ISBLANK(J703),"",(VLOOKUP(J703,#REF!,2,0)))</f>
        <v/>
      </c>
      <c r="L703" s="95" t="str">
        <f t="shared" si="47"/>
        <v/>
      </c>
      <c r="M703" s="95"/>
      <c r="N703" s="95"/>
      <c r="O703" s="95"/>
      <c r="P703" s="95"/>
      <c r="Q703" s="95"/>
      <c r="R703" s="95" t="str">
        <f t="shared" si="48"/>
        <v/>
      </c>
      <c r="S703" s="95"/>
      <c r="T703" s="89"/>
      <c r="U703" s="90"/>
      <c r="V703" s="90"/>
      <c r="W703" s="47"/>
      <c r="X703" s="59"/>
      <c r="Y703" s="80">
        <f t="shared" si="49"/>
        <v>0</v>
      </c>
      <c r="Z703" s="81"/>
    </row>
    <row r="704" spans="1:26" s="1" customFormat="1" ht="15" customHeight="1">
      <c r="A704" s="13" t="str">
        <f>IF(ISBLANK(F704),"",VLOOKUP(F704,#REF!,11,0))</f>
        <v/>
      </c>
      <c r="B704" s="40" t="str">
        <f>IF(ISBLANK(F704),"",VLOOKUP(F704,#REF!,7,0))</f>
        <v/>
      </c>
      <c r="D704" s="88" t="str">
        <f t="shared" si="46"/>
        <v/>
      </c>
      <c r="E704" s="66"/>
      <c r="F704" s="95"/>
      <c r="G704" s="96" t="e">
        <f>IF(ISNA(VLOOKUP(F704,#REF!,3,0)),"",VLOOKUP(F704,#REF!,3,0))</f>
        <v>#REF!</v>
      </c>
      <c r="H704" s="99"/>
      <c r="I704" s="99"/>
      <c r="J704" s="97"/>
      <c r="K704" s="115" t="str">
        <f>IF(ISBLANK(J704),"",(VLOOKUP(J704,#REF!,2,0)))</f>
        <v/>
      </c>
      <c r="L704" s="95" t="str">
        <f t="shared" si="47"/>
        <v/>
      </c>
      <c r="M704" s="95"/>
      <c r="N704" s="95"/>
      <c r="O704" s="95"/>
      <c r="P704" s="95"/>
      <c r="Q704" s="95"/>
      <c r="R704" s="95" t="str">
        <f t="shared" si="48"/>
        <v/>
      </c>
      <c r="S704" s="95"/>
      <c r="T704" s="89"/>
      <c r="U704" s="90"/>
      <c r="V704" s="90"/>
      <c r="W704" s="47"/>
      <c r="X704" s="59"/>
      <c r="Y704" s="80">
        <f t="shared" si="49"/>
        <v>0</v>
      </c>
      <c r="Z704" s="81"/>
    </row>
    <row r="705" spans="1:26" s="1" customFormat="1" ht="15" customHeight="1">
      <c r="A705" s="13" t="str">
        <f>IF(ISBLANK(F705),"",VLOOKUP(F705,#REF!,11,0))</f>
        <v/>
      </c>
      <c r="B705" s="40" t="str">
        <f>IF(ISBLANK(F705),"",VLOOKUP(F705,#REF!,7,0))</f>
        <v/>
      </c>
      <c r="D705" s="88" t="str">
        <f t="shared" si="46"/>
        <v/>
      </c>
      <c r="E705" s="66"/>
      <c r="F705" s="95"/>
      <c r="G705" s="96" t="e">
        <f>IF(ISNA(VLOOKUP(F705,#REF!,3,0)),"",VLOOKUP(F705,#REF!,3,0))</f>
        <v>#REF!</v>
      </c>
      <c r="H705" s="99"/>
      <c r="I705" s="99"/>
      <c r="J705" s="97"/>
      <c r="K705" s="115" t="str">
        <f>IF(ISBLANK(J705),"",(VLOOKUP(J705,#REF!,2,0)))</f>
        <v/>
      </c>
      <c r="L705" s="95" t="str">
        <f t="shared" si="47"/>
        <v/>
      </c>
      <c r="M705" s="95"/>
      <c r="N705" s="95"/>
      <c r="O705" s="95"/>
      <c r="P705" s="95"/>
      <c r="Q705" s="95"/>
      <c r="R705" s="95" t="str">
        <f t="shared" si="48"/>
        <v/>
      </c>
      <c r="S705" s="95"/>
      <c r="T705" s="89"/>
      <c r="U705" s="90"/>
      <c r="V705" s="90"/>
      <c r="W705" s="47"/>
      <c r="X705" s="59"/>
      <c r="Y705" s="80">
        <f t="shared" si="49"/>
        <v>0</v>
      </c>
      <c r="Z705" s="81"/>
    </row>
    <row r="706" spans="1:26" s="1" customFormat="1" ht="15" customHeight="1">
      <c r="A706" s="13" t="str">
        <f>IF(ISBLANK(F706),"",VLOOKUP(F706,#REF!,11,0))</f>
        <v/>
      </c>
      <c r="B706" s="40" t="str">
        <f>IF(ISBLANK(F706),"",VLOOKUP(F706,#REF!,7,0))</f>
        <v/>
      </c>
      <c r="D706" s="88" t="str">
        <f t="shared" si="46"/>
        <v/>
      </c>
      <c r="E706" s="66"/>
      <c r="F706" s="95"/>
      <c r="G706" s="96" t="e">
        <f>IF(ISNA(VLOOKUP(F706,#REF!,3,0)),"",VLOOKUP(F706,#REF!,3,0))</f>
        <v>#REF!</v>
      </c>
      <c r="H706" s="99"/>
      <c r="I706" s="99"/>
      <c r="J706" s="97"/>
      <c r="K706" s="115" t="str">
        <f>IF(ISBLANK(J706),"",(VLOOKUP(J706,#REF!,2,0)))</f>
        <v/>
      </c>
      <c r="L706" s="95" t="str">
        <f t="shared" si="47"/>
        <v/>
      </c>
      <c r="M706" s="95"/>
      <c r="N706" s="95"/>
      <c r="O706" s="95"/>
      <c r="P706" s="95"/>
      <c r="Q706" s="95"/>
      <c r="R706" s="95" t="str">
        <f t="shared" si="48"/>
        <v/>
      </c>
      <c r="S706" s="95"/>
      <c r="T706" s="89"/>
      <c r="U706" s="90"/>
      <c r="V706" s="90"/>
      <c r="W706" s="47"/>
      <c r="X706" s="59"/>
      <c r="Y706" s="80">
        <f t="shared" si="49"/>
        <v>0</v>
      </c>
      <c r="Z706" s="81"/>
    </row>
    <row r="707" spans="1:26" s="1" customFormat="1" ht="15" customHeight="1">
      <c r="A707" s="13" t="str">
        <f>IF(ISBLANK(F707),"",VLOOKUP(F707,#REF!,11,0))</f>
        <v/>
      </c>
      <c r="B707" s="40" t="str">
        <f>IF(ISBLANK(F707),"",VLOOKUP(F707,#REF!,7,0))</f>
        <v/>
      </c>
      <c r="D707" s="88" t="str">
        <f t="shared" si="46"/>
        <v/>
      </c>
      <c r="E707" s="66"/>
      <c r="F707" s="95"/>
      <c r="G707" s="96" t="e">
        <f>IF(ISNA(VLOOKUP(F707,#REF!,3,0)),"",VLOOKUP(F707,#REF!,3,0))</f>
        <v>#REF!</v>
      </c>
      <c r="H707" s="99"/>
      <c r="I707" s="99"/>
      <c r="J707" s="97"/>
      <c r="K707" s="115" t="str">
        <f>IF(ISBLANK(J707),"",(VLOOKUP(J707,#REF!,2,0)))</f>
        <v/>
      </c>
      <c r="L707" s="95" t="str">
        <f t="shared" si="47"/>
        <v/>
      </c>
      <c r="M707" s="95"/>
      <c r="N707" s="95"/>
      <c r="O707" s="95"/>
      <c r="P707" s="95"/>
      <c r="Q707" s="95"/>
      <c r="R707" s="95" t="str">
        <f t="shared" si="48"/>
        <v/>
      </c>
      <c r="S707" s="95"/>
      <c r="T707" s="89"/>
      <c r="U707" s="90"/>
      <c r="V707" s="90"/>
      <c r="W707" s="47"/>
      <c r="X707" s="59"/>
      <c r="Y707" s="80">
        <f t="shared" si="49"/>
        <v>0</v>
      </c>
      <c r="Z707" s="81"/>
    </row>
    <row r="708" spans="1:26" s="1" customFormat="1" ht="15" customHeight="1">
      <c r="A708" s="13" t="str">
        <f>IF(ISBLANK(F708),"",VLOOKUP(F708,#REF!,11,0))</f>
        <v/>
      </c>
      <c r="B708" s="40" t="str">
        <f>IF(ISBLANK(F708),"",VLOOKUP(F708,#REF!,7,0))</f>
        <v/>
      </c>
      <c r="D708" s="88" t="str">
        <f t="shared" si="46"/>
        <v/>
      </c>
      <c r="E708" s="66"/>
      <c r="F708" s="95"/>
      <c r="G708" s="96" t="e">
        <f>IF(ISNA(VLOOKUP(F708,#REF!,3,0)),"",VLOOKUP(F708,#REF!,3,0))</f>
        <v>#REF!</v>
      </c>
      <c r="H708" s="99"/>
      <c r="I708" s="99"/>
      <c r="J708" s="97"/>
      <c r="K708" s="115" t="str">
        <f>IF(ISBLANK(J708),"",(VLOOKUP(J708,#REF!,2,0)))</f>
        <v/>
      </c>
      <c r="L708" s="95" t="str">
        <f t="shared" si="47"/>
        <v/>
      </c>
      <c r="M708" s="95"/>
      <c r="N708" s="95"/>
      <c r="O708" s="95"/>
      <c r="P708" s="95"/>
      <c r="Q708" s="95"/>
      <c r="R708" s="95" t="str">
        <f t="shared" si="48"/>
        <v/>
      </c>
      <c r="S708" s="95"/>
      <c r="T708" s="89"/>
      <c r="U708" s="90"/>
      <c r="V708" s="90"/>
      <c r="W708" s="47"/>
      <c r="X708" s="59"/>
      <c r="Y708" s="80">
        <f t="shared" si="49"/>
        <v>0</v>
      </c>
      <c r="Z708" s="81"/>
    </row>
    <row r="709" spans="1:26" s="1" customFormat="1" ht="15" customHeight="1">
      <c r="A709" s="13" t="str">
        <f>IF(ISBLANK(F709),"",VLOOKUP(F709,#REF!,11,0))</f>
        <v/>
      </c>
      <c r="B709" s="40" t="str">
        <f>IF(ISBLANK(F709),"",VLOOKUP(F709,#REF!,7,0))</f>
        <v/>
      </c>
      <c r="D709" s="88" t="str">
        <f t="shared" si="46"/>
        <v/>
      </c>
      <c r="E709" s="66"/>
      <c r="F709" s="95"/>
      <c r="G709" s="96" t="e">
        <f>IF(ISNA(VLOOKUP(F709,#REF!,3,0)),"",VLOOKUP(F709,#REF!,3,0))</f>
        <v>#REF!</v>
      </c>
      <c r="H709" s="99"/>
      <c r="I709" s="99"/>
      <c r="J709" s="97"/>
      <c r="K709" s="115" t="str">
        <f>IF(ISBLANK(J709),"",(VLOOKUP(J709,#REF!,2,0)))</f>
        <v/>
      </c>
      <c r="L709" s="95" t="str">
        <f t="shared" si="47"/>
        <v/>
      </c>
      <c r="M709" s="95"/>
      <c r="N709" s="95"/>
      <c r="O709" s="95"/>
      <c r="P709" s="95"/>
      <c r="Q709" s="95"/>
      <c r="R709" s="95" t="str">
        <f t="shared" si="48"/>
        <v/>
      </c>
      <c r="S709" s="95"/>
      <c r="T709" s="89"/>
      <c r="U709" s="90"/>
      <c r="V709" s="90"/>
      <c r="W709" s="47"/>
      <c r="X709" s="59"/>
      <c r="Y709" s="80">
        <f t="shared" si="49"/>
        <v>0</v>
      </c>
      <c r="Z709" s="81"/>
    </row>
    <row r="710" spans="1:26" s="1" customFormat="1" ht="15" customHeight="1">
      <c r="A710" s="13" t="str">
        <f>IF(ISBLANK(F710),"",VLOOKUP(F710,#REF!,11,0))</f>
        <v/>
      </c>
      <c r="B710" s="40" t="str">
        <f>IF(ISBLANK(F710),"",VLOOKUP(F710,#REF!,7,0))</f>
        <v/>
      </c>
      <c r="D710" s="88" t="str">
        <f t="shared" si="46"/>
        <v/>
      </c>
      <c r="E710" s="66"/>
      <c r="F710" s="95"/>
      <c r="G710" s="96" t="e">
        <f>IF(ISNA(VLOOKUP(F710,#REF!,3,0)),"",VLOOKUP(F710,#REF!,3,0))</f>
        <v>#REF!</v>
      </c>
      <c r="H710" s="99"/>
      <c r="I710" s="99"/>
      <c r="J710" s="97"/>
      <c r="K710" s="115" t="str">
        <f>IF(ISBLANK(J710),"",(VLOOKUP(J710,#REF!,2,0)))</f>
        <v/>
      </c>
      <c r="L710" s="95" t="str">
        <f t="shared" si="47"/>
        <v/>
      </c>
      <c r="M710" s="95"/>
      <c r="N710" s="95"/>
      <c r="O710" s="95"/>
      <c r="P710" s="95"/>
      <c r="Q710" s="95"/>
      <c r="R710" s="95" t="str">
        <f t="shared" si="48"/>
        <v/>
      </c>
      <c r="S710" s="95"/>
      <c r="T710" s="89"/>
      <c r="U710" s="90"/>
      <c r="V710" s="90"/>
      <c r="W710" s="47"/>
      <c r="X710" s="59"/>
      <c r="Y710" s="80">
        <f t="shared" si="49"/>
        <v>0</v>
      </c>
      <c r="Z710" s="81"/>
    </row>
    <row r="711" spans="1:26" s="1" customFormat="1" ht="15" customHeight="1">
      <c r="A711" s="13" t="str">
        <f>IF(ISBLANK(F711),"",VLOOKUP(F711,#REF!,11,0))</f>
        <v/>
      </c>
      <c r="B711" s="40" t="str">
        <f>IF(ISBLANK(F711),"",VLOOKUP(F711,#REF!,7,0))</f>
        <v/>
      </c>
      <c r="D711" s="88" t="str">
        <f t="shared" si="46"/>
        <v/>
      </c>
      <c r="E711" s="66"/>
      <c r="F711" s="95"/>
      <c r="G711" s="96" t="e">
        <f>IF(ISNA(VLOOKUP(F711,#REF!,3,0)),"",VLOOKUP(F711,#REF!,3,0))</f>
        <v>#REF!</v>
      </c>
      <c r="H711" s="99"/>
      <c r="I711" s="99"/>
      <c r="J711" s="97"/>
      <c r="K711" s="115" t="str">
        <f>IF(ISBLANK(J711),"",(VLOOKUP(J711,#REF!,2,0)))</f>
        <v/>
      </c>
      <c r="L711" s="95" t="str">
        <f t="shared" si="47"/>
        <v/>
      </c>
      <c r="M711" s="95"/>
      <c r="N711" s="95"/>
      <c r="O711" s="95"/>
      <c r="P711" s="95"/>
      <c r="Q711" s="95"/>
      <c r="R711" s="95" t="str">
        <f t="shared" si="48"/>
        <v/>
      </c>
      <c r="S711" s="95"/>
      <c r="T711" s="89"/>
      <c r="U711" s="90"/>
      <c r="V711" s="90"/>
      <c r="W711" s="47"/>
      <c r="X711" s="59"/>
      <c r="Y711" s="80">
        <f t="shared" si="49"/>
        <v>0</v>
      </c>
      <c r="Z711" s="81"/>
    </row>
    <row r="712" spans="1:26" s="1" customFormat="1" ht="15" customHeight="1">
      <c r="A712" s="13" t="str">
        <f>IF(ISBLANK(F712),"",VLOOKUP(F712,#REF!,11,0))</f>
        <v/>
      </c>
      <c r="B712" s="40" t="str">
        <f>IF(ISBLANK(F712),"",VLOOKUP(F712,#REF!,7,0))</f>
        <v/>
      </c>
      <c r="D712" s="88" t="str">
        <f t="shared" si="46"/>
        <v/>
      </c>
      <c r="E712" s="66"/>
      <c r="F712" s="95"/>
      <c r="G712" s="96" t="e">
        <f>IF(ISNA(VLOOKUP(F712,#REF!,3,0)),"",VLOOKUP(F712,#REF!,3,0))</f>
        <v>#REF!</v>
      </c>
      <c r="H712" s="99"/>
      <c r="I712" s="99"/>
      <c r="J712" s="97"/>
      <c r="K712" s="115" t="str">
        <f>IF(ISBLANK(J712),"",(VLOOKUP(J712,#REF!,2,0)))</f>
        <v/>
      </c>
      <c r="L712" s="95" t="str">
        <f t="shared" si="47"/>
        <v/>
      </c>
      <c r="M712" s="95"/>
      <c r="N712" s="95"/>
      <c r="O712" s="95"/>
      <c r="P712" s="95"/>
      <c r="Q712" s="95"/>
      <c r="R712" s="95" t="str">
        <f t="shared" si="48"/>
        <v/>
      </c>
      <c r="S712" s="95"/>
      <c r="T712" s="89"/>
      <c r="U712" s="90"/>
      <c r="V712" s="90"/>
      <c r="W712" s="47"/>
      <c r="X712" s="59"/>
      <c r="Y712" s="80">
        <f t="shared" si="49"/>
        <v>0</v>
      </c>
      <c r="Z712" s="81"/>
    </row>
    <row r="713" spans="1:26" s="1" customFormat="1" ht="15" customHeight="1">
      <c r="A713" s="13" t="str">
        <f>IF(ISBLANK(F713),"",VLOOKUP(F713,#REF!,11,0))</f>
        <v/>
      </c>
      <c r="B713" s="40" t="str">
        <f>IF(ISBLANK(F713),"",VLOOKUP(F713,#REF!,7,0))</f>
        <v/>
      </c>
      <c r="D713" s="88" t="str">
        <f t="shared" si="46"/>
        <v/>
      </c>
      <c r="E713" s="66"/>
      <c r="F713" s="95"/>
      <c r="G713" s="96" t="e">
        <f>IF(ISNA(VLOOKUP(F713,#REF!,3,0)),"",VLOOKUP(F713,#REF!,3,0))</f>
        <v>#REF!</v>
      </c>
      <c r="H713" s="99"/>
      <c r="I713" s="99"/>
      <c r="J713" s="97"/>
      <c r="K713" s="115" t="str">
        <f>IF(ISBLANK(J713),"",(VLOOKUP(J713,#REF!,2,0)))</f>
        <v/>
      </c>
      <c r="L713" s="95" t="str">
        <f t="shared" si="47"/>
        <v/>
      </c>
      <c r="M713" s="95"/>
      <c r="N713" s="95"/>
      <c r="O713" s="95"/>
      <c r="P713" s="95"/>
      <c r="Q713" s="95"/>
      <c r="R713" s="95" t="str">
        <f t="shared" si="48"/>
        <v/>
      </c>
      <c r="S713" s="95"/>
      <c r="T713" s="89"/>
      <c r="U713" s="90"/>
      <c r="V713" s="90"/>
      <c r="W713" s="47"/>
      <c r="X713" s="59"/>
      <c r="Y713" s="80">
        <f t="shared" si="49"/>
        <v>0</v>
      </c>
      <c r="Z713" s="81"/>
    </row>
    <row r="714" spans="1:26" s="1" customFormat="1" ht="15" customHeight="1">
      <c r="A714" s="13" t="str">
        <f>IF(ISBLANK(F714),"",VLOOKUP(F714,#REF!,11,0))</f>
        <v/>
      </c>
      <c r="B714" s="40" t="str">
        <f>IF(ISBLANK(F714),"",VLOOKUP(F714,#REF!,7,0))</f>
        <v/>
      </c>
      <c r="D714" s="88" t="str">
        <f t="shared" si="46"/>
        <v/>
      </c>
      <c r="E714" s="66"/>
      <c r="F714" s="95"/>
      <c r="G714" s="96" t="e">
        <f>IF(ISNA(VLOOKUP(F714,#REF!,3,0)),"",VLOOKUP(F714,#REF!,3,0))</f>
        <v>#REF!</v>
      </c>
      <c r="H714" s="99"/>
      <c r="I714" s="99"/>
      <c r="J714" s="97"/>
      <c r="K714" s="115" t="str">
        <f>IF(ISBLANK(J714),"",(VLOOKUP(J714,#REF!,2,0)))</f>
        <v/>
      </c>
      <c r="L714" s="95" t="str">
        <f t="shared" si="47"/>
        <v/>
      </c>
      <c r="M714" s="95"/>
      <c r="N714" s="95"/>
      <c r="O714" s="95"/>
      <c r="P714" s="95"/>
      <c r="Q714" s="95"/>
      <c r="R714" s="95" t="str">
        <f t="shared" si="48"/>
        <v/>
      </c>
      <c r="S714" s="95"/>
      <c r="T714" s="89"/>
      <c r="U714" s="90"/>
      <c r="V714" s="90"/>
      <c r="W714" s="47"/>
      <c r="X714" s="59"/>
      <c r="Y714" s="80">
        <f t="shared" si="49"/>
        <v>0</v>
      </c>
      <c r="Z714" s="81"/>
    </row>
    <row r="715" spans="1:26" s="1" customFormat="1" ht="15" customHeight="1">
      <c r="A715" s="13" t="str">
        <f>IF(ISBLANK(F715),"",VLOOKUP(F715,#REF!,11,0))</f>
        <v/>
      </c>
      <c r="B715" s="40" t="str">
        <f>IF(ISBLANK(F715),"",VLOOKUP(F715,#REF!,7,0))</f>
        <v/>
      </c>
      <c r="D715" s="88" t="str">
        <f t="shared" si="46"/>
        <v/>
      </c>
      <c r="E715" s="66"/>
      <c r="F715" s="95"/>
      <c r="G715" s="96" t="e">
        <f>IF(ISNA(VLOOKUP(F715,#REF!,3,0)),"",VLOOKUP(F715,#REF!,3,0))</f>
        <v>#REF!</v>
      </c>
      <c r="H715" s="99"/>
      <c r="I715" s="99"/>
      <c r="J715" s="97"/>
      <c r="K715" s="115" t="str">
        <f>IF(ISBLANK(J715),"",(VLOOKUP(J715,#REF!,2,0)))</f>
        <v/>
      </c>
      <c r="L715" s="95" t="str">
        <f t="shared" si="47"/>
        <v/>
      </c>
      <c r="M715" s="95"/>
      <c r="N715" s="95"/>
      <c r="O715" s="95"/>
      <c r="P715" s="95"/>
      <c r="Q715" s="95"/>
      <c r="R715" s="95" t="str">
        <f t="shared" si="48"/>
        <v/>
      </c>
      <c r="S715" s="95"/>
      <c r="T715" s="89"/>
      <c r="U715" s="90"/>
      <c r="V715" s="90"/>
      <c r="W715" s="47"/>
      <c r="X715" s="59"/>
      <c r="Y715" s="80">
        <f t="shared" si="49"/>
        <v>0</v>
      </c>
      <c r="Z715" s="81"/>
    </row>
    <row r="716" spans="1:26" s="1" customFormat="1" ht="15" customHeight="1">
      <c r="A716" s="13" t="str">
        <f>IF(ISBLANK(F716),"",VLOOKUP(F716,#REF!,11,0))</f>
        <v/>
      </c>
      <c r="B716" s="40" t="str">
        <f>IF(ISBLANK(F716),"",VLOOKUP(F716,#REF!,7,0))</f>
        <v/>
      </c>
      <c r="D716" s="88" t="str">
        <f t="shared" si="46"/>
        <v/>
      </c>
      <c r="E716" s="66"/>
      <c r="F716" s="95"/>
      <c r="G716" s="96" t="e">
        <f>IF(ISNA(VLOOKUP(F716,#REF!,3,0)),"",VLOOKUP(F716,#REF!,3,0))</f>
        <v>#REF!</v>
      </c>
      <c r="H716" s="99"/>
      <c r="I716" s="99"/>
      <c r="J716" s="97"/>
      <c r="K716" s="115" t="str">
        <f>IF(ISBLANK(J716),"",(VLOOKUP(J716,#REF!,2,0)))</f>
        <v/>
      </c>
      <c r="L716" s="95" t="str">
        <f t="shared" si="47"/>
        <v/>
      </c>
      <c r="M716" s="95"/>
      <c r="N716" s="95"/>
      <c r="O716" s="95"/>
      <c r="P716" s="95"/>
      <c r="Q716" s="95"/>
      <c r="R716" s="95" t="str">
        <f t="shared" si="48"/>
        <v/>
      </c>
      <c r="S716" s="95"/>
      <c r="T716" s="89"/>
      <c r="U716" s="90"/>
      <c r="V716" s="90"/>
      <c r="W716" s="47"/>
      <c r="X716" s="59"/>
      <c r="Y716" s="80">
        <f t="shared" si="49"/>
        <v>0</v>
      </c>
      <c r="Z716" s="81"/>
    </row>
    <row r="717" spans="1:26" s="1" customFormat="1" ht="15" customHeight="1">
      <c r="A717" s="13" t="str">
        <f>IF(ISBLANK(F717),"",VLOOKUP(F717,#REF!,11,0))</f>
        <v/>
      </c>
      <c r="B717" s="40" t="str">
        <f>IF(ISBLANK(F717),"",VLOOKUP(F717,#REF!,7,0))</f>
        <v/>
      </c>
      <c r="D717" s="88" t="str">
        <f t="shared" si="46"/>
        <v/>
      </c>
      <c r="E717" s="66"/>
      <c r="F717" s="95"/>
      <c r="G717" s="96" t="e">
        <f>IF(ISNA(VLOOKUP(F717,#REF!,3,0)),"",VLOOKUP(F717,#REF!,3,0))</f>
        <v>#REF!</v>
      </c>
      <c r="H717" s="99"/>
      <c r="I717" s="99"/>
      <c r="J717" s="97"/>
      <c r="K717" s="115" t="str">
        <f>IF(ISBLANK(J717),"",(VLOOKUP(J717,#REF!,2,0)))</f>
        <v/>
      </c>
      <c r="L717" s="95" t="str">
        <f t="shared" si="47"/>
        <v/>
      </c>
      <c r="M717" s="95"/>
      <c r="N717" s="95"/>
      <c r="O717" s="95"/>
      <c r="P717" s="95"/>
      <c r="Q717" s="95"/>
      <c r="R717" s="95" t="str">
        <f t="shared" si="48"/>
        <v/>
      </c>
      <c r="S717" s="95"/>
      <c r="T717" s="89"/>
      <c r="U717" s="90"/>
      <c r="V717" s="90"/>
      <c r="W717" s="47"/>
      <c r="X717" s="59"/>
      <c r="Y717" s="80">
        <f t="shared" si="49"/>
        <v>0</v>
      </c>
      <c r="Z717" s="81"/>
    </row>
    <row r="718" spans="1:26" s="1" customFormat="1" ht="15" customHeight="1">
      <c r="A718" s="13" t="str">
        <f>IF(ISBLANK(F718),"",VLOOKUP(F718,#REF!,11,0))</f>
        <v/>
      </c>
      <c r="B718" s="40" t="str">
        <f>IF(ISBLANK(F718),"",VLOOKUP(F718,#REF!,7,0))</f>
        <v/>
      </c>
      <c r="D718" s="88" t="str">
        <f t="shared" si="46"/>
        <v/>
      </c>
      <c r="E718" s="66"/>
      <c r="F718" s="95"/>
      <c r="G718" s="96" t="e">
        <f>IF(ISNA(VLOOKUP(F718,#REF!,3,0)),"",VLOOKUP(F718,#REF!,3,0))</f>
        <v>#REF!</v>
      </c>
      <c r="H718" s="99"/>
      <c r="I718" s="99"/>
      <c r="J718" s="97"/>
      <c r="K718" s="115" t="str">
        <f>IF(ISBLANK(J718),"",(VLOOKUP(J718,#REF!,2,0)))</f>
        <v/>
      </c>
      <c r="L718" s="95" t="str">
        <f t="shared" si="47"/>
        <v/>
      </c>
      <c r="M718" s="95"/>
      <c r="N718" s="95"/>
      <c r="O718" s="95"/>
      <c r="P718" s="95"/>
      <c r="Q718" s="95"/>
      <c r="R718" s="95" t="str">
        <f t="shared" si="48"/>
        <v/>
      </c>
      <c r="S718" s="95"/>
      <c r="T718" s="89"/>
      <c r="U718" s="90"/>
      <c r="V718" s="90"/>
      <c r="W718" s="47"/>
      <c r="X718" s="59"/>
      <c r="Y718" s="80">
        <f t="shared" si="49"/>
        <v>0</v>
      </c>
      <c r="Z718" s="81"/>
    </row>
    <row r="719" spans="1:26" s="1" customFormat="1" ht="15" customHeight="1">
      <c r="A719" s="13" t="str">
        <f>IF(ISBLANK(F719),"",VLOOKUP(F719,#REF!,11,0))</f>
        <v/>
      </c>
      <c r="B719" s="40" t="str">
        <f>IF(ISBLANK(F719),"",VLOOKUP(F719,#REF!,7,0))</f>
        <v/>
      </c>
      <c r="D719" s="88" t="str">
        <f t="shared" si="46"/>
        <v/>
      </c>
      <c r="E719" s="66"/>
      <c r="F719" s="95"/>
      <c r="G719" s="96" t="e">
        <f>IF(ISNA(VLOOKUP(F719,#REF!,3,0)),"",VLOOKUP(F719,#REF!,3,0))</f>
        <v>#REF!</v>
      </c>
      <c r="H719" s="99"/>
      <c r="I719" s="99"/>
      <c r="J719" s="97"/>
      <c r="K719" s="115" t="str">
        <f>IF(ISBLANK(J719),"",(VLOOKUP(J719,#REF!,2,0)))</f>
        <v/>
      </c>
      <c r="L719" s="95" t="str">
        <f t="shared" si="47"/>
        <v/>
      </c>
      <c r="M719" s="95"/>
      <c r="N719" s="95"/>
      <c r="O719" s="95"/>
      <c r="P719" s="95"/>
      <c r="Q719" s="95"/>
      <c r="R719" s="95" t="str">
        <f t="shared" si="48"/>
        <v/>
      </c>
      <c r="S719" s="95"/>
      <c r="T719" s="89"/>
      <c r="U719" s="90"/>
      <c r="V719" s="90"/>
      <c r="W719" s="47"/>
      <c r="X719" s="59"/>
      <c r="Y719" s="80">
        <f t="shared" si="49"/>
        <v>0</v>
      </c>
      <c r="Z719" s="81"/>
    </row>
    <row r="720" spans="1:26" s="1" customFormat="1" ht="15" customHeight="1">
      <c r="A720" s="13" t="str">
        <f>IF(ISBLANK(F720),"",VLOOKUP(F720,#REF!,11,0))</f>
        <v/>
      </c>
      <c r="B720" s="40" t="str">
        <f>IF(ISBLANK(F720),"",VLOOKUP(F720,#REF!,7,0))</f>
        <v/>
      </c>
      <c r="D720" s="88" t="str">
        <f t="shared" si="46"/>
        <v/>
      </c>
      <c r="E720" s="66"/>
      <c r="F720" s="95"/>
      <c r="G720" s="96" t="e">
        <f>IF(ISNA(VLOOKUP(F720,#REF!,3,0)),"",VLOOKUP(F720,#REF!,3,0))</f>
        <v>#REF!</v>
      </c>
      <c r="H720" s="99"/>
      <c r="I720" s="99"/>
      <c r="J720" s="97"/>
      <c r="K720" s="115" t="str">
        <f>IF(ISBLANK(J720),"",(VLOOKUP(J720,#REF!,2,0)))</f>
        <v/>
      </c>
      <c r="L720" s="95" t="str">
        <f t="shared" si="47"/>
        <v/>
      </c>
      <c r="M720" s="95"/>
      <c r="N720" s="95"/>
      <c r="O720" s="95"/>
      <c r="P720" s="95"/>
      <c r="Q720" s="95"/>
      <c r="R720" s="95" t="str">
        <f t="shared" si="48"/>
        <v/>
      </c>
      <c r="S720" s="95"/>
      <c r="T720" s="89"/>
      <c r="U720" s="90"/>
      <c r="V720" s="90"/>
      <c r="W720" s="47"/>
      <c r="X720" s="59"/>
      <c r="Y720" s="80">
        <f t="shared" si="49"/>
        <v>0</v>
      </c>
      <c r="Z720" s="81"/>
    </row>
    <row r="721" spans="1:26" s="1" customFormat="1" ht="15" customHeight="1">
      <c r="A721" s="13" t="str">
        <f>IF(ISBLANK(F721),"",VLOOKUP(F721,#REF!,11,0))</f>
        <v/>
      </c>
      <c r="B721" s="40" t="str">
        <f>IF(ISBLANK(F721),"",VLOOKUP(F721,#REF!,7,0))</f>
        <v/>
      </c>
      <c r="D721" s="88" t="str">
        <f t="shared" si="46"/>
        <v/>
      </c>
      <c r="E721" s="66"/>
      <c r="F721" s="95"/>
      <c r="G721" s="96" t="e">
        <f>IF(ISNA(VLOOKUP(F721,#REF!,3,0)),"",VLOOKUP(F721,#REF!,3,0))</f>
        <v>#REF!</v>
      </c>
      <c r="H721" s="99"/>
      <c r="I721" s="99"/>
      <c r="J721" s="97"/>
      <c r="K721" s="115" t="str">
        <f>IF(ISBLANK(J721),"",(VLOOKUP(J721,#REF!,2,0)))</f>
        <v/>
      </c>
      <c r="L721" s="95" t="str">
        <f t="shared" si="47"/>
        <v/>
      </c>
      <c r="M721" s="95"/>
      <c r="N721" s="95"/>
      <c r="O721" s="95"/>
      <c r="P721" s="95"/>
      <c r="Q721" s="95"/>
      <c r="R721" s="95" t="str">
        <f t="shared" si="48"/>
        <v/>
      </c>
      <c r="S721" s="95"/>
      <c r="T721" s="89"/>
      <c r="U721" s="90"/>
      <c r="V721" s="90"/>
      <c r="W721" s="47"/>
      <c r="X721" s="59"/>
      <c r="Y721" s="80">
        <f t="shared" si="49"/>
        <v>0</v>
      </c>
      <c r="Z721" s="81"/>
    </row>
    <row r="722" spans="1:26" s="1" customFormat="1" ht="15" customHeight="1">
      <c r="A722" s="13" t="str">
        <f>IF(ISBLANK(F722),"",VLOOKUP(F722,#REF!,11,0))</f>
        <v/>
      </c>
      <c r="B722" s="40" t="str">
        <f>IF(ISBLANK(F722),"",VLOOKUP(F722,#REF!,7,0))</f>
        <v/>
      </c>
      <c r="D722" s="88" t="str">
        <f t="shared" si="46"/>
        <v/>
      </c>
      <c r="E722" s="66"/>
      <c r="F722" s="95"/>
      <c r="G722" s="96" t="e">
        <f>IF(ISNA(VLOOKUP(F722,#REF!,3,0)),"",VLOOKUP(F722,#REF!,3,0))</f>
        <v>#REF!</v>
      </c>
      <c r="H722" s="99"/>
      <c r="I722" s="99"/>
      <c r="J722" s="97"/>
      <c r="K722" s="115" t="str">
        <f>IF(ISBLANK(J722),"",(VLOOKUP(J722,#REF!,2,0)))</f>
        <v/>
      </c>
      <c r="L722" s="95" t="str">
        <f t="shared" si="47"/>
        <v/>
      </c>
      <c r="M722" s="95"/>
      <c r="N722" s="95"/>
      <c r="O722" s="95"/>
      <c r="P722" s="95"/>
      <c r="Q722" s="95"/>
      <c r="R722" s="95" t="str">
        <f t="shared" si="48"/>
        <v/>
      </c>
      <c r="S722" s="95"/>
      <c r="T722" s="89"/>
      <c r="U722" s="90"/>
      <c r="V722" s="90"/>
      <c r="W722" s="47"/>
      <c r="X722" s="59"/>
      <c r="Y722" s="80">
        <f t="shared" si="49"/>
        <v>0</v>
      </c>
      <c r="Z722" s="81"/>
    </row>
    <row r="723" spans="1:26" s="1" customFormat="1" ht="15" customHeight="1">
      <c r="A723" s="13" t="str">
        <f>IF(ISBLANK(F723),"",VLOOKUP(F723,#REF!,11,0))</f>
        <v/>
      </c>
      <c r="B723" s="40" t="str">
        <f>IF(ISBLANK(F723),"",VLOOKUP(F723,#REF!,7,0))</f>
        <v/>
      </c>
      <c r="D723" s="88" t="str">
        <f t="shared" si="46"/>
        <v/>
      </c>
      <c r="E723" s="66"/>
      <c r="F723" s="95"/>
      <c r="G723" s="96" t="e">
        <f>IF(ISNA(VLOOKUP(F723,#REF!,3,0)),"",VLOOKUP(F723,#REF!,3,0))</f>
        <v>#REF!</v>
      </c>
      <c r="H723" s="99"/>
      <c r="I723" s="99"/>
      <c r="J723" s="97"/>
      <c r="K723" s="115" t="str">
        <f>IF(ISBLANK(J723),"",(VLOOKUP(J723,#REF!,2,0)))</f>
        <v/>
      </c>
      <c r="L723" s="95" t="str">
        <f t="shared" si="47"/>
        <v/>
      </c>
      <c r="M723" s="95"/>
      <c r="N723" s="95"/>
      <c r="O723" s="95"/>
      <c r="P723" s="95"/>
      <c r="Q723" s="95"/>
      <c r="R723" s="95" t="str">
        <f t="shared" si="48"/>
        <v/>
      </c>
      <c r="S723" s="95"/>
      <c r="T723" s="89"/>
      <c r="U723" s="90"/>
      <c r="V723" s="90"/>
      <c r="W723" s="47"/>
      <c r="X723" s="59"/>
      <c r="Y723" s="80">
        <f t="shared" si="49"/>
        <v>0</v>
      </c>
      <c r="Z723" s="81"/>
    </row>
    <row r="724" spans="1:26" s="1" customFormat="1" ht="15" customHeight="1">
      <c r="A724" s="13" t="str">
        <f>IF(ISBLANK(F724),"",VLOOKUP(F724,#REF!,11,0))</f>
        <v/>
      </c>
      <c r="B724" s="40" t="str">
        <f>IF(ISBLANK(F724),"",VLOOKUP(F724,#REF!,7,0))</f>
        <v/>
      </c>
      <c r="D724" s="88" t="str">
        <f t="shared" si="46"/>
        <v/>
      </c>
      <c r="E724" s="66"/>
      <c r="F724" s="95"/>
      <c r="G724" s="96" t="e">
        <f>IF(ISNA(VLOOKUP(F724,#REF!,3,0)),"",VLOOKUP(F724,#REF!,3,0))</f>
        <v>#REF!</v>
      </c>
      <c r="H724" s="99"/>
      <c r="I724" s="99"/>
      <c r="J724" s="97"/>
      <c r="K724" s="115" t="str">
        <f>IF(ISBLANK(J724),"",(VLOOKUP(J724,#REF!,2,0)))</f>
        <v/>
      </c>
      <c r="L724" s="95" t="str">
        <f t="shared" si="47"/>
        <v/>
      </c>
      <c r="M724" s="95"/>
      <c r="N724" s="95"/>
      <c r="O724" s="95"/>
      <c r="P724" s="95"/>
      <c r="Q724" s="95"/>
      <c r="R724" s="95" t="str">
        <f t="shared" si="48"/>
        <v/>
      </c>
      <c r="S724" s="95"/>
      <c r="T724" s="89"/>
      <c r="U724" s="90"/>
      <c r="V724" s="90"/>
      <c r="W724" s="47"/>
      <c r="X724" s="59"/>
      <c r="Y724" s="80">
        <f t="shared" si="49"/>
        <v>0</v>
      </c>
      <c r="Z724" s="81"/>
    </row>
    <row r="725" spans="1:26" s="1" customFormat="1" ht="15" customHeight="1">
      <c r="A725" s="13" t="str">
        <f>IF(ISBLANK(F725),"",VLOOKUP(F725,#REF!,11,0))</f>
        <v/>
      </c>
      <c r="B725" s="40" t="str">
        <f>IF(ISBLANK(F725),"",VLOOKUP(F725,#REF!,7,0))</f>
        <v/>
      </c>
      <c r="D725" s="88" t="str">
        <f t="shared" si="46"/>
        <v/>
      </c>
      <c r="E725" s="66"/>
      <c r="F725" s="95"/>
      <c r="G725" s="96" t="e">
        <f>IF(ISNA(VLOOKUP(F725,#REF!,3,0)),"",VLOOKUP(F725,#REF!,3,0))</f>
        <v>#REF!</v>
      </c>
      <c r="H725" s="99"/>
      <c r="I725" s="99"/>
      <c r="J725" s="97"/>
      <c r="K725" s="115" t="str">
        <f>IF(ISBLANK(J725),"",(VLOOKUP(J725,#REF!,2,0)))</f>
        <v/>
      </c>
      <c r="L725" s="95" t="str">
        <f t="shared" si="47"/>
        <v/>
      </c>
      <c r="M725" s="95"/>
      <c r="N725" s="95"/>
      <c r="O725" s="95"/>
      <c r="P725" s="95"/>
      <c r="Q725" s="95"/>
      <c r="R725" s="95" t="str">
        <f t="shared" si="48"/>
        <v/>
      </c>
      <c r="S725" s="95"/>
      <c r="T725" s="89"/>
      <c r="U725" s="90"/>
      <c r="V725" s="90"/>
      <c r="W725" s="47"/>
      <c r="X725" s="59"/>
      <c r="Y725" s="80">
        <f t="shared" si="49"/>
        <v>0</v>
      </c>
      <c r="Z725" s="81"/>
    </row>
    <row r="726" spans="1:26" s="1" customFormat="1" ht="15" customHeight="1">
      <c r="A726" s="13" t="str">
        <f>IF(ISBLANK(F726),"",VLOOKUP(F726,#REF!,11,0))</f>
        <v/>
      </c>
      <c r="B726" s="40" t="str">
        <f>IF(ISBLANK(F726),"",VLOOKUP(F726,#REF!,7,0))</f>
        <v/>
      </c>
      <c r="D726" s="88" t="str">
        <f t="shared" si="46"/>
        <v/>
      </c>
      <c r="E726" s="66"/>
      <c r="F726" s="95"/>
      <c r="G726" s="96" t="e">
        <f>IF(ISNA(VLOOKUP(F726,#REF!,3,0)),"",VLOOKUP(F726,#REF!,3,0))</f>
        <v>#REF!</v>
      </c>
      <c r="H726" s="99"/>
      <c r="I726" s="99"/>
      <c r="J726" s="97"/>
      <c r="K726" s="115" t="str">
        <f>IF(ISBLANK(J726),"",(VLOOKUP(J726,#REF!,2,0)))</f>
        <v/>
      </c>
      <c r="L726" s="95" t="str">
        <f t="shared" si="47"/>
        <v/>
      </c>
      <c r="M726" s="95"/>
      <c r="N726" s="95"/>
      <c r="O726" s="95"/>
      <c r="P726" s="95"/>
      <c r="Q726" s="95"/>
      <c r="R726" s="95" t="str">
        <f t="shared" si="48"/>
        <v/>
      </c>
      <c r="S726" s="95"/>
      <c r="T726" s="89"/>
      <c r="U726" s="90"/>
      <c r="V726" s="90"/>
      <c r="W726" s="47"/>
      <c r="X726" s="59"/>
      <c r="Y726" s="80">
        <f t="shared" si="49"/>
        <v>0</v>
      </c>
      <c r="Z726" s="81"/>
    </row>
    <row r="727" spans="1:26" s="1" customFormat="1" ht="15" customHeight="1">
      <c r="A727" s="13" t="str">
        <f>IF(ISBLANK(F727),"",VLOOKUP(F727,#REF!,11,0))</f>
        <v/>
      </c>
      <c r="B727" s="40" t="str">
        <f>IF(ISBLANK(F727),"",VLOOKUP(F727,#REF!,7,0))</f>
        <v/>
      </c>
      <c r="D727" s="88" t="str">
        <f t="shared" si="46"/>
        <v/>
      </c>
      <c r="E727" s="66"/>
      <c r="F727" s="95"/>
      <c r="G727" s="96" t="e">
        <f>IF(ISNA(VLOOKUP(F727,#REF!,3,0)),"",VLOOKUP(F727,#REF!,3,0))</f>
        <v>#REF!</v>
      </c>
      <c r="H727" s="99"/>
      <c r="I727" s="99"/>
      <c r="J727" s="97"/>
      <c r="K727" s="115" t="str">
        <f>IF(ISBLANK(J727),"",(VLOOKUP(J727,#REF!,2,0)))</f>
        <v/>
      </c>
      <c r="L727" s="95" t="str">
        <f t="shared" si="47"/>
        <v/>
      </c>
      <c r="M727" s="95"/>
      <c r="N727" s="95"/>
      <c r="O727" s="95"/>
      <c r="P727" s="95"/>
      <c r="Q727" s="95"/>
      <c r="R727" s="95" t="str">
        <f t="shared" si="48"/>
        <v/>
      </c>
      <c r="S727" s="95"/>
      <c r="T727" s="89"/>
      <c r="U727" s="90"/>
      <c r="V727" s="90"/>
      <c r="W727" s="47"/>
      <c r="X727" s="59"/>
      <c r="Y727" s="80">
        <f t="shared" si="49"/>
        <v>0</v>
      </c>
      <c r="Z727" s="81"/>
    </row>
    <row r="728" spans="1:26" s="1" customFormat="1" ht="15" customHeight="1">
      <c r="A728" s="13" t="str">
        <f>IF(ISBLANK(F728),"",VLOOKUP(F728,#REF!,11,0))</f>
        <v/>
      </c>
      <c r="B728" s="40" t="str">
        <f>IF(ISBLANK(F728),"",VLOOKUP(F728,#REF!,7,0))</f>
        <v/>
      </c>
      <c r="D728" s="88" t="str">
        <f t="shared" si="46"/>
        <v/>
      </c>
      <c r="E728" s="66"/>
      <c r="F728" s="95"/>
      <c r="G728" s="96" t="e">
        <f>IF(ISNA(VLOOKUP(F728,#REF!,3,0)),"",VLOOKUP(F728,#REF!,3,0))</f>
        <v>#REF!</v>
      </c>
      <c r="H728" s="99"/>
      <c r="I728" s="99"/>
      <c r="J728" s="97"/>
      <c r="K728" s="115" t="str">
        <f>IF(ISBLANK(J728),"",(VLOOKUP(J728,#REF!,2,0)))</f>
        <v/>
      </c>
      <c r="L728" s="95" t="str">
        <f t="shared" si="47"/>
        <v/>
      </c>
      <c r="M728" s="95"/>
      <c r="N728" s="95"/>
      <c r="O728" s="95"/>
      <c r="P728" s="95"/>
      <c r="Q728" s="95"/>
      <c r="R728" s="95" t="str">
        <f t="shared" si="48"/>
        <v/>
      </c>
      <c r="S728" s="95"/>
      <c r="T728" s="89"/>
      <c r="U728" s="90"/>
      <c r="V728" s="90"/>
      <c r="W728" s="47"/>
      <c r="X728" s="59"/>
      <c r="Y728" s="80">
        <f t="shared" si="49"/>
        <v>0</v>
      </c>
      <c r="Z728" s="81"/>
    </row>
    <row r="729" spans="1:26" s="1" customFormat="1" ht="15" customHeight="1">
      <c r="A729" s="13" t="str">
        <f>IF(ISBLANK(F729),"",VLOOKUP(F729,#REF!,11,0))</f>
        <v/>
      </c>
      <c r="B729" s="40" t="str">
        <f>IF(ISBLANK(F729),"",VLOOKUP(F729,#REF!,7,0))</f>
        <v/>
      </c>
      <c r="D729" s="88" t="str">
        <f t="shared" si="46"/>
        <v/>
      </c>
      <c r="E729" s="66"/>
      <c r="F729" s="95"/>
      <c r="G729" s="96" t="e">
        <f>IF(ISNA(VLOOKUP(F729,#REF!,3,0)),"",VLOOKUP(F729,#REF!,3,0))</f>
        <v>#REF!</v>
      </c>
      <c r="H729" s="99"/>
      <c r="I729" s="99"/>
      <c r="J729" s="97"/>
      <c r="K729" s="115" t="str">
        <f>IF(ISBLANK(J729),"",(VLOOKUP(J729,#REF!,2,0)))</f>
        <v/>
      </c>
      <c r="L729" s="95" t="str">
        <f t="shared" si="47"/>
        <v/>
      </c>
      <c r="M729" s="95"/>
      <c r="N729" s="95"/>
      <c r="O729" s="95"/>
      <c r="P729" s="95"/>
      <c r="Q729" s="95"/>
      <c r="R729" s="95" t="str">
        <f t="shared" si="48"/>
        <v/>
      </c>
      <c r="S729" s="95"/>
      <c r="T729" s="89"/>
      <c r="U729" s="90"/>
      <c r="V729" s="90"/>
      <c r="W729" s="47"/>
      <c r="X729" s="59"/>
      <c r="Y729" s="80">
        <f t="shared" si="49"/>
        <v>0</v>
      </c>
      <c r="Z729" s="81"/>
    </row>
    <row r="730" spans="1:26" s="1" customFormat="1" ht="15" customHeight="1">
      <c r="A730" s="13" t="str">
        <f>IF(ISBLANK(F730),"",VLOOKUP(F730,#REF!,11,0))</f>
        <v/>
      </c>
      <c r="B730" s="40" t="str">
        <f>IF(ISBLANK(F730),"",VLOOKUP(F730,#REF!,7,0))</f>
        <v/>
      </c>
      <c r="D730" s="88" t="str">
        <f t="shared" si="46"/>
        <v/>
      </c>
      <c r="E730" s="66"/>
      <c r="F730" s="95"/>
      <c r="G730" s="96" t="e">
        <f>IF(ISNA(VLOOKUP(F730,#REF!,3,0)),"",VLOOKUP(F730,#REF!,3,0))</f>
        <v>#REF!</v>
      </c>
      <c r="H730" s="99"/>
      <c r="I730" s="99"/>
      <c r="J730" s="97"/>
      <c r="K730" s="115" t="str">
        <f>IF(ISBLANK(J730),"",(VLOOKUP(J730,#REF!,2,0)))</f>
        <v/>
      </c>
      <c r="L730" s="95" t="str">
        <f t="shared" si="47"/>
        <v/>
      </c>
      <c r="M730" s="95"/>
      <c r="N730" s="95"/>
      <c r="O730" s="95"/>
      <c r="P730" s="95"/>
      <c r="Q730" s="95"/>
      <c r="R730" s="95" t="str">
        <f t="shared" si="48"/>
        <v/>
      </c>
      <c r="S730" s="95"/>
      <c r="T730" s="89"/>
      <c r="U730" s="90"/>
      <c r="V730" s="90"/>
      <c r="W730" s="47"/>
      <c r="X730" s="59"/>
      <c r="Y730" s="80">
        <f t="shared" si="49"/>
        <v>0</v>
      </c>
      <c r="Z730" s="81"/>
    </row>
    <row r="731" spans="1:26" s="1" customFormat="1" ht="15" customHeight="1">
      <c r="A731" s="13" t="str">
        <f>IF(ISBLANK(F731),"",VLOOKUP(F731,#REF!,11,0))</f>
        <v/>
      </c>
      <c r="B731" s="40" t="str">
        <f>IF(ISBLANK(F731),"",VLOOKUP(F731,#REF!,7,0))</f>
        <v/>
      </c>
      <c r="D731" s="88" t="str">
        <f t="shared" si="46"/>
        <v/>
      </c>
      <c r="E731" s="66"/>
      <c r="F731" s="95"/>
      <c r="G731" s="96" t="e">
        <f>IF(ISNA(VLOOKUP(F731,#REF!,3,0)),"",VLOOKUP(F731,#REF!,3,0))</f>
        <v>#REF!</v>
      </c>
      <c r="H731" s="99"/>
      <c r="I731" s="99"/>
      <c r="J731" s="97"/>
      <c r="K731" s="115" t="str">
        <f>IF(ISBLANK(J731),"",(VLOOKUP(J731,#REF!,2,0)))</f>
        <v/>
      </c>
      <c r="L731" s="95" t="str">
        <f t="shared" si="47"/>
        <v/>
      </c>
      <c r="M731" s="95"/>
      <c r="N731" s="95"/>
      <c r="O731" s="95"/>
      <c r="P731" s="95"/>
      <c r="Q731" s="95"/>
      <c r="R731" s="95" t="str">
        <f t="shared" si="48"/>
        <v/>
      </c>
      <c r="S731" s="95"/>
      <c r="T731" s="89"/>
      <c r="U731" s="90"/>
      <c r="V731" s="90"/>
      <c r="W731" s="47"/>
      <c r="X731" s="59"/>
      <c r="Y731" s="80">
        <f t="shared" si="49"/>
        <v>0</v>
      </c>
      <c r="Z731" s="81"/>
    </row>
    <row r="732" spans="1:26" s="1" customFormat="1" ht="15" customHeight="1">
      <c r="A732" s="13" t="str">
        <f>IF(ISBLANK(F732),"",VLOOKUP(F732,#REF!,11,0))</f>
        <v/>
      </c>
      <c r="B732" s="40" t="str">
        <f>IF(ISBLANK(F732),"",VLOOKUP(F732,#REF!,7,0))</f>
        <v/>
      </c>
      <c r="D732" s="88" t="str">
        <f t="shared" si="46"/>
        <v/>
      </c>
      <c r="E732" s="66"/>
      <c r="F732" s="95"/>
      <c r="G732" s="96" t="e">
        <f>IF(ISNA(VLOOKUP(F732,#REF!,3,0)),"",VLOOKUP(F732,#REF!,3,0))</f>
        <v>#REF!</v>
      </c>
      <c r="H732" s="99"/>
      <c r="I732" s="99"/>
      <c r="J732" s="97"/>
      <c r="K732" s="115" t="str">
        <f>IF(ISBLANK(J732),"",(VLOOKUP(J732,#REF!,2,0)))</f>
        <v/>
      </c>
      <c r="L732" s="95" t="str">
        <f t="shared" si="47"/>
        <v/>
      </c>
      <c r="M732" s="95"/>
      <c r="N732" s="95"/>
      <c r="O732" s="95"/>
      <c r="P732" s="95"/>
      <c r="Q732" s="95"/>
      <c r="R732" s="95" t="str">
        <f t="shared" si="48"/>
        <v/>
      </c>
      <c r="S732" s="95"/>
      <c r="T732" s="89"/>
      <c r="U732" s="90"/>
      <c r="V732" s="90"/>
      <c r="W732" s="47"/>
      <c r="X732" s="59"/>
      <c r="Y732" s="80">
        <f t="shared" si="49"/>
        <v>0</v>
      </c>
      <c r="Z732" s="81"/>
    </row>
    <row r="733" spans="1:26" s="1" customFormat="1" ht="15" customHeight="1">
      <c r="A733" s="13" t="str">
        <f>IF(ISBLANK(F733),"",VLOOKUP(F733,#REF!,11,0))</f>
        <v/>
      </c>
      <c r="B733" s="40" t="str">
        <f>IF(ISBLANK(F733),"",VLOOKUP(F733,#REF!,7,0))</f>
        <v/>
      </c>
      <c r="D733" s="88" t="str">
        <f t="shared" si="46"/>
        <v/>
      </c>
      <c r="E733" s="66"/>
      <c r="F733" s="95"/>
      <c r="G733" s="96" t="e">
        <f>IF(ISNA(VLOOKUP(F733,#REF!,3,0)),"",VLOOKUP(F733,#REF!,3,0))</f>
        <v>#REF!</v>
      </c>
      <c r="H733" s="99"/>
      <c r="I733" s="99"/>
      <c r="J733" s="97"/>
      <c r="K733" s="115" t="str">
        <f>IF(ISBLANK(J733),"",(VLOOKUP(J733,#REF!,2,0)))</f>
        <v/>
      </c>
      <c r="L733" s="95" t="str">
        <f t="shared" si="47"/>
        <v/>
      </c>
      <c r="M733" s="95"/>
      <c r="N733" s="95"/>
      <c r="O733" s="95"/>
      <c r="P733" s="95"/>
      <c r="Q733" s="95"/>
      <c r="R733" s="95" t="str">
        <f t="shared" si="48"/>
        <v/>
      </c>
      <c r="S733" s="95"/>
      <c r="T733" s="89"/>
      <c r="U733" s="90"/>
      <c r="V733" s="90"/>
      <c r="W733" s="47"/>
      <c r="X733" s="59"/>
      <c r="Y733" s="80">
        <f t="shared" si="49"/>
        <v>0</v>
      </c>
      <c r="Z733" s="81"/>
    </row>
    <row r="734" spans="1:26" s="1" customFormat="1" ht="15" customHeight="1">
      <c r="A734" s="13" t="str">
        <f>IF(ISBLANK(F734),"",VLOOKUP(F734,#REF!,11,0))</f>
        <v/>
      </c>
      <c r="B734" s="40" t="str">
        <f>IF(ISBLANK(F734),"",VLOOKUP(F734,#REF!,7,0))</f>
        <v/>
      </c>
      <c r="D734" s="88" t="str">
        <f t="shared" si="46"/>
        <v/>
      </c>
      <c r="E734" s="66"/>
      <c r="F734" s="95"/>
      <c r="G734" s="96" t="e">
        <f>IF(ISNA(VLOOKUP(F734,#REF!,3,0)),"",VLOOKUP(F734,#REF!,3,0))</f>
        <v>#REF!</v>
      </c>
      <c r="H734" s="99"/>
      <c r="I734" s="99"/>
      <c r="J734" s="97"/>
      <c r="K734" s="115" t="str">
        <f>IF(ISBLANK(J734),"",(VLOOKUP(J734,#REF!,2,0)))</f>
        <v/>
      </c>
      <c r="L734" s="95" t="str">
        <f t="shared" si="47"/>
        <v/>
      </c>
      <c r="M734" s="95"/>
      <c r="N734" s="95"/>
      <c r="O734" s="95"/>
      <c r="P734" s="95"/>
      <c r="Q734" s="95"/>
      <c r="R734" s="95" t="str">
        <f t="shared" si="48"/>
        <v/>
      </c>
      <c r="S734" s="95"/>
      <c r="T734" s="89"/>
      <c r="U734" s="90"/>
      <c r="V734" s="90"/>
      <c r="W734" s="47"/>
      <c r="X734" s="59"/>
      <c r="Y734" s="80">
        <f t="shared" si="49"/>
        <v>0</v>
      </c>
      <c r="Z734" s="81"/>
    </row>
    <row r="735" spans="1:26" s="1" customFormat="1" ht="15" customHeight="1">
      <c r="A735" s="13" t="str">
        <f>IF(ISBLANK(F735),"",VLOOKUP(F735,#REF!,11,0))</f>
        <v/>
      </c>
      <c r="B735" s="40" t="str">
        <f>IF(ISBLANK(F735),"",VLOOKUP(F735,#REF!,7,0))</f>
        <v/>
      </c>
      <c r="D735" s="88" t="str">
        <f t="shared" si="46"/>
        <v/>
      </c>
      <c r="E735" s="66"/>
      <c r="F735" s="95"/>
      <c r="G735" s="96" t="e">
        <f>IF(ISNA(VLOOKUP(F735,#REF!,3,0)),"",VLOOKUP(F735,#REF!,3,0))</f>
        <v>#REF!</v>
      </c>
      <c r="H735" s="99"/>
      <c r="I735" s="99"/>
      <c r="J735" s="97"/>
      <c r="K735" s="115" t="str">
        <f>IF(ISBLANK(J735),"",(VLOOKUP(J735,#REF!,2,0)))</f>
        <v/>
      </c>
      <c r="L735" s="95" t="str">
        <f t="shared" si="47"/>
        <v/>
      </c>
      <c r="M735" s="95"/>
      <c r="N735" s="95"/>
      <c r="O735" s="95"/>
      <c r="P735" s="95"/>
      <c r="Q735" s="95"/>
      <c r="R735" s="95" t="str">
        <f t="shared" si="48"/>
        <v/>
      </c>
      <c r="S735" s="95"/>
      <c r="T735" s="89"/>
      <c r="U735" s="90"/>
      <c r="V735" s="90"/>
      <c r="W735" s="47"/>
      <c r="X735" s="59"/>
      <c r="Y735" s="80">
        <f t="shared" si="49"/>
        <v>0</v>
      </c>
      <c r="Z735" s="81"/>
    </row>
    <row r="736" spans="1:26" s="1" customFormat="1" ht="15" customHeight="1">
      <c r="A736" s="13" t="str">
        <f>IF(ISBLANK(F736),"",VLOOKUP(F736,#REF!,11,0))</f>
        <v/>
      </c>
      <c r="B736" s="40" t="str">
        <f>IF(ISBLANK(F736),"",VLOOKUP(F736,#REF!,7,0))</f>
        <v/>
      </c>
      <c r="D736" s="88" t="str">
        <f t="shared" si="46"/>
        <v/>
      </c>
      <c r="E736" s="66"/>
      <c r="F736" s="95"/>
      <c r="G736" s="96" t="e">
        <f>IF(ISNA(VLOOKUP(F736,#REF!,3,0)),"",VLOOKUP(F736,#REF!,3,0))</f>
        <v>#REF!</v>
      </c>
      <c r="H736" s="99"/>
      <c r="I736" s="99"/>
      <c r="J736" s="97"/>
      <c r="K736" s="115" t="str">
        <f>IF(ISBLANK(J736),"",(VLOOKUP(J736,#REF!,2,0)))</f>
        <v/>
      </c>
      <c r="L736" s="95" t="str">
        <f t="shared" si="47"/>
        <v/>
      </c>
      <c r="M736" s="95"/>
      <c r="N736" s="95"/>
      <c r="O736" s="95"/>
      <c r="P736" s="95"/>
      <c r="Q736" s="95"/>
      <c r="R736" s="95" t="str">
        <f t="shared" si="48"/>
        <v/>
      </c>
      <c r="S736" s="95"/>
      <c r="T736" s="89"/>
      <c r="U736" s="90"/>
      <c r="V736" s="90"/>
      <c r="W736" s="47"/>
      <c r="X736" s="59"/>
      <c r="Y736" s="80">
        <f t="shared" si="49"/>
        <v>0</v>
      </c>
      <c r="Z736" s="81"/>
    </row>
    <row r="737" spans="1:26" s="1" customFormat="1" ht="15" customHeight="1">
      <c r="A737" s="13" t="str">
        <f>IF(ISBLANK(F737),"",VLOOKUP(F737,#REF!,11,0))</f>
        <v/>
      </c>
      <c r="B737" s="40" t="str">
        <f>IF(ISBLANK(F737),"",VLOOKUP(F737,#REF!,7,0))</f>
        <v/>
      </c>
      <c r="D737" s="88" t="str">
        <f t="shared" si="46"/>
        <v/>
      </c>
      <c r="E737" s="66"/>
      <c r="F737" s="95"/>
      <c r="G737" s="96" t="e">
        <f>IF(ISNA(VLOOKUP(F737,#REF!,3,0)),"",VLOOKUP(F737,#REF!,3,0))</f>
        <v>#REF!</v>
      </c>
      <c r="H737" s="99"/>
      <c r="I737" s="99"/>
      <c r="J737" s="97"/>
      <c r="K737" s="115" t="str">
        <f>IF(ISBLANK(J737),"",(VLOOKUP(J737,#REF!,2,0)))</f>
        <v/>
      </c>
      <c r="L737" s="95" t="str">
        <f t="shared" si="47"/>
        <v/>
      </c>
      <c r="M737" s="95"/>
      <c r="N737" s="95"/>
      <c r="O737" s="95"/>
      <c r="P737" s="95"/>
      <c r="Q737" s="95"/>
      <c r="R737" s="95" t="str">
        <f t="shared" si="48"/>
        <v/>
      </c>
      <c r="S737" s="95"/>
      <c r="T737" s="89"/>
      <c r="U737" s="90"/>
      <c r="V737" s="90"/>
      <c r="W737" s="47"/>
      <c r="X737" s="59"/>
      <c r="Y737" s="80">
        <f t="shared" si="49"/>
        <v>0</v>
      </c>
      <c r="Z737" s="81"/>
    </row>
    <row r="738" spans="1:26" s="1" customFormat="1" ht="15" customHeight="1">
      <c r="A738" s="13" t="str">
        <f>IF(ISBLANK(F738),"",VLOOKUP(F738,#REF!,11,0))</f>
        <v/>
      </c>
      <c r="B738" s="40" t="str">
        <f>IF(ISBLANK(F738),"",VLOOKUP(F738,#REF!,7,0))</f>
        <v/>
      </c>
      <c r="D738" s="88" t="str">
        <f t="shared" si="46"/>
        <v/>
      </c>
      <c r="E738" s="66"/>
      <c r="F738" s="95"/>
      <c r="G738" s="96" t="e">
        <f>IF(ISNA(VLOOKUP(F738,#REF!,3,0)),"",VLOOKUP(F738,#REF!,3,0))</f>
        <v>#REF!</v>
      </c>
      <c r="H738" s="99"/>
      <c r="I738" s="99"/>
      <c r="J738" s="97"/>
      <c r="K738" s="115" t="str">
        <f>IF(ISBLANK(J738),"",(VLOOKUP(J738,#REF!,2,0)))</f>
        <v/>
      </c>
      <c r="L738" s="95" t="str">
        <f t="shared" si="47"/>
        <v/>
      </c>
      <c r="M738" s="95"/>
      <c r="N738" s="95"/>
      <c r="O738" s="95"/>
      <c r="P738" s="95"/>
      <c r="Q738" s="95"/>
      <c r="R738" s="95" t="str">
        <f t="shared" si="48"/>
        <v/>
      </c>
      <c r="S738" s="95"/>
      <c r="T738" s="89"/>
      <c r="U738" s="90"/>
      <c r="V738" s="90"/>
      <c r="W738" s="47"/>
      <c r="X738" s="59"/>
      <c r="Y738" s="80">
        <f t="shared" si="49"/>
        <v>0</v>
      </c>
      <c r="Z738" s="81"/>
    </row>
    <row r="739" spans="1:26" s="1" customFormat="1" ht="15" customHeight="1">
      <c r="A739" s="13" t="str">
        <f>IF(ISBLANK(F739),"",VLOOKUP(F739,#REF!,11,0))</f>
        <v/>
      </c>
      <c r="B739" s="40" t="str">
        <f>IF(ISBLANK(F739),"",VLOOKUP(F739,#REF!,7,0))</f>
        <v/>
      </c>
      <c r="D739" s="88" t="str">
        <f t="shared" si="46"/>
        <v/>
      </c>
      <c r="E739" s="66"/>
      <c r="F739" s="95"/>
      <c r="G739" s="96" t="e">
        <f>IF(ISNA(VLOOKUP(F739,#REF!,3,0)),"",VLOOKUP(F739,#REF!,3,0))</f>
        <v>#REF!</v>
      </c>
      <c r="H739" s="99"/>
      <c r="I739" s="99"/>
      <c r="J739" s="97"/>
      <c r="K739" s="115" t="str">
        <f>IF(ISBLANK(J739),"",(VLOOKUP(J739,#REF!,2,0)))</f>
        <v/>
      </c>
      <c r="L739" s="95" t="str">
        <f t="shared" si="47"/>
        <v/>
      </c>
      <c r="M739" s="95"/>
      <c r="N739" s="95"/>
      <c r="O739" s="95"/>
      <c r="P739" s="95"/>
      <c r="Q739" s="95"/>
      <c r="R739" s="95" t="str">
        <f t="shared" si="48"/>
        <v/>
      </c>
      <c r="S739" s="95"/>
      <c r="T739" s="89"/>
      <c r="U739" s="90"/>
      <c r="V739" s="90"/>
      <c r="W739" s="47"/>
      <c r="X739" s="59"/>
      <c r="Y739" s="80">
        <f t="shared" si="49"/>
        <v>0</v>
      </c>
      <c r="Z739" s="81"/>
    </row>
    <row r="740" spans="1:26" s="1" customFormat="1" ht="15" customHeight="1">
      <c r="A740" s="13" t="str">
        <f>IF(ISBLANK(F740),"",VLOOKUP(F740,#REF!,11,0))</f>
        <v/>
      </c>
      <c r="B740" s="40" t="str">
        <f>IF(ISBLANK(F740),"",VLOOKUP(F740,#REF!,7,0))</f>
        <v/>
      </c>
      <c r="D740" s="88" t="str">
        <f t="shared" si="46"/>
        <v/>
      </c>
      <c r="E740" s="66"/>
      <c r="F740" s="95"/>
      <c r="G740" s="96" t="e">
        <f>IF(ISNA(VLOOKUP(F740,#REF!,3,0)),"",VLOOKUP(F740,#REF!,3,0))</f>
        <v>#REF!</v>
      </c>
      <c r="H740" s="99"/>
      <c r="I740" s="99"/>
      <c r="J740" s="97"/>
      <c r="K740" s="115" t="str">
        <f>IF(ISBLANK(J740),"",(VLOOKUP(J740,#REF!,2,0)))</f>
        <v/>
      </c>
      <c r="L740" s="95" t="str">
        <f t="shared" si="47"/>
        <v/>
      </c>
      <c r="M740" s="95"/>
      <c r="N740" s="95"/>
      <c r="O740" s="95"/>
      <c r="P740" s="95"/>
      <c r="Q740" s="95"/>
      <c r="R740" s="95" t="str">
        <f t="shared" si="48"/>
        <v/>
      </c>
      <c r="S740" s="95"/>
      <c r="T740" s="89"/>
      <c r="U740" s="90"/>
      <c r="V740" s="90"/>
      <c r="W740" s="47"/>
      <c r="X740" s="59"/>
      <c r="Y740" s="80">
        <f t="shared" si="49"/>
        <v>0</v>
      </c>
      <c r="Z740" s="81"/>
    </row>
    <row r="741" spans="1:26" s="1" customFormat="1" ht="15" customHeight="1">
      <c r="A741" s="13" t="str">
        <f>IF(ISBLANK(F741),"",VLOOKUP(F741,#REF!,11,0))</f>
        <v/>
      </c>
      <c r="B741" s="40" t="str">
        <f>IF(ISBLANK(F741),"",VLOOKUP(F741,#REF!,7,0))</f>
        <v/>
      </c>
      <c r="D741" s="88" t="str">
        <f t="shared" si="46"/>
        <v/>
      </c>
      <c r="E741" s="66"/>
      <c r="F741" s="95"/>
      <c r="G741" s="96" t="e">
        <f>IF(ISNA(VLOOKUP(F741,#REF!,3,0)),"",VLOOKUP(F741,#REF!,3,0))</f>
        <v>#REF!</v>
      </c>
      <c r="H741" s="99"/>
      <c r="I741" s="99"/>
      <c r="J741" s="97"/>
      <c r="K741" s="115" t="str">
        <f>IF(ISBLANK(J741),"",(VLOOKUP(J741,#REF!,2,0)))</f>
        <v/>
      </c>
      <c r="L741" s="95" t="str">
        <f t="shared" si="47"/>
        <v/>
      </c>
      <c r="M741" s="95"/>
      <c r="N741" s="95"/>
      <c r="O741" s="95"/>
      <c r="P741" s="95"/>
      <c r="Q741" s="95"/>
      <c r="R741" s="95" t="str">
        <f t="shared" si="48"/>
        <v/>
      </c>
      <c r="S741" s="95"/>
      <c r="T741" s="89"/>
      <c r="U741" s="90"/>
      <c r="V741" s="90"/>
      <c r="W741" s="47"/>
      <c r="X741" s="59"/>
      <c r="Y741" s="80">
        <f t="shared" si="49"/>
        <v>0</v>
      </c>
      <c r="Z741" s="81"/>
    </row>
    <row r="742" spans="1:26" s="1" customFormat="1" ht="15" customHeight="1">
      <c r="A742" s="13" t="str">
        <f>IF(ISBLANK(F742),"",VLOOKUP(F742,#REF!,11,0))</f>
        <v/>
      </c>
      <c r="B742" s="40" t="str">
        <f>IF(ISBLANK(F742),"",VLOOKUP(F742,#REF!,7,0))</f>
        <v/>
      </c>
      <c r="D742" s="88" t="str">
        <f t="shared" si="46"/>
        <v/>
      </c>
      <c r="E742" s="66"/>
      <c r="F742" s="95"/>
      <c r="G742" s="96" t="e">
        <f>IF(ISNA(VLOOKUP(F742,#REF!,3,0)),"",VLOOKUP(F742,#REF!,3,0))</f>
        <v>#REF!</v>
      </c>
      <c r="H742" s="99"/>
      <c r="I742" s="99"/>
      <c r="J742" s="97"/>
      <c r="K742" s="115" t="str">
        <f>IF(ISBLANK(J742),"",(VLOOKUP(J742,#REF!,2,0)))</f>
        <v/>
      </c>
      <c r="L742" s="95" t="str">
        <f t="shared" si="47"/>
        <v/>
      </c>
      <c r="M742" s="95"/>
      <c r="N742" s="95"/>
      <c r="O742" s="95"/>
      <c r="P742" s="95"/>
      <c r="Q742" s="95"/>
      <c r="R742" s="95" t="str">
        <f t="shared" si="48"/>
        <v/>
      </c>
      <c r="S742" s="95"/>
      <c r="T742" s="89"/>
      <c r="U742" s="90"/>
      <c r="V742" s="90"/>
      <c r="W742" s="47"/>
      <c r="X742" s="59"/>
      <c r="Y742" s="80">
        <f t="shared" si="49"/>
        <v>0</v>
      </c>
      <c r="Z742" s="81"/>
    </row>
    <row r="743" spans="1:26" s="1" customFormat="1" ht="15" customHeight="1">
      <c r="A743" s="13" t="str">
        <f>IF(ISBLANK(F743),"",VLOOKUP(F743,#REF!,11,0))</f>
        <v/>
      </c>
      <c r="B743" s="40" t="str">
        <f>IF(ISBLANK(F743),"",VLOOKUP(F743,#REF!,7,0))</f>
        <v/>
      </c>
      <c r="D743" s="88" t="str">
        <f t="shared" si="46"/>
        <v/>
      </c>
      <c r="E743" s="66"/>
      <c r="F743" s="95"/>
      <c r="G743" s="96" t="e">
        <f>IF(ISNA(VLOOKUP(F743,#REF!,3,0)),"",VLOOKUP(F743,#REF!,3,0))</f>
        <v>#REF!</v>
      </c>
      <c r="H743" s="99"/>
      <c r="I743" s="99"/>
      <c r="J743" s="97"/>
      <c r="K743" s="115" t="str">
        <f>IF(ISBLANK(J743),"",(VLOOKUP(J743,#REF!,2,0)))</f>
        <v/>
      </c>
      <c r="L743" s="95" t="str">
        <f t="shared" si="47"/>
        <v/>
      </c>
      <c r="M743" s="95"/>
      <c r="N743" s="95"/>
      <c r="O743" s="95"/>
      <c r="P743" s="95"/>
      <c r="Q743" s="95"/>
      <c r="R743" s="95" t="str">
        <f t="shared" si="48"/>
        <v/>
      </c>
      <c r="S743" s="95"/>
      <c r="T743" s="89"/>
      <c r="U743" s="90"/>
      <c r="V743" s="90"/>
      <c r="W743" s="47"/>
      <c r="X743" s="59"/>
      <c r="Y743" s="80">
        <f t="shared" si="49"/>
        <v>0</v>
      </c>
      <c r="Z743" s="81"/>
    </row>
    <row r="744" spans="1:26" s="1" customFormat="1" ht="15" customHeight="1">
      <c r="A744" s="13" t="str">
        <f>IF(ISBLANK(F744),"",VLOOKUP(F744,#REF!,11,0))</f>
        <v/>
      </c>
      <c r="B744" s="40" t="str">
        <f>IF(ISBLANK(F744),"",VLOOKUP(F744,#REF!,7,0))</f>
        <v/>
      </c>
      <c r="D744" s="88" t="str">
        <f t="shared" si="46"/>
        <v/>
      </c>
      <c r="E744" s="66"/>
      <c r="F744" s="95"/>
      <c r="G744" s="96" t="e">
        <f>IF(ISNA(VLOOKUP(F744,#REF!,3,0)),"",VLOOKUP(F744,#REF!,3,0))</f>
        <v>#REF!</v>
      </c>
      <c r="H744" s="99"/>
      <c r="I744" s="99"/>
      <c r="J744" s="97"/>
      <c r="K744" s="115" t="str">
        <f>IF(ISBLANK(J744),"",(VLOOKUP(J744,#REF!,2,0)))</f>
        <v/>
      </c>
      <c r="L744" s="95" t="str">
        <f t="shared" si="47"/>
        <v/>
      </c>
      <c r="M744" s="95"/>
      <c r="N744" s="95"/>
      <c r="O744" s="95"/>
      <c r="P744" s="95"/>
      <c r="Q744" s="95"/>
      <c r="R744" s="95" t="str">
        <f t="shared" si="48"/>
        <v/>
      </c>
      <c r="S744" s="95"/>
      <c r="T744" s="89"/>
      <c r="U744" s="90"/>
      <c r="V744" s="90"/>
      <c r="W744" s="47"/>
      <c r="X744" s="59"/>
      <c r="Y744" s="80">
        <f t="shared" si="49"/>
        <v>0</v>
      </c>
      <c r="Z744" s="81"/>
    </row>
    <row r="745" spans="1:26" s="1" customFormat="1" ht="15" customHeight="1">
      <c r="A745" s="13" t="str">
        <f>IF(ISBLANK(F745),"",VLOOKUP(F745,#REF!,11,0))</f>
        <v/>
      </c>
      <c r="B745" s="40" t="str">
        <f>IF(ISBLANK(F745),"",VLOOKUP(F745,#REF!,7,0))</f>
        <v/>
      </c>
      <c r="D745" s="88" t="str">
        <f t="shared" si="46"/>
        <v/>
      </c>
      <c r="E745" s="66"/>
      <c r="F745" s="95"/>
      <c r="G745" s="96" t="e">
        <f>IF(ISNA(VLOOKUP(F745,#REF!,3,0)),"",VLOOKUP(F745,#REF!,3,0))</f>
        <v>#REF!</v>
      </c>
      <c r="H745" s="99"/>
      <c r="I745" s="99"/>
      <c r="J745" s="97"/>
      <c r="K745" s="115" t="str">
        <f>IF(ISBLANK(J745),"",(VLOOKUP(J745,#REF!,2,0)))</f>
        <v/>
      </c>
      <c r="L745" s="95" t="str">
        <f t="shared" si="47"/>
        <v/>
      </c>
      <c r="M745" s="95"/>
      <c r="N745" s="95"/>
      <c r="O745" s="95"/>
      <c r="P745" s="95"/>
      <c r="Q745" s="95"/>
      <c r="R745" s="95" t="str">
        <f t="shared" si="48"/>
        <v/>
      </c>
      <c r="S745" s="95"/>
      <c r="T745" s="89"/>
      <c r="U745" s="90"/>
      <c r="V745" s="90"/>
      <c r="W745" s="47"/>
      <c r="X745" s="59"/>
      <c r="Y745" s="80">
        <f t="shared" si="49"/>
        <v>0</v>
      </c>
      <c r="Z745" s="81"/>
    </row>
    <row r="746" spans="1:26" s="1" customFormat="1" ht="15" customHeight="1">
      <c r="A746" s="13" t="str">
        <f>IF(ISBLANK(F746),"",VLOOKUP(F746,#REF!,11,0))</f>
        <v/>
      </c>
      <c r="B746" s="40" t="str">
        <f>IF(ISBLANK(F746),"",VLOOKUP(F746,#REF!,7,0))</f>
        <v/>
      </c>
      <c r="D746" s="88" t="str">
        <f t="shared" si="46"/>
        <v/>
      </c>
      <c r="E746" s="66"/>
      <c r="F746" s="95"/>
      <c r="G746" s="96" t="e">
        <f>IF(ISNA(VLOOKUP(F746,#REF!,3,0)),"",VLOOKUP(F746,#REF!,3,0))</f>
        <v>#REF!</v>
      </c>
      <c r="H746" s="99"/>
      <c r="I746" s="99"/>
      <c r="J746" s="97"/>
      <c r="K746" s="115" t="str">
        <f>IF(ISBLANK(J746),"",(VLOOKUP(J746,#REF!,2,0)))</f>
        <v/>
      </c>
      <c r="L746" s="95" t="str">
        <f t="shared" si="47"/>
        <v/>
      </c>
      <c r="M746" s="95"/>
      <c r="N746" s="95"/>
      <c r="O746" s="95"/>
      <c r="P746" s="95"/>
      <c r="Q746" s="95"/>
      <c r="R746" s="95" t="str">
        <f t="shared" si="48"/>
        <v/>
      </c>
      <c r="S746" s="95"/>
      <c r="T746" s="89"/>
      <c r="U746" s="90"/>
      <c r="V746" s="90"/>
      <c r="W746" s="47"/>
      <c r="X746" s="59"/>
      <c r="Y746" s="80">
        <f t="shared" si="49"/>
        <v>0</v>
      </c>
      <c r="Z746" s="81"/>
    </row>
    <row r="747" spans="1:26" s="1" customFormat="1" ht="15" customHeight="1">
      <c r="A747" s="13" t="str">
        <f>IF(ISBLANK(F747),"",VLOOKUP(F747,#REF!,11,0))</f>
        <v/>
      </c>
      <c r="B747" s="40" t="str">
        <f>IF(ISBLANK(F747),"",VLOOKUP(F747,#REF!,7,0))</f>
        <v/>
      </c>
      <c r="D747" s="88" t="str">
        <f t="shared" si="46"/>
        <v/>
      </c>
      <c r="E747" s="66"/>
      <c r="F747" s="95"/>
      <c r="G747" s="96" t="e">
        <f>IF(ISNA(VLOOKUP(F747,#REF!,3,0)),"",VLOOKUP(F747,#REF!,3,0))</f>
        <v>#REF!</v>
      </c>
      <c r="H747" s="99"/>
      <c r="I747" s="99"/>
      <c r="J747" s="97"/>
      <c r="K747" s="115" t="str">
        <f>IF(ISBLANK(J747),"",(VLOOKUP(J747,#REF!,2,0)))</f>
        <v/>
      </c>
      <c r="L747" s="95" t="str">
        <f t="shared" si="47"/>
        <v/>
      </c>
      <c r="M747" s="95"/>
      <c r="N747" s="95"/>
      <c r="O747" s="95"/>
      <c r="P747" s="95"/>
      <c r="Q747" s="95"/>
      <c r="R747" s="95" t="str">
        <f t="shared" si="48"/>
        <v/>
      </c>
      <c r="S747" s="95"/>
      <c r="T747" s="89"/>
      <c r="U747" s="90"/>
      <c r="V747" s="90"/>
      <c r="W747" s="47"/>
      <c r="X747" s="59"/>
      <c r="Y747" s="80">
        <f t="shared" si="49"/>
        <v>0</v>
      </c>
      <c r="Z747" s="81"/>
    </row>
    <row r="748" spans="1:26" s="1" customFormat="1" ht="15" customHeight="1">
      <c r="A748" s="13" t="str">
        <f>IF(ISBLANK(F748),"",VLOOKUP(F748,#REF!,11,0))</f>
        <v/>
      </c>
      <c r="B748" s="40" t="str">
        <f>IF(ISBLANK(F748),"",VLOOKUP(F748,#REF!,7,0))</f>
        <v/>
      </c>
      <c r="D748" s="88" t="str">
        <f t="shared" si="46"/>
        <v/>
      </c>
      <c r="E748" s="66"/>
      <c r="F748" s="95"/>
      <c r="G748" s="96" t="e">
        <f>IF(ISNA(VLOOKUP(F748,#REF!,3,0)),"",VLOOKUP(F748,#REF!,3,0))</f>
        <v>#REF!</v>
      </c>
      <c r="H748" s="99"/>
      <c r="I748" s="99"/>
      <c r="J748" s="97"/>
      <c r="K748" s="115" t="str">
        <f>IF(ISBLANK(J748),"",(VLOOKUP(J748,#REF!,2,0)))</f>
        <v/>
      </c>
      <c r="L748" s="95" t="str">
        <f t="shared" si="47"/>
        <v/>
      </c>
      <c r="M748" s="95"/>
      <c r="N748" s="95"/>
      <c r="O748" s="95"/>
      <c r="P748" s="95"/>
      <c r="Q748" s="95"/>
      <c r="R748" s="95" t="str">
        <f t="shared" si="48"/>
        <v/>
      </c>
      <c r="S748" s="95"/>
      <c r="T748" s="89"/>
      <c r="U748" s="90"/>
      <c r="V748" s="90"/>
      <c r="W748" s="47"/>
      <c r="X748" s="59"/>
      <c r="Y748" s="80">
        <f t="shared" si="49"/>
        <v>0</v>
      </c>
      <c r="Z748" s="81"/>
    </row>
    <row r="749" spans="1:26" s="1" customFormat="1" ht="15" customHeight="1">
      <c r="A749" s="13" t="str">
        <f>IF(ISBLANK(F749),"",VLOOKUP(F749,#REF!,11,0))</f>
        <v/>
      </c>
      <c r="B749" s="40" t="str">
        <f>IF(ISBLANK(F749),"",VLOOKUP(F749,#REF!,7,0))</f>
        <v/>
      </c>
      <c r="D749" s="88" t="str">
        <f t="shared" si="46"/>
        <v/>
      </c>
      <c r="E749" s="66"/>
      <c r="F749" s="95"/>
      <c r="G749" s="96" t="e">
        <f>IF(ISNA(VLOOKUP(F749,#REF!,3,0)),"",VLOOKUP(F749,#REF!,3,0))</f>
        <v>#REF!</v>
      </c>
      <c r="H749" s="99"/>
      <c r="I749" s="99"/>
      <c r="J749" s="97"/>
      <c r="K749" s="115" t="str">
        <f>IF(ISBLANK(J749),"",(VLOOKUP(J749,#REF!,2,0)))</f>
        <v/>
      </c>
      <c r="L749" s="95" t="str">
        <f t="shared" si="47"/>
        <v/>
      </c>
      <c r="M749" s="95"/>
      <c r="N749" s="95"/>
      <c r="O749" s="95"/>
      <c r="P749" s="95"/>
      <c r="Q749" s="95"/>
      <c r="R749" s="95" t="str">
        <f t="shared" si="48"/>
        <v/>
      </c>
      <c r="S749" s="95"/>
      <c r="T749" s="89"/>
      <c r="U749" s="90"/>
      <c r="V749" s="90"/>
      <c r="W749" s="47"/>
      <c r="X749" s="59"/>
      <c r="Y749" s="80">
        <f t="shared" si="49"/>
        <v>0</v>
      </c>
      <c r="Z749" s="81"/>
    </row>
    <row r="750" spans="1:26" s="1" customFormat="1" ht="15" customHeight="1">
      <c r="A750" s="13" t="str">
        <f>IF(ISBLANK(F750),"",VLOOKUP(F750,#REF!,11,0))</f>
        <v/>
      </c>
      <c r="B750" s="40" t="str">
        <f>IF(ISBLANK(F750),"",VLOOKUP(F750,#REF!,7,0))</f>
        <v/>
      </c>
      <c r="D750" s="88" t="str">
        <f t="shared" ref="D750:D813" si="50">IF(Y750=0,"",IF(ISBLANK(E750),IF(ISBLANK(V750),40,50),IF(E750="J",IF(ISBLANK(V750),29,39),IF(E750="Z",IF(ISBLANK(V750),29,39),IF(E750="G",IF(ISBLANK(V750),9,19),IF(E750="I",IF(ISBLANK(V750),9,19)))))))</f>
        <v/>
      </c>
      <c r="E750" s="66"/>
      <c r="F750" s="95"/>
      <c r="G750" s="96" t="e">
        <f>IF(ISNA(VLOOKUP(F750,#REF!,3,0)),"",VLOOKUP(F750,#REF!,3,0))</f>
        <v>#REF!</v>
      </c>
      <c r="H750" s="99"/>
      <c r="I750" s="99"/>
      <c r="J750" s="97"/>
      <c r="K750" s="115" t="str">
        <f>IF(ISBLANK(J750),"",(VLOOKUP(J750,#REF!,2,0)))</f>
        <v/>
      </c>
      <c r="L750" s="95" t="str">
        <f t="shared" si="47"/>
        <v/>
      </c>
      <c r="M750" s="95"/>
      <c r="N750" s="95"/>
      <c r="O750" s="95"/>
      <c r="P750" s="95"/>
      <c r="Q750" s="95"/>
      <c r="R750" s="95" t="str">
        <f t="shared" si="48"/>
        <v/>
      </c>
      <c r="S750" s="95"/>
      <c r="T750" s="89"/>
      <c r="U750" s="90"/>
      <c r="V750" s="90"/>
      <c r="W750" s="47"/>
      <c r="X750" s="59"/>
      <c r="Y750" s="80">
        <f t="shared" si="49"/>
        <v>0</v>
      </c>
      <c r="Z750" s="81"/>
    </row>
    <row r="751" spans="1:26" s="1" customFormat="1" ht="15" customHeight="1">
      <c r="A751" s="13" t="str">
        <f>IF(ISBLANK(F751),"",VLOOKUP(F751,#REF!,11,0))</f>
        <v/>
      </c>
      <c r="B751" s="40" t="str">
        <f>IF(ISBLANK(F751),"",VLOOKUP(F751,#REF!,7,0))</f>
        <v/>
      </c>
      <c r="D751" s="88" t="str">
        <f t="shared" si="50"/>
        <v/>
      </c>
      <c r="E751" s="66"/>
      <c r="F751" s="95"/>
      <c r="G751" s="96" t="e">
        <f>IF(ISNA(VLOOKUP(F751,#REF!,3,0)),"",VLOOKUP(F751,#REF!,3,0))</f>
        <v>#REF!</v>
      </c>
      <c r="H751" s="99"/>
      <c r="I751" s="99"/>
      <c r="J751" s="97"/>
      <c r="K751" s="115" t="str">
        <f>IF(ISBLANK(J751),"",(VLOOKUP(J751,#REF!,2,0)))</f>
        <v/>
      </c>
      <c r="L751" s="95" t="str">
        <f t="shared" ref="L751:L814" si="51">IF(B751="","",IF(B751="-","VX",IF(B751="&lt;","VX",IF(B751="+","OX",IF(B751="&gt;","OX",IF(B751="YY","YY",IF(B751="ZZ","ZZ")))))))</f>
        <v/>
      </c>
      <c r="M751" s="95"/>
      <c r="N751" s="95"/>
      <c r="O751" s="95"/>
      <c r="P751" s="95"/>
      <c r="Q751" s="95"/>
      <c r="R751" s="95" t="str">
        <f t="shared" ref="R751:R814" si="52">IF(Q751="","","0010")</f>
        <v/>
      </c>
      <c r="S751" s="95"/>
      <c r="T751" s="89"/>
      <c r="U751" s="90"/>
      <c r="V751" s="90"/>
      <c r="W751" s="47"/>
      <c r="X751" s="59"/>
      <c r="Y751" s="80">
        <f t="shared" ref="Y751:Y814" si="53">ROUND(U751-V751,2)</f>
        <v>0</v>
      </c>
      <c r="Z751" s="81"/>
    </row>
    <row r="752" spans="1:26" s="1" customFormat="1" ht="15" customHeight="1">
      <c r="A752" s="13" t="str">
        <f>IF(ISBLANK(F752),"",VLOOKUP(F752,#REF!,11,0))</f>
        <v/>
      </c>
      <c r="B752" s="40" t="str">
        <f>IF(ISBLANK(F752),"",VLOOKUP(F752,#REF!,7,0))</f>
        <v/>
      </c>
      <c r="D752" s="88" t="str">
        <f t="shared" si="50"/>
        <v/>
      </c>
      <c r="E752" s="66"/>
      <c r="F752" s="95"/>
      <c r="G752" s="96" t="e">
        <f>IF(ISNA(VLOOKUP(F752,#REF!,3,0)),"",VLOOKUP(F752,#REF!,3,0))</f>
        <v>#REF!</v>
      </c>
      <c r="H752" s="99"/>
      <c r="I752" s="99"/>
      <c r="J752" s="97"/>
      <c r="K752" s="115" t="str">
        <f>IF(ISBLANK(J752),"",(VLOOKUP(J752,#REF!,2,0)))</f>
        <v/>
      </c>
      <c r="L752" s="95" t="str">
        <f t="shared" si="51"/>
        <v/>
      </c>
      <c r="M752" s="95"/>
      <c r="N752" s="95"/>
      <c r="O752" s="95"/>
      <c r="P752" s="95"/>
      <c r="Q752" s="95"/>
      <c r="R752" s="95" t="str">
        <f t="shared" si="52"/>
        <v/>
      </c>
      <c r="S752" s="95"/>
      <c r="T752" s="89"/>
      <c r="U752" s="90"/>
      <c r="V752" s="90"/>
      <c r="W752" s="47"/>
      <c r="X752" s="59"/>
      <c r="Y752" s="80">
        <f t="shared" si="53"/>
        <v>0</v>
      </c>
      <c r="Z752" s="81"/>
    </row>
    <row r="753" spans="1:26" s="1" customFormat="1" ht="15" customHeight="1">
      <c r="A753" s="13" t="str">
        <f>IF(ISBLANK(F753),"",VLOOKUP(F753,#REF!,11,0))</f>
        <v/>
      </c>
      <c r="B753" s="40" t="str">
        <f>IF(ISBLANK(F753),"",VLOOKUP(F753,#REF!,7,0))</f>
        <v/>
      </c>
      <c r="D753" s="88" t="str">
        <f t="shared" si="50"/>
        <v/>
      </c>
      <c r="E753" s="66"/>
      <c r="F753" s="95"/>
      <c r="G753" s="96" t="e">
        <f>IF(ISNA(VLOOKUP(F753,#REF!,3,0)),"",VLOOKUP(F753,#REF!,3,0))</f>
        <v>#REF!</v>
      </c>
      <c r="H753" s="99"/>
      <c r="I753" s="99"/>
      <c r="J753" s="97"/>
      <c r="K753" s="115" t="str">
        <f>IF(ISBLANK(J753),"",(VLOOKUP(J753,#REF!,2,0)))</f>
        <v/>
      </c>
      <c r="L753" s="95" t="str">
        <f t="shared" si="51"/>
        <v/>
      </c>
      <c r="M753" s="95"/>
      <c r="N753" s="95"/>
      <c r="O753" s="95"/>
      <c r="P753" s="95"/>
      <c r="Q753" s="95"/>
      <c r="R753" s="95" t="str">
        <f t="shared" si="52"/>
        <v/>
      </c>
      <c r="S753" s="95"/>
      <c r="T753" s="89"/>
      <c r="U753" s="90"/>
      <c r="V753" s="90"/>
      <c r="W753" s="47"/>
      <c r="X753" s="59"/>
      <c r="Y753" s="80">
        <f t="shared" si="53"/>
        <v>0</v>
      </c>
      <c r="Z753" s="81"/>
    </row>
    <row r="754" spans="1:26" s="1" customFormat="1" ht="15" customHeight="1">
      <c r="A754" s="13" t="str">
        <f>IF(ISBLANK(F754),"",VLOOKUP(F754,#REF!,11,0))</f>
        <v/>
      </c>
      <c r="B754" s="40" t="str">
        <f>IF(ISBLANK(F754),"",VLOOKUP(F754,#REF!,7,0))</f>
        <v/>
      </c>
      <c r="D754" s="88" t="str">
        <f t="shared" si="50"/>
        <v/>
      </c>
      <c r="E754" s="66"/>
      <c r="F754" s="95"/>
      <c r="G754" s="96" t="e">
        <f>IF(ISNA(VLOOKUP(F754,#REF!,3,0)),"",VLOOKUP(F754,#REF!,3,0))</f>
        <v>#REF!</v>
      </c>
      <c r="H754" s="99"/>
      <c r="I754" s="99"/>
      <c r="J754" s="97"/>
      <c r="K754" s="115" t="str">
        <f>IF(ISBLANK(J754),"",(VLOOKUP(J754,#REF!,2,0)))</f>
        <v/>
      </c>
      <c r="L754" s="95" t="str">
        <f t="shared" si="51"/>
        <v/>
      </c>
      <c r="M754" s="95"/>
      <c r="N754" s="95"/>
      <c r="O754" s="95"/>
      <c r="P754" s="95"/>
      <c r="Q754" s="95"/>
      <c r="R754" s="95" t="str">
        <f t="shared" si="52"/>
        <v/>
      </c>
      <c r="S754" s="95"/>
      <c r="T754" s="89"/>
      <c r="U754" s="90"/>
      <c r="V754" s="90"/>
      <c r="W754" s="47"/>
      <c r="X754" s="59"/>
      <c r="Y754" s="80">
        <f t="shared" si="53"/>
        <v>0</v>
      </c>
      <c r="Z754" s="81"/>
    </row>
    <row r="755" spans="1:26" s="1" customFormat="1" ht="15" customHeight="1">
      <c r="A755" s="13" t="str">
        <f>IF(ISBLANK(F755),"",VLOOKUP(F755,#REF!,11,0))</f>
        <v/>
      </c>
      <c r="B755" s="40" t="str">
        <f>IF(ISBLANK(F755),"",VLOOKUP(F755,#REF!,7,0))</f>
        <v/>
      </c>
      <c r="D755" s="88" t="str">
        <f t="shared" si="50"/>
        <v/>
      </c>
      <c r="E755" s="66"/>
      <c r="F755" s="95"/>
      <c r="G755" s="96" t="e">
        <f>IF(ISNA(VLOOKUP(F755,#REF!,3,0)),"",VLOOKUP(F755,#REF!,3,0))</f>
        <v>#REF!</v>
      </c>
      <c r="H755" s="99"/>
      <c r="I755" s="99"/>
      <c r="J755" s="97"/>
      <c r="K755" s="115" t="str">
        <f>IF(ISBLANK(J755),"",(VLOOKUP(J755,#REF!,2,0)))</f>
        <v/>
      </c>
      <c r="L755" s="95" t="str">
        <f t="shared" si="51"/>
        <v/>
      </c>
      <c r="M755" s="95"/>
      <c r="N755" s="95"/>
      <c r="O755" s="95"/>
      <c r="P755" s="95"/>
      <c r="Q755" s="95"/>
      <c r="R755" s="95" t="str">
        <f t="shared" si="52"/>
        <v/>
      </c>
      <c r="S755" s="95"/>
      <c r="T755" s="89"/>
      <c r="U755" s="90"/>
      <c r="V755" s="90"/>
      <c r="W755" s="47"/>
      <c r="X755" s="59"/>
      <c r="Y755" s="80">
        <f t="shared" si="53"/>
        <v>0</v>
      </c>
      <c r="Z755" s="81"/>
    </row>
    <row r="756" spans="1:26" s="1" customFormat="1" ht="15" customHeight="1">
      <c r="A756" s="13" t="str">
        <f>IF(ISBLANK(F756),"",VLOOKUP(F756,#REF!,11,0))</f>
        <v/>
      </c>
      <c r="B756" s="40" t="str">
        <f>IF(ISBLANK(F756),"",VLOOKUP(F756,#REF!,7,0))</f>
        <v/>
      </c>
      <c r="D756" s="88" t="str">
        <f t="shared" si="50"/>
        <v/>
      </c>
      <c r="E756" s="66"/>
      <c r="F756" s="95"/>
      <c r="G756" s="96" t="e">
        <f>IF(ISNA(VLOOKUP(F756,#REF!,3,0)),"",VLOOKUP(F756,#REF!,3,0))</f>
        <v>#REF!</v>
      </c>
      <c r="H756" s="99"/>
      <c r="I756" s="99"/>
      <c r="J756" s="97"/>
      <c r="K756" s="115" t="str">
        <f>IF(ISBLANK(J756),"",(VLOOKUP(J756,#REF!,2,0)))</f>
        <v/>
      </c>
      <c r="L756" s="95" t="str">
        <f t="shared" si="51"/>
        <v/>
      </c>
      <c r="M756" s="95"/>
      <c r="N756" s="95"/>
      <c r="O756" s="95"/>
      <c r="P756" s="95"/>
      <c r="Q756" s="95"/>
      <c r="R756" s="95" t="str">
        <f t="shared" si="52"/>
        <v/>
      </c>
      <c r="S756" s="95"/>
      <c r="T756" s="89"/>
      <c r="U756" s="90"/>
      <c r="V756" s="90"/>
      <c r="W756" s="47"/>
      <c r="X756" s="59"/>
      <c r="Y756" s="80">
        <f t="shared" si="53"/>
        <v>0</v>
      </c>
      <c r="Z756" s="81"/>
    </row>
    <row r="757" spans="1:26" s="1" customFormat="1" ht="15" customHeight="1">
      <c r="A757" s="13" t="str">
        <f>IF(ISBLANK(F757),"",VLOOKUP(F757,#REF!,11,0))</f>
        <v/>
      </c>
      <c r="B757" s="40" t="str">
        <f>IF(ISBLANK(F757),"",VLOOKUP(F757,#REF!,7,0))</f>
        <v/>
      </c>
      <c r="D757" s="88" t="str">
        <f t="shared" si="50"/>
        <v/>
      </c>
      <c r="E757" s="66"/>
      <c r="F757" s="95"/>
      <c r="G757" s="96" t="e">
        <f>IF(ISNA(VLOOKUP(F757,#REF!,3,0)),"",VLOOKUP(F757,#REF!,3,0))</f>
        <v>#REF!</v>
      </c>
      <c r="H757" s="99"/>
      <c r="I757" s="99"/>
      <c r="J757" s="97"/>
      <c r="K757" s="115" t="str">
        <f>IF(ISBLANK(J757),"",(VLOOKUP(J757,#REF!,2,0)))</f>
        <v/>
      </c>
      <c r="L757" s="95" t="str">
        <f t="shared" si="51"/>
        <v/>
      </c>
      <c r="M757" s="95"/>
      <c r="N757" s="95"/>
      <c r="O757" s="95"/>
      <c r="P757" s="95"/>
      <c r="Q757" s="95"/>
      <c r="R757" s="95" t="str">
        <f t="shared" si="52"/>
        <v/>
      </c>
      <c r="S757" s="95"/>
      <c r="T757" s="89"/>
      <c r="U757" s="90"/>
      <c r="V757" s="90"/>
      <c r="W757" s="47"/>
      <c r="X757" s="59"/>
      <c r="Y757" s="80">
        <f t="shared" si="53"/>
        <v>0</v>
      </c>
      <c r="Z757" s="81"/>
    </row>
    <row r="758" spans="1:26" s="1" customFormat="1" ht="15" customHeight="1">
      <c r="A758" s="13" t="str">
        <f>IF(ISBLANK(F758),"",VLOOKUP(F758,#REF!,11,0))</f>
        <v/>
      </c>
      <c r="B758" s="40" t="str">
        <f>IF(ISBLANK(F758),"",VLOOKUP(F758,#REF!,7,0))</f>
        <v/>
      </c>
      <c r="D758" s="88" t="str">
        <f t="shared" si="50"/>
        <v/>
      </c>
      <c r="E758" s="66"/>
      <c r="F758" s="95"/>
      <c r="G758" s="96" t="e">
        <f>IF(ISNA(VLOOKUP(F758,#REF!,3,0)),"",VLOOKUP(F758,#REF!,3,0))</f>
        <v>#REF!</v>
      </c>
      <c r="H758" s="99"/>
      <c r="I758" s="99"/>
      <c r="J758" s="97"/>
      <c r="K758" s="115" t="str">
        <f>IF(ISBLANK(J758),"",(VLOOKUP(J758,#REF!,2,0)))</f>
        <v/>
      </c>
      <c r="L758" s="95" t="str">
        <f t="shared" si="51"/>
        <v/>
      </c>
      <c r="M758" s="95"/>
      <c r="N758" s="95"/>
      <c r="O758" s="95"/>
      <c r="P758" s="95"/>
      <c r="Q758" s="95"/>
      <c r="R758" s="95" t="str">
        <f t="shared" si="52"/>
        <v/>
      </c>
      <c r="S758" s="95"/>
      <c r="T758" s="89"/>
      <c r="U758" s="90"/>
      <c r="V758" s="90"/>
      <c r="W758" s="47"/>
      <c r="X758" s="59"/>
      <c r="Y758" s="80">
        <f t="shared" si="53"/>
        <v>0</v>
      </c>
      <c r="Z758" s="81"/>
    </row>
    <row r="759" spans="1:26" s="1" customFormat="1" ht="15" customHeight="1">
      <c r="A759" s="13" t="str">
        <f>IF(ISBLANK(F759),"",VLOOKUP(F759,#REF!,11,0))</f>
        <v/>
      </c>
      <c r="B759" s="40" t="str">
        <f>IF(ISBLANK(F759),"",VLOOKUP(F759,#REF!,7,0))</f>
        <v/>
      </c>
      <c r="D759" s="88" t="str">
        <f t="shared" si="50"/>
        <v/>
      </c>
      <c r="E759" s="66"/>
      <c r="F759" s="95"/>
      <c r="G759" s="96" t="e">
        <f>IF(ISNA(VLOOKUP(F759,#REF!,3,0)),"",VLOOKUP(F759,#REF!,3,0))</f>
        <v>#REF!</v>
      </c>
      <c r="H759" s="99"/>
      <c r="I759" s="99"/>
      <c r="J759" s="97"/>
      <c r="K759" s="115" t="str">
        <f>IF(ISBLANK(J759),"",(VLOOKUP(J759,#REF!,2,0)))</f>
        <v/>
      </c>
      <c r="L759" s="95" t="str">
        <f t="shared" si="51"/>
        <v/>
      </c>
      <c r="M759" s="95"/>
      <c r="N759" s="95"/>
      <c r="O759" s="95"/>
      <c r="P759" s="95"/>
      <c r="Q759" s="95"/>
      <c r="R759" s="95" t="str">
        <f t="shared" si="52"/>
        <v/>
      </c>
      <c r="S759" s="95"/>
      <c r="T759" s="89"/>
      <c r="U759" s="90"/>
      <c r="V759" s="90"/>
      <c r="W759" s="47"/>
      <c r="X759" s="59"/>
      <c r="Y759" s="80">
        <f t="shared" si="53"/>
        <v>0</v>
      </c>
      <c r="Z759" s="81"/>
    </row>
    <row r="760" spans="1:26" s="1" customFormat="1" ht="15" customHeight="1">
      <c r="A760" s="13" t="str">
        <f>IF(ISBLANK(F760),"",VLOOKUP(F760,#REF!,11,0))</f>
        <v/>
      </c>
      <c r="B760" s="40" t="str">
        <f>IF(ISBLANK(F760),"",VLOOKUP(F760,#REF!,7,0))</f>
        <v/>
      </c>
      <c r="D760" s="88" t="str">
        <f t="shared" si="50"/>
        <v/>
      </c>
      <c r="E760" s="66"/>
      <c r="F760" s="95"/>
      <c r="G760" s="96" t="e">
        <f>IF(ISNA(VLOOKUP(F760,#REF!,3,0)),"",VLOOKUP(F760,#REF!,3,0))</f>
        <v>#REF!</v>
      </c>
      <c r="H760" s="99"/>
      <c r="I760" s="99"/>
      <c r="J760" s="97"/>
      <c r="K760" s="115" t="str">
        <f>IF(ISBLANK(J760),"",(VLOOKUP(J760,#REF!,2,0)))</f>
        <v/>
      </c>
      <c r="L760" s="95" t="str">
        <f t="shared" si="51"/>
        <v/>
      </c>
      <c r="M760" s="95"/>
      <c r="N760" s="95"/>
      <c r="O760" s="95"/>
      <c r="P760" s="95"/>
      <c r="Q760" s="95"/>
      <c r="R760" s="95" t="str">
        <f t="shared" si="52"/>
        <v/>
      </c>
      <c r="S760" s="95"/>
      <c r="T760" s="89"/>
      <c r="U760" s="90"/>
      <c r="V760" s="90"/>
      <c r="W760" s="47"/>
      <c r="X760" s="59"/>
      <c r="Y760" s="80">
        <f t="shared" si="53"/>
        <v>0</v>
      </c>
      <c r="Z760" s="81"/>
    </row>
    <row r="761" spans="1:26" s="1" customFormat="1" ht="15" customHeight="1">
      <c r="A761" s="13" t="str">
        <f>IF(ISBLANK(F761),"",VLOOKUP(F761,#REF!,11,0))</f>
        <v/>
      </c>
      <c r="B761" s="40" t="str">
        <f>IF(ISBLANK(F761),"",VLOOKUP(F761,#REF!,7,0))</f>
        <v/>
      </c>
      <c r="D761" s="88" t="str">
        <f t="shared" si="50"/>
        <v/>
      </c>
      <c r="E761" s="66"/>
      <c r="F761" s="95"/>
      <c r="G761" s="96" t="e">
        <f>IF(ISNA(VLOOKUP(F761,#REF!,3,0)),"",VLOOKUP(F761,#REF!,3,0))</f>
        <v>#REF!</v>
      </c>
      <c r="H761" s="99"/>
      <c r="I761" s="99"/>
      <c r="J761" s="97"/>
      <c r="K761" s="115" t="str">
        <f>IF(ISBLANK(J761),"",(VLOOKUP(J761,#REF!,2,0)))</f>
        <v/>
      </c>
      <c r="L761" s="95" t="str">
        <f t="shared" si="51"/>
        <v/>
      </c>
      <c r="M761" s="95"/>
      <c r="N761" s="95"/>
      <c r="O761" s="95"/>
      <c r="P761" s="95"/>
      <c r="Q761" s="95"/>
      <c r="R761" s="95" t="str">
        <f t="shared" si="52"/>
        <v/>
      </c>
      <c r="S761" s="95"/>
      <c r="T761" s="89"/>
      <c r="U761" s="90"/>
      <c r="V761" s="90"/>
      <c r="W761" s="47"/>
      <c r="X761" s="59"/>
      <c r="Y761" s="80">
        <f t="shared" si="53"/>
        <v>0</v>
      </c>
      <c r="Z761" s="81"/>
    </row>
    <row r="762" spans="1:26" s="1" customFormat="1" ht="15" customHeight="1">
      <c r="A762" s="13" t="str">
        <f>IF(ISBLANK(F762),"",VLOOKUP(F762,#REF!,11,0))</f>
        <v/>
      </c>
      <c r="B762" s="40" t="str">
        <f>IF(ISBLANK(F762),"",VLOOKUP(F762,#REF!,7,0))</f>
        <v/>
      </c>
      <c r="D762" s="88" t="str">
        <f t="shared" si="50"/>
        <v/>
      </c>
      <c r="E762" s="66"/>
      <c r="F762" s="95"/>
      <c r="G762" s="96" t="e">
        <f>IF(ISNA(VLOOKUP(F762,#REF!,3,0)),"",VLOOKUP(F762,#REF!,3,0))</f>
        <v>#REF!</v>
      </c>
      <c r="H762" s="99"/>
      <c r="I762" s="99"/>
      <c r="J762" s="97"/>
      <c r="K762" s="115" t="str">
        <f>IF(ISBLANK(J762),"",(VLOOKUP(J762,#REF!,2,0)))</f>
        <v/>
      </c>
      <c r="L762" s="95" t="str">
        <f t="shared" si="51"/>
        <v/>
      </c>
      <c r="M762" s="95"/>
      <c r="N762" s="95"/>
      <c r="O762" s="95"/>
      <c r="P762" s="95"/>
      <c r="Q762" s="95"/>
      <c r="R762" s="95" t="str">
        <f t="shared" si="52"/>
        <v/>
      </c>
      <c r="S762" s="95"/>
      <c r="T762" s="89"/>
      <c r="U762" s="90"/>
      <c r="V762" s="90"/>
      <c r="W762" s="47"/>
      <c r="X762" s="59"/>
      <c r="Y762" s="80">
        <f t="shared" si="53"/>
        <v>0</v>
      </c>
      <c r="Z762" s="81"/>
    </row>
    <row r="763" spans="1:26" s="1" customFormat="1" ht="15" customHeight="1">
      <c r="A763" s="13" t="str">
        <f>IF(ISBLANK(F763),"",VLOOKUP(F763,#REF!,11,0))</f>
        <v/>
      </c>
      <c r="B763" s="40" t="str">
        <f>IF(ISBLANK(F763),"",VLOOKUP(F763,#REF!,7,0))</f>
        <v/>
      </c>
      <c r="D763" s="88" t="str">
        <f t="shared" si="50"/>
        <v/>
      </c>
      <c r="E763" s="66"/>
      <c r="F763" s="95"/>
      <c r="G763" s="96" t="e">
        <f>IF(ISNA(VLOOKUP(F763,#REF!,3,0)),"",VLOOKUP(F763,#REF!,3,0))</f>
        <v>#REF!</v>
      </c>
      <c r="H763" s="99"/>
      <c r="I763" s="99"/>
      <c r="J763" s="97"/>
      <c r="K763" s="115" t="str">
        <f>IF(ISBLANK(J763),"",(VLOOKUP(J763,#REF!,2,0)))</f>
        <v/>
      </c>
      <c r="L763" s="95" t="str">
        <f t="shared" si="51"/>
        <v/>
      </c>
      <c r="M763" s="95"/>
      <c r="N763" s="95"/>
      <c r="O763" s="95"/>
      <c r="P763" s="95"/>
      <c r="Q763" s="95"/>
      <c r="R763" s="95" t="str">
        <f t="shared" si="52"/>
        <v/>
      </c>
      <c r="S763" s="95"/>
      <c r="T763" s="89"/>
      <c r="U763" s="90"/>
      <c r="V763" s="90"/>
      <c r="W763" s="47"/>
      <c r="X763" s="59"/>
      <c r="Y763" s="80">
        <f t="shared" si="53"/>
        <v>0</v>
      </c>
      <c r="Z763" s="81"/>
    </row>
    <row r="764" spans="1:26" s="1" customFormat="1" ht="15" customHeight="1">
      <c r="A764" s="13" t="str">
        <f>IF(ISBLANK(F764),"",VLOOKUP(F764,#REF!,11,0))</f>
        <v/>
      </c>
      <c r="B764" s="40" t="str">
        <f>IF(ISBLANK(F764),"",VLOOKUP(F764,#REF!,7,0))</f>
        <v/>
      </c>
      <c r="D764" s="88" t="str">
        <f t="shared" si="50"/>
        <v/>
      </c>
      <c r="E764" s="66"/>
      <c r="F764" s="95"/>
      <c r="G764" s="96" t="e">
        <f>IF(ISNA(VLOOKUP(F764,#REF!,3,0)),"",VLOOKUP(F764,#REF!,3,0))</f>
        <v>#REF!</v>
      </c>
      <c r="H764" s="99"/>
      <c r="I764" s="99"/>
      <c r="J764" s="97"/>
      <c r="K764" s="115" t="str">
        <f>IF(ISBLANK(J764),"",(VLOOKUP(J764,#REF!,2,0)))</f>
        <v/>
      </c>
      <c r="L764" s="95" t="str">
        <f t="shared" si="51"/>
        <v/>
      </c>
      <c r="M764" s="95"/>
      <c r="N764" s="95"/>
      <c r="O764" s="95"/>
      <c r="P764" s="95"/>
      <c r="Q764" s="95"/>
      <c r="R764" s="95" t="str">
        <f t="shared" si="52"/>
        <v/>
      </c>
      <c r="S764" s="95"/>
      <c r="T764" s="89"/>
      <c r="U764" s="90"/>
      <c r="V764" s="90"/>
      <c r="W764" s="47"/>
      <c r="X764" s="59"/>
      <c r="Y764" s="80">
        <f t="shared" si="53"/>
        <v>0</v>
      </c>
      <c r="Z764" s="81"/>
    </row>
    <row r="765" spans="1:26" s="1" customFormat="1" ht="15" customHeight="1">
      <c r="A765" s="13" t="str">
        <f>IF(ISBLANK(F765),"",VLOOKUP(F765,#REF!,11,0))</f>
        <v/>
      </c>
      <c r="B765" s="40" t="str">
        <f>IF(ISBLANK(F765),"",VLOOKUP(F765,#REF!,7,0))</f>
        <v/>
      </c>
      <c r="D765" s="88" t="str">
        <f t="shared" si="50"/>
        <v/>
      </c>
      <c r="E765" s="66"/>
      <c r="F765" s="95"/>
      <c r="G765" s="96" t="e">
        <f>IF(ISNA(VLOOKUP(F765,#REF!,3,0)),"",VLOOKUP(F765,#REF!,3,0))</f>
        <v>#REF!</v>
      </c>
      <c r="H765" s="99"/>
      <c r="I765" s="99"/>
      <c r="J765" s="97"/>
      <c r="K765" s="115" t="str">
        <f>IF(ISBLANK(J765),"",(VLOOKUP(J765,#REF!,2,0)))</f>
        <v/>
      </c>
      <c r="L765" s="95" t="str">
        <f t="shared" si="51"/>
        <v/>
      </c>
      <c r="M765" s="95"/>
      <c r="N765" s="95"/>
      <c r="O765" s="95"/>
      <c r="P765" s="95"/>
      <c r="Q765" s="95"/>
      <c r="R765" s="95" t="str">
        <f t="shared" si="52"/>
        <v/>
      </c>
      <c r="S765" s="95"/>
      <c r="T765" s="89"/>
      <c r="U765" s="90"/>
      <c r="V765" s="90"/>
      <c r="W765" s="47"/>
      <c r="X765" s="59"/>
      <c r="Y765" s="80">
        <f t="shared" si="53"/>
        <v>0</v>
      </c>
      <c r="Z765" s="81"/>
    </row>
    <row r="766" spans="1:26" s="1" customFormat="1" ht="15" customHeight="1">
      <c r="A766" s="13" t="str">
        <f>IF(ISBLANK(F766),"",VLOOKUP(F766,#REF!,11,0))</f>
        <v/>
      </c>
      <c r="B766" s="40" t="str">
        <f>IF(ISBLANK(F766),"",VLOOKUP(F766,#REF!,7,0))</f>
        <v/>
      </c>
      <c r="D766" s="88" t="str">
        <f t="shared" si="50"/>
        <v/>
      </c>
      <c r="E766" s="66"/>
      <c r="F766" s="95"/>
      <c r="G766" s="96" t="e">
        <f>IF(ISNA(VLOOKUP(F766,#REF!,3,0)),"",VLOOKUP(F766,#REF!,3,0))</f>
        <v>#REF!</v>
      </c>
      <c r="H766" s="99"/>
      <c r="I766" s="99"/>
      <c r="J766" s="97"/>
      <c r="K766" s="115" t="str">
        <f>IF(ISBLANK(J766),"",(VLOOKUP(J766,#REF!,2,0)))</f>
        <v/>
      </c>
      <c r="L766" s="95" t="str">
        <f t="shared" si="51"/>
        <v/>
      </c>
      <c r="M766" s="95"/>
      <c r="N766" s="95"/>
      <c r="O766" s="95"/>
      <c r="P766" s="95"/>
      <c r="Q766" s="95"/>
      <c r="R766" s="95" t="str">
        <f t="shared" si="52"/>
        <v/>
      </c>
      <c r="S766" s="95"/>
      <c r="T766" s="89"/>
      <c r="U766" s="90"/>
      <c r="V766" s="90"/>
      <c r="W766" s="47"/>
      <c r="X766" s="59"/>
      <c r="Y766" s="80">
        <f t="shared" si="53"/>
        <v>0</v>
      </c>
      <c r="Z766" s="81"/>
    </row>
    <row r="767" spans="1:26" s="1" customFormat="1" ht="15" customHeight="1">
      <c r="A767" s="13" t="str">
        <f>IF(ISBLANK(F767),"",VLOOKUP(F767,#REF!,11,0))</f>
        <v/>
      </c>
      <c r="B767" s="40" t="str">
        <f>IF(ISBLANK(F767),"",VLOOKUP(F767,#REF!,7,0))</f>
        <v/>
      </c>
      <c r="D767" s="88" t="str">
        <f t="shared" si="50"/>
        <v/>
      </c>
      <c r="E767" s="66"/>
      <c r="F767" s="95"/>
      <c r="G767" s="96" t="e">
        <f>IF(ISNA(VLOOKUP(F767,#REF!,3,0)),"",VLOOKUP(F767,#REF!,3,0))</f>
        <v>#REF!</v>
      </c>
      <c r="H767" s="99"/>
      <c r="I767" s="99"/>
      <c r="J767" s="97"/>
      <c r="K767" s="115" t="str">
        <f>IF(ISBLANK(J767),"",(VLOOKUP(J767,#REF!,2,0)))</f>
        <v/>
      </c>
      <c r="L767" s="95" t="str">
        <f t="shared" si="51"/>
        <v/>
      </c>
      <c r="M767" s="95"/>
      <c r="N767" s="95"/>
      <c r="O767" s="95"/>
      <c r="P767" s="95"/>
      <c r="Q767" s="95"/>
      <c r="R767" s="95" t="str">
        <f t="shared" si="52"/>
        <v/>
      </c>
      <c r="S767" s="95"/>
      <c r="T767" s="89"/>
      <c r="U767" s="90"/>
      <c r="V767" s="90"/>
      <c r="W767" s="47"/>
      <c r="X767" s="59"/>
      <c r="Y767" s="80">
        <f t="shared" si="53"/>
        <v>0</v>
      </c>
      <c r="Z767" s="81"/>
    </row>
    <row r="768" spans="1:26" s="1" customFormat="1" ht="15" customHeight="1">
      <c r="A768" s="13" t="str">
        <f>IF(ISBLANK(F768),"",VLOOKUP(F768,#REF!,11,0))</f>
        <v/>
      </c>
      <c r="B768" s="40" t="str">
        <f>IF(ISBLANK(F768),"",VLOOKUP(F768,#REF!,7,0))</f>
        <v/>
      </c>
      <c r="D768" s="88" t="str">
        <f t="shared" si="50"/>
        <v/>
      </c>
      <c r="E768" s="66"/>
      <c r="F768" s="95"/>
      <c r="G768" s="96" t="e">
        <f>IF(ISNA(VLOOKUP(F768,#REF!,3,0)),"",VLOOKUP(F768,#REF!,3,0))</f>
        <v>#REF!</v>
      </c>
      <c r="H768" s="99"/>
      <c r="I768" s="99"/>
      <c r="J768" s="97"/>
      <c r="K768" s="115" t="str">
        <f>IF(ISBLANK(J768),"",(VLOOKUP(J768,#REF!,2,0)))</f>
        <v/>
      </c>
      <c r="L768" s="95" t="str">
        <f t="shared" si="51"/>
        <v/>
      </c>
      <c r="M768" s="95"/>
      <c r="N768" s="95"/>
      <c r="O768" s="95"/>
      <c r="P768" s="95"/>
      <c r="Q768" s="95"/>
      <c r="R768" s="95" t="str">
        <f t="shared" si="52"/>
        <v/>
      </c>
      <c r="S768" s="95"/>
      <c r="T768" s="89"/>
      <c r="U768" s="90"/>
      <c r="V768" s="90"/>
      <c r="W768" s="47"/>
      <c r="X768" s="59"/>
      <c r="Y768" s="80">
        <f t="shared" si="53"/>
        <v>0</v>
      </c>
      <c r="Z768" s="81"/>
    </row>
    <row r="769" spans="1:26" s="1" customFormat="1" ht="15" customHeight="1">
      <c r="A769" s="13" t="str">
        <f>IF(ISBLANK(F769),"",VLOOKUP(F769,#REF!,11,0))</f>
        <v/>
      </c>
      <c r="B769" s="40" t="str">
        <f>IF(ISBLANK(F769),"",VLOOKUP(F769,#REF!,7,0))</f>
        <v/>
      </c>
      <c r="D769" s="88" t="str">
        <f t="shared" si="50"/>
        <v/>
      </c>
      <c r="E769" s="66"/>
      <c r="F769" s="95"/>
      <c r="G769" s="96" t="e">
        <f>IF(ISNA(VLOOKUP(F769,#REF!,3,0)),"",VLOOKUP(F769,#REF!,3,0))</f>
        <v>#REF!</v>
      </c>
      <c r="H769" s="99"/>
      <c r="I769" s="99"/>
      <c r="J769" s="97"/>
      <c r="K769" s="115" t="str">
        <f>IF(ISBLANK(J769),"",(VLOOKUP(J769,#REF!,2,0)))</f>
        <v/>
      </c>
      <c r="L769" s="95" t="str">
        <f t="shared" si="51"/>
        <v/>
      </c>
      <c r="M769" s="95"/>
      <c r="N769" s="95"/>
      <c r="O769" s="95"/>
      <c r="P769" s="95"/>
      <c r="Q769" s="95"/>
      <c r="R769" s="95" t="str">
        <f t="shared" si="52"/>
        <v/>
      </c>
      <c r="S769" s="95"/>
      <c r="T769" s="89"/>
      <c r="U769" s="90"/>
      <c r="V769" s="90"/>
      <c r="W769" s="47"/>
      <c r="X769" s="59"/>
      <c r="Y769" s="80">
        <f t="shared" si="53"/>
        <v>0</v>
      </c>
      <c r="Z769" s="81"/>
    </row>
    <row r="770" spans="1:26" s="1" customFormat="1" ht="15" customHeight="1">
      <c r="A770" s="13" t="str">
        <f>IF(ISBLANK(F770),"",VLOOKUP(F770,#REF!,11,0))</f>
        <v/>
      </c>
      <c r="B770" s="40" t="str">
        <f>IF(ISBLANK(F770),"",VLOOKUP(F770,#REF!,7,0))</f>
        <v/>
      </c>
      <c r="D770" s="88" t="str">
        <f t="shared" si="50"/>
        <v/>
      </c>
      <c r="E770" s="66"/>
      <c r="F770" s="95"/>
      <c r="G770" s="96" t="e">
        <f>IF(ISNA(VLOOKUP(F770,#REF!,3,0)),"",VLOOKUP(F770,#REF!,3,0))</f>
        <v>#REF!</v>
      </c>
      <c r="H770" s="99"/>
      <c r="I770" s="99"/>
      <c r="J770" s="97"/>
      <c r="K770" s="115" t="str">
        <f>IF(ISBLANK(J770),"",(VLOOKUP(J770,#REF!,2,0)))</f>
        <v/>
      </c>
      <c r="L770" s="95" t="str">
        <f t="shared" si="51"/>
        <v/>
      </c>
      <c r="M770" s="95"/>
      <c r="N770" s="95"/>
      <c r="O770" s="95"/>
      <c r="P770" s="95"/>
      <c r="Q770" s="95"/>
      <c r="R770" s="95" t="str">
        <f t="shared" si="52"/>
        <v/>
      </c>
      <c r="S770" s="95"/>
      <c r="T770" s="89"/>
      <c r="U770" s="90"/>
      <c r="V770" s="90"/>
      <c r="W770" s="47"/>
      <c r="X770" s="59"/>
      <c r="Y770" s="80">
        <f t="shared" si="53"/>
        <v>0</v>
      </c>
      <c r="Z770" s="81"/>
    </row>
    <row r="771" spans="1:26" s="1" customFormat="1" ht="15" customHeight="1">
      <c r="A771" s="13" t="str">
        <f>IF(ISBLANK(F771),"",VLOOKUP(F771,#REF!,11,0))</f>
        <v/>
      </c>
      <c r="B771" s="40" t="str">
        <f>IF(ISBLANK(F771),"",VLOOKUP(F771,#REF!,7,0))</f>
        <v/>
      </c>
      <c r="D771" s="88" t="str">
        <f t="shared" si="50"/>
        <v/>
      </c>
      <c r="E771" s="66"/>
      <c r="F771" s="95"/>
      <c r="G771" s="96" t="e">
        <f>IF(ISNA(VLOOKUP(F771,#REF!,3,0)),"",VLOOKUP(F771,#REF!,3,0))</f>
        <v>#REF!</v>
      </c>
      <c r="H771" s="99"/>
      <c r="I771" s="99"/>
      <c r="J771" s="97"/>
      <c r="K771" s="115" t="str">
        <f>IF(ISBLANK(J771),"",(VLOOKUP(J771,#REF!,2,0)))</f>
        <v/>
      </c>
      <c r="L771" s="95" t="str">
        <f t="shared" si="51"/>
        <v/>
      </c>
      <c r="M771" s="95"/>
      <c r="N771" s="95"/>
      <c r="O771" s="95"/>
      <c r="P771" s="95"/>
      <c r="Q771" s="95"/>
      <c r="R771" s="95" t="str">
        <f t="shared" si="52"/>
        <v/>
      </c>
      <c r="S771" s="95"/>
      <c r="T771" s="89"/>
      <c r="U771" s="90"/>
      <c r="V771" s="90"/>
      <c r="W771" s="47"/>
      <c r="X771" s="59"/>
      <c r="Y771" s="80">
        <f t="shared" si="53"/>
        <v>0</v>
      </c>
      <c r="Z771" s="81"/>
    </row>
    <row r="772" spans="1:26" s="1" customFormat="1" ht="15" customHeight="1">
      <c r="A772" s="13" t="str">
        <f>IF(ISBLANK(F772),"",VLOOKUP(F772,#REF!,11,0))</f>
        <v/>
      </c>
      <c r="B772" s="40" t="str">
        <f>IF(ISBLANK(F772),"",VLOOKUP(F772,#REF!,7,0))</f>
        <v/>
      </c>
      <c r="D772" s="88" t="str">
        <f t="shared" si="50"/>
        <v/>
      </c>
      <c r="E772" s="66"/>
      <c r="F772" s="95"/>
      <c r="G772" s="96" t="e">
        <f>IF(ISNA(VLOOKUP(F772,#REF!,3,0)),"",VLOOKUP(F772,#REF!,3,0))</f>
        <v>#REF!</v>
      </c>
      <c r="H772" s="99"/>
      <c r="I772" s="99"/>
      <c r="J772" s="97"/>
      <c r="K772" s="115" t="str">
        <f>IF(ISBLANK(J772),"",(VLOOKUP(J772,#REF!,2,0)))</f>
        <v/>
      </c>
      <c r="L772" s="95" t="str">
        <f t="shared" si="51"/>
        <v/>
      </c>
      <c r="M772" s="95"/>
      <c r="N772" s="95"/>
      <c r="O772" s="95"/>
      <c r="P772" s="95"/>
      <c r="Q772" s="95"/>
      <c r="R772" s="95" t="str">
        <f t="shared" si="52"/>
        <v/>
      </c>
      <c r="S772" s="95"/>
      <c r="T772" s="89"/>
      <c r="U772" s="90"/>
      <c r="V772" s="90"/>
      <c r="W772" s="47"/>
      <c r="X772" s="59"/>
      <c r="Y772" s="80">
        <f t="shared" si="53"/>
        <v>0</v>
      </c>
      <c r="Z772" s="81"/>
    </row>
    <row r="773" spans="1:26" s="1" customFormat="1" ht="15" customHeight="1">
      <c r="A773" s="13" t="str">
        <f>IF(ISBLANK(F773),"",VLOOKUP(F773,#REF!,11,0))</f>
        <v/>
      </c>
      <c r="B773" s="40" t="str">
        <f>IF(ISBLANK(F773),"",VLOOKUP(F773,#REF!,7,0))</f>
        <v/>
      </c>
      <c r="D773" s="88" t="str">
        <f t="shared" si="50"/>
        <v/>
      </c>
      <c r="E773" s="66"/>
      <c r="F773" s="95"/>
      <c r="G773" s="96" t="e">
        <f>IF(ISNA(VLOOKUP(F773,#REF!,3,0)),"",VLOOKUP(F773,#REF!,3,0))</f>
        <v>#REF!</v>
      </c>
      <c r="H773" s="99"/>
      <c r="I773" s="99"/>
      <c r="J773" s="97"/>
      <c r="K773" s="115" t="str">
        <f>IF(ISBLANK(J773),"",(VLOOKUP(J773,#REF!,2,0)))</f>
        <v/>
      </c>
      <c r="L773" s="95" t="str">
        <f t="shared" si="51"/>
        <v/>
      </c>
      <c r="M773" s="95"/>
      <c r="N773" s="95"/>
      <c r="O773" s="95"/>
      <c r="P773" s="95"/>
      <c r="Q773" s="95"/>
      <c r="R773" s="95" t="str">
        <f t="shared" si="52"/>
        <v/>
      </c>
      <c r="S773" s="95"/>
      <c r="T773" s="89"/>
      <c r="U773" s="90"/>
      <c r="V773" s="90"/>
      <c r="W773" s="47"/>
      <c r="X773" s="59"/>
      <c r="Y773" s="80">
        <f t="shared" si="53"/>
        <v>0</v>
      </c>
      <c r="Z773" s="81"/>
    </row>
    <row r="774" spans="1:26" s="1" customFormat="1" ht="15" customHeight="1">
      <c r="A774" s="13" t="str">
        <f>IF(ISBLANK(F774),"",VLOOKUP(F774,#REF!,11,0))</f>
        <v/>
      </c>
      <c r="B774" s="40" t="str">
        <f>IF(ISBLANK(F774),"",VLOOKUP(F774,#REF!,7,0))</f>
        <v/>
      </c>
      <c r="D774" s="88" t="str">
        <f t="shared" si="50"/>
        <v/>
      </c>
      <c r="E774" s="66"/>
      <c r="F774" s="95"/>
      <c r="G774" s="96" t="e">
        <f>IF(ISNA(VLOOKUP(F774,#REF!,3,0)),"",VLOOKUP(F774,#REF!,3,0))</f>
        <v>#REF!</v>
      </c>
      <c r="H774" s="99"/>
      <c r="I774" s="99"/>
      <c r="J774" s="97"/>
      <c r="K774" s="115" t="str">
        <f>IF(ISBLANK(J774),"",(VLOOKUP(J774,#REF!,2,0)))</f>
        <v/>
      </c>
      <c r="L774" s="95" t="str">
        <f t="shared" si="51"/>
        <v/>
      </c>
      <c r="M774" s="95"/>
      <c r="N774" s="95"/>
      <c r="O774" s="95"/>
      <c r="P774" s="95"/>
      <c r="Q774" s="95"/>
      <c r="R774" s="95" t="str">
        <f t="shared" si="52"/>
        <v/>
      </c>
      <c r="S774" s="95"/>
      <c r="T774" s="89"/>
      <c r="U774" s="90"/>
      <c r="V774" s="90"/>
      <c r="W774" s="47"/>
      <c r="X774" s="59"/>
      <c r="Y774" s="80">
        <f t="shared" si="53"/>
        <v>0</v>
      </c>
      <c r="Z774" s="81"/>
    </row>
    <row r="775" spans="1:26" s="1" customFormat="1" ht="15" customHeight="1">
      <c r="A775" s="13" t="str">
        <f>IF(ISBLANK(F775),"",VLOOKUP(F775,#REF!,11,0))</f>
        <v/>
      </c>
      <c r="B775" s="40" t="str">
        <f>IF(ISBLANK(F775),"",VLOOKUP(F775,#REF!,7,0))</f>
        <v/>
      </c>
      <c r="D775" s="88" t="str">
        <f t="shared" si="50"/>
        <v/>
      </c>
      <c r="E775" s="66"/>
      <c r="F775" s="95"/>
      <c r="G775" s="96" t="e">
        <f>IF(ISNA(VLOOKUP(F775,#REF!,3,0)),"",VLOOKUP(F775,#REF!,3,0))</f>
        <v>#REF!</v>
      </c>
      <c r="H775" s="99"/>
      <c r="I775" s="99"/>
      <c r="J775" s="97"/>
      <c r="K775" s="115" t="str">
        <f>IF(ISBLANK(J775),"",(VLOOKUP(J775,#REF!,2,0)))</f>
        <v/>
      </c>
      <c r="L775" s="95" t="str">
        <f t="shared" si="51"/>
        <v/>
      </c>
      <c r="M775" s="95"/>
      <c r="N775" s="95"/>
      <c r="O775" s="95"/>
      <c r="P775" s="95"/>
      <c r="Q775" s="95"/>
      <c r="R775" s="95" t="str">
        <f t="shared" si="52"/>
        <v/>
      </c>
      <c r="S775" s="95"/>
      <c r="T775" s="89"/>
      <c r="U775" s="90"/>
      <c r="V775" s="90"/>
      <c r="W775" s="47"/>
      <c r="X775" s="59"/>
      <c r="Y775" s="80">
        <f t="shared" si="53"/>
        <v>0</v>
      </c>
      <c r="Z775" s="81"/>
    </row>
    <row r="776" spans="1:26" s="1" customFormat="1" ht="15" customHeight="1">
      <c r="A776" s="13" t="str">
        <f>IF(ISBLANK(F776),"",VLOOKUP(F776,#REF!,11,0))</f>
        <v/>
      </c>
      <c r="B776" s="40" t="str">
        <f>IF(ISBLANK(F776),"",VLOOKUP(F776,#REF!,7,0))</f>
        <v/>
      </c>
      <c r="D776" s="88" t="str">
        <f t="shared" si="50"/>
        <v/>
      </c>
      <c r="E776" s="66"/>
      <c r="F776" s="95"/>
      <c r="G776" s="96" t="e">
        <f>IF(ISNA(VLOOKUP(F776,#REF!,3,0)),"",VLOOKUP(F776,#REF!,3,0))</f>
        <v>#REF!</v>
      </c>
      <c r="H776" s="99"/>
      <c r="I776" s="99"/>
      <c r="J776" s="97"/>
      <c r="K776" s="115" t="str">
        <f>IF(ISBLANK(J776),"",(VLOOKUP(J776,#REF!,2,0)))</f>
        <v/>
      </c>
      <c r="L776" s="95" t="str">
        <f t="shared" si="51"/>
        <v/>
      </c>
      <c r="M776" s="95"/>
      <c r="N776" s="95"/>
      <c r="O776" s="95"/>
      <c r="P776" s="95"/>
      <c r="Q776" s="95"/>
      <c r="R776" s="95" t="str">
        <f t="shared" si="52"/>
        <v/>
      </c>
      <c r="S776" s="95"/>
      <c r="T776" s="89"/>
      <c r="U776" s="90"/>
      <c r="V776" s="90"/>
      <c r="W776" s="47"/>
      <c r="X776" s="59"/>
      <c r="Y776" s="80">
        <f t="shared" si="53"/>
        <v>0</v>
      </c>
      <c r="Z776" s="81"/>
    </row>
    <row r="777" spans="1:26" s="1" customFormat="1" ht="15" customHeight="1">
      <c r="A777" s="13" t="str">
        <f>IF(ISBLANK(F777),"",VLOOKUP(F777,#REF!,11,0))</f>
        <v/>
      </c>
      <c r="B777" s="40" t="str">
        <f>IF(ISBLANK(F777),"",VLOOKUP(F777,#REF!,7,0))</f>
        <v/>
      </c>
      <c r="D777" s="88" t="str">
        <f t="shared" si="50"/>
        <v/>
      </c>
      <c r="E777" s="66"/>
      <c r="F777" s="95"/>
      <c r="G777" s="96" t="e">
        <f>IF(ISNA(VLOOKUP(F777,#REF!,3,0)),"",VLOOKUP(F777,#REF!,3,0))</f>
        <v>#REF!</v>
      </c>
      <c r="H777" s="99"/>
      <c r="I777" s="99"/>
      <c r="J777" s="97"/>
      <c r="K777" s="115" t="str">
        <f>IF(ISBLANK(J777),"",(VLOOKUP(J777,#REF!,2,0)))</f>
        <v/>
      </c>
      <c r="L777" s="95" t="str">
        <f t="shared" si="51"/>
        <v/>
      </c>
      <c r="M777" s="95"/>
      <c r="N777" s="95"/>
      <c r="O777" s="95"/>
      <c r="P777" s="95"/>
      <c r="Q777" s="95"/>
      <c r="R777" s="95" t="str">
        <f t="shared" si="52"/>
        <v/>
      </c>
      <c r="S777" s="95"/>
      <c r="T777" s="89"/>
      <c r="U777" s="90"/>
      <c r="V777" s="90"/>
      <c r="W777" s="47"/>
      <c r="X777" s="59"/>
      <c r="Y777" s="80">
        <f t="shared" si="53"/>
        <v>0</v>
      </c>
      <c r="Z777" s="81"/>
    </row>
    <row r="778" spans="1:26" s="1" customFormat="1" ht="15" customHeight="1">
      <c r="A778" s="13" t="str">
        <f>IF(ISBLANK(F778),"",VLOOKUP(F778,#REF!,11,0))</f>
        <v/>
      </c>
      <c r="B778" s="40" t="str">
        <f>IF(ISBLANK(F778),"",VLOOKUP(F778,#REF!,7,0))</f>
        <v/>
      </c>
      <c r="D778" s="88" t="str">
        <f t="shared" si="50"/>
        <v/>
      </c>
      <c r="E778" s="66"/>
      <c r="F778" s="95"/>
      <c r="G778" s="96" t="e">
        <f>IF(ISNA(VLOOKUP(F778,#REF!,3,0)),"",VLOOKUP(F778,#REF!,3,0))</f>
        <v>#REF!</v>
      </c>
      <c r="H778" s="99"/>
      <c r="I778" s="99"/>
      <c r="J778" s="97"/>
      <c r="K778" s="115" t="str">
        <f>IF(ISBLANK(J778),"",(VLOOKUP(J778,#REF!,2,0)))</f>
        <v/>
      </c>
      <c r="L778" s="95" t="str">
        <f t="shared" si="51"/>
        <v/>
      </c>
      <c r="M778" s="95"/>
      <c r="N778" s="95"/>
      <c r="O778" s="95"/>
      <c r="P778" s="95"/>
      <c r="Q778" s="95"/>
      <c r="R778" s="95" t="str">
        <f t="shared" si="52"/>
        <v/>
      </c>
      <c r="S778" s="95"/>
      <c r="T778" s="89"/>
      <c r="U778" s="90"/>
      <c r="V778" s="90"/>
      <c r="W778" s="47"/>
      <c r="X778" s="59"/>
      <c r="Y778" s="80">
        <f t="shared" si="53"/>
        <v>0</v>
      </c>
      <c r="Z778" s="81"/>
    </row>
    <row r="779" spans="1:26" s="1" customFormat="1" ht="15" customHeight="1">
      <c r="A779" s="13" t="str">
        <f>IF(ISBLANK(F779),"",VLOOKUP(F779,#REF!,11,0))</f>
        <v/>
      </c>
      <c r="B779" s="40" t="str">
        <f>IF(ISBLANK(F779),"",VLOOKUP(F779,#REF!,7,0))</f>
        <v/>
      </c>
      <c r="D779" s="88" t="str">
        <f t="shared" si="50"/>
        <v/>
      </c>
      <c r="E779" s="66"/>
      <c r="F779" s="95"/>
      <c r="G779" s="96" t="e">
        <f>IF(ISNA(VLOOKUP(F779,#REF!,3,0)),"",VLOOKUP(F779,#REF!,3,0))</f>
        <v>#REF!</v>
      </c>
      <c r="H779" s="99"/>
      <c r="I779" s="99"/>
      <c r="J779" s="97"/>
      <c r="K779" s="115" t="str">
        <f>IF(ISBLANK(J779),"",(VLOOKUP(J779,#REF!,2,0)))</f>
        <v/>
      </c>
      <c r="L779" s="95" t="str">
        <f t="shared" si="51"/>
        <v/>
      </c>
      <c r="M779" s="95"/>
      <c r="N779" s="95"/>
      <c r="O779" s="95"/>
      <c r="P779" s="95"/>
      <c r="Q779" s="95"/>
      <c r="R779" s="95" t="str">
        <f t="shared" si="52"/>
        <v/>
      </c>
      <c r="S779" s="95"/>
      <c r="T779" s="89"/>
      <c r="U779" s="90"/>
      <c r="V779" s="90"/>
      <c r="W779" s="47"/>
      <c r="X779" s="59"/>
      <c r="Y779" s="80">
        <f t="shared" si="53"/>
        <v>0</v>
      </c>
      <c r="Z779" s="81"/>
    </row>
    <row r="780" spans="1:26" s="1" customFormat="1" ht="15" customHeight="1">
      <c r="A780" s="13" t="str">
        <f>IF(ISBLANK(F780),"",VLOOKUP(F780,#REF!,11,0))</f>
        <v/>
      </c>
      <c r="B780" s="40" t="str">
        <f>IF(ISBLANK(F780),"",VLOOKUP(F780,#REF!,7,0))</f>
        <v/>
      </c>
      <c r="D780" s="88" t="str">
        <f t="shared" si="50"/>
        <v/>
      </c>
      <c r="E780" s="66"/>
      <c r="F780" s="95"/>
      <c r="G780" s="96" t="e">
        <f>IF(ISNA(VLOOKUP(F780,#REF!,3,0)),"",VLOOKUP(F780,#REF!,3,0))</f>
        <v>#REF!</v>
      </c>
      <c r="H780" s="99"/>
      <c r="I780" s="99"/>
      <c r="J780" s="97"/>
      <c r="K780" s="115" t="str">
        <f>IF(ISBLANK(J780),"",(VLOOKUP(J780,#REF!,2,0)))</f>
        <v/>
      </c>
      <c r="L780" s="95" t="str">
        <f t="shared" si="51"/>
        <v/>
      </c>
      <c r="M780" s="95"/>
      <c r="N780" s="95"/>
      <c r="O780" s="95"/>
      <c r="P780" s="95"/>
      <c r="Q780" s="95"/>
      <c r="R780" s="95" t="str">
        <f t="shared" si="52"/>
        <v/>
      </c>
      <c r="S780" s="95"/>
      <c r="T780" s="89"/>
      <c r="U780" s="90"/>
      <c r="V780" s="90"/>
      <c r="W780" s="47"/>
      <c r="X780" s="59"/>
      <c r="Y780" s="80">
        <f t="shared" si="53"/>
        <v>0</v>
      </c>
      <c r="Z780" s="81"/>
    </row>
    <row r="781" spans="1:26" s="1" customFormat="1" ht="15" customHeight="1">
      <c r="A781" s="13" t="str">
        <f>IF(ISBLANK(F781),"",VLOOKUP(F781,#REF!,11,0))</f>
        <v/>
      </c>
      <c r="B781" s="40" t="str">
        <f>IF(ISBLANK(F781),"",VLOOKUP(F781,#REF!,7,0))</f>
        <v/>
      </c>
      <c r="D781" s="88" t="str">
        <f t="shared" si="50"/>
        <v/>
      </c>
      <c r="E781" s="66"/>
      <c r="F781" s="95"/>
      <c r="G781" s="96" t="e">
        <f>IF(ISNA(VLOOKUP(F781,#REF!,3,0)),"",VLOOKUP(F781,#REF!,3,0))</f>
        <v>#REF!</v>
      </c>
      <c r="H781" s="99"/>
      <c r="I781" s="99"/>
      <c r="J781" s="97"/>
      <c r="K781" s="115" t="str">
        <f>IF(ISBLANK(J781),"",(VLOOKUP(J781,#REF!,2,0)))</f>
        <v/>
      </c>
      <c r="L781" s="95" t="str">
        <f t="shared" si="51"/>
        <v/>
      </c>
      <c r="M781" s="95"/>
      <c r="N781" s="95"/>
      <c r="O781" s="95"/>
      <c r="P781" s="95"/>
      <c r="Q781" s="95"/>
      <c r="R781" s="95" t="str">
        <f t="shared" si="52"/>
        <v/>
      </c>
      <c r="S781" s="95"/>
      <c r="T781" s="89"/>
      <c r="U781" s="90"/>
      <c r="V781" s="90"/>
      <c r="W781" s="47"/>
      <c r="X781" s="59"/>
      <c r="Y781" s="80">
        <f t="shared" si="53"/>
        <v>0</v>
      </c>
      <c r="Z781" s="81"/>
    </row>
    <row r="782" spans="1:26" s="1" customFormat="1" ht="15" customHeight="1">
      <c r="A782" s="13" t="str">
        <f>IF(ISBLANK(F782),"",VLOOKUP(F782,#REF!,11,0))</f>
        <v/>
      </c>
      <c r="B782" s="40" t="str">
        <f>IF(ISBLANK(F782),"",VLOOKUP(F782,#REF!,7,0))</f>
        <v/>
      </c>
      <c r="D782" s="88" t="str">
        <f t="shared" si="50"/>
        <v/>
      </c>
      <c r="E782" s="66"/>
      <c r="F782" s="95"/>
      <c r="G782" s="96" t="e">
        <f>IF(ISNA(VLOOKUP(F782,#REF!,3,0)),"",VLOOKUP(F782,#REF!,3,0))</f>
        <v>#REF!</v>
      </c>
      <c r="H782" s="99"/>
      <c r="I782" s="99"/>
      <c r="J782" s="97"/>
      <c r="K782" s="115" t="str">
        <f>IF(ISBLANK(J782),"",(VLOOKUP(J782,#REF!,2,0)))</f>
        <v/>
      </c>
      <c r="L782" s="95" t="str">
        <f t="shared" si="51"/>
        <v/>
      </c>
      <c r="M782" s="95"/>
      <c r="N782" s="95"/>
      <c r="O782" s="95"/>
      <c r="P782" s="95"/>
      <c r="Q782" s="95"/>
      <c r="R782" s="95" t="str">
        <f t="shared" si="52"/>
        <v/>
      </c>
      <c r="S782" s="95"/>
      <c r="T782" s="89"/>
      <c r="U782" s="90"/>
      <c r="V782" s="90"/>
      <c r="W782" s="47"/>
      <c r="X782" s="59"/>
      <c r="Y782" s="80">
        <f t="shared" si="53"/>
        <v>0</v>
      </c>
      <c r="Z782" s="81"/>
    </row>
    <row r="783" spans="1:26" s="1" customFormat="1" ht="15" customHeight="1">
      <c r="A783" s="13" t="str">
        <f>IF(ISBLANK(F783),"",VLOOKUP(F783,#REF!,11,0))</f>
        <v/>
      </c>
      <c r="B783" s="40" t="str">
        <f>IF(ISBLANK(F783),"",VLOOKUP(F783,#REF!,7,0))</f>
        <v/>
      </c>
      <c r="D783" s="88" t="str">
        <f t="shared" si="50"/>
        <v/>
      </c>
      <c r="E783" s="66"/>
      <c r="F783" s="95"/>
      <c r="G783" s="96" t="e">
        <f>IF(ISNA(VLOOKUP(F783,#REF!,3,0)),"",VLOOKUP(F783,#REF!,3,0))</f>
        <v>#REF!</v>
      </c>
      <c r="H783" s="99"/>
      <c r="I783" s="99"/>
      <c r="J783" s="97"/>
      <c r="K783" s="115" t="str">
        <f>IF(ISBLANK(J783),"",(VLOOKUP(J783,#REF!,2,0)))</f>
        <v/>
      </c>
      <c r="L783" s="95" t="str">
        <f t="shared" si="51"/>
        <v/>
      </c>
      <c r="M783" s="95"/>
      <c r="N783" s="95"/>
      <c r="O783" s="95"/>
      <c r="P783" s="95"/>
      <c r="Q783" s="95"/>
      <c r="R783" s="95" t="str">
        <f t="shared" si="52"/>
        <v/>
      </c>
      <c r="S783" s="95"/>
      <c r="T783" s="89"/>
      <c r="U783" s="90"/>
      <c r="V783" s="90"/>
      <c r="W783" s="47"/>
      <c r="X783" s="59"/>
      <c r="Y783" s="80">
        <f t="shared" si="53"/>
        <v>0</v>
      </c>
      <c r="Z783" s="81"/>
    </row>
    <row r="784" spans="1:26" s="1" customFormat="1" ht="15" customHeight="1">
      <c r="A784" s="13" t="str">
        <f>IF(ISBLANK(F784),"",VLOOKUP(F784,#REF!,11,0))</f>
        <v/>
      </c>
      <c r="B784" s="40" t="str">
        <f>IF(ISBLANK(F784),"",VLOOKUP(F784,#REF!,7,0))</f>
        <v/>
      </c>
      <c r="D784" s="88" t="str">
        <f t="shared" si="50"/>
        <v/>
      </c>
      <c r="E784" s="66"/>
      <c r="F784" s="95"/>
      <c r="G784" s="96" t="e">
        <f>IF(ISNA(VLOOKUP(F784,#REF!,3,0)),"",VLOOKUP(F784,#REF!,3,0))</f>
        <v>#REF!</v>
      </c>
      <c r="H784" s="99"/>
      <c r="I784" s="99"/>
      <c r="J784" s="97"/>
      <c r="K784" s="115" t="str">
        <f>IF(ISBLANK(J784),"",(VLOOKUP(J784,#REF!,2,0)))</f>
        <v/>
      </c>
      <c r="L784" s="95" t="str">
        <f t="shared" si="51"/>
        <v/>
      </c>
      <c r="M784" s="95"/>
      <c r="N784" s="95"/>
      <c r="O784" s="95"/>
      <c r="P784" s="95"/>
      <c r="Q784" s="95"/>
      <c r="R784" s="95" t="str">
        <f t="shared" si="52"/>
        <v/>
      </c>
      <c r="S784" s="95"/>
      <c r="T784" s="89"/>
      <c r="U784" s="90"/>
      <c r="V784" s="90"/>
      <c r="W784" s="47"/>
      <c r="X784" s="59"/>
      <c r="Y784" s="80">
        <f t="shared" si="53"/>
        <v>0</v>
      </c>
      <c r="Z784" s="81"/>
    </row>
    <row r="785" spans="1:26" s="1" customFormat="1" ht="15" customHeight="1">
      <c r="A785" s="13" t="str">
        <f>IF(ISBLANK(F785),"",VLOOKUP(F785,#REF!,11,0))</f>
        <v/>
      </c>
      <c r="B785" s="40" t="str">
        <f>IF(ISBLANK(F785),"",VLOOKUP(F785,#REF!,7,0))</f>
        <v/>
      </c>
      <c r="D785" s="88" t="str">
        <f t="shared" si="50"/>
        <v/>
      </c>
      <c r="E785" s="66"/>
      <c r="F785" s="95"/>
      <c r="G785" s="96" t="e">
        <f>IF(ISNA(VLOOKUP(F785,#REF!,3,0)),"",VLOOKUP(F785,#REF!,3,0))</f>
        <v>#REF!</v>
      </c>
      <c r="H785" s="99"/>
      <c r="I785" s="99"/>
      <c r="J785" s="97"/>
      <c r="K785" s="115" t="str">
        <f>IF(ISBLANK(J785),"",(VLOOKUP(J785,#REF!,2,0)))</f>
        <v/>
      </c>
      <c r="L785" s="95" t="str">
        <f t="shared" si="51"/>
        <v/>
      </c>
      <c r="M785" s="95"/>
      <c r="N785" s="95"/>
      <c r="O785" s="95"/>
      <c r="P785" s="95"/>
      <c r="Q785" s="95"/>
      <c r="R785" s="95" t="str">
        <f t="shared" si="52"/>
        <v/>
      </c>
      <c r="S785" s="95"/>
      <c r="T785" s="89"/>
      <c r="U785" s="90"/>
      <c r="V785" s="90"/>
      <c r="W785" s="47"/>
      <c r="X785" s="59"/>
      <c r="Y785" s="80">
        <f t="shared" si="53"/>
        <v>0</v>
      </c>
      <c r="Z785" s="81"/>
    </row>
    <row r="786" spans="1:26" s="1" customFormat="1" ht="15" customHeight="1">
      <c r="A786" s="13" t="str">
        <f>IF(ISBLANK(F786),"",VLOOKUP(F786,#REF!,11,0))</f>
        <v/>
      </c>
      <c r="B786" s="40" t="str">
        <f>IF(ISBLANK(F786),"",VLOOKUP(F786,#REF!,7,0))</f>
        <v/>
      </c>
      <c r="D786" s="88" t="str">
        <f t="shared" si="50"/>
        <v/>
      </c>
      <c r="E786" s="66"/>
      <c r="F786" s="95"/>
      <c r="G786" s="96" t="e">
        <f>IF(ISNA(VLOOKUP(F786,#REF!,3,0)),"",VLOOKUP(F786,#REF!,3,0))</f>
        <v>#REF!</v>
      </c>
      <c r="H786" s="99"/>
      <c r="I786" s="99"/>
      <c r="J786" s="97"/>
      <c r="K786" s="115" t="str">
        <f>IF(ISBLANK(J786),"",(VLOOKUP(J786,#REF!,2,0)))</f>
        <v/>
      </c>
      <c r="L786" s="95" t="str">
        <f t="shared" si="51"/>
        <v/>
      </c>
      <c r="M786" s="95"/>
      <c r="N786" s="95"/>
      <c r="O786" s="95"/>
      <c r="P786" s="95"/>
      <c r="Q786" s="95"/>
      <c r="R786" s="95" t="str">
        <f t="shared" si="52"/>
        <v/>
      </c>
      <c r="S786" s="95"/>
      <c r="T786" s="89"/>
      <c r="U786" s="90"/>
      <c r="V786" s="90"/>
      <c r="W786" s="47"/>
      <c r="X786" s="59"/>
      <c r="Y786" s="80">
        <f t="shared" si="53"/>
        <v>0</v>
      </c>
      <c r="Z786" s="81"/>
    </row>
    <row r="787" spans="1:26" s="1" customFormat="1" ht="15" customHeight="1">
      <c r="A787" s="13" t="str">
        <f>IF(ISBLANK(F787),"",VLOOKUP(F787,#REF!,11,0))</f>
        <v/>
      </c>
      <c r="B787" s="40" t="str">
        <f>IF(ISBLANK(F787),"",VLOOKUP(F787,#REF!,7,0))</f>
        <v/>
      </c>
      <c r="D787" s="88" t="str">
        <f t="shared" si="50"/>
        <v/>
      </c>
      <c r="E787" s="66"/>
      <c r="F787" s="95"/>
      <c r="G787" s="96" t="e">
        <f>IF(ISNA(VLOOKUP(F787,#REF!,3,0)),"",VLOOKUP(F787,#REF!,3,0))</f>
        <v>#REF!</v>
      </c>
      <c r="H787" s="99"/>
      <c r="I787" s="99"/>
      <c r="J787" s="97"/>
      <c r="K787" s="115" t="str">
        <f>IF(ISBLANK(J787),"",(VLOOKUP(J787,#REF!,2,0)))</f>
        <v/>
      </c>
      <c r="L787" s="95" t="str">
        <f t="shared" si="51"/>
        <v/>
      </c>
      <c r="M787" s="95"/>
      <c r="N787" s="95"/>
      <c r="O787" s="95"/>
      <c r="P787" s="95"/>
      <c r="Q787" s="95"/>
      <c r="R787" s="95" t="str">
        <f t="shared" si="52"/>
        <v/>
      </c>
      <c r="S787" s="95"/>
      <c r="T787" s="89"/>
      <c r="U787" s="90"/>
      <c r="V787" s="90"/>
      <c r="W787" s="47"/>
      <c r="X787" s="59"/>
      <c r="Y787" s="80">
        <f t="shared" si="53"/>
        <v>0</v>
      </c>
      <c r="Z787" s="81"/>
    </row>
    <row r="788" spans="1:26" s="1" customFormat="1" ht="15" customHeight="1">
      <c r="A788" s="13" t="str">
        <f>IF(ISBLANK(F788),"",VLOOKUP(F788,#REF!,11,0))</f>
        <v/>
      </c>
      <c r="B788" s="40" t="str">
        <f>IF(ISBLANK(F788),"",VLOOKUP(F788,#REF!,7,0))</f>
        <v/>
      </c>
      <c r="D788" s="88" t="str">
        <f t="shared" si="50"/>
        <v/>
      </c>
      <c r="E788" s="66"/>
      <c r="F788" s="95"/>
      <c r="G788" s="96" t="e">
        <f>IF(ISNA(VLOOKUP(F788,#REF!,3,0)),"",VLOOKUP(F788,#REF!,3,0))</f>
        <v>#REF!</v>
      </c>
      <c r="H788" s="99"/>
      <c r="I788" s="99"/>
      <c r="J788" s="97"/>
      <c r="K788" s="115" t="str">
        <f>IF(ISBLANK(J788),"",(VLOOKUP(J788,#REF!,2,0)))</f>
        <v/>
      </c>
      <c r="L788" s="95" t="str">
        <f t="shared" si="51"/>
        <v/>
      </c>
      <c r="M788" s="95"/>
      <c r="N788" s="95"/>
      <c r="O788" s="95"/>
      <c r="P788" s="95"/>
      <c r="Q788" s="95"/>
      <c r="R788" s="95" t="str">
        <f t="shared" si="52"/>
        <v/>
      </c>
      <c r="S788" s="95"/>
      <c r="T788" s="89"/>
      <c r="U788" s="90"/>
      <c r="V788" s="90"/>
      <c r="W788" s="47"/>
      <c r="X788" s="59"/>
      <c r="Y788" s="80">
        <f t="shared" si="53"/>
        <v>0</v>
      </c>
      <c r="Z788" s="81"/>
    </row>
    <row r="789" spans="1:26" s="1" customFormat="1" ht="15" customHeight="1">
      <c r="A789" s="13" t="str">
        <f>IF(ISBLANK(F789),"",VLOOKUP(F789,#REF!,11,0))</f>
        <v/>
      </c>
      <c r="B789" s="40" t="str">
        <f>IF(ISBLANK(F789),"",VLOOKUP(F789,#REF!,7,0))</f>
        <v/>
      </c>
      <c r="D789" s="88" t="str">
        <f t="shared" si="50"/>
        <v/>
      </c>
      <c r="E789" s="66"/>
      <c r="F789" s="95"/>
      <c r="G789" s="96" t="e">
        <f>IF(ISNA(VLOOKUP(F789,#REF!,3,0)),"",VLOOKUP(F789,#REF!,3,0))</f>
        <v>#REF!</v>
      </c>
      <c r="H789" s="99"/>
      <c r="I789" s="99"/>
      <c r="J789" s="97"/>
      <c r="K789" s="115" t="str">
        <f>IF(ISBLANK(J789),"",(VLOOKUP(J789,#REF!,2,0)))</f>
        <v/>
      </c>
      <c r="L789" s="95" t="str">
        <f t="shared" si="51"/>
        <v/>
      </c>
      <c r="M789" s="95"/>
      <c r="N789" s="95"/>
      <c r="O789" s="95"/>
      <c r="P789" s="95"/>
      <c r="Q789" s="95"/>
      <c r="R789" s="95" t="str">
        <f t="shared" si="52"/>
        <v/>
      </c>
      <c r="S789" s="95"/>
      <c r="T789" s="89"/>
      <c r="U789" s="90"/>
      <c r="V789" s="90"/>
      <c r="W789" s="47"/>
      <c r="X789" s="59"/>
      <c r="Y789" s="80">
        <f t="shared" si="53"/>
        <v>0</v>
      </c>
      <c r="Z789" s="81"/>
    </row>
    <row r="790" spans="1:26" s="1" customFormat="1" ht="15" customHeight="1">
      <c r="A790" s="13" t="str">
        <f>IF(ISBLANK(F790),"",VLOOKUP(F790,#REF!,11,0))</f>
        <v/>
      </c>
      <c r="B790" s="40" t="str">
        <f>IF(ISBLANK(F790),"",VLOOKUP(F790,#REF!,7,0))</f>
        <v/>
      </c>
      <c r="D790" s="88" t="str">
        <f t="shared" si="50"/>
        <v/>
      </c>
      <c r="E790" s="66"/>
      <c r="F790" s="95"/>
      <c r="G790" s="96" t="e">
        <f>IF(ISNA(VLOOKUP(F790,#REF!,3,0)),"",VLOOKUP(F790,#REF!,3,0))</f>
        <v>#REF!</v>
      </c>
      <c r="H790" s="99"/>
      <c r="I790" s="99"/>
      <c r="J790" s="97"/>
      <c r="K790" s="115" t="str">
        <f>IF(ISBLANK(J790),"",(VLOOKUP(J790,#REF!,2,0)))</f>
        <v/>
      </c>
      <c r="L790" s="95" t="str">
        <f t="shared" si="51"/>
        <v/>
      </c>
      <c r="M790" s="95"/>
      <c r="N790" s="95"/>
      <c r="O790" s="95"/>
      <c r="P790" s="95"/>
      <c r="Q790" s="95"/>
      <c r="R790" s="95" t="str">
        <f t="shared" si="52"/>
        <v/>
      </c>
      <c r="S790" s="95"/>
      <c r="T790" s="89"/>
      <c r="U790" s="90"/>
      <c r="V790" s="90"/>
      <c r="W790" s="47"/>
      <c r="X790" s="59"/>
      <c r="Y790" s="80">
        <f t="shared" si="53"/>
        <v>0</v>
      </c>
      <c r="Z790" s="81"/>
    </row>
    <row r="791" spans="1:26" s="1" customFormat="1" ht="15" customHeight="1">
      <c r="A791" s="13" t="str">
        <f>IF(ISBLANK(F791),"",VLOOKUP(F791,#REF!,11,0))</f>
        <v/>
      </c>
      <c r="B791" s="40" t="str">
        <f>IF(ISBLANK(F791),"",VLOOKUP(F791,#REF!,7,0))</f>
        <v/>
      </c>
      <c r="D791" s="88" t="str">
        <f t="shared" si="50"/>
        <v/>
      </c>
      <c r="E791" s="66"/>
      <c r="F791" s="95"/>
      <c r="G791" s="96" t="e">
        <f>IF(ISNA(VLOOKUP(F791,#REF!,3,0)),"",VLOOKUP(F791,#REF!,3,0))</f>
        <v>#REF!</v>
      </c>
      <c r="H791" s="99"/>
      <c r="I791" s="99"/>
      <c r="J791" s="97"/>
      <c r="K791" s="115" t="str">
        <f>IF(ISBLANK(J791),"",(VLOOKUP(J791,#REF!,2,0)))</f>
        <v/>
      </c>
      <c r="L791" s="95" t="str">
        <f t="shared" si="51"/>
        <v/>
      </c>
      <c r="M791" s="95"/>
      <c r="N791" s="95"/>
      <c r="O791" s="95"/>
      <c r="P791" s="95"/>
      <c r="Q791" s="95"/>
      <c r="R791" s="95" t="str">
        <f t="shared" si="52"/>
        <v/>
      </c>
      <c r="S791" s="95"/>
      <c r="T791" s="89"/>
      <c r="U791" s="90"/>
      <c r="V791" s="90"/>
      <c r="W791" s="47"/>
      <c r="X791" s="59"/>
      <c r="Y791" s="80">
        <f t="shared" si="53"/>
        <v>0</v>
      </c>
      <c r="Z791" s="81"/>
    </row>
    <row r="792" spans="1:26" s="1" customFormat="1" ht="15" customHeight="1">
      <c r="A792" s="13" t="str">
        <f>IF(ISBLANK(F792),"",VLOOKUP(F792,#REF!,11,0))</f>
        <v/>
      </c>
      <c r="B792" s="40" t="str">
        <f>IF(ISBLANK(F792),"",VLOOKUP(F792,#REF!,7,0))</f>
        <v/>
      </c>
      <c r="D792" s="88" t="str">
        <f t="shared" si="50"/>
        <v/>
      </c>
      <c r="E792" s="66"/>
      <c r="F792" s="95"/>
      <c r="G792" s="96" t="e">
        <f>IF(ISNA(VLOOKUP(F792,#REF!,3,0)),"",VLOOKUP(F792,#REF!,3,0))</f>
        <v>#REF!</v>
      </c>
      <c r="H792" s="99"/>
      <c r="I792" s="99"/>
      <c r="J792" s="97"/>
      <c r="K792" s="115" t="str">
        <f>IF(ISBLANK(J792),"",(VLOOKUP(J792,#REF!,2,0)))</f>
        <v/>
      </c>
      <c r="L792" s="95" t="str">
        <f t="shared" si="51"/>
        <v/>
      </c>
      <c r="M792" s="95"/>
      <c r="N792" s="95"/>
      <c r="O792" s="95"/>
      <c r="P792" s="95"/>
      <c r="Q792" s="95"/>
      <c r="R792" s="95" t="str">
        <f t="shared" si="52"/>
        <v/>
      </c>
      <c r="S792" s="95"/>
      <c r="T792" s="89"/>
      <c r="U792" s="90"/>
      <c r="V792" s="90"/>
      <c r="W792" s="47"/>
      <c r="X792" s="59"/>
      <c r="Y792" s="80">
        <f t="shared" si="53"/>
        <v>0</v>
      </c>
      <c r="Z792" s="81"/>
    </row>
    <row r="793" spans="1:26" s="1" customFormat="1" ht="15" customHeight="1">
      <c r="A793" s="13" t="str">
        <f>IF(ISBLANK(F793),"",VLOOKUP(F793,#REF!,11,0))</f>
        <v/>
      </c>
      <c r="B793" s="40" t="str">
        <f>IF(ISBLANK(F793),"",VLOOKUP(F793,#REF!,7,0))</f>
        <v/>
      </c>
      <c r="D793" s="88" t="str">
        <f t="shared" si="50"/>
        <v/>
      </c>
      <c r="E793" s="66"/>
      <c r="F793" s="95"/>
      <c r="G793" s="96" t="e">
        <f>IF(ISNA(VLOOKUP(F793,#REF!,3,0)),"",VLOOKUP(F793,#REF!,3,0))</f>
        <v>#REF!</v>
      </c>
      <c r="H793" s="99"/>
      <c r="I793" s="99"/>
      <c r="J793" s="97"/>
      <c r="K793" s="115" t="str">
        <f>IF(ISBLANK(J793),"",(VLOOKUP(J793,#REF!,2,0)))</f>
        <v/>
      </c>
      <c r="L793" s="95" t="str">
        <f t="shared" si="51"/>
        <v/>
      </c>
      <c r="M793" s="95"/>
      <c r="N793" s="95"/>
      <c r="O793" s="95"/>
      <c r="P793" s="95"/>
      <c r="Q793" s="95"/>
      <c r="R793" s="95" t="str">
        <f t="shared" si="52"/>
        <v/>
      </c>
      <c r="S793" s="95"/>
      <c r="T793" s="89"/>
      <c r="U793" s="90"/>
      <c r="V793" s="90"/>
      <c r="W793" s="47"/>
      <c r="X793" s="59"/>
      <c r="Y793" s="80">
        <f t="shared" si="53"/>
        <v>0</v>
      </c>
      <c r="Z793" s="81"/>
    </row>
    <row r="794" spans="1:26" s="1" customFormat="1" ht="15" customHeight="1">
      <c r="A794" s="13" t="str">
        <f>IF(ISBLANK(F794),"",VLOOKUP(F794,#REF!,11,0))</f>
        <v/>
      </c>
      <c r="B794" s="40" t="str">
        <f>IF(ISBLANK(F794),"",VLOOKUP(F794,#REF!,7,0))</f>
        <v/>
      </c>
      <c r="D794" s="88" t="str">
        <f t="shared" si="50"/>
        <v/>
      </c>
      <c r="E794" s="66"/>
      <c r="F794" s="95"/>
      <c r="G794" s="96" t="e">
        <f>IF(ISNA(VLOOKUP(F794,#REF!,3,0)),"",VLOOKUP(F794,#REF!,3,0))</f>
        <v>#REF!</v>
      </c>
      <c r="H794" s="99"/>
      <c r="I794" s="99"/>
      <c r="J794" s="97"/>
      <c r="K794" s="115" t="str">
        <f>IF(ISBLANK(J794),"",(VLOOKUP(J794,#REF!,2,0)))</f>
        <v/>
      </c>
      <c r="L794" s="95" t="str">
        <f t="shared" si="51"/>
        <v/>
      </c>
      <c r="M794" s="95"/>
      <c r="N794" s="95"/>
      <c r="O794" s="95"/>
      <c r="P794" s="95"/>
      <c r="Q794" s="95"/>
      <c r="R794" s="95" t="str">
        <f t="shared" si="52"/>
        <v/>
      </c>
      <c r="S794" s="95"/>
      <c r="T794" s="89"/>
      <c r="U794" s="90"/>
      <c r="V794" s="90"/>
      <c r="W794" s="47"/>
      <c r="X794" s="59"/>
      <c r="Y794" s="80">
        <f t="shared" si="53"/>
        <v>0</v>
      </c>
      <c r="Z794" s="81"/>
    </row>
    <row r="795" spans="1:26" s="1" customFormat="1" ht="15" customHeight="1">
      <c r="A795" s="13" t="str">
        <f>IF(ISBLANK(F795),"",VLOOKUP(F795,#REF!,11,0))</f>
        <v/>
      </c>
      <c r="B795" s="40" t="str">
        <f>IF(ISBLANK(F795),"",VLOOKUP(F795,#REF!,7,0))</f>
        <v/>
      </c>
      <c r="D795" s="88" t="str">
        <f t="shared" si="50"/>
        <v/>
      </c>
      <c r="E795" s="66"/>
      <c r="F795" s="95"/>
      <c r="G795" s="96" t="e">
        <f>IF(ISNA(VLOOKUP(F795,#REF!,3,0)),"",VLOOKUP(F795,#REF!,3,0))</f>
        <v>#REF!</v>
      </c>
      <c r="H795" s="99"/>
      <c r="I795" s="99"/>
      <c r="J795" s="97"/>
      <c r="K795" s="115" t="str">
        <f>IF(ISBLANK(J795),"",(VLOOKUP(J795,#REF!,2,0)))</f>
        <v/>
      </c>
      <c r="L795" s="95" t="str">
        <f t="shared" si="51"/>
        <v/>
      </c>
      <c r="M795" s="95"/>
      <c r="N795" s="95"/>
      <c r="O795" s="95"/>
      <c r="P795" s="95"/>
      <c r="Q795" s="95"/>
      <c r="R795" s="95" t="str">
        <f t="shared" si="52"/>
        <v/>
      </c>
      <c r="S795" s="95"/>
      <c r="T795" s="89"/>
      <c r="U795" s="90"/>
      <c r="V795" s="90"/>
      <c r="W795" s="47"/>
      <c r="X795" s="59"/>
      <c r="Y795" s="80">
        <f t="shared" si="53"/>
        <v>0</v>
      </c>
      <c r="Z795" s="81"/>
    </row>
    <row r="796" spans="1:26" s="1" customFormat="1" ht="15" customHeight="1">
      <c r="A796" s="13" t="str">
        <f>IF(ISBLANK(F796),"",VLOOKUP(F796,#REF!,11,0))</f>
        <v/>
      </c>
      <c r="B796" s="40" t="str">
        <f>IF(ISBLANK(F796),"",VLOOKUP(F796,#REF!,7,0))</f>
        <v/>
      </c>
      <c r="D796" s="88" t="str">
        <f t="shared" si="50"/>
        <v/>
      </c>
      <c r="E796" s="66"/>
      <c r="F796" s="95"/>
      <c r="G796" s="96" t="e">
        <f>IF(ISNA(VLOOKUP(F796,#REF!,3,0)),"",VLOOKUP(F796,#REF!,3,0))</f>
        <v>#REF!</v>
      </c>
      <c r="H796" s="99"/>
      <c r="I796" s="99"/>
      <c r="J796" s="97"/>
      <c r="K796" s="115" t="str">
        <f>IF(ISBLANK(J796),"",(VLOOKUP(J796,#REF!,2,0)))</f>
        <v/>
      </c>
      <c r="L796" s="95" t="str">
        <f t="shared" si="51"/>
        <v/>
      </c>
      <c r="M796" s="95"/>
      <c r="N796" s="95"/>
      <c r="O796" s="95"/>
      <c r="P796" s="95"/>
      <c r="Q796" s="95"/>
      <c r="R796" s="95" t="str">
        <f t="shared" si="52"/>
        <v/>
      </c>
      <c r="S796" s="95"/>
      <c r="T796" s="89"/>
      <c r="U796" s="90"/>
      <c r="V796" s="90"/>
      <c r="W796" s="47"/>
      <c r="X796" s="59"/>
      <c r="Y796" s="80">
        <f t="shared" si="53"/>
        <v>0</v>
      </c>
      <c r="Z796" s="81"/>
    </row>
    <row r="797" spans="1:26" s="1" customFormat="1" ht="15" customHeight="1">
      <c r="A797" s="13" t="str">
        <f>IF(ISBLANK(F797),"",VLOOKUP(F797,#REF!,11,0))</f>
        <v/>
      </c>
      <c r="B797" s="40" t="str">
        <f>IF(ISBLANK(F797),"",VLOOKUP(F797,#REF!,7,0))</f>
        <v/>
      </c>
      <c r="D797" s="88" t="str">
        <f t="shared" si="50"/>
        <v/>
      </c>
      <c r="E797" s="66"/>
      <c r="F797" s="95"/>
      <c r="G797" s="96" t="e">
        <f>IF(ISNA(VLOOKUP(F797,#REF!,3,0)),"",VLOOKUP(F797,#REF!,3,0))</f>
        <v>#REF!</v>
      </c>
      <c r="H797" s="99"/>
      <c r="I797" s="99"/>
      <c r="J797" s="97"/>
      <c r="K797" s="115" t="str">
        <f>IF(ISBLANK(J797),"",(VLOOKUP(J797,#REF!,2,0)))</f>
        <v/>
      </c>
      <c r="L797" s="95" t="str">
        <f t="shared" si="51"/>
        <v/>
      </c>
      <c r="M797" s="95"/>
      <c r="N797" s="95"/>
      <c r="O797" s="95"/>
      <c r="P797" s="95"/>
      <c r="Q797" s="95"/>
      <c r="R797" s="95" t="str">
        <f t="shared" si="52"/>
        <v/>
      </c>
      <c r="S797" s="95"/>
      <c r="T797" s="89"/>
      <c r="U797" s="90"/>
      <c r="V797" s="90"/>
      <c r="W797" s="47"/>
      <c r="X797" s="59"/>
      <c r="Y797" s="80">
        <f t="shared" si="53"/>
        <v>0</v>
      </c>
      <c r="Z797" s="81"/>
    </row>
    <row r="798" spans="1:26" s="1" customFormat="1" ht="15" customHeight="1">
      <c r="A798" s="13" t="str">
        <f>IF(ISBLANK(F798),"",VLOOKUP(F798,#REF!,11,0))</f>
        <v/>
      </c>
      <c r="B798" s="40" t="str">
        <f>IF(ISBLANK(F798),"",VLOOKUP(F798,#REF!,7,0))</f>
        <v/>
      </c>
      <c r="D798" s="88" t="str">
        <f t="shared" si="50"/>
        <v/>
      </c>
      <c r="E798" s="66"/>
      <c r="F798" s="95"/>
      <c r="G798" s="96" t="e">
        <f>IF(ISNA(VLOOKUP(F798,#REF!,3,0)),"",VLOOKUP(F798,#REF!,3,0))</f>
        <v>#REF!</v>
      </c>
      <c r="H798" s="99"/>
      <c r="I798" s="99"/>
      <c r="J798" s="97"/>
      <c r="K798" s="115" t="str">
        <f>IF(ISBLANK(J798),"",(VLOOKUP(J798,#REF!,2,0)))</f>
        <v/>
      </c>
      <c r="L798" s="95" t="str">
        <f t="shared" si="51"/>
        <v/>
      </c>
      <c r="M798" s="95"/>
      <c r="N798" s="95"/>
      <c r="O798" s="95"/>
      <c r="P798" s="95"/>
      <c r="Q798" s="95"/>
      <c r="R798" s="95" t="str">
        <f t="shared" si="52"/>
        <v/>
      </c>
      <c r="S798" s="95"/>
      <c r="T798" s="89"/>
      <c r="U798" s="90"/>
      <c r="V798" s="90"/>
      <c r="W798" s="47"/>
      <c r="X798" s="59"/>
      <c r="Y798" s="80">
        <f t="shared" si="53"/>
        <v>0</v>
      </c>
      <c r="Z798" s="81"/>
    </row>
    <row r="799" spans="1:26" s="1" customFormat="1" ht="15" customHeight="1">
      <c r="A799" s="13" t="str">
        <f>IF(ISBLANK(F799),"",VLOOKUP(F799,#REF!,11,0))</f>
        <v/>
      </c>
      <c r="B799" s="40" t="str">
        <f>IF(ISBLANK(F799),"",VLOOKUP(F799,#REF!,7,0))</f>
        <v/>
      </c>
      <c r="D799" s="88" t="str">
        <f t="shared" si="50"/>
        <v/>
      </c>
      <c r="E799" s="66"/>
      <c r="F799" s="95"/>
      <c r="G799" s="96" t="e">
        <f>IF(ISNA(VLOOKUP(F799,#REF!,3,0)),"",VLOOKUP(F799,#REF!,3,0))</f>
        <v>#REF!</v>
      </c>
      <c r="H799" s="99"/>
      <c r="I799" s="99"/>
      <c r="J799" s="97"/>
      <c r="K799" s="115" t="str">
        <f>IF(ISBLANK(J799),"",(VLOOKUP(J799,#REF!,2,0)))</f>
        <v/>
      </c>
      <c r="L799" s="95" t="str">
        <f t="shared" si="51"/>
        <v/>
      </c>
      <c r="M799" s="95"/>
      <c r="N799" s="95"/>
      <c r="O799" s="95"/>
      <c r="P799" s="95"/>
      <c r="Q799" s="95"/>
      <c r="R799" s="95" t="str">
        <f t="shared" si="52"/>
        <v/>
      </c>
      <c r="S799" s="95"/>
      <c r="T799" s="89"/>
      <c r="U799" s="90"/>
      <c r="V799" s="90"/>
      <c r="W799" s="47"/>
      <c r="X799" s="59"/>
      <c r="Y799" s="80">
        <f t="shared" si="53"/>
        <v>0</v>
      </c>
      <c r="Z799" s="81"/>
    </row>
    <row r="800" spans="1:26" s="1" customFormat="1" ht="15" customHeight="1">
      <c r="A800" s="13" t="str">
        <f>IF(ISBLANK(F800),"",VLOOKUP(F800,#REF!,11,0))</f>
        <v/>
      </c>
      <c r="B800" s="40" t="str">
        <f>IF(ISBLANK(F800),"",VLOOKUP(F800,#REF!,7,0))</f>
        <v/>
      </c>
      <c r="D800" s="88" t="str">
        <f t="shared" si="50"/>
        <v/>
      </c>
      <c r="E800" s="66"/>
      <c r="F800" s="95"/>
      <c r="G800" s="96" t="e">
        <f>IF(ISNA(VLOOKUP(F800,#REF!,3,0)),"",VLOOKUP(F800,#REF!,3,0))</f>
        <v>#REF!</v>
      </c>
      <c r="H800" s="99"/>
      <c r="I800" s="99"/>
      <c r="J800" s="97"/>
      <c r="K800" s="115" t="str">
        <f>IF(ISBLANK(J800),"",(VLOOKUP(J800,#REF!,2,0)))</f>
        <v/>
      </c>
      <c r="L800" s="95" t="str">
        <f t="shared" si="51"/>
        <v/>
      </c>
      <c r="M800" s="95"/>
      <c r="N800" s="95"/>
      <c r="O800" s="95"/>
      <c r="P800" s="95"/>
      <c r="Q800" s="95"/>
      <c r="R800" s="95" t="str">
        <f t="shared" si="52"/>
        <v/>
      </c>
      <c r="S800" s="95"/>
      <c r="T800" s="89"/>
      <c r="U800" s="90"/>
      <c r="V800" s="90"/>
      <c r="W800" s="47"/>
      <c r="X800" s="59"/>
      <c r="Y800" s="80">
        <f t="shared" si="53"/>
        <v>0</v>
      </c>
      <c r="Z800" s="81"/>
    </row>
    <row r="801" spans="1:26" s="1" customFormat="1" ht="15" customHeight="1">
      <c r="A801" s="13" t="str">
        <f>IF(ISBLANK(F801),"",VLOOKUP(F801,#REF!,11,0))</f>
        <v/>
      </c>
      <c r="B801" s="40" t="str">
        <f>IF(ISBLANK(F801),"",VLOOKUP(F801,#REF!,7,0))</f>
        <v/>
      </c>
      <c r="D801" s="88" t="str">
        <f t="shared" si="50"/>
        <v/>
      </c>
      <c r="E801" s="66"/>
      <c r="F801" s="95"/>
      <c r="G801" s="96" t="e">
        <f>IF(ISNA(VLOOKUP(F801,#REF!,3,0)),"",VLOOKUP(F801,#REF!,3,0))</f>
        <v>#REF!</v>
      </c>
      <c r="H801" s="99"/>
      <c r="I801" s="99"/>
      <c r="J801" s="97"/>
      <c r="K801" s="115" t="str">
        <f>IF(ISBLANK(J801),"",(VLOOKUP(J801,#REF!,2,0)))</f>
        <v/>
      </c>
      <c r="L801" s="95" t="str">
        <f t="shared" si="51"/>
        <v/>
      </c>
      <c r="M801" s="95"/>
      <c r="N801" s="95"/>
      <c r="O801" s="95"/>
      <c r="P801" s="95"/>
      <c r="Q801" s="95"/>
      <c r="R801" s="95" t="str">
        <f t="shared" si="52"/>
        <v/>
      </c>
      <c r="S801" s="95"/>
      <c r="T801" s="89"/>
      <c r="U801" s="90"/>
      <c r="V801" s="90"/>
      <c r="W801" s="47"/>
      <c r="X801" s="59"/>
      <c r="Y801" s="80">
        <f t="shared" si="53"/>
        <v>0</v>
      </c>
      <c r="Z801" s="81"/>
    </row>
    <row r="802" spans="1:26" s="1" customFormat="1" ht="15" customHeight="1">
      <c r="A802" s="13" t="str">
        <f>IF(ISBLANK(F802),"",VLOOKUP(F802,#REF!,11,0))</f>
        <v/>
      </c>
      <c r="B802" s="40" t="str">
        <f>IF(ISBLANK(F802),"",VLOOKUP(F802,#REF!,7,0))</f>
        <v/>
      </c>
      <c r="D802" s="88" t="str">
        <f t="shared" si="50"/>
        <v/>
      </c>
      <c r="E802" s="66"/>
      <c r="F802" s="95"/>
      <c r="G802" s="96" t="e">
        <f>IF(ISNA(VLOOKUP(F802,#REF!,3,0)),"",VLOOKUP(F802,#REF!,3,0))</f>
        <v>#REF!</v>
      </c>
      <c r="H802" s="99"/>
      <c r="I802" s="99"/>
      <c r="J802" s="97"/>
      <c r="K802" s="115" t="str">
        <f>IF(ISBLANK(J802),"",(VLOOKUP(J802,#REF!,2,0)))</f>
        <v/>
      </c>
      <c r="L802" s="95" t="str">
        <f t="shared" si="51"/>
        <v/>
      </c>
      <c r="M802" s="95"/>
      <c r="N802" s="95"/>
      <c r="O802" s="95"/>
      <c r="P802" s="95"/>
      <c r="Q802" s="95"/>
      <c r="R802" s="95" t="str">
        <f t="shared" si="52"/>
        <v/>
      </c>
      <c r="S802" s="95"/>
      <c r="T802" s="89"/>
      <c r="U802" s="90"/>
      <c r="V802" s="90"/>
      <c r="W802" s="47"/>
      <c r="X802" s="59"/>
      <c r="Y802" s="80">
        <f t="shared" si="53"/>
        <v>0</v>
      </c>
      <c r="Z802" s="81"/>
    </row>
    <row r="803" spans="1:26" s="1" customFormat="1" ht="15" customHeight="1">
      <c r="A803" s="13" t="str">
        <f>IF(ISBLANK(F803),"",VLOOKUP(F803,#REF!,11,0))</f>
        <v/>
      </c>
      <c r="B803" s="40" t="str">
        <f>IF(ISBLANK(F803),"",VLOOKUP(F803,#REF!,7,0))</f>
        <v/>
      </c>
      <c r="D803" s="88" t="str">
        <f t="shared" si="50"/>
        <v/>
      </c>
      <c r="E803" s="66"/>
      <c r="F803" s="95"/>
      <c r="G803" s="96" t="e">
        <f>IF(ISNA(VLOOKUP(F803,#REF!,3,0)),"",VLOOKUP(F803,#REF!,3,0))</f>
        <v>#REF!</v>
      </c>
      <c r="H803" s="99"/>
      <c r="I803" s="99"/>
      <c r="J803" s="97"/>
      <c r="K803" s="115" t="str">
        <f>IF(ISBLANK(J803),"",(VLOOKUP(J803,#REF!,2,0)))</f>
        <v/>
      </c>
      <c r="L803" s="95" t="str">
        <f t="shared" si="51"/>
        <v/>
      </c>
      <c r="M803" s="95"/>
      <c r="N803" s="95"/>
      <c r="O803" s="95"/>
      <c r="P803" s="95"/>
      <c r="Q803" s="95"/>
      <c r="R803" s="95" t="str">
        <f t="shared" si="52"/>
        <v/>
      </c>
      <c r="S803" s="95"/>
      <c r="T803" s="89"/>
      <c r="U803" s="90"/>
      <c r="V803" s="90"/>
      <c r="W803" s="47"/>
      <c r="X803" s="59"/>
      <c r="Y803" s="80">
        <f t="shared" si="53"/>
        <v>0</v>
      </c>
      <c r="Z803" s="81"/>
    </row>
    <row r="804" spans="1:26" s="1" customFormat="1" ht="15" customHeight="1">
      <c r="A804" s="13" t="str">
        <f>IF(ISBLANK(F804),"",VLOOKUP(F804,#REF!,11,0))</f>
        <v/>
      </c>
      <c r="B804" s="40" t="str">
        <f>IF(ISBLANK(F804),"",VLOOKUP(F804,#REF!,7,0))</f>
        <v/>
      </c>
      <c r="D804" s="88" t="str">
        <f t="shared" si="50"/>
        <v/>
      </c>
      <c r="E804" s="66"/>
      <c r="F804" s="95"/>
      <c r="G804" s="96" t="e">
        <f>IF(ISNA(VLOOKUP(F804,#REF!,3,0)),"",VLOOKUP(F804,#REF!,3,0))</f>
        <v>#REF!</v>
      </c>
      <c r="H804" s="99"/>
      <c r="I804" s="99"/>
      <c r="J804" s="97"/>
      <c r="K804" s="115" t="str">
        <f>IF(ISBLANK(J804),"",(VLOOKUP(J804,#REF!,2,0)))</f>
        <v/>
      </c>
      <c r="L804" s="95" t="str">
        <f t="shared" si="51"/>
        <v/>
      </c>
      <c r="M804" s="95"/>
      <c r="N804" s="95"/>
      <c r="O804" s="95"/>
      <c r="P804" s="95"/>
      <c r="Q804" s="95"/>
      <c r="R804" s="95" t="str">
        <f t="shared" si="52"/>
        <v/>
      </c>
      <c r="S804" s="95"/>
      <c r="T804" s="89"/>
      <c r="U804" s="90"/>
      <c r="V804" s="90"/>
      <c r="W804" s="47"/>
      <c r="X804" s="59"/>
      <c r="Y804" s="80">
        <f t="shared" si="53"/>
        <v>0</v>
      </c>
      <c r="Z804" s="81"/>
    </row>
    <row r="805" spans="1:26" s="1" customFormat="1" ht="15" customHeight="1">
      <c r="A805" s="13" t="str">
        <f>IF(ISBLANK(F805),"",VLOOKUP(F805,#REF!,11,0))</f>
        <v/>
      </c>
      <c r="B805" s="40" t="str">
        <f>IF(ISBLANK(F805),"",VLOOKUP(F805,#REF!,7,0))</f>
        <v/>
      </c>
      <c r="D805" s="88" t="str">
        <f t="shared" si="50"/>
        <v/>
      </c>
      <c r="E805" s="66"/>
      <c r="F805" s="95"/>
      <c r="G805" s="96" t="e">
        <f>IF(ISNA(VLOOKUP(F805,#REF!,3,0)),"",VLOOKUP(F805,#REF!,3,0))</f>
        <v>#REF!</v>
      </c>
      <c r="H805" s="99"/>
      <c r="I805" s="99"/>
      <c r="J805" s="97"/>
      <c r="K805" s="115" t="str">
        <f>IF(ISBLANK(J805),"",(VLOOKUP(J805,#REF!,2,0)))</f>
        <v/>
      </c>
      <c r="L805" s="95" t="str">
        <f t="shared" si="51"/>
        <v/>
      </c>
      <c r="M805" s="95"/>
      <c r="N805" s="95"/>
      <c r="O805" s="95"/>
      <c r="P805" s="95"/>
      <c r="Q805" s="95"/>
      <c r="R805" s="95" t="str">
        <f t="shared" si="52"/>
        <v/>
      </c>
      <c r="S805" s="95"/>
      <c r="T805" s="89"/>
      <c r="U805" s="90"/>
      <c r="V805" s="90"/>
      <c r="W805" s="47"/>
      <c r="X805" s="59"/>
      <c r="Y805" s="80">
        <f t="shared" si="53"/>
        <v>0</v>
      </c>
      <c r="Z805" s="81"/>
    </row>
    <row r="806" spans="1:26" s="1" customFormat="1" ht="15" customHeight="1">
      <c r="A806" s="13" t="str">
        <f>IF(ISBLANK(F806),"",VLOOKUP(F806,#REF!,11,0))</f>
        <v/>
      </c>
      <c r="B806" s="40" t="str">
        <f>IF(ISBLANK(F806),"",VLOOKUP(F806,#REF!,7,0))</f>
        <v/>
      </c>
      <c r="D806" s="88" t="str">
        <f t="shared" si="50"/>
        <v/>
      </c>
      <c r="E806" s="66"/>
      <c r="F806" s="95"/>
      <c r="G806" s="96" t="e">
        <f>IF(ISNA(VLOOKUP(F806,#REF!,3,0)),"",VLOOKUP(F806,#REF!,3,0))</f>
        <v>#REF!</v>
      </c>
      <c r="H806" s="99"/>
      <c r="I806" s="99"/>
      <c r="J806" s="97"/>
      <c r="K806" s="115" t="str">
        <f>IF(ISBLANK(J806),"",(VLOOKUP(J806,#REF!,2,0)))</f>
        <v/>
      </c>
      <c r="L806" s="95" t="str">
        <f t="shared" si="51"/>
        <v/>
      </c>
      <c r="M806" s="95"/>
      <c r="N806" s="95"/>
      <c r="O806" s="95"/>
      <c r="P806" s="95"/>
      <c r="Q806" s="95"/>
      <c r="R806" s="95" t="str">
        <f t="shared" si="52"/>
        <v/>
      </c>
      <c r="S806" s="95"/>
      <c r="T806" s="89"/>
      <c r="U806" s="90"/>
      <c r="V806" s="90"/>
      <c r="W806" s="47"/>
      <c r="X806" s="59"/>
      <c r="Y806" s="80">
        <f t="shared" si="53"/>
        <v>0</v>
      </c>
      <c r="Z806" s="81"/>
    </row>
    <row r="807" spans="1:26" s="1" customFormat="1" ht="15" customHeight="1">
      <c r="A807" s="13" t="str">
        <f>IF(ISBLANK(F807),"",VLOOKUP(F807,#REF!,11,0))</f>
        <v/>
      </c>
      <c r="B807" s="40" t="str">
        <f>IF(ISBLANK(F807),"",VLOOKUP(F807,#REF!,7,0))</f>
        <v/>
      </c>
      <c r="D807" s="88" t="str">
        <f t="shared" si="50"/>
        <v/>
      </c>
      <c r="E807" s="66"/>
      <c r="F807" s="95"/>
      <c r="G807" s="96" t="e">
        <f>IF(ISNA(VLOOKUP(F807,#REF!,3,0)),"",VLOOKUP(F807,#REF!,3,0))</f>
        <v>#REF!</v>
      </c>
      <c r="H807" s="99"/>
      <c r="I807" s="99"/>
      <c r="J807" s="97"/>
      <c r="K807" s="115" t="str">
        <f>IF(ISBLANK(J807),"",(VLOOKUP(J807,#REF!,2,0)))</f>
        <v/>
      </c>
      <c r="L807" s="95" t="str">
        <f t="shared" si="51"/>
        <v/>
      </c>
      <c r="M807" s="95"/>
      <c r="N807" s="95"/>
      <c r="O807" s="95"/>
      <c r="P807" s="95"/>
      <c r="Q807" s="95"/>
      <c r="R807" s="95" t="str">
        <f t="shared" si="52"/>
        <v/>
      </c>
      <c r="S807" s="95"/>
      <c r="T807" s="89"/>
      <c r="U807" s="90"/>
      <c r="V807" s="90"/>
      <c r="W807" s="47"/>
      <c r="X807" s="59"/>
      <c r="Y807" s="80">
        <f t="shared" si="53"/>
        <v>0</v>
      </c>
      <c r="Z807" s="81"/>
    </row>
    <row r="808" spans="1:26" s="1" customFormat="1" ht="15" customHeight="1">
      <c r="A808" s="13" t="str">
        <f>IF(ISBLANK(F808),"",VLOOKUP(F808,#REF!,11,0))</f>
        <v/>
      </c>
      <c r="B808" s="40" t="str">
        <f>IF(ISBLANK(F808),"",VLOOKUP(F808,#REF!,7,0))</f>
        <v/>
      </c>
      <c r="D808" s="88" t="str">
        <f t="shared" si="50"/>
        <v/>
      </c>
      <c r="E808" s="66"/>
      <c r="F808" s="95"/>
      <c r="G808" s="96" t="e">
        <f>IF(ISNA(VLOOKUP(F808,#REF!,3,0)),"",VLOOKUP(F808,#REF!,3,0))</f>
        <v>#REF!</v>
      </c>
      <c r="H808" s="99"/>
      <c r="I808" s="99"/>
      <c r="J808" s="97"/>
      <c r="K808" s="115" t="str">
        <f>IF(ISBLANK(J808),"",(VLOOKUP(J808,#REF!,2,0)))</f>
        <v/>
      </c>
      <c r="L808" s="95" t="str">
        <f t="shared" si="51"/>
        <v/>
      </c>
      <c r="M808" s="95"/>
      <c r="N808" s="95"/>
      <c r="O808" s="95"/>
      <c r="P808" s="95"/>
      <c r="Q808" s="95"/>
      <c r="R808" s="95" t="str">
        <f t="shared" si="52"/>
        <v/>
      </c>
      <c r="S808" s="95"/>
      <c r="T808" s="89"/>
      <c r="U808" s="90"/>
      <c r="V808" s="90"/>
      <c r="W808" s="47"/>
      <c r="X808" s="59"/>
      <c r="Y808" s="80">
        <f t="shared" si="53"/>
        <v>0</v>
      </c>
      <c r="Z808" s="81"/>
    </row>
    <row r="809" spans="1:26" s="1" customFormat="1" ht="15" customHeight="1">
      <c r="A809" s="13" t="str">
        <f>IF(ISBLANK(F809),"",VLOOKUP(F809,#REF!,11,0))</f>
        <v/>
      </c>
      <c r="B809" s="40" t="str">
        <f>IF(ISBLANK(F809),"",VLOOKUP(F809,#REF!,7,0))</f>
        <v/>
      </c>
      <c r="D809" s="88" t="str">
        <f t="shared" si="50"/>
        <v/>
      </c>
      <c r="E809" s="66"/>
      <c r="F809" s="95"/>
      <c r="G809" s="96" t="e">
        <f>IF(ISNA(VLOOKUP(F809,#REF!,3,0)),"",VLOOKUP(F809,#REF!,3,0))</f>
        <v>#REF!</v>
      </c>
      <c r="H809" s="99"/>
      <c r="I809" s="99"/>
      <c r="J809" s="97"/>
      <c r="K809" s="115" t="str">
        <f>IF(ISBLANK(J809),"",(VLOOKUP(J809,#REF!,2,0)))</f>
        <v/>
      </c>
      <c r="L809" s="95" t="str">
        <f t="shared" si="51"/>
        <v/>
      </c>
      <c r="M809" s="95"/>
      <c r="N809" s="95"/>
      <c r="O809" s="95"/>
      <c r="P809" s="95"/>
      <c r="Q809" s="95"/>
      <c r="R809" s="95" t="str">
        <f t="shared" si="52"/>
        <v/>
      </c>
      <c r="S809" s="95"/>
      <c r="T809" s="89"/>
      <c r="U809" s="90"/>
      <c r="V809" s="90"/>
      <c r="W809" s="47"/>
      <c r="X809" s="59"/>
      <c r="Y809" s="80">
        <f t="shared" si="53"/>
        <v>0</v>
      </c>
      <c r="Z809" s="81"/>
    </row>
    <row r="810" spans="1:26" s="1" customFormat="1" ht="15" customHeight="1">
      <c r="A810" s="13" t="str">
        <f>IF(ISBLANK(F810),"",VLOOKUP(F810,#REF!,11,0))</f>
        <v/>
      </c>
      <c r="B810" s="40" t="str">
        <f>IF(ISBLANK(F810),"",VLOOKUP(F810,#REF!,7,0))</f>
        <v/>
      </c>
      <c r="D810" s="88" t="str">
        <f t="shared" si="50"/>
        <v/>
      </c>
      <c r="E810" s="66"/>
      <c r="F810" s="95"/>
      <c r="G810" s="96" t="e">
        <f>IF(ISNA(VLOOKUP(F810,#REF!,3,0)),"",VLOOKUP(F810,#REF!,3,0))</f>
        <v>#REF!</v>
      </c>
      <c r="H810" s="99"/>
      <c r="I810" s="99"/>
      <c r="J810" s="97"/>
      <c r="K810" s="115" t="str">
        <f>IF(ISBLANK(J810),"",(VLOOKUP(J810,#REF!,2,0)))</f>
        <v/>
      </c>
      <c r="L810" s="95" t="str">
        <f t="shared" si="51"/>
        <v/>
      </c>
      <c r="M810" s="95"/>
      <c r="N810" s="95"/>
      <c r="O810" s="95"/>
      <c r="P810" s="95"/>
      <c r="Q810" s="95"/>
      <c r="R810" s="95" t="str">
        <f t="shared" si="52"/>
        <v/>
      </c>
      <c r="S810" s="95"/>
      <c r="T810" s="89"/>
      <c r="U810" s="90"/>
      <c r="V810" s="90"/>
      <c r="W810" s="47"/>
      <c r="X810" s="59"/>
      <c r="Y810" s="80">
        <f t="shared" si="53"/>
        <v>0</v>
      </c>
      <c r="Z810" s="81"/>
    </row>
    <row r="811" spans="1:26" s="1" customFormat="1" ht="15" customHeight="1">
      <c r="A811" s="13" t="str">
        <f>IF(ISBLANK(F811),"",VLOOKUP(F811,#REF!,11,0))</f>
        <v/>
      </c>
      <c r="B811" s="40" t="str">
        <f>IF(ISBLANK(F811),"",VLOOKUP(F811,#REF!,7,0))</f>
        <v/>
      </c>
      <c r="D811" s="88" t="str">
        <f t="shared" si="50"/>
        <v/>
      </c>
      <c r="E811" s="66"/>
      <c r="F811" s="95"/>
      <c r="G811" s="96" t="e">
        <f>IF(ISNA(VLOOKUP(F811,#REF!,3,0)),"",VLOOKUP(F811,#REF!,3,0))</f>
        <v>#REF!</v>
      </c>
      <c r="H811" s="99"/>
      <c r="I811" s="99"/>
      <c r="J811" s="97"/>
      <c r="K811" s="115" t="str">
        <f>IF(ISBLANK(J811),"",(VLOOKUP(J811,#REF!,2,0)))</f>
        <v/>
      </c>
      <c r="L811" s="95" t="str">
        <f t="shared" si="51"/>
        <v/>
      </c>
      <c r="M811" s="95"/>
      <c r="N811" s="95"/>
      <c r="O811" s="95"/>
      <c r="P811" s="95"/>
      <c r="Q811" s="95"/>
      <c r="R811" s="95" t="str">
        <f t="shared" si="52"/>
        <v/>
      </c>
      <c r="S811" s="95"/>
      <c r="T811" s="89"/>
      <c r="U811" s="90"/>
      <c r="V811" s="90"/>
      <c r="W811" s="47"/>
      <c r="X811" s="59"/>
      <c r="Y811" s="80">
        <f t="shared" si="53"/>
        <v>0</v>
      </c>
      <c r="Z811" s="81"/>
    </row>
    <row r="812" spans="1:26" s="1" customFormat="1" ht="15" customHeight="1">
      <c r="A812" s="13" t="str">
        <f>IF(ISBLANK(F812),"",VLOOKUP(F812,#REF!,11,0))</f>
        <v/>
      </c>
      <c r="B812" s="40" t="str">
        <f>IF(ISBLANK(F812),"",VLOOKUP(F812,#REF!,7,0))</f>
        <v/>
      </c>
      <c r="D812" s="88" t="str">
        <f t="shared" si="50"/>
        <v/>
      </c>
      <c r="E812" s="66"/>
      <c r="F812" s="95"/>
      <c r="G812" s="96" t="e">
        <f>IF(ISNA(VLOOKUP(F812,#REF!,3,0)),"",VLOOKUP(F812,#REF!,3,0))</f>
        <v>#REF!</v>
      </c>
      <c r="H812" s="99"/>
      <c r="I812" s="99"/>
      <c r="J812" s="97"/>
      <c r="K812" s="115" t="str">
        <f>IF(ISBLANK(J812),"",(VLOOKUP(J812,#REF!,2,0)))</f>
        <v/>
      </c>
      <c r="L812" s="95" t="str">
        <f t="shared" si="51"/>
        <v/>
      </c>
      <c r="M812" s="95"/>
      <c r="N812" s="95"/>
      <c r="O812" s="95"/>
      <c r="P812" s="95"/>
      <c r="Q812" s="95"/>
      <c r="R812" s="95" t="str">
        <f t="shared" si="52"/>
        <v/>
      </c>
      <c r="S812" s="95"/>
      <c r="T812" s="89"/>
      <c r="U812" s="90"/>
      <c r="V812" s="90"/>
      <c r="W812" s="47"/>
      <c r="X812" s="59"/>
      <c r="Y812" s="80">
        <f t="shared" si="53"/>
        <v>0</v>
      </c>
      <c r="Z812" s="81"/>
    </row>
    <row r="813" spans="1:26" s="1" customFormat="1" ht="15" customHeight="1">
      <c r="A813" s="13" t="str">
        <f>IF(ISBLANK(F813),"",VLOOKUP(F813,#REF!,11,0))</f>
        <v/>
      </c>
      <c r="B813" s="40" t="str">
        <f>IF(ISBLANK(F813),"",VLOOKUP(F813,#REF!,7,0))</f>
        <v/>
      </c>
      <c r="D813" s="88" t="str">
        <f t="shared" si="50"/>
        <v/>
      </c>
      <c r="E813" s="66"/>
      <c r="F813" s="95"/>
      <c r="G813" s="96" t="e">
        <f>IF(ISNA(VLOOKUP(F813,#REF!,3,0)),"",VLOOKUP(F813,#REF!,3,0))</f>
        <v>#REF!</v>
      </c>
      <c r="H813" s="99"/>
      <c r="I813" s="99"/>
      <c r="J813" s="97"/>
      <c r="K813" s="115" t="str">
        <f>IF(ISBLANK(J813),"",(VLOOKUP(J813,#REF!,2,0)))</f>
        <v/>
      </c>
      <c r="L813" s="95" t="str">
        <f t="shared" si="51"/>
        <v/>
      </c>
      <c r="M813" s="95"/>
      <c r="N813" s="95"/>
      <c r="O813" s="95"/>
      <c r="P813" s="95"/>
      <c r="Q813" s="95"/>
      <c r="R813" s="95" t="str">
        <f t="shared" si="52"/>
        <v/>
      </c>
      <c r="S813" s="95"/>
      <c r="T813" s="89"/>
      <c r="U813" s="90"/>
      <c r="V813" s="90"/>
      <c r="W813" s="47"/>
      <c r="X813" s="59"/>
      <c r="Y813" s="80">
        <f t="shared" si="53"/>
        <v>0</v>
      </c>
      <c r="Z813" s="81"/>
    </row>
    <row r="814" spans="1:26" s="1" customFormat="1" ht="15" customHeight="1">
      <c r="A814" s="13" t="str">
        <f>IF(ISBLANK(F814),"",VLOOKUP(F814,#REF!,11,0))</f>
        <v/>
      </c>
      <c r="B814" s="40" t="str">
        <f>IF(ISBLANK(F814),"",VLOOKUP(F814,#REF!,7,0))</f>
        <v/>
      </c>
      <c r="D814" s="88" t="str">
        <f t="shared" ref="D814:D867" si="54">IF(Y814=0,"",IF(ISBLANK(E814),IF(ISBLANK(V814),40,50),IF(E814="J",IF(ISBLANK(V814),29,39),IF(E814="Z",IF(ISBLANK(V814),29,39),IF(E814="G",IF(ISBLANK(V814),9,19),IF(E814="I",IF(ISBLANK(V814),9,19)))))))</f>
        <v/>
      </c>
      <c r="E814" s="66"/>
      <c r="F814" s="95"/>
      <c r="G814" s="96" t="e">
        <f>IF(ISNA(VLOOKUP(F814,#REF!,3,0)),"",VLOOKUP(F814,#REF!,3,0))</f>
        <v>#REF!</v>
      </c>
      <c r="H814" s="99"/>
      <c r="I814" s="99"/>
      <c r="J814" s="97"/>
      <c r="K814" s="115" t="str">
        <f>IF(ISBLANK(J814),"",(VLOOKUP(J814,#REF!,2,0)))</f>
        <v/>
      </c>
      <c r="L814" s="95" t="str">
        <f t="shared" si="51"/>
        <v/>
      </c>
      <c r="M814" s="95"/>
      <c r="N814" s="95"/>
      <c r="O814" s="95"/>
      <c r="P814" s="95"/>
      <c r="Q814" s="95"/>
      <c r="R814" s="95" t="str">
        <f t="shared" si="52"/>
        <v/>
      </c>
      <c r="S814" s="95"/>
      <c r="T814" s="89"/>
      <c r="U814" s="90"/>
      <c r="V814" s="90"/>
      <c r="W814" s="47"/>
      <c r="X814" s="59"/>
      <c r="Y814" s="80">
        <f t="shared" si="53"/>
        <v>0</v>
      </c>
      <c r="Z814" s="81"/>
    </row>
    <row r="815" spans="1:26" s="1" customFormat="1" ht="15" customHeight="1">
      <c r="A815" s="13" t="str">
        <f>IF(ISBLANK(F815),"",VLOOKUP(F815,#REF!,11,0))</f>
        <v/>
      </c>
      <c r="B815" s="40" t="str">
        <f>IF(ISBLANK(F815),"",VLOOKUP(F815,#REF!,7,0))</f>
        <v/>
      </c>
      <c r="D815" s="88" t="str">
        <f t="shared" si="54"/>
        <v/>
      </c>
      <c r="E815" s="66"/>
      <c r="F815" s="95"/>
      <c r="G815" s="96" t="e">
        <f>IF(ISNA(VLOOKUP(F815,#REF!,3,0)),"",VLOOKUP(F815,#REF!,3,0))</f>
        <v>#REF!</v>
      </c>
      <c r="H815" s="99"/>
      <c r="I815" s="99"/>
      <c r="J815" s="97"/>
      <c r="K815" s="115" t="str">
        <f>IF(ISBLANK(J815),"",(VLOOKUP(J815,#REF!,2,0)))</f>
        <v/>
      </c>
      <c r="L815" s="95" t="str">
        <f t="shared" ref="L815:L867" si="55">IF(B815="","",IF(B815="-","VX",IF(B815="&lt;","VX",IF(B815="+","OX",IF(B815="&gt;","OX",IF(B815="YY","YY",IF(B815="ZZ","ZZ")))))))</f>
        <v/>
      </c>
      <c r="M815" s="95"/>
      <c r="N815" s="95"/>
      <c r="O815" s="95"/>
      <c r="P815" s="95"/>
      <c r="Q815" s="95"/>
      <c r="R815" s="95" t="str">
        <f t="shared" ref="R815:R867" si="56">IF(Q815="","","0010")</f>
        <v/>
      </c>
      <c r="S815" s="95"/>
      <c r="T815" s="89"/>
      <c r="U815" s="90"/>
      <c r="V815" s="90"/>
      <c r="W815" s="47"/>
      <c r="X815" s="59"/>
      <c r="Y815" s="80">
        <f t="shared" ref="Y815:Y867" si="57">ROUND(U815-V815,2)</f>
        <v>0</v>
      </c>
      <c r="Z815" s="81"/>
    </row>
    <row r="816" spans="1:26" s="1" customFormat="1" ht="15" customHeight="1">
      <c r="A816" s="13" t="str">
        <f>IF(ISBLANK(F816),"",VLOOKUP(F816,#REF!,11,0))</f>
        <v/>
      </c>
      <c r="B816" s="40" t="str">
        <f>IF(ISBLANK(F816),"",VLOOKUP(F816,#REF!,7,0))</f>
        <v/>
      </c>
      <c r="D816" s="88" t="str">
        <f t="shared" si="54"/>
        <v/>
      </c>
      <c r="E816" s="66"/>
      <c r="F816" s="95"/>
      <c r="G816" s="96" t="e">
        <f>IF(ISNA(VLOOKUP(F816,#REF!,3,0)),"",VLOOKUP(F816,#REF!,3,0))</f>
        <v>#REF!</v>
      </c>
      <c r="H816" s="99"/>
      <c r="I816" s="99"/>
      <c r="J816" s="97"/>
      <c r="K816" s="115" t="str">
        <f>IF(ISBLANK(J816),"",(VLOOKUP(J816,#REF!,2,0)))</f>
        <v/>
      </c>
      <c r="L816" s="95" t="str">
        <f t="shared" si="55"/>
        <v/>
      </c>
      <c r="M816" s="95"/>
      <c r="N816" s="95"/>
      <c r="O816" s="95"/>
      <c r="P816" s="95"/>
      <c r="Q816" s="95"/>
      <c r="R816" s="95" t="str">
        <f t="shared" si="56"/>
        <v/>
      </c>
      <c r="S816" s="95"/>
      <c r="T816" s="89"/>
      <c r="U816" s="90"/>
      <c r="V816" s="90"/>
      <c r="W816" s="47"/>
      <c r="X816" s="59"/>
      <c r="Y816" s="80">
        <f t="shared" si="57"/>
        <v>0</v>
      </c>
      <c r="Z816" s="81"/>
    </row>
    <row r="817" spans="1:26" s="1" customFormat="1" ht="15" customHeight="1">
      <c r="A817" s="13" t="str">
        <f>IF(ISBLANK(F817),"",VLOOKUP(F817,#REF!,11,0))</f>
        <v/>
      </c>
      <c r="B817" s="40" t="str">
        <f>IF(ISBLANK(F817),"",VLOOKUP(F817,#REF!,7,0))</f>
        <v/>
      </c>
      <c r="D817" s="88" t="str">
        <f t="shared" si="54"/>
        <v/>
      </c>
      <c r="E817" s="66"/>
      <c r="F817" s="95"/>
      <c r="G817" s="96" t="e">
        <f>IF(ISNA(VLOOKUP(F817,#REF!,3,0)),"",VLOOKUP(F817,#REF!,3,0))</f>
        <v>#REF!</v>
      </c>
      <c r="H817" s="99"/>
      <c r="I817" s="99"/>
      <c r="J817" s="97"/>
      <c r="K817" s="115" t="str">
        <f>IF(ISBLANK(J817),"",(VLOOKUP(J817,#REF!,2,0)))</f>
        <v/>
      </c>
      <c r="L817" s="95" t="str">
        <f t="shared" si="55"/>
        <v/>
      </c>
      <c r="M817" s="95"/>
      <c r="N817" s="95"/>
      <c r="O817" s="95"/>
      <c r="P817" s="95"/>
      <c r="Q817" s="95"/>
      <c r="R817" s="95" t="str">
        <f t="shared" si="56"/>
        <v/>
      </c>
      <c r="S817" s="95"/>
      <c r="T817" s="89"/>
      <c r="U817" s="90"/>
      <c r="V817" s="90"/>
      <c r="W817" s="47"/>
      <c r="X817" s="59"/>
      <c r="Y817" s="80">
        <f t="shared" si="57"/>
        <v>0</v>
      </c>
      <c r="Z817" s="81"/>
    </row>
    <row r="818" spans="1:26" s="1" customFormat="1" ht="15" customHeight="1">
      <c r="A818" s="13" t="str">
        <f>IF(ISBLANK(F818),"",VLOOKUP(F818,#REF!,11,0))</f>
        <v/>
      </c>
      <c r="B818" s="40" t="str">
        <f>IF(ISBLANK(F818),"",VLOOKUP(F818,#REF!,7,0))</f>
        <v/>
      </c>
      <c r="D818" s="88" t="str">
        <f t="shared" si="54"/>
        <v/>
      </c>
      <c r="E818" s="66"/>
      <c r="F818" s="95"/>
      <c r="G818" s="96" t="e">
        <f>IF(ISNA(VLOOKUP(F818,#REF!,3,0)),"",VLOOKUP(F818,#REF!,3,0))</f>
        <v>#REF!</v>
      </c>
      <c r="H818" s="99"/>
      <c r="I818" s="99"/>
      <c r="J818" s="97"/>
      <c r="K818" s="115" t="str">
        <f>IF(ISBLANK(J818),"",(VLOOKUP(J818,#REF!,2,0)))</f>
        <v/>
      </c>
      <c r="L818" s="95" t="str">
        <f t="shared" si="55"/>
        <v/>
      </c>
      <c r="M818" s="95"/>
      <c r="N818" s="95"/>
      <c r="O818" s="95"/>
      <c r="P818" s="95"/>
      <c r="Q818" s="95"/>
      <c r="R818" s="95" t="str">
        <f t="shared" si="56"/>
        <v/>
      </c>
      <c r="S818" s="95"/>
      <c r="T818" s="89"/>
      <c r="U818" s="90"/>
      <c r="V818" s="90"/>
      <c r="W818" s="47"/>
      <c r="X818" s="59"/>
      <c r="Y818" s="80">
        <f t="shared" si="57"/>
        <v>0</v>
      </c>
      <c r="Z818" s="81"/>
    </row>
    <row r="819" spans="1:26" s="1" customFormat="1" ht="15" customHeight="1">
      <c r="A819" s="13" t="str">
        <f>IF(ISBLANK(F819),"",VLOOKUP(F819,#REF!,11,0))</f>
        <v/>
      </c>
      <c r="B819" s="40" t="str">
        <f>IF(ISBLANK(F819),"",VLOOKUP(F819,#REF!,7,0))</f>
        <v/>
      </c>
      <c r="D819" s="88" t="str">
        <f t="shared" si="54"/>
        <v/>
      </c>
      <c r="E819" s="66"/>
      <c r="F819" s="95"/>
      <c r="G819" s="96" t="e">
        <f>IF(ISNA(VLOOKUP(F819,#REF!,3,0)),"",VLOOKUP(F819,#REF!,3,0))</f>
        <v>#REF!</v>
      </c>
      <c r="H819" s="99"/>
      <c r="I819" s="99"/>
      <c r="J819" s="97"/>
      <c r="K819" s="115" t="str">
        <f>IF(ISBLANK(J819),"",(VLOOKUP(J819,#REF!,2,0)))</f>
        <v/>
      </c>
      <c r="L819" s="95" t="str">
        <f t="shared" si="55"/>
        <v/>
      </c>
      <c r="M819" s="95"/>
      <c r="N819" s="95"/>
      <c r="O819" s="95"/>
      <c r="P819" s="95"/>
      <c r="Q819" s="95"/>
      <c r="R819" s="95" t="str">
        <f t="shared" si="56"/>
        <v/>
      </c>
      <c r="S819" s="95"/>
      <c r="T819" s="89"/>
      <c r="U819" s="90"/>
      <c r="V819" s="90"/>
      <c r="W819" s="47"/>
      <c r="X819" s="59"/>
      <c r="Y819" s="80">
        <f t="shared" si="57"/>
        <v>0</v>
      </c>
      <c r="Z819" s="81"/>
    </row>
    <row r="820" spans="1:26" s="1" customFormat="1" ht="15" customHeight="1">
      <c r="A820" s="13" t="str">
        <f>IF(ISBLANK(F820),"",VLOOKUP(F820,#REF!,11,0))</f>
        <v/>
      </c>
      <c r="B820" s="40" t="str">
        <f>IF(ISBLANK(F820),"",VLOOKUP(F820,#REF!,7,0))</f>
        <v/>
      </c>
      <c r="D820" s="88" t="str">
        <f t="shared" si="54"/>
        <v/>
      </c>
      <c r="E820" s="66"/>
      <c r="F820" s="95"/>
      <c r="G820" s="96" t="e">
        <f>IF(ISNA(VLOOKUP(F820,#REF!,3,0)),"",VLOOKUP(F820,#REF!,3,0))</f>
        <v>#REF!</v>
      </c>
      <c r="H820" s="99"/>
      <c r="I820" s="99"/>
      <c r="J820" s="97"/>
      <c r="K820" s="115" t="str">
        <f>IF(ISBLANK(J820),"",(VLOOKUP(J820,#REF!,2,0)))</f>
        <v/>
      </c>
      <c r="L820" s="95" t="str">
        <f t="shared" si="55"/>
        <v/>
      </c>
      <c r="M820" s="95"/>
      <c r="N820" s="95"/>
      <c r="O820" s="95"/>
      <c r="P820" s="95"/>
      <c r="Q820" s="95"/>
      <c r="R820" s="95" t="str">
        <f t="shared" si="56"/>
        <v/>
      </c>
      <c r="S820" s="95"/>
      <c r="T820" s="89"/>
      <c r="U820" s="90"/>
      <c r="V820" s="90"/>
      <c r="W820" s="47"/>
      <c r="X820" s="59"/>
      <c r="Y820" s="80">
        <f t="shared" si="57"/>
        <v>0</v>
      </c>
      <c r="Z820" s="81"/>
    </row>
    <row r="821" spans="1:26" s="1" customFormat="1" ht="15" customHeight="1">
      <c r="A821" s="13" t="str">
        <f>IF(ISBLANK(F821),"",VLOOKUP(F821,#REF!,11,0))</f>
        <v/>
      </c>
      <c r="B821" s="40" t="str">
        <f>IF(ISBLANK(F821),"",VLOOKUP(F821,#REF!,7,0))</f>
        <v/>
      </c>
      <c r="D821" s="88" t="str">
        <f t="shared" si="54"/>
        <v/>
      </c>
      <c r="E821" s="66"/>
      <c r="F821" s="95"/>
      <c r="G821" s="96" t="e">
        <f>IF(ISNA(VLOOKUP(F821,#REF!,3,0)),"",VLOOKUP(F821,#REF!,3,0))</f>
        <v>#REF!</v>
      </c>
      <c r="H821" s="99"/>
      <c r="I821" s="99"/>
      <c r="J821" s="97"/>
      <c r="K821" s="115" t="str">
        <f>IF(ISBLANK(J821),"",(VLOOKUP(J821,#REF!,2,0)))</f>
        <v/>
      </c>
      <c r="L821" s="95" t="str">
        <f t="shared" si="55"/>
        <v/>
      </c>
      <c r="M821" s="95"/>
      <c r="N821" s="95"/>
      <c r="O821" s="95"/>
      <c r="P821" s="95"/>
      <c r="Q821" s="95"/>
      <c r="R821" s="95" t="str">
        <f t="shared" si="56"/>
        <v/>
      </c>
      <c r="S821" s="95"/>
      <c r="T821" s="89"/>
      <c r="U821" s="90"/>
      <c r="V821" s="90"/>
      <c r="W821" s="47"/>
      <c r="X821" s="59"/>
      <c r="Y821" s="80">
        <f t="shared" si="57"/>
        <v>0</v>
      </c>
      <c r="Z821" s="81"/>
    </row>
    <row r="822" spans="1:26" s="1" customFormat="1" ht="15" customHeight="1">
      <c r="A822" s="13" t="str">
        <f>IF(ISBLANK(F822),"",VLOOKUP(F822,#REF!,11,0))</f>
        <v/>
      </c>
      <c r="B822" s="40" t="str">
        <f>IF(ISBLANK(F822),"",VLOOKUP(F822,#REF!,7,0))</f>
        <v/>
      </c>
      <c r="D822" s="88" t="str">
        <f t="shared" si="54"/>
        <v/>
      </c>
      <c r="E822" s="66"/>
      <c r="F822" s="95"/>
      <c r="G822" s="96" t="e">
        <f>IF(ISNA(VLOOKUP(F822,#REF!,3,0)),"",VLOOKUP(F822,#REF!,3,0))</f>
        <v>#REF!</v>
      </c>
      <c r="H822" s="99"/>
      <c r="I822" s="99"/>
      <c r="J822" s="97"/>
      <c r="K822" s="115" t="str">
        <f>IF(ISBLANK(J822),"",(VLOOKUP(J822,#REF!,2,0)))</f>
        <v/>
      </c>
      <c r="L822" s="95" t="str">
        <f t="shared" si="55"/>
        <v/>
      </c>
      <c r="M822" s="95"/>
      <c r="N822" s="95"/>
      <c r="O822" s="95"/>
      <c r="P822" s="95"/>
      <c r="Q822" s="95"/>
      <c r="R822" s="95" t="str">
        <f t="shared" si="56"/>
        <v/>
      </c>
      <c r="S822" s="95"/>
      <c r="T822" s="89"/>
      <c r="U822" s="90"/>
      <c r="V822" s="90"/>
      <c r="W822" s="47"/>
      <c r="X822" s="59"/>
      <c r="Y822" s="80">
        <f t="shared" si="57"/>
        <v>0</v>
      </c>
      <c r="Z822" s="81"/>
    </row>
    <row r="823" spans="1:26" s="1" customFormat="1" ht="15" customHeight="1">
      <c r="A823" s="13" t="str">
        <f>IF(ISBLANK(F823),"",VLOOKUP(F823,#REF!,11,0))</f>
        <v/>
      </c>
      <c r="B823" s="40" t="str">
        <f>IF(ISBLANK(F823),"",VLOOKUP(F823,#REF!,7,0))</f>
        <v/>
      </c>
      <c r="D823" s="88" t="str">
        <f t="shared" si="54"/>
        <v/>
      </c>
      <c r="E823" s="66"/>
      <c r="F823" s="95"/>
      <c r="G823" s="96" t="e">
        <f>IF(ISNA(VLOOKUP(F823,#REF!,3,0)),"",VLOOKUP(F823,#REF!,3,0))</f>
        <v>#REF!</v>
      </c>
      <c r="H823" s="99"/>
      <c r="I823" s="99"/>
      <c r="J823" s="97"/>
      <c r="K823" s="115" t="str">
        <f>IF(ISBLANK(J823),"",(VLOOKUP(J823,#REF!,2,0)))</f>
        <v/>
      </c>
      <c r="L823" s="95" t="str">
        <f t="shared" si="55"/>
        <v/>
      </c>
      <c r="M823" s="95"/>
      <c r="N823" s="95"/>
      <c r="O823" s="95"/>
      <c r="P823" s="95"/>
      <c r="Q823" s="95"/>
      <c r="R823" s="95" t="str">
        <f t="shared" si="56"/>
        <v/>
      </c>
      <c r="S823" s="95"/>
      <c r="T823" s="89"/>
      <c r="U823" s="90"/>
      <c r="V823" s="90"/>
      <c r="W823" s="47"/>
      <c r="X823" s="59"/>
      <c r="Y823" s="80">
        <f t="shared" si="57"/>
        <v>0</v>
      </c>
      <c r="Z823" s="81"/>
    </row>
    <row r="824" spans="1:26" s="1" customFormat="1" ht="15" customHeight="1">
      <c r="A824" s="13" t="str">
        <f>IF(ISBLANK(F824),"",VLOOKUP(F824,#REF!,11,0))</f>
        <v/>
      </c>
      <c r="B824" s="40" t="str">
        <f>IF(ISBLANK(F824),"",VLOOKUP(F824,#REF!,7,0))</f>
        <v/>
      </c>
      <c r="D824" s="88" t="str">
        <f t="shared" si="54"/>
        <v/>
      </c>
      <c r="E824" s="66"/>
      <c r="F824" s="95"/>
      <c r="G824" s="96" t="e">
        <f>IF(ISNA(VLOOKUP(F824,#REF!,3,0)),"",VLOOKUP(F824,#REF!,3,0))</f>
        <v>#REF!</v>
      </c>
      <c r="H824" s="99"/>
      <c r="I824" s="99"/>
      <c r="J824" s="97"/>
      <c r="K824" s="115" t="str">
        <f>IF(ISBLANK(J824),"",(VLOOKUP(J824,#REF!,2,0)))</f>
        <v/>
      </c>
      <c r="L824" s="95" t="str">
        <f t="shared" si="55"/>
        <v/>
      </c>
      <c r="M824" s="95"/>
      <c r="N824" s="95"/>
      <c r="O824" s="95"/>
      <c r="P824" s="95"/>
      <c r="Q824" s="95"/>
      <c r="R824" s="95" t="str">
        <f t="shared" si="56"/>
        <v/>
      </c>
      <c r="S824" s="95"/>
      <c r="T824" s="89"/>
      <c r="U824" s="90"/>
      <c r="V824" s="90"/>
      <c r="W824" s="47"/>
      <c r="X824" s="59"/>
      <c r="Y824" s="80">
        <f t="shared" si="57"/>
        <v>0</v>
      </c>
      <c r="Z824" s="81"/>
    </row>
    <row r="825" spans="1:26" s="1" customFormat="1" ht="15" customHeight="1">
      <c r="A825" s="13" t="str">
        <f>IF(ISBLANK(F825),"",VLOOKUP(F825,#REF!,11,0))</f>
        <v/>
      </c>
      <c r="B825" s="40" t="str">
        <f>IF(ISBLANK(F825),"",VLOOKUP(F825,#REF!,7,0))</f>
        <v/>
      </c>
      <c r="D825" s="88" t="str">
        <f t="shared" si="54"/>
        <v/>
      </c>
      <c r="E825" s="66"/>
      <c r="F825" s="95"/>
      <c r="G825" s="96" t="e">
        <f>IF(ISNA(VLOOKUP(F825,#REF!,3,0)),"",VLOOKUP(F825,#REF!,3,0))</f>
        <v>#REF!</v>
      </c>
      <c r="H825" s="99"/>
      <c r="I825" s="99"/>
      <c r="J825" s="97"/>
      <c r="K825" s="115" t="str">
        <f>IF(ISBLANK(J825),"",(VLOOKUP(J825,#REF!,2,0)))</f>
        <v/>
      </c>
      <c r="L825" s="95" t="str">
        <f t="shared" si="55"/>
        <v/>
      </c>
      <c r="M825" s="95"/>
      <c r="N825" s="95"/>
      <c r="O825" s="95"/>
      <c r="P825" s="95"/>
      <c r="Q825" s="95"/>
      <c r="R825" s="95" t="str">
        <f t="shared" si="56"/>
        <v/>
      </c>
      <c r="S825" s="95"/>
      <c r="T825" s="89"/>
      <c r="U825" s="90"/>
      <c r="V825" s="90"/>
      <c r="W825" s="47"/>
      <c r="X825" s="59"/>
      <c r="Y825" s="80">
        <f t="shared" si="57"/>
        <v>0</v>
      </c>
      <c r="Z825" s="81"/>
    </row>
    <row r="826" spans="1:26" s="1" customFormat="1" ht="15" customHeight="1">
      <c r="A826" s="13" t="str">
        <f>IF(ISBLANK(F826),"",VLOOKUP(F826,#REF!,11,0))</f>
        <v/>
      </c>
      <c r="B826" s="40" t="str">
        <f>IF(ISBLANK(F826),"",VLOOKUP(F826,#REF!,7,0))</f>
        <v/>
      </c>
      <c r="D826" s="88" t="str">
        <f t="shared" si="54"/>
        <v/>
      </c>
      <c r="E826" s="66"/>
      <c r="F826" s="95"/>
      <c r="G826" s="96" t="e">
        <f>IF(ISNA(VLOOKUP(F826,#REF!,3,0)),"",VLOOKUP(F826,#REF!,3,0))</f>
        <v>#REF!</v>
      </c>
      <c r="H826" s="99"/>
      <c r="I826" s="99"/>
      <c r="J826" s="97"/>
      <c r="K826" s="115" t="str">
        <f>IF(ISBLANK(J826),"",(VLOOKUP(J826,#REF!,2,0)))</f>
        <v/>
      </c>
      <c r="L826" s="95" t="str">
        <f t="shared" si="55"/>
        <v/>
      </c>
      <c r="M826" s="95"/>
      <c r="N826" s="95"/>
      <c r="O826" s="95"/>
      <c r="P826" s="95"/>
      <c r="Q826" s="95"/>
      <c r="R826" s="95" t="str">
        <f t="shared" si="56"/>
        <v/>
      </c>
      <c r="S826" s="95"/>
      <c r="T826" s="89"/>
      <c r="U826" s="90"/>
      <c r="V826" s="90"/>
      <c r="W826" s="47"/>
      <c r="X826" s="59"/>
      <c r="Y826" s="80">
        <f t="shared" si="57"/>
        <v>0</v>
      </c>
      <c r="Z826" s="81"/>
    </row>
    <row r="827" spans="1:26" s="1" customFormat="1" ht="15" customHeight="1">
      <c r="A827" s="13" t="str">
        <f>IF(ISBLANK(F827),"",VLOOKUP(F827,#REF!,11,0))</f>
        <v/>
      </c>
      <c r="B827" s="40" t="str">
        <f>IF(ISBLANK(F827),"",VLOOKUP(F827,#REF!,7,0))</f>
        <v/>
      </c>
      <c r="D827" s="88" t="str">
        <f t="shared" si="54"/>
        <v/>
      </c>
      <c r="E827" s="66"/>
      <c r="F827" s="95"/>
      <c r="G827" s="96" t="e">
        <f>IF(ISNA(VLOOKUP(F827,#REF!,3,0)),"",VLOOKUP(F827,#REF!,3,0))</f>
        <v>#REF!</v>
      </c>
      <c r="H827" s="99"/>
      <c r="I827" s="99"/>
      <c r="J827" s="97"/>
      <c r="K827" s="115" t="str">
        <f>IF(ISBLANK(J827),"",(VLOOKUP(J827,#REF!,2,0)))</f>
        <v/>
      </c>
      <c r="L827" s="95" t="str">
        <f t="shared" si="55"/>
        <v/>
      </c>
      <c r="M827" s="95"/>
      <c r="N827" s="95"/>
      <c r="O827" s="95"/>
      <c r="P827" s="95"/>
      <c r="Q827" s="95"/>
      <c r="R827" s="95" t="str">
        <f t="shared" si="56"/>
        <v/>
      </c>
      <c r="S827" s="95"/>
      <c r="T827" s="89"/>
      <c r="U827" s="90"/>
      <c r="V827" s="90"/>
      <c r="W827" s="47"/>
      <c r="X827" s="59"/>
      <c r="Y827" s="80">
        <f t="shared" si="57"/>
        <v>0</v>
      </c>
      <c r="Z827" s="81"/>
    </row>
    <row r="828" spans="1:26" s="1" customFormat="1" ht="15" customHeight="1">
      <c r="A828" s="13" t="str">
        <f>IF(ISBLANK(F828),"",VLOOKUP(F828,#REF!,11,0))</f>
        <v/>
      </c>
      <c r="B828" s="40" t="str">
        <f>IF(ISBLANK(F828),"",VLOOKUP(F828,#REF!,7,0))</f>
        <v/>
      </c>
      <c r="D828" s="88" t="str">
        <f t="shared" si="54"/>
        <v/>
      </c>
      <c r="E828" s="66"/>
      <c r="F828" s="95"/>
      <c r="G828" s="96" t="e">
        <f>IF(ISNA(VLOOKUP(F828,#REF!,3,0)),"",VLOOKUP(F828,#REF!,3,0))</f>
        <v>#REF!</v>
      </c>
      <c r="H828" s="99"/>
      <c r="I828" s="99"/>
      <c r="J828" s="97"/>
      <c r="K828" s="115" t="str">
        <f>IF(ISBLANK(J828),"",(VLOOKUP(J828,#REF!,2,0)))</f>
        <v/>
      </c>
      <c r="L828" s="95" t="str">
        <f t="shared" si="55"/>
        <v/>
      </c>
      <c r="M828" s="95"/>
      <c r="N828" s="95"/>
      <c r="O828" s="95"/>
      <c r="P828" s="95"/>
      <c r="Q828" s="95"/>
      <c r="R828" s="95" t="str">
        <f t="shared" si="56"/>
        <v/>
      </c>
      <c r="S828" s="95"/>
      <c r="T828" s="89"/>
      <c r="U828" s="90"/>
      <c r="V828" s="90"/>
      <c r="W828" s="47"/>
      <c r="X828" s="59"/>
      <c r="Y828" s="80">
        <f t="shared" si="57"/>
        <v>0</v>
      </c>
      <c r="Z828" s="81"/>
    </row>
    <row r="829" spans="1:26" s="1" customFormat="1" ht="15" customHeight="1">
      <c r="A829" s="13" t="str">
        <f>IF(ISBLANK(F829),"",VLOOKUP(F829,#REF!,11,0))</f>
        <v/>
      </c>
      <c r="B829" s="40" t="str">
        <f>IF(ISBLANK(F829),"",VLOOKUP(F829,#REF!,7,0))</f>
        <v/>
      </c>
      <c r="D829" s="88" t="str">
        <f t="shared" si="54"/>
        <v/>
      </c>
      <c r="E829" s="66"/>
      <c r="F829" s="95"/>
      <c r="G829" s="96" t="e">
        <f>IF(ISNA(VLOOKUP(F829,#REF!,3,0)),"",VLOOKUP(F829,#REF!,3,0))</f>
        <v>#REF!</v>
      </c>
      <c r="H829" s="99"/>
      <c r="I829" s="99"/>
      <c r="J829" s="97"/>
      <c r="K829" s="115" t="str">
        <f>IF(ISBLANK(J829),"",(VLOOKUP(J829,#REF!,2,0)))</f>
        <v/>
      </c>
      <c r="L829" s="95" t="str">
        <f t="shared" si="55"/>
        <v/>
      </c>
      <c r="M829" s="95"/>
      <c r="N829" s="95"/>
      <c r="O829" s="95"/>
      <c r="P829" s="95"/>
      <c r="Q829" s="95"/>
      <c r="R829" s="95" t="str">
        <f t="shared" si="56"/>
        <v/>
      </c>
      <c r="S829" s="95"/>
      <c r="T829" s="89"/>
      <c r="U829" s="90"/>
      <c r="V829" s="90"/>
      <c r="W829" s="47"/>
      <c r="X829" s="59"/>
      <c r="Y829" s="80">
        <f t="shared" si="57"/>
        <v>0</v>
      </c>
      <c r="Z829" s="81"/>
    </row>
    <row r="830" spans="1:26" s="1" customFormat="1" ht="15" customHeight="1">
      <c r="A830" s="13" t="str">
        <f>IF(ISBLANK(F830),"",VLOOKUP(F830,#REF!,11,0))</f>
        <v/>
      </c>
      <c r="B830" s="40" t="str">
        <f>IF(ISBLANK(F830),"",VLOOKUP(F830,#REF!,7,0))</f>
        <v/>
      </c>
      <c r="D830" s="88" t="str">
        <f t="shared" si="54"/>
        <v/>
      </c>
      <c r="E830" s="66"/>
      <c r="F830" s="95"/>
      <c r="G830" s="96" t="e">
        <f>IF(ISNA(VLOOKUP(F830,#REF!,3,0)),"",VLOOKUP(F830,#REF!,3,0))</f>
        <v>#REF!</v>
      </c>
      <c r="H830" s="99"/>
      <c r="I830" s="99"/>
      <c r="J830" s="97"/>
      <c r="K830" s="115" t="str">
        <f>IF(ISBLANK(J830),"",(VLOOKUP(J830,#REF!,2,0)))</f>
        <v/>
      </c>
      <c r="L830" s="95" t="str">
        <f t="shared" si="55"/>
        <v/>
      </c>
      <c r="M830" s="95"/>
      <c r="N830" s="95"/>
      <c r="O830" s="95"/>
      <c r="P830" s="95"/>
      <c r="Q830" s="95"/>
      <c r="R830" s="95" t="str">
        <f t="shared" si="56"/>
        <v/>
      </c>
      <c r="S830" s="95"/>
      <c r="T830" s="89"/>
      <c r="U830" s="90"/>
      <c r="V830" s="90"/>
      <c r="W830" s="47"/>
      <c r="X830" s="59"/>
      <c r="Y830" s="80">
        <f t="shared" si="57"/>
        <v>0</v>
      </c>
      <c r="Z830" s="81"/>
    </row>
    <row r="831" spans="1:26" s="1" customFormat="1" ht="15" customHeight="1">
      <c r="A831" s="13" t="str">
        <f>IF(ISBLANK(F831),"",VLOOKUP(F831,#REF!,11,0))</f>
        <v/>
      </c>
      <c r="B831" s="40" t="str">
        <f>IF(ISBLANK(F831),"",VLOOKUP(F831,#REF!,7,0))</f>
        <v/>
      </c>
      <c r="D831" s="88" t="str">
        <f t="shared" si="54"/>
        <v/>
      </c>
      <c r="E831" s="66"/>
      <c r="F831" s="95"/>
      <c r="G831" s="96" t="e">
        <f>IF(ISNA(VLOOKUP(F831,#REF!,3,0)),"",VLOOKUP(F831,#REF!,3,0))</f>
        <v>#REF!</v>
      </c>
      <c r="H831" s="99"/>
      <c r="I831" s="99"/>
      <c r="J831" s="97"/>
      <c r="K831" s="115" t="str">
        <f>IF(ISBLANK(J831),"",(VLOOKUP(J831,#REF!,2,0)))</f>
        <v/>
      </c>
      <c r="L831" s="95" t="str">
        <f t="shared" si="55"/>
        <v/>
      </c>
      <c r="M831" s="95"/>
      <c r="N831" s="95"/>
      <c r="O831" s="95"/>
      <c r="P831" s="95"/>
      <c r="Q831" s="95"/>
      <c r="R831" s="95" t="str">
        <f t="shared" si="56"/>
        <v/>
      </c>
      <c r="S831" s="95"/>
      <c r="T831" s="89"/>
      <c r="U831" s="90"/>
      <c r="V831" s="90"/>
      <c r="W831" s="47"/>
      <c r="X831" s="59"/>
      <c r="Y831" s="80">
        <f t="shared" si="57"/>
        <v>0</v>
      </c>
      <c r="Z831" s="81"/>
    </row>
    <row r="832" spans="1:26" s="1" customFormat="1" ht="15" customHeight="1">
      <c r="A832" s="13" t="str">
        <f>IF(ISBLANK(F832),"",VLOOKUP(F832,#REF!,11,0))</f>
        <v/>
      </c>
      <c r="B832" s="40" t="str">
        <f>IF(ISBLANK(F832),"",VLOOKUP(F832,#REF!,7,0))</f>
        <v/>
      </c>
      <c r="D832" s="88" t="str">
        <f t="shared" si="54"/>
        <v/>
      </c>
      <c r="E832" s="66"/>
      <c r="F832" s="95"/>
      <c r="G832" s="96" t="e">
        <f>IF(ISNA(VLOOKUP(F832,#REF!,3,0)),"",VLOOKUP(F832,#REF!,3,0))</f>
        <v>#REF!</v>
      </c>
      <c r="H832" s="99"/>
      <c r="I832" s="99"/>
      <c r="J832" s="97"/>
      <c r="K832" s="115" t="str">
        <f>IF(ISBLANK(J832),"",(VLOOKUP(J832,#REF!,2,0)))</f>
        <v/>
      </c>
      <c r="L832" s="95" t="str">
        <f t="shared" si="55"/>
        <v/>
      </c>
      <c r="M832" s="95"/>
      <c r="N832" s="95"/>
      <c r="O832" s="95"/>
      <c r="P832" s="95"/>
      <c r="Q832" s="95"/>
      <c r="R832" s="95" t="str">
        <f t="shared" si="56"/>
        <v/>
      </c>
      <c r="S832" s="95"/>
      <c r="T832" s="89"/>
      <c r="U832" s="90"/>
      <c r="V832" s="90"/>
      <c r="W832" s="47"/>
      <c r="X832" s="59"/>
      <c r="Y832" s="80">
        <f t="shared" si="57"/>
        <v>0</v>
      </c>
      <c r="Z832" s="81"/>
    </row>
    <row r="833" spans="1:26" s="1" customFormat="1" ht="15" customHeight="1">
      <c r="A833" s="13" t="str">
        <f>IF(ISBLANK(F833),"",VLOOKUP(F833,#REF!,11,0))</f>
        <v/>
      </c>
      <c r="B833" s="40" t="str">
        <f>IF(ISBLANK(F833),"",VLOOKUP(F833,#REF!,7,0))</f>
        <v/>
      </c>
      <c r="D833" s="88" t="str">
        <f t="shared" si="54"/>
        <v/>
      </c>
      <c r="E833" s="66"/>
      <c r="F833" s="95"/>
      <c r="G833" s="96" t="e">
        <f>IF(ISNA(VLOOKUP(F833,#REF!,3,0)),"",VLOOKUP(F833,#REF!,3,0))</f>
        <v>#REF!</v>
      </c>
      <c r="H833" s="99"/>
      <c r="I833" s="99"/>
      <c r="J833" s="97"/>
      <c r="K833" s="115" t="str">
        <f>IF(ISBLANK(J833),"",(VLOOKUP(J833,#REF!,2,0)))</f>
        <v/>
      </c>
      <c r="L833" s="95" t="str">
        <f t="shared" si="55"/>
        <v/>
      </c>
      <c r="M833" s="95"/>
      <c r="N833" s="95"/>
      <c r="O833" s="95"/>
      <c r="P833" s="95"/>
      <c r="Q833" s="95"/>
      <c r="R833" s="95" t="str">
        <f t="shared" si="56"/>
        <v/>
      </c>
      <c r="S833" s="95"/>
      <c r="T833" s="89"/>
      <c r="U833" s="90"/>
      <c r="V833" s="90"/>
      <c r="W833" s="47"/>
      <c r="X833" s="59"/>
      <c r="Y833" s="80">
        <f t="shared" si="57"/>
        <v>0</v>
      </c>
      <c r="Z833" s="81"/>
    </row>
    <row r="834" spans="1:26" s="1" customFormat="1" ht="15" customHeight="1">
      <c r="A834" s="13" t="str">
        <f>IF(ISBLANK(F834),"",VLOOKUP(F834,#REF!,11,0))</f>
        <v/>
      </c>
      <c r="B834" s="40" t="str">
        <f>IF(ISBLANK(F834),"",VLOOKUP(F834,#REF!,7,0))</f>
        <v/>
      </c>
      <c r="D834" s="88" t="str">
        <f t="shared" si="54"/>
        <v/>
      </c>
      <c r="E834" s="66"/>
      <c r="F834" s="95"/>
      <c r="G834" s="96" t="e">
        <f>IF(ISNA(VLOOKUP(F834,#REF!,3,0)),"",VLOOKUP(F834,#REF!,3,0))</f>
        <v>#REF!</v>
      </c>
      <c r="H834" s="99"/>
      <c r="I834" s="99"/>
      <c r="J834" s="97"/>
      <c r="K834" s="115" t="str">
        <f>IF(ISBLANK(J834),"",(VLOOKUP(J834,#REF!,2,0)))</f>
        <v/>
      </c>
      <c r="L834" s="95" t="str">
        <f t="shared" si="55"/>
        <v/>
      </c>
      <c r="M834" s="95"/>
      <c r="N834" s="95"/>
      <c r="O834" s="95"/>
      <c r="P834" s="95"/>
      <c r="Q834" s="95"/>
      <c r="R834" s="95" t="str">
        <f t="shared" si="56"/>
        <v/>
      </c>
      <c r="S834" s="95"/>
      <c r="T834" s="89"/>
      <c r="U834" s="90"/>
      <c r="V834" s="90"/>
      <c r="W834" s="47"/>
      <c r="X834" s="59"/>
      <c r="Y834" s="80">
        <f t="shared" si="57"/>
        <v>0</v>
      </c>
      <c r="Z834" s="81"/>
    </row>
    <row r="835" spans="1:26" s="1" customFormat="1" ht="15" customHeight="1">
      <c r="A835" s="13" t="str">
        <f>IF(ISBLANK(F835),"",VLOOKUP(F835,#REF!,11,0))</f>
        <v/>
      </c>
      <c r="B835" s="40" t="str">
        <f>IF(ISBLANK(F835),"",VLOOKUP(F835,#REF!,7,0))</f>
        <v/>
      </c>
      <c r="D835" s="88" t="str">
        <f t="shared" si="54"/>
        <v/>
      </c>
      <c r="E835" s="66"/>
      <c r="F835" s="95"/>
      <c r="G835" s="96" t="e">
        <f>IF(ISNA(VLOOKUP(F835,#REF!,3,0)),"",VLOOKUP(F835,#REF!,3,0))</f>
        <v>#REF!</v>
      </c>
      <c r="H835" s="99"/>
      <c r="I835" s="99"/>
      <c r="J835" s="97"/>
      <c r="K835" s="115" t="str">
        <f>IF(ISBLANK(J835),"",(VLOOKUP(J835,#REF!,2,0)))</f>
        <v/>
      </c>
      <c r="L835" s="95" t="str">
        <f t="shared" si="55"/>
        <v/>
      </c>
      <c r="M835" s="95"/>
      <c r="N835" s="95"/>
      <c r="O835" s="95"/>
      <c r="P835" s="95"/>
      <c r="Q835" s="95"/>
      <c r="R835" s="95" t="str">
        <f t="shared" si="56"/>
        <v/>
      </c>
      <c r="S835" s="95"/>
      <c r="T835" s="89"/>
      <c r="U835" s="90"/>
      <c r="V835" s="90"/>
      <c r="W835" s="47"/>
      <c r="X835" s="59"/>
      <c r="Y835" s="80">
        <f t="shared" si="57"/>
        <v>0</v>
      </c>
      <c r="Z835" s="81"/>
    </row>
    <row r="836" spans="1:26" s="1" customFormat="1" ht="15" customHeight="1">
      <c r="A836" s="13" t="str">
        <f>IF(ISBLANK(F836),"",VLOOKUP(F836,#REF!,11,0))</f>
        <v/>
      </c>
      <c r="B836" s="40" t="str">
        <f>IF(ISBLANK(F836),"",VLOOKUP(F836,#REF!,7,0))</f>
        <v/>
      </c>
      <c r="D836" s="88" t="str">
        <f t="shared" si="54"/>
        <v/>
      </c>
      <c r="E836" s="66"/>
      <c r="F836" s="95"/>
      <c r="G836" s="96" t="e">
        <f>IF(ISNA(VLOOKUP(F836,#REF!,3,0)),"",VLOOKUP(F836,#REF!,3,0))</f>
        <v>#REF!</v>
      </c>
      <c r="H836" s="99"/>
      <c r="I836" s="99"/>
      <c r="J836" s="97"/>
      <c r="K836" s="115" t="str">
        <f>IF(ISBLANK(J836),"",(VLOOKUP(J836,#REF!,2,0)))</f>
        <v/>
      </c>
      <c r="L836" s="95" t="str">
        <f t="shared" si="55"/>
        <v/>
      </c>
      <c r="M836" s="95"/>
      <c r="N836" s="95"/>
      <c r="O836" s="95"/>
      <c r="P836" s="95"/>
      <c r="Q836" s="95"/>
      <c r="R836" s="95" t="str">
        <f t="shared" si="56"/>
        <v/>
      </c>
      <c r="S836" s="95"/>
      <c r="T836" s="89"/>
      <c r="U836" s="90"/>
      <c r="V836" s="90"/>
      <c r="W836" s="47"/>
      <c r="X836" s="59"/>
      <c r="Y836" s="80">
        <f t="shared" si="57"/>
        <v>0</v>
      </c>
      <c r="Z836" s="81"/>
    </row>
    <row r="837" spans="1:26" s="1" customFormat="1" ht="15" customHeight="1">
      <c r="A837" s="13" t="str">
        <f>IF(ISBLANK(F837),"",VLOOKUP(F837,#REF!,11,0))</f>
        <v/>
      </c>
      <c r="B837" s="40" t="str">
        <f>IF(ISBLANK(F837),"",VLOOKUP(F837,#REF!,7,0))</f>
        <v/>
      </c>
      <c r="D837" s="88" t="str">
        <f t="shared" si="54"/>
        <v/>
      </c>
      <c r="E837" s="66"/>
      <c r="F837" s="95"/>
      <c r="G837" s="96" t="e">
        <f>IF(ISNA(VLOOKUP(F837,#REF!,3,0)),"",VLOOKUP(F837,#REF!,3,0))</f>
        <v>#REF!</v>
      </c>
      <c r="H837" s="99"/>
      <c r="I837" s="99"/>
      <c r="J837" s="97"/>
      <c r="K837" s="115" t="str">
        <f>IF(ISBLANK(J837),"",(VLOOKUP(J837,#REF!,2,0)))</f>
        <v/>
      </c>
      <c r="L837" s="95" t="str">
        <f t="shared" si="55"/>
        <v/>
      </c>
      <c r="M837" s="95"/>
      <c r="N837" s="95"/>
      <c r="O837" s="95"/>
      <c r="P837" s="95"/>
      <c r="Q837" s="95"/>
      <c r="R837" s="95" t="str">
        <f t="shared" si="56"/>
        <v/>
      </c>
      <c r="S837" s="95"/>
      <c r="T837" s="89"/>
      <c r="U837" s="90"/>
      <c r="V837" s="90"/>
      <c r="W837" s="47"/>
      <c r="X837" s="59"/>
      <c r="Y837" s="80">
        <f t="shared" si="57"/>
        <v>0</v>
      </c>
      <c r="Z837" s="81"/>
    </row>
    <row r="838" spans="1:26" s="1" customFormat="1" ht="15" customHeight="1">
      <c r="A838" s="13" t="str">
        <f>IF(ISBLANK(F838),"",VLOOKUP(F838,#REF!,11,0))</f>
        <v/>
      </c>
      <c r="B838" s="40" t="str">
        <f>IF(ISBLANK(F838),"",VLOOKUP(F838,#REF!,7,0))</f>
        <v/>
      </c>
      <c r="D838" s="88" t="str">
        <f t="shared" si="54"/>
        <v/>
      </c>
      <c r="E838" s="66"/>
      <c r="F838" s="95"/>
      <c r="G838" s="96" t="e">
        <f>IF(ISNA(VLOOKUP(F838,#REF!,3,0)),"",VLOOKUP(F838,#REF!,3,0))</f>
        <v>#REF!</v>
      </c>
      <c r="H838" s="99"/>
      <c r="I838" s="99"/>
      <c r="J838" s="97"/>
      <c r="K838" s="115" t="str">
        <f>IF(ISBLANK(J838),"",(VLOOKUP(J838,#REF!,2,0)))</f>
        <v/>
      </c>
      <c r="L838" s="95" t="str">
        <f t="shared" si="55"/>
        <v/>
      </c>
      <c r="M838" s="95"/>
      <c r="N838" s="95"/>
      <c r="O838" s="95"/>
      <c r="P838" s="95"/>
      <c r="Q838" s="95"/>
      <c r="R838" s="95" t="str">
        <f t="shared" si="56"/>
        <v/>
      </c>
      <c r="S838" s="95"/>
      <c r="T838" s="89"/>
      <c r="U838" s="90"/>
      <c r="V838" s="90"/>
      <c r="W838" s="47"/>
      <c r="X838" s="59"/>
      <c r="Y838" s="80">
        <f t="shared" si="57"/>
        <v>0</v>
      </c>
      <c r="Z838" s="81"/>
    </row>
    <row r="839" spans="1:26" s="1" customFormat="1" ht="15" customHeight="1">
      <c r="A839" s="13" t="str">
        <f>IF(ISBLANK(F839),"",VLOOKUP(F839,#REF!,11,0))</f>
        <v/>
      </c>
      <c r="B839" s="40" t="str">
        <f>IF(ISBLANK(F839),"",VLOOKUP(F839,#REF!,7,0))</f>
        <v/>
      </c>
      <c r="D839" s="88" t="str">
        <f t="shared" si="54"/>
        <v/>
      </c>
      <c r="E839" s="66"/>
      <c r="F839" s="95"/>
      <c r="G839" s="96" t="e">
        <f>IF(ISNA(VLOOKUP(F839,#REF!,3,0)),"",VLOOKUP(F839,#REF!,3,0))</f>
        <v>#REF!</v>
      </c>
      <c r="H839" s="99"/>
      <c r="I839" s="99"/>
      <c r="J839" s="97"/>
      <c r="K839" s="115" t="str">
        <f>IF(ISBLANK(J839),"",(VLOOKUP(J839,#REF!,2,0)))</f>
        <v/>
      </c>
      <c r="L839" s="95" t="str">
        <f t="shared" si="55"/>
        <v/>
      </c>
      <c r="M839" s="95"/>
      <c r="N839" s="95"/>
      <c r="O839" s="95"/>
      <c r="P839" s="95"/>
      <c r="Q839" s="95"/>
      <c r="R839" s="95" t="str">
        <f t="shared" si="56"/>
        <v/>
      </c>
      <c r="S839" s="95"/>
      <c r="T839" s="89"/>
      <c r="U839" s="90"/>
      <c r="V839" s="90"/>
      <c r="W839" s="47"/>
      <c r="X839" s="59"/>
      <c r="Y839" s="80">
        <f t="shared" si="57"/>
        <v>0</v>
      </c>
      <c r="Z839" s="81"/>
    </row>
    <row r="840" spans="1:26" s="1" customFormat="1" ht="15" customHeight="1">
      <c r="A840" s="13" t="str">
        <f>IF(ISBLANK(F840),"",VLOOKUP(F840,#REF!,11,0))</f>
        <v/>
      </c>
      <c r="B840" s="40" t="str">
        <f>IF(ISBLANK(F840),"",VLOOKUP(F840,#REF!,7,0))</f>
        <v/>
      </c>
      <c r="D840" s="88" t="str">
        <f t="shared" si="54"/>
        <v/>
      </c>
      <c r="E840" s="66"/>
      <c r="F840" s="95"/>
      <c r="G840" s="96" t="e">
        <f>IF(ISNA(VLOOKUP(F840,#REF!,3,0)),"",VLOOKUP(F840,#REF!,3,0))</f>
        <v>#REF!</v>
      </c>
      <c r="H840" s="99"/>
      <c r="I840" s="99"/>
      <c r="J840" s="97"/>
      <c r="K840" s="115" t="str">
        <f>IF(ISBLANK(J840),"",(VLOOKUP(J840,#REF!,2,0)))</f>
        <v/>
      </c>
      <c r="L840" s="95" t="str">
        <f t="shared" si="55"/>
        <v/>
      </c>
      <c r="M840" s="95"/>
      <c r="N840" s="95"/>
      <c r="O840" s="95"/>
      <c r="P840" s="95"/>
      <c r="Q840" s="95"/>
      <c r="R840" s="95" t="str">
        <f t="shared" si="56"/>
        <v/>
      </c>
      <c r="S840" s="95"/>
      <c r="T840" s="89"/>
      <c r="U840" s="90"/>
      <c r="V840" s="90"/>
      <c r="W840" s="47"/>
      <c r="X840" s="59"/>
      <c r="Y840" s="80">
        <f t="shared" si="57"/>
        <v>0</v>
      </c>
      <c r="Z840" s="81"/>
    </row>
    <row r="841" spans="1:26" s="1" customFormat="1" ht="15" customHeight="1">
      <c r="A841" s="13" t="str">
        <f>IF(ISBLANK(F841),"",VLOOKUP(F841,#REF!,11,0))</f>
        <v/>
      </c>
      <c r="B841" s="40" t="str">
        <f>IF(ISBLANK(F841),"",VLOOKUP(F841,#REF!,7,0))</f>
        <v/>
      </c>
      <c r="D841" s="88" t="str">
        <f t="shared" si="54"/>
        <v/>
      </c>
      <c r="E841" s="66"/>
      <c r="F841" s="95"/>
      <c r="G841" s="96" t="e">
        <f>IF(ISNA(VLOOKUP(F841,#REF!,3,0)),"",VLOOKUP(F841,#REF!,3,0))</f>
        <v>#REF!</v>
      </c>
      <c r="H841" s="99"/>
      <c r="I841" s="99"/>
      <c r="J841" s="97"/>
      <c r="K841" s="115" t="str">
        <f>IF(ISBLANK(J841),"",(VLOOKUP(J841,#REF!,2,0)))</f>
        <v/>
      </c>
      <c r="L841" s="95" t="str">
        <f t="shared" si="55"/>
        <v/>
      </c>
      <c r="M841" s="95"/>
      <c r="N841" s="95"/>
      <c r="O841" s="95"/>
      <c r="P841" s="95"/>
      <c r="Q841" s="95"/>
      <c r="R841" s="95" t="str">
        <f t="shared" si="56"/>
        <v/>
      </c>
      <c r="S841" s="95"/>
      <c r="T841" s="89"/>
      <c r="U841" s="90"/>
      <c r="V841" s="90"/>
      <c r="W841" s="47"/>
      <c r="X841" s="59"/>
      <c r="Y841" s="80">
        <f t="shared" si="57"/>
        <v>0</v>
      </c>
      <c r="Z841" s="81"/>
    </row>
    <row r="842" spans="1:26" s="1" customFormat="1" ht="15" customHeight="1">
      <c r="A842" s="13" t="str">
        <f>IF(ISBLANK(F842),"",VLOOKUP(F842,#REF!,11,0))</f>
        <v/>
      </c>
      <c r="B842" s="40" t="str">
        <f>IF(ISBLANK(F842),"",VLOOKUP(F842,#REF!,7,0))</f>
        <v/>
      </c>
      <c r="D842" s="88" t="str">
        <f t="shared" si="54"/>
        <v/>
      </c>
      <c r="E842" s="66"/>
      <c r="F842" s="95"/>
      <c r="G842" s="96" t="e">
        <f>IF(ISNA(VLOOKUP(F842,#REF!,3,0)),"",VLOOKUP(F842,#REF!,3,0))</f>
        <v>#REF!</v>
      </c>
      <c r="H842" s="99"/>
      <c r="I842" s="99"/>
      <c r="J842" s="97"/>
      <c r="K842" s="115" t="str">
        <f>IF(ISBLANK(J842),"",(VLOOKUP(J842,#REF!,2,0)))</f>
        <v/>
      </c>
      <c r="L842" s="95" t="str">
        <f t="shared" si="55"/>
        <v/>
      </c>
      <c r="M842" s="95"/>
      <c r="N842" s="95"/>
      <c r="O842" s="95"/>
      <c r="P842" s="95"/>
      <c r="Q842" s="95"/>
      <c r="R842" s="95" t="str">
        <f t="shared" si="56"/>
        <v/>
      </c>
      <c r="S842" s="95"/>
      <c r="T842" s="89"/>
      <c r="U842" s="90"/>
      <c r="V842" s="90"/>
      <c r="W842" s="47"/>
      <c r="X842" s="59"/>
      <c r="Y842" s="80">
        <f t="shared" si="57"/>
        <v>0</v>
      </c>
      <c r="Z842" s="81"/>
    </row>
    <row r="843" spans="1:26" s="1" customFormat="1" ht="15" customHeight="1">
      <c r="A843" s="13" t="str">
        <f>IF(ISBLANK(F843),"",VLOOKUP(F843,#REF!,11,0))</f>
        <v/>
      </c>
      <c r="B843" s="40" t="str">
        <f>IF(ISBLANK(F843),"",VLOOKUP(F843,#REF!,7,0))</f>
        <v/>
      </c>
      <c r="D843" s="88" t="str">
        <f t="shared" si="54"/>
        <v/>
      </c>
      <c r="E843" s="66"/>
      <c r="F843" s="95"/>
      <c r="G843" s="96" t="e">
        <f>IF(ISNA(VLOOKUP(F843,#REF!,3,0)),"",VLOOKUP(F843,#REF!,3,0))</f>
        <v>#REF!</v>
      </c>
      <c r="H843" s="99"/>
      <c r="I843" s="99"/>
      <c r="J843" s="97"/>
      <c r="K843" s="115" t="str">
        <f>IF(ISBLANK(J843),"",(VLOOKUP(J843,#REF!,2,0)))</f>
        <v/>
      </c>
      <c r="L843" s="95" t="str">
        <f t="shared" si="55"/>
        <v/>
      </c>
      <c r="M843" s="95"/>
      <c r="N843" s="95"/>
      <c r="O843" s="95"/>
      <c r="P843" s="95"/>
      <c r="Q843" s="95"/>
      <c r="R843" s="95" t="str">
        <f t="shared" si="56"/>
        <v/>
      </c>
      <c r="S843" s="95"/>
      <c r="T843" s="89"/>
      <c r="U843" s="90"/>
      <c r="V843" s="90"/>
      <c r="W843" s="47"/>
      <c r="X843" s="59"/>
      <c r="Y843" s="80">
        <f t="shared" si="57"/>
        <v>0</v>
      </c>
      <c r="Z843" s="81"/>
    </row>
    <row r="844" spans="1:26" s="1" customFormat="1" ht="15" customHeight="1">
      <c r="A844" s="13" t="str">
        <f>IF(ISBLANK(F844),"",VLOOKUP(F844,#REF!,11,0))</f>
        <v/>
      </c>
      <c r="B844" s="40" t="str">
        <f>IF(ISBLANK(F844),"",VLOOKUP(F844,#REF!,7,0))</f>
        <v/>
      </c>
      <c r="D844" s="88" t="str">
        <f t="shared" si="54"/>
        <v/>
      </c>
      <c r="E844" s="66"/>
      <c r="F844" s="95"/>
      <c r="G844" s="96" t="e">
        <f>IF(ISNA(VLOOKUP(F844,#REF!,3,0)),"",VLOOKUP(F844,#REF!,3,0))</f>
        <v>#REF!</v>
      </c>
      <c r="H844" s="99"/>
      <c r="I844" s="99"/>
      <c r="J844" s="97"/>
      <c r="K844" s="115" t="str">
        <f>IF(ISBLANK(J844),"",(VLOOKUP(J844,#REF!,2,0)))</f>
        <v/>
      </c>
      <c r="L844" s="95" t="str">
        <f t="shared" si="55"/>
        <v/>
      </c>
      <c r="M844" s="95"/>
      <c r="N844" s="95"/>
      <c r="O844" s="95"/>
      <c r="P844" s="95"/>
      <c r="Q844" s="95"/>
      <c r="R844" s="95" t="str">
        <f t="shared" si="56"/>
        <v/>
      </c>
      <c r="S844" s="95"/>
      <c r="T844" s="89"/>
      <c r="U844" s="90"/>
      <c r="V844" s="90"/>
      <c r="W844" s="47"/>
      <c r="X844" s="59"/>
      <c r="Y844" s="80">
        <f t="shared" si="57"/>
        <v>0</v>
      </c>
      <c r="Z844" s="81"/>
    </row>
    <row r="845" spans="1:26" s="1" customFormat="1" ht="15" customHeight="1">
      <c r="A845" s="13" t="str">
        <f>IF(ISBLANK(F845),"",VLOOKUP(F845,#REF!,11,0))</f>
        <v/>
      </c>
      <c r="B845" s="40" t="str">
        <f>IF(ISBLANK(F845),"",VLOOKUP(F845,#REF!,7,0))</f>
        <v/>
      </c>
      <c r="D845" s="88" t="str">
        <f t="shared" si="54"/>
        <v/>
      </c>
      <c r="E845" s="66"/>
      <c r="F845" s="95"/>
      <c r="G845" s="96" t="e">
        <f>IF(ISNA(VLOOKUP(F845,#REF!,3,0)),"",VLOOKUP(F845,#REF!,3,0))</f>
        <v>#REF!</v>
      </c>
      <c r="H845" s="99"/>
      <c r="I845" s="99"/>
      <c r="J845" s="97"/>
      <c r="K845" s="115" t="str">
        <f>IF(ISBLANK(J845),"",(VLOOKUP(J845,#REF!,2,0)))</f>
        <v/>
      </c>
      <c r="L845" s="95" t="str">
        <f t="shared" si="55"/>
        <v/>
      </c>
      <c r="M845" s="95"/>
      <c r="N845" s="95"/>
      <c r="O845" s="95"/>
      <c r="P845" s="95"/>
      <c r="Q845" s="95"/>
      <c r="R845" s="95" t="str">
        <f t="shared" si="56"/>
        <v/>
      </c>
      <c r="S845" s="95"/>
      <c r="T845" s="89"/>
      <c r="U845" s="90"/>
      <c r="V845" s="90"/>
      <c r="W845" s="47"/>
      <c r="X845" s="59"/>
      <c r="Y845" s="80">
        <f t="shared" si="57"/>
        <v>0</v>
      </c>
      <c r="Z845" s="81"/>
    </row>
    <row r="846" spans="1:26" s="1" customFormat="1" ht="15" customHeight="1">
      <c r="A846" s="13" t="str">
        <f>IF(ISBLANK(F846),"",VLOOKUP(F846,#REF!,11,0))</f>
        <v/>
      </c>
      <c r="B846" s="40" t="str">
        <f>IF(ISBLANK(F846),"",VLOOKUP(F846,#REF!,7,0))</f>
        <v/>
      </c>
      <c r="D846" s="88" t="str">
        <f t="shared" si="54"/>
        <v/>
      </c>
      <c r="E846" s="66"/>
      <c r="F846" s="95"/>
      <c r="G846" s="96" t="e">
        <f>IF(ISNA(VLOOKUP(F846,#REF!,3,0)),"",VLOOKUP(F846,#REF!,3,0))</f>
        <v>#REF!</v>
      </c>
      <c r="H846" s="99"/>
      <c r="I846" s="99"/>
      <c r="J846" s="97"/>
      <c r="K846" s="115" t="str">
        <f>IF(ISBLANK(J846),"",(VLOOKUP(J846,#REF!,2,0)))</f>
        <v/>
      </c>
      <c r="L846" s="95" t="str">
        <f t="shared" si="55"/>
        <v/>
      </c>
      <c r="M846" s="95"/>
      <c r="N846" s="95"/>
      <c r="O846" s="95"/>
      <c r="P846" s="95"/>
      <c r="Q846" s="95"/>
      <c r="R846" s="95" t="str">
        <f t="shared" si="56"/>
        <v/>
      </c>
      <c r="S846" s="95"/>
      <c r="T846" s="89"/>
      <c r="U846" s="90"/>
      <c r="V846" s="90"/>
      <c r="W846" s="47"/>
      <c r="X846" s="59"/>
      <c r="Y846" s="80">
        <f t="shared" si="57"/>
        <v>0</v>
      </c>
      <c r="Z846" s="81"/>
    </row>
    <row r="847" spans="1:26" s="1" customFormat="1" ht="15" customHeight="1">
      <c r="A847" s="13" t="str">
        <f>IF(ISBLANK(F847),"",VLOOKUP(F847,#REF!,11,0))</f>
        <v/>
      </c>
      <c r="B847" s="40" t="str">
        <f>IF(ISBLANK(F847),"",VLOOKUP(F847,#REF!,7,0))</f>
        <v/>
      </c>
      <c r="D847" s="88" t="str">
        <f t="shared" si="54"/>
        <v/>
      </c>
      <c r="E847" s="66"/>
      <c r="F847" s="95"/>
      <c r="G847" s="96" t="e">
        <f>IF(ISNA(VLOOKUP(F847,#REF!,3,0)),"",VLOOKUP(F847,#REF!,3,0))</f>
        <v>#REF!</v>
      </c>
      <c r="H847" s="99"/>
      <c r="I847" s="99"/>
      <c r="J847" s="97"/>
      <c r="K847" s="115" t="str">
        <f>IF(ISBLANK(J847),"",(VLOOKUP(J847,#REF!,2,0)))</f>
        <v/>
      </c>
      <c r="L847" s="95" t="str">
        <f t="shared" si="55"/>
        <v/>
      </c>
      <c r="M847" s="95"/>
      <c r="N847" s="95"/>
      <c r="O847" s="95"/>
      <c r="P847" s="95"/>
      <c r="Q847" s="95"/>
      <c r="R847" s="95" t="str">
        <f t="shared" si="56"/>
        <v/>
      </c>
      <c r="S847" s="95"/>
      <c r="T847" s="89"/>
      <c r="U847" s="90"/>
      <c r="V847" s="90"/>
      <c r="W847" s="47"/>
      <c r="X847" s="59"/>
      <c r="Y847" s="80">
        <f t="shared" si="57"/>
        <v>0</v>
      </c>
      <c r="Z847" s="81"/>
    </row>
    <row r="848" spans="1:26" s="1" customFormat="1" ht="15" customHeight="1">
      <c r="A848" s="13" t="str">
        <f>IF(ISBLANK(F848),"",VLOOKUP(F848,#REF!,11,0))</f>
        <v/>
      </c>
      <c r="B848" s="40" t="str">
        <f>IF(ISBLANK(F848),"",VLOOKUP(F848,#REF!,7,0))</f>
        <v/>
      </c>
      <c r="D848" s="88" t="str">
        <f t="shared" si="54"/>
        <v/>
      </c>
      <c r="E848" s="66"/>
      <c r="F848" s="95"/>
      <c r="G848" s="96" t="e">
        <f>IF(ISNA(VLOOKUP(F848,#REF!,3,0)),"",VLOOKUP(F848,#REF!,3,0))</f>
        <v>#REF!</v>
      </c>
      <c r="H848" s="99"/>
      <c r="I848" s="99"/>
      <c r="J848" s="97"/>
      <c r="K848" s="115" t="str">
        <f>IF(ISBLANK(J848),"",(VLOOKUP(J848,#REF!,2,0)))</f>
        <v/>
      </c>
      <c r="L848" s="95" t="str">
        <f t="shared" si="55"/>
        <v/>
      </c>
      <c r="M848" s="95"/>
      <c r="N848" s="95"/>
      <c r="O848" s="95"/>
      <c r="P848" s="95"/>
      <c r="Q848" s="95"/>
      <c r="R848" s="95" t="str">
        <f t="shared" si="56"/>
        <v/>
      </c>
      <c r="S848" s="95"/>
      <c r="T848" s="89"/>
      <c r="U848" s="90"/>
      <c r="V848" s="90"/>
      <c r="W848" s="47"/>
      <c r="X848" s="59"/>
      <c r="Y848" s="80">
        <f t="shared" si="57"/>
        <v>0</v>
      </c>
      <c r="Z848" s="81"/>
    </row>
    <row r="849" spans="1:26" s="1" customFormat="1" ht="15" customHeight="1">
      <c r="A849" s="13" t="str">
        <f>IF(ISBLANK(F849),"",VLOOKUP(F849,#REF!,11,0))</f>
        <v/>
      </c>
      <c r="B849" s="40" t="str">
        <f>IF(ISBLANK(F849),"",VLOOKUP(F849,#REF!,7,0))</f>
        <v/>
      </c>
      <c r="D849" s="88" t="str">
        <f t="shared" si="54"/>
        <v/>
      </c>
      <c r="E849" s="66"/>
      <c r="F849" s="95"/>
      <c r="G849" s="96" t="e">
        <f>IF(ISNA(VLOOKUP(F849,#REF!,3,0)),"",VLOOKUP(F849,#REF!,3,0))</f>
        <v>#REF!</v>
      </c>
      <c r="H849" s="99"/>
      <c r="I849" s="99"/>
      <c r="J849" s="97"/>
      <c r="K849" s="115" t="str">
        <f>IF(ISBLANK(J849),"",(VLOOKUP(J849,#REF!,2,0)))</f>
        <v/>
      </c>
      <c r="L849" s="95" t="str">
        <f t="shared" si="55"/>
        <v/>
      </c>
      <c r="M849" s="95"/>
      <c r="N849" s="95"/>
      <c r="O849" s="95"/>
      <c r="P849" s="95"/>
      <c r="Q849" s="95"/>
      <c r="R849" s="95" t="str">
        <f t="shared" si="56"/>
        <v/>
      </c>
      <c r="S849" s="95"/>
      <c r="T849" s="89"/>
      <c r="U849" s="90"/>
      <c r="V849" s="90"/>
      <c r="W849" s="47"/>
      <c r="X849" s="59"/>
      <c r="Y849" s="80">
        <f t="shared" si="57"/>
        <v>0</v>
      </c>
      <c r="Z849" s="81"/>
    </row>
    <row r="850" spans="1:26" s="1" customFormat="1" ht="15" customHeight="1">
      <c r="A850" s="13" t="str">
        <f>IF(ISBLANK(F850),"",VLOOKUP(F850,#REF!,11,0))</f>
        <v/>
      </c>
      <c r="B850" s="40" t="str">
        <f>IF(ISBLANK(F850),"",VLOOKUP(F850,#REF!,7,0))</f>
        <v/>
      </c>
      <c r="D850" s="88" t="str">
        <f t="shared" si="54"/>
        <v/>
      </c>
      <c r="E850" s="66"/>
      <c r="F850" s="95"/>
      <c r="G850" s="96" t="e">
        <f>IF(ISNA(VLOOKUP(F850,#REF!,3,0)),"",VLOOKUP(F850,#REF!,3,0))</f>
        <v>#REF!</v>
      </c>
      <c r="H850" s="99"/>
      <c r="I850" s="99"/>
      <c r="J850" s="97"/>
      <c r="K850" s="115" t="str">
        <f>IF(ISBLANK(J850),"",(VLOOKUP(J850,#REF!,2,0)))</f>
        <v/>
      </c>
      <c r="L850" s="95" t="str">
        <f t="shared" si="55"/>
        <v/>
      </c>
      <c r="M850" s="95"/>
      <c r="N850" s="95"/>
      <c r="O850" s="95"/>
      <c r="P850" s="95"/>
      <c r="Q850" s="95"/>
      <c r="R850" s="95" t="str">
        <f t="shared" si="56"/>
        <v/>
      </c>
      <c r="S850" s="95"/>
      <c r="T850" s="89"/>
      <c r="U850" s="90"/>
      <c r="V850" s="90"/>
      <c r="W850" s="47"/>
      <c r="X850" s="59"/>
      <c r="Y850" s="80">
        <f t="shared" si="57"/>
        <v>0</v>
      </c>
      <c r="Z850" s="81"/>
    </row>
    <row r="851" spans="1:26" s="1" customFormat="1" ht="15" customHeight="1">
      <c r="A851" s="13" t="str">
        <f>IF(ISBLANK(F851),"",VLOOKUP(F851,#REF!,11,0))</f>
        <v/>
      </c>
      <c r="B851" s="40" t="str">
        <f>IF(ISBLANK(F851),"",VLOOKUP(F851,#REF!,7,0))</f>
        <v/>
      </c>
      <c r="D851" s="88" t="str">
        <f t="shared" si="54"/>
        <v/>
      </c>
      <c r="E851" s="66"/>
      <c r="F851" s="95"/>
      <c r="G851" s="96" t="e">
        <f>IF(ISNA(VLOOKUP(F851,#REF!,3,0)),"",VLOOKUP(F851,#REF!,3,0))</f>
        <v>#REF!</v>
      </c>
      <c r="H851" s="99"/>
      <c r="I851" s="99"/>
      <c r="J851" s="97"/>
      <c r="K851" s="115" t="str">
        <f>IF(ISBLANK(J851),"",(VLOOKUP(J851,#REF!,2,0)))</f>
        <v/>
      </c>
      <c r="L851" s="95" t="str">
        <f t="shared" si="55"/>
        <v/>
      </c>
      <c r="M851" s="95"/>
      <c r="N851" s="95"/>
      <c r="O851" s="95"/>
      <c r="P851" s="95"/>
      <c r="Q851" s="95"/>
      <c r="R851" s="95" t="str">
        <f t="shared" si="56"/>
        <v/>
      </c>
      <c r="S851" s="95"/>
      <c r="T851" s="89"/>
      <c r="U851" s="90"/>
      <c r="V851" s="90"/>
      <c r="W851" s="47"/>
      <c r="X851" s="59"/>
      <c r="Y851" s="80">
        <f t="shared" si="57"/>
        <v>0</v>
      </c>
      <c r="Z851" s="81"/>
    </row>
    <row r="852" spans="1:26" s="1" customFormat="1" ht="15" customHeight="1">
      <c r="A852" s="13" t="str">
        <f>IF(ISBLANK(F852),"",VLOOKUP(F852,#REF!,11,0))</f>
        <v/>
      </c>
      <c r="B852" s="40" t="str">
        <f>IF(ISBLANK(F852),"",VLOOKUP(F852,#REF!,7,0))</f>
        <v/>
      </c>
      <c r="D852" s="88" t="str">
        <f t="shared" si="54"/>
        <v/>
      </c>
      <c r="E852" s="66"/>
      <c r="F852" s="95"/>
      <c r="G852" s="96" t="e">
        <f>IF(ISNA(VLOOKUP(F852,#REF!,3,0)),"",VLOOKUP(F852,#REF!,3,0))</f>
        <v>#REF!</v>
      </c>
      <c r="H852" s="99"/>
      <c r="I852" s="99"/>
      <c r="J852" s="97"/>
      <c r="K852" s="115" t="str">
        <f>IF(ISBLANK(J852),"",(VLOOKUP(J852,#REF!,2,0)))</f>
        <v/>
      </c>
      <c r="L852" s="95" t="str">
        <f t="shared" si="55"/>
        <v/>
      </c>
      <c r="M852" s="95"/>
      <c r="N852" s="95"/>
      <c r="O852" s="95"/>
      <c r="P852" s="95"/>
      <c r="Q852" s="95"/>
      <c r="R852" s="95" t="str">
        <f t="shared" si="56"/>
        <v/>
      </c>
      <c r="S852" s="95"/>
      <c r="T852" s="89"/>
      <c r="U852" s="90"/>
      <c r="V852" s="90"/>
      <c r="W852" s="47"/>
      <c r="X852" s="59"/>
      <c r="Y852" s="80">
        <f t="shared" si="57"/>
        <v>0</v>
      </c>
      <c r="Z852" s="81"/>
    </row>
    <row r="853" spans="1:26" s="1" customFormat="1" ht="15" customHeight="1">
      <c r="A853" s="13" t="str">
        <f>IF(ISBLANK(F853),"",VLOOKUP(F853,#REF!,11,0))</f>
        <v/>
      </c>
      <c r="B853" s="40" t="str">
        <f>IF(ISBLANK(F853),"",VLOOKUP(F853,#REF!,7,0))</f>
        <v/>
      </c>
      <c r="D853" s="88" t="str">
        <f t="shared" si="54"/>
        <v/>
      </c>
      <c r="E853" s="66"/>
      <c r="F853" s="95"/>
      <c r="G853" s="96" t="e">
        <f>IF(ISNA(VLOOKUP(F853,#REF!,3,0)),"",VLOOKUP(F853,#REF!,3,0))</f>
        <v>#REF!</v>
      </c>
      <c r="H853" s="99"/>
      <c r="I853" s="99"/>
      <c r="J853" s="97"/>
      <c r="K853" s="115" t="str">
        <f>IF(ISBLANK(J853),"",(VLOOKUP(J853,#REF!,2,0)))</f>
        <v/>
      </c>
      <c r="L853" s="95" t="str">
        <f t="shared" si="55"/>
        <v/>
      </c>
      <c r="M853" s="95"/>
      <c r="N853" s="95"/>
      <c r="O853" s="95"/>
      <c r="P853" s="95"/>
      <c r="Q853" s="95"/>
      <c r="R853" s="95" t="str">
        <f t="shared" si="56"/>
        <v/>
      </c>
      <c r="S853" s="95"/>
      <c r="T853" s="89"/>
      <c r="U853" s="90"/>
      <c r="V853" s="90"/>
      <c r="W853" s="47"/>
      <c r="X853" s="59"/>
      <c r="Y853" s="80">
        <f t="shared" si="57"/>
        <v>0</v>
      </c>
      <c r="Z853" s="81"/>
    </row>
    <row r="854" spans="1:26" s="1" customFormat="1" ht="15" customHeight="1">
      <c r="A854" s="13" t="str">
        <f>IF(ISBLANK(F854),"",VLOOKUP(F854,#REF!,11,0))</f>
        <v/>
      </c>
      <c r="B854" s="40" t="str">
        <f>IF(ISBLANK(F854),"",VLOOKUP(F854,#REF!,7,0))</f>
        <v/>
      </c>
      <c r="D854" s="88" t="str">
        <f t="shared" si="54"/>
        <v/>
      </c>
      <c r="E854" s="66"/>
      <c r="F854" s="95"/>
      <c r="G854" s="96" t="e">
        <f>IF(ISNA(VLOOKUP(F854,#REF!,3,0)),"",VLOOKUP(F854,#REF!,3,0))</f>
        <v>#REF!</v>
      </c>
      <c r="H854" s="99"/>
      <c r="I854" s="99"/>
      <c r="J854" s="97"/>
      <c r="K854" s="115" t="str">
        <f>IF(ISBLANK(J854),"",(VLOOKUP(J854,#REF!,2,0)))</f>
        <v/>
      </c>
      <c r="L854" s="95" t="str">
        <f t="shared" si="55"/>
        <v/>
      </c>
      <c r="M854" s="95"/>
      <c r="N854" s="95"/>
      <c r="O854" s="95"/>
      <c r="P854" s="95"/>
      <c r="Q854" s="95"/>
      <c r="R854" s="95" t="str">
        <f t="shared" si="56"/>
        <v/>
      </c>
      <c r="S854" s="95"/>
      <c r="T854" s="89"/>
      <c r="U854" s="90"/>
      <c r="V854" s="90"/>
      <c r="W854" s="47"/>
      <c r="X854" s="59"/>
      <c r="Y854" s="80">
        <f t="shared" si="57"/>
        <v>0</v>
      </c>
      <c r="Z854" s="81"/>
    </row>
    <row r="855" spans="1:26" s="1" customFormat="1" ht="15" customHeight="1">
      <c r="A855" s="13" t="str">
        <f>IF(ISBLANK(F855),"",VLOOKUP(F855,#REF!,11,0))</f>
        <v/>
      </c>
      <c r="B855" s="40" t="str">
        <f>IF(ISBLANK(F855),"",VLOOKUP(F855,#REF!,7,0))</f>
        <v/>
      </c>
      <c r="D855" s="88" t="str">
        <f t="shared" si="54"/>
        <v/>
      </c>
      <c r="E855" s="66"/>
      <c r="F855" s="95"/>
      <c r="G855" s="96" t="e">
        <f>IF(ISNA(VLOOKUP(F855,#REF!,3,0)),"",VLOOKUP(F855,#REF!,3,0))</f>
        <v>#REF!</v>
      </c>
      <c r="H855" s="99"/>
      <c r="I855" s="99"/>
      <c r="J855" s="97"/>
      <c r="K855" s="115" t="str">
        <f>IF(ISBLANK(J855),"",(VLOOKUP(J855,#REF!,2,0)))</f>
        <v/>
      </c>
      <c r="L855" s="95" t="str">
        <f t="shared" si="55"/>
        <v/>
      </c>
      <c r="M855" s="95"/>
      <c r="N855" s="95"/>
      <c r="O855" s="95"/>
      <c r="P855" s="95"/>
      <c r="Q855" s="95"/>
      <c r="R855" s="95" t="str">
        <f t="shared" si="56"/>
        <v/>
      </c>
      <c r="S855" s="95"/>
      <c r="T855" s="89"/>
      <c r="U855" s="90"/>
      <c r="V855" s="90"/>
      <c r="W855" s="47"/>
      <c r="X855" s="59"/>
      <c r="Y855" s="80">
        <f t="shared" si="57"/>
        <v>0</v>
      </c>
      <c r="Z855" s="81"/>
    </row>
    <row r="856" spans="1:26" s="1" customFormat="1" ht="15" customHeight="1">
      <c r="A856" s="13" t="str">
        <f>IF(ISBLANK(F856),"",VLOOKUP(F856,#REF!,11,0))</f>
        <v/>
      </c>
      <c r="B856" s="40" t="str">
        <f>IF(ISBLANK(F856),"",VLOOKUP(F856,#REF!,7,0))</f>
        <v/>
      </c>
      <c r="D856" s="88" t="str">
        <f t="shared" si="54"/>
        <v/>
      </c>
      <c r="E856" s="66"/>
      <c r="F856" s="95"/>
      <c r="G856" s="96" t="e">
        <f>IF(ISNA(VLOOKUP(F856,#REF!,3,0)),"",VLOOKUP(F856,#REF!,3,0))</f>
        <v>#REF!</v>
      </c>
      <c r="H856" s="99"/>
      <c r="I856" s="99"/>
      <c r="J856" s="97"/>
      <c r="K856" s="115" t="str">
        <f>IF(ISBLANK(J856),"",(VLOOKUP(J856,#REF!,2,0)))</f>
        <v/>
      </c>
      <c r="L856" s="95" t="str">
        <f t="shared" si="55"/>
        <v/>
      </c>
      <c r="M856" s="95"/>
      <c r="N856" s="95"/>
      <c r="O856" s="95"/>
      <c r="P856" s="95"/>
      <c r="Q856" s="95"/>
      <c r="R856" s="95" t="str">
        <f t="shared" si="56"/>
        <v/>
      </c>
      <c r="S856" s="95"/>
      <c r="T856" s="89"/>
      <c r="U856" s="90"/>
      <c r="V856" s="90"/>
      <c r="W856" s="47"/>
      <c r="X856" s="59"/>
      <c r="Y856" s="80">
        <f t="shared" si="57"/>
        <v>0</v>
      </c>
      <c r="Z856" s="81"/>
    </row>
    <row r="857" spans="1:26" s="1" customFormat="1" ht="15" customHeight="1">
      <c r="A857" s="13" t="str">
        <f>IF(ISBLANK(F857),"",VLOOKUP(F857,#REF!,11,0))</f>
        <v/>
      </c>
      <c r="B857" s="40" t="str">
        <f>IF(ISBLANK(F857),"",VLOOKUP(F857,#REF!,7,0))</f>
        <v/>
      </c>
      <c r="D857" s="88" t="str">
        <f t="shared" si="54"/>
        <v/>
      </c>
      <c r="E857" s="66"/>
      <c r="F857" s="95"/>
      <c r="G857" s="96" t="e">
        <f>IF(ISNA(VLOOKUP(F857,#REF!,3,0)),"",VLOOKUP(F857,#REF!,3,0))</f>
        <v>#REF!</v>
      </c>
      <c r="H857" s="99"/>
      <c r="I857" s="99"/>
      <c r="J857" s="97"/>
      <c r="K857" s="115" t="str">
        <f>IF(ISBLANK(J857),"",(VLOOKUP(J857,#REF!,2,0)))</f>
        <v/>
      </c>
      <c r="L857" s="95" t="str">
        <f t="shared" si="55"/>
        <v/>
      </c>
      <c r="M857" s="95"/>
      <c r="N857" s="95"/>
      <c r="O857" s="95"/>
      <c r="P857" s="95"/>
      <c r="Q857" s="95"/>
      <c r="R857" s="95" t="str">
        <f t="shared" si="56"/>
        <v/>
      </c>
      <c r="S857" s="95"/>
      <c r="T857" s="89"/>
      <c r="U857" s="90"/>
      <c r="V857" s="90"/>
      <c r="W857" s="47"/>
      <c r="X857" s="59"/>
      <c r="Y857" s="80">
        <f t="shared" si="57"/>
        <v>0</v>
      </c>
      <c r="Z857" s="81"/>
    </row>
    <row r="858" spans="1:26" s="1" customFormat="1" ht="15" customHeight="1">
      <c r="A858" s="13" t="str">
        <f>IF(ISBLANK(F858),"",VLOOKUP(F858,#REF!,11,0))</f>
        <v/>
      </c>
      <c r="B858" s="40" t="str">
        <f>IF(ISBLANK(F858),"",VLOOKUP(F858,#REF!,7,0))</f>
        <v/>
      </c>
      <c r="D858" s="88" t="str">
        <f t="shared" si="54"/>
        <v/>
      </c>
      <c r="E858" s="66"/>
      <c r="F858" s="95"/>
      <c r="G858" s="96" t="e">
        <f>IF(ISNA(VLOOKUP(F858,#REF!,3,0)),"",VLOOKUP(F858,#REF!,3,0))</f>
        <v>#REF!</v>
      </c>
      <c r="H858" s="99"/>
      <c r="I858" s="99"/>
      <c r="J858" s="97"/>
      <c r="K858" s="115" t="str">
        <f>IF(ISBLANK(J858),"",(VLOOKUP(J858,#REF!,2,0)))</f>
        <v/>
      </c>
      <c r="L858" s="95" t="str">
        <f t="shared" si="55"/>
        <v/>
      </c>
      <c r="M858" s="95"/>
      <c r="N858" s="95"/>
      <c r="O858" s="95"/>
      <c r="P858" s="95"/>
      <c r="Q858" s="95"/>
      <c r="R858" s="95" t="str">
        <f t="shared" si="56"/>
        <v/>
      </c>
      <c r="S858" s="95"/>
      <c r="T858" s="89"/>
      <c r="U858" s="90"/>
      <c r="V858" s="90"/>
      <c r="W858" s="47"/>
      <c r="X858" s="59"/>
      <c r="Y858" s="80">
        <f t="shared" si="57"/>
        <v>0</v>
      </c>
      <c r="Z858" s="81"/>
    </row>
    <row r="859" spans="1:26" s="1" customFormat="1" ht="15" customHeight="1">
      <c r="A859" s="13" t="str">
        <f>IF(ISBLANK(F859),"",VLOOKUP(F859,#REF!,11,0))</f>
        <v/>
      </c>
      <c r="B859" s="40" t="str">
        <f>IF(ISBLANK(F859),"",VLOOKUP(F859,#REF!,7,0))</f>
        <v/>
      </c>
      <c r="D859" s="88" t="str">
        <f t="shared" si="54"/>
        <v/>
      </c>
      <c r="E859" s="66"/>
      <c r="F859" s="95"/>
      <c r="G859" s="96" t="e">
        <f>IF(ISNA(VLOOKUP(F859,#REF!,3,0)),"",VLOOKUP(F859,#REF!,3,0))</f>
        <v>#REF!</v>
      </c>
      <c r="H859" s="99"/>
      <c r="I859" s="99"/>
      <c r="J859" s="97"/>
      <c r="K859" s="115" t="str">
        <f>IF(ISBLANK(J859),"",(VLOOKUP(J859,#REF!,2,0)))</f>
        <v/>
      </c>
      <c r="L859" s="95" t="str">
        <f t="shared" si="55"/>
        <v/>
      </c>
      <c r="M859" s="95"/>
      <c r="N859" s="95"/>
      <c r="O859" s="95"/>
      <c r="P859" s="95"/>
      <c r="Q859" s="95"/>
      <c r="R859" s="95" t="str">
        <f t="shared" si="56"/>
        <v/>
      </c>
      <c r="S859" s="95"/>
      <c r="T859" s="89"/>
      <c r="U859" s="90"/>
      <c r="V859" s="90"/>
      <c r="W859" s="47"/>
      <c r="X859" s="59"/>
      <c r="Y859" s="80">
        <f t="shared" si="57"/>
        <v>0</v>
      </c>
      <c r="Z859" s="81"/>
    </row>
    <row r="860" spans="1:26" s="1" customFormat="1" ht="15" customHeight="1">
      <c r="A860" s="13" t="str">
        <f>IF(ISBLANK(F860),"",VLOOKUP(F860,#REF!,11,0))</f>
        <v/>
      </c>
      <c r="B860" s="40" t="str">
        <f>IF(ISBLANK(F860),"",VLOOKUP(F860,#REF!,7,0))</f>
        <v/>
      </c>
      <c r="D860" s="88" t="str">
        <f t="shared" si="54"/>
        <v/>
      </c>
      <c r="E860" s="66"/>
      <c r="F860" s="95"/>
      <c r="G860" s="96" t="e">
        <f>IF(ISNA(VLOOKUP(F860,#REF!,3,0)),"",VLOOKUP(F860,#REF!,3,0))</f>
        <v>#REF!</v>
      </c>
      <c r="H860" s="99"/>
      <c r="I860" s="99"/>
      <c r="J860" s="97"/>
      <c r="K860" s="115" t="str">
        <f>IF(ISBLANK(J860),"",(VLOOKUP(J860,#REF!,2,0)))</f>
        <v/>
      </c>
      <c r="L860" s="95" t="str">
        <f t="shared" si="55"/>
        <v/>
      </c>
      <c r="M860" s="95"/>
      <c r="N860" s="95"/>
      <c r="O860" s="95"/>
      <c r="P860" s="95"/>
      <c r="Q860" s="95"/>
      <c r="R860" s="95" t="str">
        <f t="shared" si="56"/>
        <v/>
      </c>
      <c r="S860" s="95"/>
      <c r="T860" s="89"/>
      <c r="U860" s="90"/>
      <c r="V860" s="90"/>
      <c r="W860" s="47"/>
      <c r="X860" s="59"/>
      <c r="Y860" s="80">
        <f t="shared" si="57"/>
        <v>0</v>
      </c>
      <c r="Z860" s="81"/>
    </row>
    <row r="861" spans="1:26" s="1" customFormat="1" ht="15" customHeight="1">
      <c r="A861" s="13" t="str">
        <f>IF(ISBLANK(F861),"",VLOOKUP(F861,#REF!,11,0))</f>
        <v/>
      </c>
      <c r="B861" s="40" t="str">
        <f>IF(ISBLANK(F861),"",VLOOKUP(F861,#REF!,7,0))</f>
        <v/>
      </c>
      <c r="D861" s="88" t="str">
        <f t="shared" si="54"/>
        <v/>
      </c>
      <c r="E861" s="66"/>
      <c r="F861" s="95"/>
      <c r="G861" s="96" t="e">
        <f>IF(ISNA(VLOOKUP(F861,#REF!,3,0)),"",VLOOKUP(F861,#REF!,3,0))</f>
        <v>#REF!</v>
      </c>
      <c r="H861" s="99"/>
      <c r="I861" s="99"/>
      <c r="J861" s="97"/>
      <c r="K861" s="115" t="str">
        <f>IF(ISBLANK(J861),"",(VLOOKUP(J861,#REF!,2,0)))</f>
        <v/>
      </c>
      <c r="L861" s="95" t="str">
        <f t="shared" si="55"/>
        <v/>
      </c>
      <c r="M861" s="95"/>
      <c r="N861" s="95"/>
      <c r="O861" s="95"/>
      <c r="P861" s="95"/>
      <c r="Q861" s="95"/>
      <c r="R861" s="95" t="str">
        <f t="shared" si="56"/>
        <v/>
      </c>
      <c r="S861" s="95"/>
      <c r="T861" s="89"/>
      <c r="U861" s="90"/>
      <c r="V861" s="90"/>
      <c r="W861" s="47"/>
      <c r="X861" s="59"/>
      <c r="Y861" s="80">
        <f t="shared" si="57"/>
        <v>0</v>
      </c>
      <c r="Z861" s="81"/>
    </row>
    <row r="862" spans="1:26" s="1" customFormat="1" ht="15" customHeight="1">
      <c r="A862" s="13" t="str">
        <f>IF(ISBLANK(F862),"",VLOOKUP(F862,#REF!,11,0))</f>
        <v/>
      </c>
      <c r="B862" s="40" t="str">
        <f>IF(ISBLANK(F862),"",VLOOKUP(F862,#REF!,7,0))</f>
        <v/>
      </c>
      <c r="D862" s="88" t="str">
        <f t="shared" si="54"/>
        <v/>
      </c>
      <c r="E862" s="66"/>
      <c r="F862" s="95"/>
      <c r="G862" s="96" t="e">
        <f>IF(ISNA(VLOOKUP(F862,#REF!,3,0)),"",VLOOKUP(F862,#REF!,3,0))</f>
        <v>#REF!</v>
      </c>
      <c r="H862" s="99"/>
      <c r="I862" s="99"/>
      <c r="J862" s="97"/>
      <c r="K862" s="115" t="str">
        <f>IF(ISBLANK(J862),"",(VLOOKUP(J862,#REF!,2,0)))</f>
        <v/>
      </c>
      <c r="L862" s="95" t="str">
        <f t="shared" si="55"/>
        <v/>
      </c>
      <c r="M862" s="95"/>
      <c r="N862" s="95"/>
      <c r="O862" s="95"/>
      <c r="P862" s="95"/>
      <c r="Q862" s="95"/>
      <c r="R862" s="95" t="str">
        <f t="shared" si="56"/>
        <v/>
      </c>
      <c r="S862" s="95"/>
      <c r="T862" s="89"/>
      <c r="U862" s="90"/>
      <c r="V862" s="90"/>
      <c r="W862" s="47"/>
      <c r="X862" s="59"/>
      <c r="Y862" s="80">
        <f t="shared" si="57"/>
        <v>0</v>
      </c>
      <c r="Z862" s="81"/>
    </row>
    <row r="863" spans="1:26" s="1" customFormat="1" ht="15" customHeight="1">
      <c r="A863" s="13" t="str">
        <f>IF(ISBLANK(F863),"",VLOOKUP(F863,#REF!,11,0))</f>
        <v/>
      </c>
      <c r="B863" s="40" t="str">
        <f>IF(ISBLANK(F863),"",VLOOKUP(F863,#REF!,7,0))</f>
        <v/>
      </c>
      <c r="D863" s="88" t="str">
        <f t="shared" si="54"/>
        <v/>
      </c>
      <c r="E863" s="66"/>
      <c r="F863" s="95"/>
      <c r="G863" s="96" t="e">
        <f>IF(ISNA(VLOOKUP(F863,#REF!,3,0)),"",VLOOKUP(F863,#REF!,3,0))</f>
        <v>#REF!</v>
      </c>
      <c r="H863" s="99"/>
      <c r="I863" s="99"/>
      <c r="J863" s="97"/>
      <c r="K863" s="115" t="str">
        <f>IF(ISBLANK(J863),"",(VLOOKUP(J863,#REF!,2,0)))</f>
        <v/>
      </c>
      <c r="L863" s="95" t="str">
        <f t="shared" si="55"/>
        <v/>
      </c>
      <c r="M863" s="95"/>
      <c r="N863" s="95"/>
      <c r="O863" s="95"/>
      <c r="P863" s="95"/>
      <c r="Q863" s="95"/>
      <c r="R863" s="95" t="str">
        <f t="shared" si="56"/>
        <v/>
      </c>
      <c r="S863" s="95"/>
      <c r="T863" s="89"/>
      <c r="U863" s="90"/>
      <c r="V863" s="90"/>
      <c r="W863" s="47"/>
      <c r="X863" s="59"/>
      <c r="Y863" s="80">
        <f t="shared" si="57"/>
        <v>0</v>
      </c>
      <c r="Z863" s="81"/>
    </row>
    <row r="864" spans="1:26" s="1" customFormat="1" ht="15" customHeight="1">
      <c r="A864" s="13" t="str">
        <f>IF(ISBLANK(F864),"",VLOOKUP(F864,#REF!,11,0))</f>
        <v/>
      </c>
      <c r="B864" s="40" t="str">
        <f>IF(ISBLANK(F864),"",VLOOKUP(F864,#REF!,7,0))</f>
        <v/>
      </c>
      <c r="D864" s="88" t="str">
        <f t="shared" si="54"/>
        <v/>
      </c>
      <c r="E864" s="66"/>
      <c r="F864" s="95"/>
      <c r="G864" s="96" t="e">
        <f>IF(ISNA(VLOOKUP(F864,#REF!,3,0)),"",VLOOKUP(F864,#REF!,3,0))</f>
        <v>#REF!</v>
      </c>
      <c r="H864" s="99"/>
      <c r="I864" s="99"/>
      <c r="J864" s="97"/>
      <c r="K864" s="115" t="str">
        <f>IF(ISBLANK(J864),"",(VLOOKUP(J864,#REF!,2,0)))</f>
        <v/>
      </c>
      <c r="L864" s="95" t="str">
        <f t="shared" si="55"/>
        <v/>
      </c>
      <c r="M864" s="95"/>
      <c r="N864" s="95"/>
      <c r="O864" s="95"/>
      <c r="P864" s="95"/>
      <c r="Q864" s="95"/>
      <c r="R864" s="95" t="str">
        <f t="shared" si="56"/>
        <v/>
      </c>
      <c r="S864" s="95"/>
      <c r="T864" s="89"/>
      <c r="U864" s="90"/>
      <c r="V864" s="90"/>
      <c r="W864" s="47"/>
      <c r="X864" s="59"/>
      <c r="Y864" s="80">
        <f t="shared" si="57"/>
        <v>0</v>
      </c>
      <c r="Z864" s="81"/>
    </row>
    <row r="865" spans="1:26" s="1" customFormat="1" ht="15" customHeight="1">
      <c r="A865" s="13" t="str">
        <f>IF(ISBLANK(F865),"",VLOOKUP(F865,#REF!,11,0))</f>
        <v/>
      </c>
      <c r="B865" s="40" t="str">
        <f>IF(ISBLANK(F865),"",VLOOKUP(F865,#REF!,7,0))</f>
        <v/>
      </c>
      <c r="D865" s="88" t="str">
        <f t="shared" si="54"/>
        <v/>
      </c>
      <c r="E865" s="66"/>
      <c r="F865" s="95"/>
      <c r="G865" s="96" t="e">
        <f>IF(ISNA(VLOOKUP(F865,#REF!,3,0)),"",VLOOKUP(F865,#REF!,3,0))</f>
        <v>#REF!</v>
      </c>
      <c r="H865" s="99"/>
      <c r="I865" s="99"/>
      <c r="J865" s="97"/>
      <c r="K865" s="115" t="str">
        <f>IF(ISBLANK(J865),"",(VLOOKUP(J865,#REF!,2,0)))</f>
        <v/>
      </c>
      <c r="L865" s="95" t="str">
        <f t="shared" si="55"/>
        <v/>
      </c>
      <c r="M865" s="95"/>
      <c r="N865" s="95"/>
      <c r="O865" s="95"/>
      <c r="P865" s="95"/>
      <c r="Q865" s="95"/>
      <c r="R865" s="95" t="str">
        <f t="shared" si="56"/>
        <v/>
      </c>
      <c r="S865" s="95"/>
      <c r="T865" s="89"/>
      <c r="U865" s="90"/>
      <c r="V865" s="90"/>
      <c r="W865" s="47"/>
      <c r="X865" s="59"/>
      <c r="Y865" s="80">
        <f t="shared" si="57"/>
        <v>0</v>
      </c>
      <c r="Z865" s="81"/>
    </row>
    <row r="866" spans="1:26" s="1" customFormat="1" ht="15" customHeight="1">
      <c r="A866" s="13" t="str">
        <f>IF(ISBLANK(F866),"",VLOOKUP(F866,#REF!,11,0))</f>
        <v/>
      </c>
      <c r="B866" s="40" t="str">
        <f>IF(ISBLANK(F866),"",VLOOKUP(F866,#REF!,7,0))</f>
        <v/>
      </c>
      <c r="D866" s="88" t="str">
        <f t="shared" si="54"/>
        <v/>
      </c>
      <c r="E866" s="66"/>
      <c r="F866" s="95"/>
      <c r="G866" s="96" t="e">
        <f>IF(ISNA(VLOOKUP(F866,#REF!,3,0)),"",VLOOKUP(F866,#REF!,3,0))</f>
        <v>#REF!</v>
      </c>
      <c r="H866" s="99"/>
      <c r="I866" s="99"/>
      <c r="J866" s="97"/>
      <c r="K866" s="115" t="str">
        <f>IF(ISBLANK(J866),"",(VLOOKUP(J866,#REF!,2,0)))</f>
        <v/>
      </c>
      <c r="L866" s="95" t="str">
        <f t="shared" si="55"/>
        <v/>
      </c>
      <c r="M866" s="95"/>
      <c r="N866" s="95"/>
      <c r="O866" s="95"/>
      <c r="P866" s="95"/>
      <c r="Q866" s="95"/>
      <c r="R866" s="95" t="str">
        <f t="shared" si="56"/>
        <v/>
      </c>
      <c r="S866" s="95"/>
      <c r="T866" s="89"/>
      <c r="U866" s="90"/>
      <c r="V866" s="90"/>
      <c r="W866" s="47"/>
      <c r="X866" s="59"/>
      <c r="Y866" s="80">
        <f t="shared" si="57"/>
        <v>0</v>
      </c>
      <c r="Z866" s="81"/>
    </row>
    <row r="867" spans="1:26" s="1" customFormat="1" ht="15" customHeight="1">
      <c r="A867" s="13" t="str">
        <f>IF(ISBLANK(F867),"",VLOOKUP(F867,#REF!,11,0))</f>
        <v/>
      </c>
      <c r="B867" s="40" t="str">
        <f>IF(ISBLANK(F867),"",VLOOKUP(F867,#REF!,7,0))</f>
        <v/>
      </c>
      <c r="D867" s="88" t="str">
        <f t="shared" si="54"/>
        <v/>
      </c>
      <c r="E867" s="66"/>
      <c r="F867" s="95"/>
      <c r="G867" s="96" t="e">
        <f>IF(ISNA(VLOOKUP(F867,#REF!,3,0)),"",VLOOKUP(F867,#REF!,3,0))</f>
        <v>#REF!</v>
      </c>
      <c r="H867" s="99"/>
      <c r="I867" s="99"/>
      <c r="J867" s="97"/>
      <c r="K867" s="115" t="str">
        <f>IF(ISBLANK(J867),"",(VLOOKUP(J867,#REF!,2,0)))</f>
        <v/>
      </c>
      <c r="L867" s="95" t="str">
        <f t="shared" si="55"/>
        <v/>
      </c>
      <c r="M867" s="95"/>
      <c r="N867" s="95"/>
      <c r="O867" s="95"/>
      <c r="P867" s="95"/>
      <c r="Q867" s="95"/>
      <c r="R867" s="95" t="str">
        <f t="shared" si="56"/>
        <v/>
      </c>
      <c r="S867" s="95"/>
      <c r="T867" s="89"/>
      <c r="U867" s="90"/>
      <c r="V867" s="90"/>
      <c r="W867" s="47"/>
      <c r="X867" s="59"/>
      <c r="Y867" s="80">
        <f t="shared" si="57"/>
        <v>0</v>
      </c>
      <c r="Z867" s="81"/>
    </row>
    <row r="61372" customFormat="1" ht="15" customHeight="1"/>
    <row r="61373" customFormat="1" ht="15" customHeight="1"/>
    <row r="61374" customFormat="1" ht="15" customHeight="1"/>
    <row r="61375" customFormat="1" ht="15" customHeight="1"/>
    <row r="61376" customFormat="1" ht="15" customHeight="1"/>
    <row r="61377" customFormat="1" ht="15" customHeight="1"/>
    <row r="61378" customFormat="1" ht="15" customHeight="1"/>
    <row r="61379" customFormat="1" ht="15" customHeight="1"/>
    <row r="61380" customFormat="1" ht="15" customHeight="1"/>
    <row r="61381" customFormat="1" ht="15" customHeight="1"/>
    <row r="61382" customFormat="1" ht="15" customHeight="1"/>
    <row r="61383" customFormat="1" ht="15" customHeight="1"/>
    <row r="61384" customFormat="1" ht="15" customHeight="1"/>
    <row r="61385" customFormat="1" ht="15" customHeight="1"/>
    <row r="61386" customFormat="1" ht="15" customHeight="1"/>
    <row r="61387" customFormat="1" ht="15" customHeight="1"/>
    <row r="61388" customFormat="1" ht="15" customHeight="1"/>
    <row r="61389" customFormat="1" ht="15" customHeight="1"/>
    <row r="61390" customFormat="1" ht="15" customHeight="1"/>
    <row r="61391" customFormat="1" ht="15" customHeight="1"/>
    <row r="61392" customFormat="1" ht="15" customHeight="1"/>
  </sheetData>
  <sheetProtection formatCells="0" formatColumns="0" formatRows="0" insertColumns="0" insertRows="0" insertHyperlinks="0" deleteColumns="0" deleteRows="0" sort="0" autoFilter="0" pivotTables="0"/>
  <dataConsolidate/>
  <mergeCells count="14">
    <mergeCell ref="U13:V13"/>
    <mergeCell ref="J13:J14"/>
    <mergeCell ref="S13:S14"/>
    <mergeCell ref="Q13:R13"/>
    <mergeCell ref="Q14:R14"/>
    <mergeCell ref="K13:K14"/>
    <mergeCell ref="M13:M14"/>
    <mergeCell ref="N13:N14"/>
    <mergeCell ref="O13:O14"/>
    <mergeCell ref="T3:V3"/>
    <mergeCell ref="A12:C12"/>
    <mergeCell ref="G9:H9"/>
    <mergeCell ref="G10:H10"/>
    <mergeCell ref="G11:H11"/>
  </mergeCells>
  <conditionalFormatting sqref="C15:C56">
    <cfRule type="expression" dxfId="33" priority="70" stopIfTrue="1">
      <formula>#REF!&lt;&gt;SUM(U15:V15)</formula>
    </cfRule>
  </conditionalFormatting>
  <conditionalFormatting sqref="X15:X867">
    <cfRule type="expression" dxfId="32" priority="69" stopIfTrue="1">
      <formula>LEN(X15)&gt;27</formula>
    </cfRule>
  </conditionalFormatting>
  <conditionalFormatting sqref="V12">
    <cfRule type="cellIs" dxfId="31" priority="67" stopIfTrue="1" operator="notEqual">
      <formula>0</formula>
    </cfRule>
  </conditionalFormatting>
  <conditionalFormatting sqref="M25:N30 M49:N867 N33 M38:N41 P15:R867 M15:N22">
    <cfRule type="expression" dxfId="30" priority="65">
      <formula>IF($A15="P&amp;L",TRUE,FALSE)</formula>
    </cfRule>
  </conditionalFormatting>
  <conditionalFormatting sqref="S15:S867">
    <cfRule type="expression" dxfId="29" priority="62">
      <formula>IF($A15="BS flows needed",TRUE,FALSE)</formula>
    </cfRule>
  </conditionalFormatting>
  <conditionalFormatting sqref="G7:G8 G10:G11">
    <cfRule type="cellIs" dxfId="28" priority="61" operator="equal">
      <formula>0</formula>
    </cfRule>
  </conditionalFormatting>
  <conditionalFormatting sqref="F25:F26 F28:F30 F38 F41:F867 F15:F22">
    <cfRule type="expression" dxfId="27" priority="50">
      <formula>IF(ISBLANK($E15),TRUE,FALSE)</formula>
    </cfRule>
  </conditionalFormatting>
  <conditionalFormatting sqref="H25:I867 H15:I22">
    <cfRule type="expression" dxfId="26" priority="55" stopIfTrue="1">
      <formula>LEN(H15)&lt;&gt;10</formula>
    </cfRule>
  </conditionalFormatting>
  <conditionalFormatting sqref="H25:H867 H15:H22">
    <cfRule type="expression" dxfId="25" priority="51">
      <formula>IF($E15="J",TRUE,IF($E15="Z",TRUE,FALSE))</formula>
    </cfRule>
  </conditionalFormatting>
  <conditionalFormatting sqref="I25:I867 I15:I22">
    <cfRule type="expression" dxfId="24" priority="54">
      <formula>IF($E15="I",TRUE,IF($E15="G",TRUE,FALSE))</formula>
    </cfRule>
  </conditionalFormatting>
  <conditionalFormatting sqref="A15:A867">
    <cfRule type="containsText" dxfId="23" priority="49" operator="containsText" text="KO">
      <formula>NOT(ISERROR(SEARCH("KO",A15)))</formula>
    </cfRule>
  </conditionalFormatting>
  <conditionalFormatting sqref="F25:F26">
    <cfRule type="expression" dxfId="22" priority="42">
      <formula>IF(ISBLANK($E25),TRUE,FALSE)</formula>
    </cfRule>
  </conditionalFormatting>
  <conditionalFormatting sqref="F25:F26">
    <cfRule type="expression" dxfId="21" priority="41">
      <formula>IF(ISBLANK($E25),TRUE,FALSE)</formula>
    </cfRule>
  </conditionalFormatting>
  <conditionalFormatting sqref="M25:N26">
    <cfRule type="expression" dxfId="20" priority="40">
      <formula>IF($A25="P&amp;L",TRUE,FALSE)</formula>
    </cfRule>
  </conditionalFormatting>
  <conditionalFormatting sqref="M25:N26">
    <cfRule type="expression" dxfId="19" priority="39">
      <formula>IF($A25="P&amp;L",TRUE,FALSE)</formula>
    </cfRule>
  </conditionalFormatting>
  <conditionalFormatting sqref="M23:N23 N24">
    <cfRule type="expression" dxfId="18" priority="23">
      <formula>IF($A23="P&amp;L",TRUE,FALSE)</formula>
    </cfRule>
  </conditionalFormatting>
  <conditionalFormatting sqref="F23:F24">
    <cfRule type="expression" dxfId="17" priority="19">
      <formula>IF(ISBLANK($E23),TRUE,FALSE)</formula>
    </cfRule>
  </conditionalFormatting>
  <conditionalFormatting sqref="H23:I24">
    <cfRule type="expression" dxfId="16" priority="22" stopIfTrue="1">
      <formula>LEN(H23)&lt;&gt;10</formula>
    </cfRule>
  </conditionalFormatting>
  <conditionalFormatting sqref="H23:H24">
    <cfRule type="expression" dxfId="15" priority="20">
      <formula>IF($E23="J",TRUE,IF($E23="Z",TRUE,FALSE))</formula>
    </cfRule>
  </conditionalFormatting>
  <conditionalFormatting sqref="I23:I24">
    <cfRule type="expression" dxfId="14" priority="21">
      <formula>IF($E23="I",TRUE,IF($E23="G",TRUE,FALSE))</formula>
    </cfRule>
  </conditionalFormatting>
  <conditionalFormatting sqref="M24">
    <cfRule type="expression" dxfId="13" priority="16">
      <formula>IF($A24="P&amp;L",TRUE,FALSE)</formula>
    </cfRule>
  </conditionalFormatting>
  <conditionalFormatting sqref="G9">
    <cfRule type="cellIs" dxfId="12" priority="14" operator="equal">
      <formula>0</formula>
    </cfRule>
  </conditionalFormatting>
  <conditionalFormatting sqref="F27">
    <cfRule type="expression" dxfId="11" priority="12">
      <formula>IF(ISBLANK($E27),TRUE,FALSE)</formula>
    </cfRule>
  </conditionalFormatting>
  <conditionalFormatting sqref="F31:F36">
    <cfRule type="expression" dxfId="10" priority="9">
      <formula>IF(ISBLANK($E31),TRUE,FALSE)</formula>
    </cfRule>
  </conditionalFormatting>
  <conditionalFormatting sqref="F37">
    <cfRule type="expression" dxfId="9" priority="8">
      <formula>IF(ISBLANK($E37),TRUE,FALSE)</formula>
    </cfRule>
  </conditionalFormatting>
  <conditionalFormatting sqref="F40">
    <cfRule type="expression" dxfId="8" priority="7">
      <formula>IF(ISBLANK($E40),TRUE,FALSE)</formula>
    </cfRule>
  </conditionalFormatting>
  <conditionalFormatting sqref="F39">
    <cfRule type="expression" dxfId="7" priority="6">
      <formula>IF(ISBLANK($E39),TRUE,FALSE)</formula>
    </cfRule>
  </conditionalFormatting>
  <conditionalFormatting sqref="N37">
    <cfRule type="expression" dxfId="6" priority="4">
      <formula>IF($A48="P&amp;L",TRUE,FALSE)</formula>
    </cfRule>
  </conditionalFormatting>
  <conditionalFormatting sqref="N31">
    <cfRule type="expression" dxfId="5" priority="72">
      <formula>IF($A46="P&amp;L",TRUE,FALSE)</formula>
    </cfRule>
  </conditionalFormatting>
  <conditionalFormatting sqref="N32 N34 N36">
    <cfRule type="expression" dxfId="4" priority="74">
      <formula>IF($A43="P&amp;L",TRUE,FALSE)</formula>
    </cfRule>
  </conditionalFormatting>
  <conditionalFormatting sqref="N35">
    <cfRule type="expression" dxfId="3" priority="75">
      <formula>IF($A44="P&amp;L",TRUE,FALSE)</formula>
    </cfRule>
  </conditionalFormatting>
  <conditionalFormatting sqref="M42:N48">
    <cfRule type="expression" dxfId="2" priority="3">
      <formula>IF($A42="P&amp;L",TRUE,FALSE)</formula>
    </cfRule>
  </conditionalFormatting>
  <conditionalFormatting sqref="M31:M36">
    <cfRule type="expression" dxfId="1" priority="2">
      <formula>IF($A31="P&amp;L",TRUE,FALSE)</formula>
    </cfRule>
  </conditionalFormatting>
  <conditionalFormatting sqref="M37">
    <cfRule type="expression" dxfId="0" priority="1">
      <formula>IF($A37="P&amp;L",TRUE,FALSE)</formula>
    </cfRule>
  </conditionalFormatting>
  <dataValidations count="4">
    <dataValidation type="list" allowBlank="1" showInputMessage="1" showErrorMessage="1" sqref="O9">
      <formula1>$L$61375:$L$61386</formula1>
    </dataValidation>
    <dataValidation allowBlank="1" showInputMessage="1" showErrorMessage="1" sqref="Q7:Q9 Q3:R3 R7:R10 Q5:R6"/>
    <dataValidation type="textLength" operator="equal" allowBlank="1" showInputMessage="1" showErrorMessage="1" errorTitle="Saisie compte fournisseurs" error="le compte fournisseur doit comporter 10 caractères. Si besoin, saisir 000* avant le compte auxiliaire." sqref="H15:H867">
      <formula1>10</formula1>
    </dataValidation>
    <dataValidation type="list" allowBlank="1" showInputMessage="1" showErrorMessage="1" sqref="O3">
      <formula1>$AE$19:$AE$24</formula1>
    </dataValidation>
  </dataValidations>
  <printOptions horizontalCentered="1"/>
  <pageMargins left="0.23622047244094491" right="0.23622047244094491" top="0.23622047244094491" bottom="0.31" header="0.51181102362204722" footer="0.18"/>
  <pageSetup paperSize="9" scale="52" fitToHeight="0" orientation="landscape" r:id="rId1"/>
  <headerFooter alignWithMargins="0">
    <oddFooter>&amp;L&amp;"Arial,Italique"&amp;8&amp;D &amp;T</oddFooter>
  </headerFooter>
  <customProperties>
    <customPr name="EpmWorksheetKeyString_GUID" r:id="rId2"/>
  </customPropertie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DATA!$G$1:$R$1</xm:f>
          </x14:formula1>
          <xm:sqref>O5 N5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57"/>
  <sheetViews>
    <sheetView topLeftCell="B1" zoomScale="85" zoomScaleNormal="85" workbookViewId="0">
      <selection activeCell="A4" sqref="A4"/>
    </sheetView>
  </sheetViews>
  <sheetFormatPr defaultRowHeight="12.75"/>
  <cols>
    <col min="1" max="1" width="14" customWidth="1"/>
    <col min="3" max="3" width="14.5703125" bestFit="1" customWidth="1"/>
    <col min="5" max="5" width="31.7109375" bestFit="1" customWidth="1"/>
    <col min="6" max="6" width="9.5703125" style="136" bestFit="1" customWidth="1"/>
    <col min="7" max="18" width="11.28515625" style="136" customWidth="1"/>
    <col min="19" max="19" width="9.28515625" style="136" bestFit="1" customWidth="1"/>
  </cols>
  <sheetData>
    <row r="1" spans="1:20" ht="15">
      <c r="E1" s="154" t="s">
        <v>126</v>
      </c>
      <c r="G1" s="136" t="s">
        <v>102</v>
      </c>
      <c r="H1" s="136" t="s">
        <v>103</v>
      </c>
      <c r="I1" s="136" t="s">
        <v>104</v>
      </c>
      <c r="J1" s="136" t="s">
        <v>105</v>
      </c>
      <c r="K1" s="136" t="s">
        <v>106</v>
      </c>
      <c r="L1" s="136" t="s">
        <v>107</v>
      </c>
      <c r="M1" s="136" t="s">
        <v>108</v>
      </c>
      <c r="N1" s="136" t="s">
        <v>109</v>
      </c>
      <c r="O1" s="136" t="s">
        <v>110</v>
      </c>
      <c r="P1" s="136" t="s">
        <v>111</v>
      </c>
      <c r="Q1" s="136" t="s">
        <v>112</v>
      </c>
      <c r="R1" s="136" t="s">
        <v>113</v>
      </c>
      <c r="S1" s="136">
        <v>2023</v>
      </c>
      <c r="T1" s="151"/>
    </row>
    <row r="2" spans="1:20">
      <c r="C2" s="136"/>
      <c r="D2" s="136"/>
      <c r="E2" s="136"/>
    </row>
    <row r="3" spans="1:20">
      <c r="A3" s="136"/>
      <c r="B3" t="s">
        <v>127</v>
      </c>
      <c r="C3" s="136"/>
      <c r="D3" s="136" t="s">
        <v>114</v>
      </c>
      <c r="E3" s="136"/>
      <c r="J3" s="136" t="s">
        <v>133</v>
      </c>
    </row>
    <row r="4" spans="1:20" ht="15">
      <c r="A4" s="155">
        <v>0.42571989570828117</v>
      </c>
      <c r="B4" s="155">
        <v>0.16136708728129187</v>
      </c>
      <c r="C4" s="156">
        <v>1657133</v>
      </c>
      <c r="D4" s="157" t="s">
        <v>70</v>
      </c>
      <c r="E4" s="158" t="s">
        <v>115</v>
      </c>
      <c r="F4" s="159"/>
      <c r="G4" s="158">
        <v>57449.635691063224</v>
      </c>
      <c r="H4" s="158">
        <v>57449.635691063224</v>
      </c>
      <c r="I4" s="158">
        <v>79365.422994312597</v>
      </c>
      <c r="J4" s="158">
        <v>79426.328227910126</v>
      </c>
      <c r="K4" s="158">
        <v>79220.374153732628</v>
      </c>
      <c r="L4" s="158">
        <v>79504.563701725943</v>
      </c>
      <c r="M4" s="158">
        <v>79343.579941960488</v>
      </c>
      <c r="N4" s="158">
        <v>57971.185876023766</v>
      </c>
      <c r="O4" s="158">
        <v>79386.205887645716</v>
      </c>
      <c r="P4" s="158">
        <v>80521.920786938295</v>
      </c>
      <c r="Q4" s="158">
        <v>79138.01120487554</v>
      </c>
      <c r="R4" s="158">
        <v>68668.311528211561</v>
      </c>
      <c r="S4" s="160">
        <v>877445.17568546312</v>
      </c>
    </row>
    <row r="5" spans="1:20" ht="15">
      <c r="A5" s="155">
        <v>0.42571989570828117</v>
      </c>
      <c r="B5" s="155">
        <v>0.16136708728129187</v>
      </c>
      <c r="C5" s="158"/>
      <c r="D5" s="157" t="s">
        <v>70</v>
      </c>
      <c r="E5" s="158" t="s">
        <v>116</v>
      </c>
      <c r="F5" s="159"/>
      <c r="G5" s="158">
        <v>0</v>
      </c>
      <c r="H5" s="158">
        <v>0</v>
      </c>
      <c r="I5" s="158">
        <v>0</v>
      </c>
      <c r="J5" s="158">
        <v>0</v>
      </c>
      <c r="K5" s="158">
        <v>0</v>
      </c>
      <c r="L5" s="158">
        <v>0</v>
      </c>
      <c r="M5" s="158">
        <v>0</v>
      </c>
      <c r="N5" s="158">
        <v>0</v>
      </c>
      <c r="O5" s="158">
        <v>0</v>
      </c>
      <c r="P5" s="158">
        <v>0</v>
      </c>
      <c r="Q5" s="158">
        <v>0</v>
      </c>
      <c r="R5" s="158">
        <v>0</v>
      </c>
      <c r="S5" s="160">
        <v>0</v>
      </c>
    </row>
    <row r="6" spans="1:20" ht="15">
      <c r="A6" s="155">
        <v>0.42571989570828117</v>
      </c>
      <c r="B6" s="155">
        <v>0.16136708728129187</v>
      </c>
      <c r="C6" s="158"/>
      <c r="D6" s="157" t="s">
        <v>70</v>
      </c>
      <c r="E6" s="158" t="s">
        <v>117</v>
      </c>
      <c r="F6" s="161">
        <v>0.5</v>
      </c>
      <c r="G6" s="158">
        <v>13893.286046845407</v>
      </c>
      <c r="H6" s="158">
        <v>13893.286046845407</v>
      </c>
      <c r="I6" s="158">
        <v>19397.432266002874</v>
      </c>
      <c r="J6" s="158">
        <v>19285.250088815381</v>
      </c>
      <c r="K6" s="158">
        <v>19148.183791002877</v>
      </c>
      <c r="L6" s="158">
        <v>19636.528345602877</v>
      </c>
      <c r="M6" s="158">
        <v>19034.637263502875</v>
      </c>
      <c r="N6" s="158">
        <v>11684.005927202876</v>
      </c>
      <c r="O6" s="158">
        <v>19375.730045805187</v>
      </c>
      <c r="P6" s="158">
        <v>18949.238210805186</v>
      </c>
      <c r="Q6" s="158">
        <v>18949.238210805186</v>
      </c>
      <c r="R6" s="158">
        <v>15193.147780055187</v>
      </c>
      <c r="S6" s="160">
        <v>208439.96402329134</v>
      </c>
    </row>
    <row r="7" spans="1:20" ht="15">
      <c r="A7" s="162"/>
      <c r="B7" s="162"/>
      <c r="C7" s="140"/>
      <c r="D7" s="142"/>
      <c r="E7" s="140"/>
      <c r="G7" s="140">
        <v>0</v>
      </c>
      <c r="H7" s="140">
        <v>0</v>
      </c>
      <c r="I7" s="140">
        <v>0</v>
      </c>
      <c r="J7" s="140">
        <v>0</v>
      </c>
      <c r="K7" s="140">
        <v>0</v>
      </c>
      <c r="L7" s="140">
        <v>0</v>
      </c>
      <c r="M7" s="140">
        <v>0</v>
      </c>
      <c r="N7" s="140">
        <v>0</v>
      </c>
      <c r="O7" s="140">
        <v>0</v>
      </c>
      <c r="P7" s="140">
        <v>0</v>
      </c>
      <c r="Q7" s="140">
        <v>0</v>
      </c>
      <c r="R7" s="140">
        <v>0</v>
      </c>
    </row>
    <row r="8" spans="1:20" ht="15">
      <c r="A8" s="162"/>
      <c r="B8" s="162">
        <v>0.62095478997329623</v>
      </c>
      <c r="C8" s="163">
        <v>6376794</v>
      </c>
      <c r="D8" s="142" t="s">
        <v>58</v>
      </c>
      <c r="E8" s="140" t="s">
        <v>115</v>
      </c>
      <c r="G8" s="140">
        <v>221071.26716863271</v>
      </c>
      <c r="H8" s="140">
        <v>221071.26716863271</v>
      </c>
      <c r="I8" s="140">
        <v>305405.15043608128</v>
      </c>
      <c r="J8" s="140">
        <v>305639.51914889627</v>
      </c>
      <c r="K8" s="140">
        <v>304846.98969924403</v>
      </c>
      <c r="L8" s="140">
        <v>305940.57615519321</v>
      </c>
      <c r="M8" s="140">
        <v>305321.09644332348</v>
      </c>
      <c r="N8" s="140">
        <v>223078.23829898573</v>
      </c>
      <c r="O8" s="140">
        <v>305485.12484339147</v>
      </c>
      <c r="P8" s="140">
        <v>309855.45598489884</v>
      </c>
      <c r="Q8" s="140">
        <v>304530.04980480333</v>
      </c>
      <c r="R8" s="140">
        <v>264241.72166219022</v>
      </c>
      <c r="S8" s="160">
        <v>3376486.4568142733</v>
      </c>
    </row>
    <row r="9" spans="1:20" ht="15">
      <c r="A9" s="162"/>
      <c r="B9" s="162">
        <v>0.62095478997329623</v>
      </c>
      <c r="C9" s="140"/>
      <c r="D9" s="142" t="s">
        <v>58</v>
      </c>
      <c r="E9" s="140" t="s">
        <v>116</v>
      </c>
      <c r="G9" s="140">
        <v>0</v>
      </c>
      <c r="H9" s="140">
        <v>0</v>
      </c>
      <c r="I9" s="140">
        <v>0</v>
      </c>
      <c r="J9" s="140">
        <v>0</v>
      </c>
      <c r="K9" s="140">
        <v>0</v>
      </c>
      <c r="L9" s="140">
        <v>0</v>
      </c>
      <c r="M9" s="140">
        <v>0</v>
      </c>
      <c r="N9" s="140">
        <v>0</v>
      </c>
      <c r="O9" s="140">
        <v>0</v>
      </c>
      <c r="P9" s="140">
        <v>0</v>
      </c>
      <c r="Q9" s="140">
        <v>0</v>
      </c>
      <c r="R9" s="140">
        <v>0</v>
      </c>
      <c r="S9" s="160">
        <v>0</v>
      </c>
    </row>
    <row r="10" spans="1:20" ht="15">
      <c r="A10" s="162"/>
      <c r="B10" s="162">
        <v>0.62095478997329623</v>
      </c>
      <c r="C10" s="140"/>
      <c r="D10" s="142" t="s">
        <v>58</v>
      </c>
      <c r="E10" s="140" t="s">
        <v>117</v>
      </c>
      <c r="F10" s="152"/>
      <c r="G10" s="140">
        <v>0</v>
      </c>
      <c r="H10" s="140">
        <v>0</v>
      </c>
      <c r="I10" s="140">
        <v>0</v>
      </c>
      <c r="J10" s="140">
        <v>0</v>
      </c>
      <c r="K10" s="140">
        <v>0</v>
      </c>
      <c r="L10" s="140">
        <v>0</v>
      </c>
      <c r="M10" s="140">
        <v>0</v>
      </c>
      <c r="N10" s="140">
        <v>0</v>
      </c>
      <c r="O10" s="140">
        <v>0</v>
      </c>
      <c r="P10" s="140">
        <v>0</v>
      </c>
      <c r="Q10" s="140">
        <v>0</v>
      </c>
      <c r="R10" s="140">
        <v>0</v>
      </c>
      <c r="S10" s="160">
        <v>0</v>
      </c>
    </row>
    <row r="11" spans="1:20" ht="15">
      <c r="A11" s="162"/>
      <c r="B11" s="162"/>
      <c r="C11" s="140"/>
      <c r="D11" s="142"/>
      <c r="E11" s="140"/>
      <c r="G11" s="140">
        <v>0</v>
      </c>
      <c r="H11" s="140">
        <v>0</v>
      </c>
      <c r="I11" s="140">
        <v>0</v>
      </c>
      <c r="J11" s="140">
        <v>0</v>
      </c>
      <c r="K11" s="140">
        <v>0</v>
      </c>
      <c r="L11" s="140">
        <v>0</v>
      </c>
      <c r="M11" s="140">
        <v>0</v>
      </c>
      <c r="N11" s="140">
        <v>0</v>
      </c>
      <c r="O11" s="140">
        <v>0</v>
      </c>
      <c r="P11" s="140">
        <v>0</v>
      </c>
      <c r="Q11" s="140">
        <v>0</v>
      </c>
      <c r="R11" s="140">
        <v>0</v>
      </c>
    </row>
    <row r="12" spans="1:20" ht="15">
      <c r="A12" s="162">
        <v>0.20798126057952346</v>
      </c>
      <c r="B12" s="162">
        <v>7.8834300597984075E-2</v>
      </c>
      <c r="C12" s="163">
        <v>809576</v>
      </c>
      <c r="D12" s="142" t="s">
        <v>120</v>
      </c>
      <c r="E12" s="140" t="s">
        <v>115</v>
      </c>
      <c r="G12" s="140">
        <v>28066.4534857662</v>
      </c>
      <c r="H12" s="140">
        <v>28066.4534857662</v>
      </c>
      <c r="I12" s="140">
        <v>38773.195444206118</v>
      </c>
      <c r="J12" s="140">
        <v>38802.950096002292</v>
      </c>
      <c r="K12" s="140">
        <v>38702.333262256107</v>
      </c>
      <c r="L12" s="140">
        <v>38841.171265908335</v>
      </c>
      <c r="M12" s="140">
        <v>38762.524236191428</v>
      </c>
      <c r="N12" s="140">
        <v>28321.2516899777</v>
      </c>
      <c r="O12" s="140">
        <v>38783.348721977454</v>
      </c>
      <c r="P12" s="140">
        <v>39338.191046226442</v>
      </c>
      <c r="Q12" s="140">
        <v>38662.095655085213</v>
      </c>
      <c r="R12" s="140">
        <v>33547.227032328366</v>
      </c>
      <c r="S12" s="160">
        <v>428667.19542169187</v>
      </c>
    </row>
    <row r="13" spans="1:20" ht="15">
      <c r="A13" s="162">
        <v>0.20798126057952346</v>
      </c>
      <c r="B13" s="162">
        <v>7.8834300597984075E-2</v>
      </c>
      <c r="C13" s="140"/>
      <c r="D13" s="142" t="s">
        <v>120</v>
      </c>
      <c r="E13" s="140" t="s">
        <v>116</v>
      </c>
      <c r="G13" s="140">
        <v>0</v>
      </c>
      <c r="H13" s="140">
        <v>0</v>
      </c>
      <c r="I13" s="140">
        <v>0</v>
      </c>
      <c r="J13" s="140">
        <v>0</v>
      </c>
      <c r="K13" s="140">
        <v>0</v>
      </c>
      <c r="L13" s="140">
        <v>0</v>
      </c>
      <c r="M13" s="140">
        <v>0</v>
      </c>
      <c r="N13" s="140">
        <v>0</v>
      </c>
      <c r="O13" s="140">
        <v>0</v>
      </c>
      <c r="P13" s="140">
        <v>0</v>
      </c>
      <c r="Q13" s="140">
        <v>0</v>
      </c>
      <c r="R13" s="140">
        <v>0</v>
      </c>
      <c r="S13" s="145">
        <v>0</v>
      </c>
    </row>
    <row r="14" spans="1:20" ht="15">
      <c r="A14" s="162">
        <v>0.20798126057952346</v>
      </c>
      <c r="B14" s="162">
        <v>7.8834300597984075E-2</v>
      </c>
      <c r="C14" s="140"/>
      <c r="D14" s="142" t="s">
        <v>120</v>
      </c>
      <c r="E14" s="140" t="s">
        <v>117</v>
      </c>
      <c r="F14" s="152"/>
      <c r="G14" s="140">
        <v>12437.178903305645</v>
      </c>
      <c r="H14" s="140">
        <v>12437.178903305645</v>
      </c>
      <c r="I14" s="140">
        <v>17364.45463971491</v>
      </c>
      <c r="J14" s="140">
        <v>17264.029887590841</v>
      </c>
      <c r="K14" s="140">
        <v>17141.329033253009</v>
      </c>
      <c r="L14" s="140">
        <v>17578.491888141063</v>
      </c>
      <c r="M14" s="140">
        <v>17039.682923642584</v>
      </c>
      <c r="N14" s="140">
        <v>10459.445773586516</v>
      </c>
      <c r="O14" s="140">
        <v>17345.026953976096</v>
      </c>
      <c r="P14" s="140">
        <v>16963.234249585723</v>
      </c>
      <c r="Q14" s="140">
        <v>16963.234249585723</v>
      </c>
      <c r="R14" s="140">
        <v>13600.806634785467</v>
      </c>
      <c r="S14" s="145">
        <v>0</v>
      </c>
    </row>
    <row r="15" spans="1:20" ht="15">
      <c r="A15" s="162"/>
      <c r="B15" s="162"/>
      <c r="C15" s="140"/>
      <c r="D15" s="142"/>
      <c r="E15" s="140"/>
      <c r="G15" s="140">
        <v>0</v>
      </c>
      <c r="H15" s="140">
        <v>0</v>
      </c>
      <c r="I15" s="140">
        <v>0</v>
      </c>
      <c r="J15" s="140">
        <v>0</v>
      </c>
      <c r="K15" s="140">
        <v>0</v>
      </c>
      <c r="L15" s="140">
        <v>0</v>
      </c>
      <c r="M15" s="140">
        <v>0</v>
      </c>
      <c r="N15" s="140">
        <v>0</v>
      </c>
      <c r="O15" s="140">
        <v>0</v>
      </c>
      <c r="P15" s="140">
        <v>0</v>
      </c>
      <c r="Q15" s="140">
        <v>0</v>
      </c>
      <c r="R15" s="140">
        <v>0</v>
      </c>
    </row>
    <row r="16" spans="1:20" ht="15">
      <c r="A16" s="162">
        <v>0</v>
      </c>
      <c r="B16" s="162">
        <v>0</v>
      </c>
      <c r="C16" s="163">
        <v>0</v>
      </c>
      <c r="D16" s="142" t="s">
        <v>73</v>
      </c>
      <c r="E16" s="140" t="s">
        <v>115</v>
      </c>
      <c r="G16" s="140">
        <v>0</v>
      </c>
      <c r="H16" s="140">
        <v>0</v>
      </c>
      <c r="I16" s="140">
        <v>0</v>
      </c>
      <c r="J16" s="140">
        <v>0</v>
      </c>
      <c r="K16" s="140">
        <v>0</v>
      </c>
      <c r="L16" s="140">
        <v>0</v>
      </c>
      <c r="M16" s="140">
        <v>0</v>
      </c>
      <c r="N16" s="140">
        <v>0</v>
      </c>
      <c r="O16" s="140">
        <v>0</v>
      </c>
      <c r="P16" s="140">
        <v>0</v>
      </c>
      <c r="Q16" s="140">
        <v>0</v>
      </c>
      <c r="R16" s="140">
        <v>0</v>
      </c>
      <c r="S16" s="160">
        <v>0</v>
      </c>
    </row>
    <row r="17" spans="1:19" ht="15">
      <c r="A17" s="162">
        <v>0</v>
      </c>
      <c r="B17" s="162">
        <v>0</v>
      </c>
      <c r="C17" s="140"/>
      <c r="D17" s="142" t="s">
        <v>73</v>
      </c>
      <c r="E17" s="140" t="s">
        <v>116</v>
      </c>
      <c r="G17" s="140">
        <v>0</v>
      </c>
      <c r="H17" s="140">
        <v>0</v>
      </c>
      <c r="I17" s="140">
        <v>0</v>
      </c>
      <c r="J17" s="140">
        <v>0</v>
      </c>
      <c r="K17" s="140">
        <v>0</v>
      </c>
      <c r="L17" s="140">
        <v>0</v>
      </c>
      <c r="M17" s="140">
        <v>0</v>
      </c>
      <c r="N17" s="140">
        <v>0</v>
      </c>
      <c r="O17" s="140">
        <v>0</v>
      </c>
      <c r="P17" s="140">
        <v>0</v>
      </c>
      <c r="Q17" s="140">
        <v>0</v>
      </c>
      <c r="R17" s="140">
        <v>0</v>
      </c>
      <c r="S17" s="145">
        <v>0</v>
      </c>
    </row>
    <row r="18" spans="1:19" ht="15">
      <c r="A18" s="162">
        <v>0</v>
      </c>
      <c r="B18" s="162">
        <v>0</v>
      </c>
      <c r="C18" s="140"/>
      <c r="D18" s="142" t="s">
        <v>73</v>
      </c>
      <c r="E18" s="140" t="s">
        <v>117</v>
      </c>
      <c r="F18" s="153"/>
      <c r="G18" s="140">
        <v>0</v>
      </c>
      <c r="H18" s="140">
        <v>0</v>
      </c>
      <c r="I18" s="140">
        <v>0</v>
      </c>
      <c r="J18" s="140">
        <v>0</v>
      </c>
      <c r="K18" s="140">
        <v>0</v>
      </c>
      <c r="L18" s="140">
        <v>0</v>
      </c>
      <c r="M18" s="140">
        <v>0</v>
      </c>
      <c r="N18" s="140">
        <v>0</v>
      </c>
      <c r="O18" s="140">
        <v>0</v>
      </c>
      <c r="P18" s="140">
        <v>0</v>
      </c>
      <c r="Q18" s="140">
        <v>0</v>
      </c>
      <c r="R18" s="140">
        <v>0</v>
      </c>
      <c r="S18" s="145">
        <v>0</v>
      </c>
    </row>
    <row r="19" spans="1:19" ht="15">
      <c r="A19" s="162"/>
      <c r="B19" s="162"/>
      <c r="C19" s="140"/>
      <c r="D19" s="142"/>
      <c r="E19" s="140"/>
      <c r="F19" s="153"/>
      <c r="G19" s="140">
        <v>0</v>
      </c>
      <c r="H19" s="140">
        <v>0</v>
      </c>
      <c r="I19" s="140">
        <v>0</v>
      </c>
      <c r="J19" s="140">
        <v>0</v>
      </c>
      <c r="K19" s="140">
        <v>0</v>
      </c>
      <c r="L19" s="140">
        <v>0</v>
      </c>
      <c r="M19" s="140">
        <v>0</v>
      </c>
      <c r="N19" s="140">
        <v>0</v>
      </c>
      <c r="O19" s="140">
        <v>0</v>
      </c>
      <c r="P19" s="140">
        <v>0</v>
      </c>
      <c r="Q19" s="140">
        <v>0</v>
      </c>
      <c r="R19" s="140">
        <v>0</v>
      </c>
    </row>
    <row r="20" spans="1:19" ht="15">
      <c r="A20" s="162">
        <v>0.10722065241154689</v>
      </c>
      <c r="B20" s="162">
        <v>4.0641474712534993E-2</v>
      </c>
      <c r="C20" s="163">
        <v>417361</v>
      </c>
      <c r="D20" s="142" t="s">
        <v>72</v>
      </c>
      <c r="E20" s="140" t="s">
        <v>115</v>
      </c>
      <c r="F20" s="153"/>
      <c r="G20" s="140">
        <v>14469.108636215582</v>
      </c>
      <c r="H20" s="140">
        <v>14469.108636215582</v>
      </c>
      <c r="I20" s="140">
        <v>19988.759083507059</v>
      </c>
      <c r="J20" s="140">
        <v>20004.098509611958</v>
      </c>
      <c r="K20" s="140">
        <v>19952.227477924826</v>
      </c>
      <c r="L20" s="140">
        <v>20023.802682775637</v>
      </c>
      <c r="M20" s="140">
        <v>19983.257751886282</v>
      </c>
      <c r="N20" s="140">
        <v>14600.464844042786</v>
      </c>
      <c r="O20" s="140">
        <v>19993.993406367324</v>
      </c>
      <c r="P20" s="140">
        <v>20280.031464920048</v>
      </c>
      <c r="Q20" s="140">
        <v>19931.48377014884</v>
      </c>
      <c r="R20" s="140">
        <v>17294.61375020949</v>
      </c>
      <c r="S20" s="160">
        <v>220990.95001382541</v>
      </c>
    </row>
    <row r="21" spans="1:19" ht="15">
      <c r="A21" s="162">
        <v>0.10722065241154689</v>
      </c>
      <c r="B21" s="162">
        <v>4.0641474712534993E-2</v>
      </c>
      <c r="C21" s="140"/>
      <c r="D21" s="142" t="s">
        <v>72</v>
      </c>
      <c r="E21" s="140" t="s">
        <v>116</v>
      </c>
      <c r="F21" s="153"/>
      <c r="G21" s="140">
        <v>0</v>
      </c>
      <c r="H21" s="140">
        <v>0</v>
      </c>
      <c r="I21" s="140">
        <v>0</v>
      </c>
      <c r="J21" s="140">
        <v>0</v>
      </c>
      <c r="K21" s="140">
        <v>0</v>
      </c>
      <c r="L21" s="140">
        <v>0</v>
      </c>
      <c r="M21" s="140">
        <v>0</v>
      </c>
      <c r="N21" s="140">
        <v>0</v>
      </c>
      <c r="O21" s="140">
        <v>0</v>
      </c>
      <c r="P21" s="140">
        <v>0</v>
      </c>
      <c r="Q21" s="140">
        <v>0</v>
      </c>
      <c r="R21" s="140">
        <v>0</v>
      </c>
      <c r="S21" s="145">
        <v>0</v>
      </c>
    </row>
    <row r="22" spans="1:19" ht="15">
      <c r="A22" s="162">
        <v>0.10722065241154689</v>
      </c>
      <c r="B22" s="162">
        <v>4.0641474712534993E-2</v>
      </c>
      <c r="C22" s="140"/>
      <c r="D22" s="142" t="s">
        <v>72</v>
      </c>
      <c r="E22" s="140" t="s">
        <v>117</v>
      </c>
      <c r="F22" s="153"/>
      <c r="G22" s="140">
        <v>6411.743214055934</v>
      </c>
      <c r="H22" s="140">
        <v>6411.743214055934</v>
      </c>
      <c r="I22" s="140">
        <v>8951.9034073219245</v>
      </c>
      <c r="J22" s="140">
        <v>8900.1313995409964</v>
      </c>
      <c r="K22" s="140">
        <v>8836.875384951516</v>
      </c>
      <c r="L22" s="140">
        <v>9062.2461052778763</v>
      </c>
      <c r="M22" s="140">
        <v>8784.4737303161055</v>
      </c>
      <c r="N22" s="140">
        <v>5392.1617581423379</v>
      </c>
      <c r="O22" s="140">
        <v>8941.8878456604652</v>
      </c>
      <c r="P22" s="140">
        <v>8745.0621184933188</v>
      </c>
      <c r="Q22" s="140">
        <v>8745.0621184933188</v>
      </c>
      <c r="R22" s="140">
        <v>7011.6286277022755</v>
      </c>
      <c r="S22" s="145">
        <v>0</v>
      </c>
    </row>
    <row r="23" spans="1:19" ht="15">
      <c r="A23" s="162"/>
      <c r="B23" s="162"/>
      <c r="C23" s="140"/>
      <c r="D23" s="142"/>
      <c r="E23" s="140"/>
      <c r="G23" s="140">
        <v>0</v>
      </c>
      <c r="H23" s="140">
        <v>0</v>
      </c>
      <c r="I23" s="140">
        <v>0</v>
      </c>
      <c r="J23" s="140">
        <v>0</v>
      </c>
      <c r="K23" s="140">
        <v>0</v>
      </c>
      <c r="L23" s="140">
        <v>0</v>
      </c>
      <c r="M23" s="140">
        <v>0</v>
      </c>
      <c r="N23" s="140">
        <v>0</v>
      </c>
      <c r="O23" s="140">
        <v>0</v>
      </c>
      <c r="P23" s="140">
        <v>0</v>
      </c>
      <c r="Q23" s="140">
        <v>0</v>
      </c>
      <c r="R23" s="140">
        <v>0</v>
      </c>
    </row>
    <row r="24" spans="1:19" ht="15">
      <c r="A24" s="162">
        <v>1.669962284295896E-2</v>
      </c>
      <c r="B24" s="162">
        <v>6.3299120478761189E-3</v>
      </c>
      <c r="C24" s="163">
        <v>65004</v>
      </c>
      <c r="D24" s="142" t="s">
        <v>71</v>
      </c>
      <c r="E24" s="140" t="s">
        <v>115</v>
      </c>
      <c r="G24" s="140">
        <v>2253.5645107917553</v>
      </c>
      <c r="H24" s="140">
        <v>2253.5645107917553</v>
      </c>
      <c r="I24" s="140">
        <v>3113.2503886666286</v>
      </c>
      <c r="J24" s="140">
        <v>3115.6395051737363</v>
      </c>
      <c r="K24" s="140">
        <v>3107.5605889745939</v>
      </c>
      <c r="L24" s="140">
        <v>3118.7084312888542</v>
      </c>
      <c r="M24" s="140">
        <v>3112.3935559470483</v>
      </c>
      <c r="N24" s="140">
        <v>2274.0232477930554</v>
      </c>
      <c r="O24" s="140">
        <v>3114.0656347562458</v>
      </c>
      <c r="P24" s="140">
        <v>3158.6160789955525</v>
      </c>
      <c r="Q24" s="140">
        <v>3104.3297552832087</v>
      </c>
      <c r="R24" s="140">
        <v>2693.6370964671296</v>
      </c>
      <c r="S24" s="160">
        <v>34419.353304929566</v>
      </c>
    </row>
    <row r="25" spans="1:19" ht="15">
      <c r="A25" s="162">
        <v>1.669962284295896E-2</v>
      </c>
      <c r="B25" s="162">
        <v>6.3299120478761189E-3</v>
      </c>
      <c r="C25" s="140"/>
      <c r="D25" s="142" t="s">
        <v>71</v>
      </c>
      <c r="E25" s="140" t="s">
        <v>116</v>
      </c>
      <c r="G25" s="140">
        <v>0</v>
      </c>
      <c r="H25" s="140">
        <v>0</v>
      </c>
      <c r="I25" s="140">
        <v>0</v>
      </c>
      <c r="J25" s="140">
        <v>0</v>
      </c>
      <c r="K25" s="140">
        <v>0</v>
      </c>
      <c r="L25" s="140">
        <v>0</v>
      </c>
      <c r="M25" s="140">
        <v>0</v>
      </c>
      <c r="N25" s="140">
        <v>0</v>
      </c>
      <c r="O25" s="140">
        <v>0</v>
      </c>
      <c r="P25" s="140">
        <v>0</v>
      </c>
      <c r="Q25" s="140">
        <v>0</v>
      </c>
      <c r="R25" s="140">
        <v>0</v>
      </c>
      <c r="S25" s="145">
        <v>0</v>
      </c>
    </row>
    <row r="26" spans="1:19" ht="15">
      <c r="A26" s="162">
        <v>1.669962284295896E-2</v>
      </c>
      <c r="B26" s="162">
        <v>6.3299120478761189E-3</v>
      </c>
      <c r="C26" s="140"/>
      <c r="D26" s="142" t="s">
        <v>71</v>
      </c>
      <c r="E26" s="140" t="s">
        <v>117</v>
      </c>
      <c r="F26" s="143"/>
      <c r="G26" s="140">
        <v>998.62937813186181</v>
      </c>
      <c r="H26" s="140">
        <v>998.62937813186181</v>
      </c>
      <c r="I26" s="140">
        <v>1394.2594758244168</v>
      </c>
      <c r="J26" s="140">
        <v>1386.195982604419</v>
      </c>
      <c r="K26" s="140">
        <v>1376.343854656732</v>
      </c>
      <c r="L26" s="140">
        <v>1411.4453574423173</v>
      </c>
      <c r="M26" s="140">
        <v>1368.1822939025642</v>
      </c>
      <c r="N26" s="140">
        <v>839.82950713239757</v>
      </c>
      <c r="O26" s="140">
        <v>1392.6995515137087</v>
      </c>
      <c r="P26" s="140">
        <v>1362.0439330712254</v>
      </c>
      <c r="Q26" s="140">
        <v>1362.0439330712254</v>
      </c>
      <c r="R26" s="140">
        <v>1092.0615661625277</v>
      </c>
      <c r="S26" s="145">
        <v>0</v>
      </c>
    </row>
    <row r="27" spans="1:19" ht="15">
      <c r="A27" s="162"/>
      <c r="B27" s="162"/>
      <c r="C27" s="140"/>
      <c r="D27" s="142"/>
      <c r="E27" s="140"/>
      <c r="G27" s="140">
        <v>0</v>
      </c>
      <c r="H27" s="140">
        <v>0</v>
      </c>
      <c r="I27" s="140">
        <v>0</v>
      </c>
      <c r="J27" s="140">
        <v>0</v>
      </c>
      <c r="K27" s="140">
        <v>0</v>
      </c>
      <c r="L27" s="140">
        <v>0</v>
      </c>
      <c r="M27" s="140">
        <v>0</v>
      </c>
      <c r="N27" s="140">
        <v>0</v>
      </c>
      <c r="O27" s="140">
        <v>0</v>
      </c>
      <c r="P27" s="140">
        <v>0</v>
      </c>
      <c r="Q27" s="140">
        <v>0</v>
      </c>
      <c r="R27" s="140">
        <v>0</v>
      </c>
    </row>
    <row r="28" spans="1:19" ht="15">
      <c r="A28" s="162">
        <v>0.24237856845768949</v>
      </c>
      <c r="B28" s="162">
        <v>9.1872435387016713E-2</v>
      </c>
      <c r="C28" s="163">
        <v>943469</v>
      </c>
      <c r="D28" s="142" t="s">
        <v>69</v>
      </c>
      <c r="E28" s="140" t="s">
        <v>115</v>
      </c>
      <c r="G28" s="140">
        <v>32708.268036308331</v>
      </c>
      <c r="H28" s="140">
        <v>32708.268036308331</v>
      </c>
      <c r="I28" s="140">
        <v>45185.761352300098</v>
      </c>
      <c r="J28" s="140">
        <v>45220.437023979452</v>
      </c>
      <c r="K28" s="140">
        <v>45103.179516941593</v>
      </c>
      <c r="L28" s="140">
        <v>45264.979462181778</v>
      </c>
      <c r="M28" s="140">
        <v>45173.325269765024</v>
      </c>
      <c r="N28" s="140">
        <v>33005.206442250725</v>
      </c>
      <c r="O28" s="140">
        <v>45197.593845883959</v>
      </c>
      <c r="P28" s="140">
        <v>45844.199640542967</v>
      </c>
      <c r="Q28" s="140">
        <v>45056.287149826072</v>
      </c>
      <c r="R28" s="140">
        <v>39095.487935615449</v>
      </c>
      <c r="S28" s="160">
        <v>499562.99371190381</v>
      </c>
    </row>
    <row r="29" spans="1:19" ht="15">
      <c r="A29" s="162">
        <v>0.24237856845768949</v>
      </c>
      <c r="B29" s="162">
        <v>9.1872435387016713E-2</v>
      </c>
      <c r="C29" s="140"/>
      <c r="D29" s="142" t="s">
        <v>69</v>
      </c>
      <c r="E29" s="140" t="s">
        <v>116</v>
      </c>
      <c r="G29" s="140">
        <v>0</v>
      </c>
      <c r="H29" s="140">
        <v>0</v>
      </c>
      <c r="I29" s="140">
        <v>0</v>
      </c>
      <c r="J29" s="140">
        <v>0</v>
      </c>
      <c r="K29" s="140">
        <v>0</v>
      </c>
      <c r="L29" s="140">
        <v>0</v>
      </c>
      <c r="M29" s="140">
        <v>0</v>
      </c>
      <c r="N29" s="140">
        <v>0</v>
      </c>
      <c r="O29" s="140">
        <v>0</v>
      </c>
      <c r="P29" s="140">
        <v>0</v>
      </c>
      <c r="Q29" s="140">
        <v>0</v>
      </c>
      <c r="R29" s="140">
        <v>0</v>
      </c>
      <c r="S29" s="145">
        <v>0</v>
      </c>
    </row>
    <row r="30" spans="1:19" ht="15">
      <c r="A30" s="162">
        <v>0.24237856845768949</v>
      </c>
      <c r="B30" s="162">
        <v>9.1872435387016713E-2</v>
      </c>
      <c r="C30" s="140"/>
      <c r="D30" s="142" t="s">
        <v>69</v>
      </c>
      <c r="E30" s="140" t="s">
        <v>117</v>
      </c>
      <c r="F30" s="143"/>
      <c r="G30" s="140">
        <v>5954.2654486480324</v>
      </c>
      <c r="H30" s="140">
        <v>5954.2654486480324</v>
      </c>
      <c r="I30" s="140">
        <v>8313.1852568583745</v>
      </c>
      <c r="J30" s="140">
        <v>8265.107180920877</v>
      </c>
      <c r="K30" s="140">
        <v>8206.3644818583762</v>
      </c>
      <c r="L30" s="140">
        <v>8415.6550052583752</v>
      </c>
      <c r="M30" s="140">
        <v>8157.7016843583751</v>
      </c>
      <c r="N30" s="140">
        <v>5007.4311116583749</v>
      </c>
      <c r="O30" s="140">
        <v>8303.8843053450801</v>
      </c>
      <c r="P30" s="140">
        <v>8121.1020903450799</v>
      </c>
      <c r="Q30" s="140">
        <v>8121.1020903450799</v>
      </c>
      <c r="R30" s="140">
        <v>6511.3490485950806</v>
      </c>
      <c r="S30" s="145">
        <v>0</v>
      </c>
    </row>
    <row r="31" spans="1:19" ht="15">
      <c r="A31" s="162"/>
      <c r="B31" s="162"/>
      <c r="C31" s="140"/>
      <c r="D31" s="142"/>
      <c r="E31" s="140"/>
      <c r="G31" s="140">
        <v>0</v>
      </c>
      <c r="H31" s="140">
        <v>0</v>
      </c>
      <c r="I31" s="140">
        <v>0</v>
      </c>
      <c r="J31" s="140">
        <v>0</v>
      </c>
      <c r="K31" s="140">
        <v>0</v>
      </c>
      <c r="L31" s="140">
        <v>0</v>
      </c>
      <c r="M31" s="140">
        <v>0</v>
      </c>
      <c r="N31" s="140">
        <v>0</v>
      </c>
      <c r="O31" s="140">
        <v>0</v>
      </c>
      <c r="P31" s="140">
        <v>0</v>
      </c>
      <c r="Q31" s="140">
        <v>0</v>
      </c>
      <c r="R31" s="140">
        <v>0</v>
      </c>
    </row>
    <row r="32" spans="1:19" ht="15">
      <c r="A32" s="164">
        <v>1</v>
      </c>
      <c r="B32" s="164">
        <v>1</v>
      </c>
      <c r="C32" s="165"/>
      <c r="D32" s="142"/>
      <c r="G32" s="140">
        <v>395713.40051976469</v>
      </c>
      <c r="H32" s="140">
        <v>395713.40051976469</v>
      </c>
      <c r="I32" s="140">
        <v>547252.77474479633</v>
      </c>
      <c r="J32" s="140">
        <v>547309.68705104641</v>
      </c>
      <c r="K32" s="140">
        <v>545641.76124479633</v>
      </c>
      <c r="L32" s="140">
        <v>548798.16840079625</v>
      </c>
      <c r="M32" s="140">
        <v>546080.85509479628</v>
      </c>
      <c r="N32" s="140">
        <v>392633.2444767963</v>
      </c>
      <c r="O32" s="140">
        <v>547319.56104232266</v>
      </c>
      <c r="P32" s="140">
        <v>553139.09560482274</v>
      </c>
      <c r="Q32" s="140">
        <v>544562.93794232281</v>
      </c>
      <c r="R32" s="140">
        <v>468949.99266232282</v>
      </c>
      <c r="S32" s="160">
        <v>6033114.8793043485</v>
      </c>
    </row>
    <row r="33" spans="2:21" ht="15">
      <c r="B33" s="166"/>
      <c r="C33" s="165"/>
      <c r="G33" s="140">
        <v>0</v>
      </c>
      <c r="H33" s="140">
        <v>0</v>
      </c>
      <c r="I33" s="140">
        <v>0</v>
      </c>
      <c r="J33" s="140">
        <v>0</v>
      </c>
      <c r="K33" s="140">
        <v>0</v>
      </c>
      <c r="L33" s="140">
        <v>0</v>
      </c>
      <c r="M33" s="140">
        <v>0</v>
      </c>
      <c r="N33" s="140">
        <v>0</v>
      </c>
      <c r="O33" s="140">
        <v>0</v>
      </c>
      <c r="P33" s="140">
        <v>0</v>
      </c>
      <c r="Q33" s="140">
        <v>0</v>
      </c>
      <c r="R33" s="140">
        <v>0</v>
      </c>
      <c r="S33" s="140">
        <v>0</v>
      </c>
    </row>
    <row r="34" spans="2:21">
      <c r="G34" s="136">
        <v>0</v>
      </c>
      <c r="H34" s="136">
        <v>0</v>
      </c>
      <c r="I34" s="136">
        <v>0</v>
      </c>
      <c r="J34" s="136">
        <v>0</v>
      </c>
      <c r="K34" s="136">
        <v>0</v>
      </c>
      <c r="L34" s="136">
        <v>0</v>
      </c>
      <c r="M34" s="136">
        <v>0</v>
      </c>
      <c r="N34" s="136">
        <v>0</v>
      </c>
      <c r="O34" s="136">
        <v>0</v>
      </c>
      <c r="P34" s="136">
        <v>0</v>
      </c>
      <c r="Q34" s="136">
        <v>0</v>
      </c>
      <c r="R34" s="136">
        <v>0</v>
      </c>
    </row>
    <row r="35" spans="2:21">
      <c r="G35" s="136">
        <v>0</v>
      </c>
      <c r="H35" s="136">
        <v>0</v>
      </c>
      <c r="I35" s="136">
        <v>0</v>
      </c>
      <c r="J35" s="136">
        <v>0</v>
      </c>
      <c r="K35" s="136">
        <v>0</v>
      </c>
      <c r="L35" s="136">
        <v>0</v>
      </c>
      <c r="M35" s="136">
        <v>0</v>
      </c>
      <c r="N35" s="136">
        <v>0</v>
      </c>
      <c r="O35" s="136">
        <v>0</v>
      </c>
      <c r="P35" s="136">
        <v>0</v>
      </c>
      <c r="Q35" s="136">
        <v>0</v>
      </c>
      <c r="R35" s="136">
        <v>0</v>
      </c>
    </row>
    <row r="36" spans="2:21" ht="15">
      <c r="E36" s="146" t="s">
        <v>115</v>
      </c>
      <c r="F36" s="147"/>
      <c r="G36" s="141">
        <v>356018.2975287778</v>
      </c>
      <c r="H36" s="141">
        <v>356018.2975287778</v>
      </c>
      <c r="I36" s="141">
        <v>491831.53969907376</v>
      </c>
      <c r="J36" s="141">
        <v>492208.97251157387</v>
      </c>
      <c r="K36" s="141">
        <v>490932.66469907376</v>
      </c>
      <c r="L36" s="141">
        <v>492693.80169907375</v>
      </c>
      <c r="M36" s="141">
        <v>491696.17719907372</v>
      </c>
      <c r="N36" s="141">
        <v>359250.37039907376</v>
      </c>
      <c r="O36" s="141">
        <v>491960.3323400222</v>
      </c>
      <c r="P36" s="141">
        <v>498998.41500252218</v>
      </c>
      <c r="Q36" s="141">
        <v>490422.25734002225</v>
      </c>
      <c r="R36" s="141">
        <v>425540.99900502223</v>
      </c>
      <c r="S36" s="160">
        <v>5437572.1249520872</v>
      </c>
      <c r="U36">
        <f>LOOKUP(O5,DATA!G:Q)</f>
        <v>0</v>
      </c>
    </row>
    <row r="37" spans="2:21" ht="15">
      <c r="E37" s="146" t="s">
        <v>116</v>
      </c>
      <c r="F37" s="147"/>
      <c r="G37" s="141">
        <v>0</v>
      </c>
      <c r="H37" s="141">
        <v>0</v>
      </c>
      <c r="I37" s="141">
        <v>0</v>
      </c>
      <c r="J37" s="141">
        <v>0</v>
      </c>
      <c r="K37" s="141">
        <v>0</v>
      </c>
      <c r="L37" s="141">
        <v>0</v>
      </c>
      <c r="M37" s="141">
        <v>0</v>
      </c>
      <c r="N37" s="141">
        <v>0</v>
      </c>
      <c r="O37" s="141">
        <v>0</v>
      </c>
      <c r="P37" s="141">
        <v>0</v>
      </c>
      <c r="Q37" s="141">
        <v>0</v>
      </c>
      <c r="R37" s="141">
        <v>0</v>
      </c>
      <c r="S37" s="160">
        <v>0</v>
      </c>
    </row>
    <row r="38" spans="2:21" ht="15">
      <c r="E38" s="147" t="s">
        <v>117</v>
      </c>
      <c r="F38" s="147"/>
      <c r="G38" s="141">
        <v>39695.102990986874</v>
      </c>
      <c r="H38" s="141">
        <v>39695.102990986874</v>
      </c>
      <c r="I38" s="141">
        <v>55421.235045722497</v>
      </c>
      <c r="J38" s="141">
        <v>55100.714539472508</v>
      </c>
      <c r="K38" s="141">
        <v>54709.096545722517</v>
      </c>
      <c r="L38" s="141">
        <v>56104.366701722509</v>
      </c>
      <c r="M38" s="141">
        <v>54384.677895722503</v>
      </c>
      <c r="N38" s="141">
        <v>33382.874077722503</v>
      </c>
      <c r="O38" s="141">
        <v>55359.228702300534</v>
      </c>
      <c r="P38" s="141">
        <v>54140.680602300534</v>
      </c>
      <c r="Q38" s="141">
        <v>54140.680602300534</v>
      </c>
      <c r="R38" s="141">
        <v>43408.99365730054</v>
      </c>
      <c r="S38" s="160">
        <v>595542.75435226085</v>
      </c>
    </row>
    <row r="39" spans="2:21" ht="15">
      <c r="E39" s="146"/>
      <c r="F39" s="147"/>
      <c r="G39" s="141">
        <v>395713.40051976469</v>
      </c>
      <c r="H39" s="141">
        <v>395713.40051976469</v>
      </c>
      <c r="I39" s="141">
        <v>547252.77474479622</v>
      </c>
      <c r="J39" s="141">
        <v>547309.68705104641</v>
      </c>
      <c r="K39" s="141">
        <v>545641.76124479633</v>
      </c>
      <c r="L39" s="141">
        <v>548798.16840079625</v>
      </c>
      <c r="M39" s="141">
        <v>546080.85509479628</v>
      </c>
      <c r="N39" s="141">
        <v>392633.24447679624</v>
      </c>
      <c r="O39" s="141">
        <v>547319.56104232278</v>
      </c>
      <c r="P39" s="141">
        <v>553139.09560482274</v>
      </c>
      <c r="Q39" s="141">
        <v>544562.93794232281</v>
      </c>
      <c r="R39" s="141">
        <v>468949.99266232277</v>
      </c>
      <c r="S39" s="160">
        <v>6033114.8793043485</v>
      </c>
    </row>
    <row r="40" spans="2:21" ht="15">
      <c r="E40" s="147"/>
      <c r="F40" s="147"/>
      <c r="G40" s="147">
        <v>0</v>
      </c>
      <c r="H40" s="147">
        <v>0</v>
      </c>
      <c r="I40" s="146">
        <v>0</v>
      </c>
      <c r="J40" s="146">
        <v>0</v>
      </c>
      <c r="K40" s="146">
        <v>0</v>
      </c>
      <c r="L40" s="146">
        <v>0</v>
      </c>
      <c r="M40" s="146">
        <v>0</v>
      </c>
      <c r="N40" s="146">
        <v>0</v>
      </c>
      <c r="O40" s="146">
        <v>0</v>
      </c>
      <c r="P40" s="146">
        <v>0</v>
      </c>
      <c r="Q40" s="146">
        <v>0</v>
      </c>
      <c r="R40" s="146">
        <v>0</v>
      </c>
      <c r="S40" s="146"/>
    </row>
    <row r="41" spans="2:21" ht="15">
      <c r="D41" s="142"/>
      <c r="E41" s="167" t="s">
        <v>121</v>
      </c>
      <c r="F41" s="147"/>
      <c r="G41" s="141">
        <v>192747.12378711114</v>
      </c>
      <c r="H41" s="141">
        <v>192747.12378711114</v>
      </c>
      <c r="I41" s="141">
        <v>266733.13106608705</v>
      </c>
      <c r="J41" s="141">
        <v>267124.13106608723</v>
      </c>
      <c r="K41" s="141">
        <v>266733.13106608717</v>
      </c>
      <c r="L41" s="141">
        <v>266733.13106608711</v>
      </c>
      <c r="M41" s="141">
        <v>267319.63106608711</v>
      </c>
      <c r="N41" s="141">
        <v>195176.67066608707</v>
      </c>
      <c r="O41" s="141">
        <v>266716.95336118893</v>
      </c>
      <c r="P41" s="141">
        <v>270825.29236118891</v>
      </c>
      <c r="Q41" s="141">
        <v>266716.95336118899</v>
      </c>
      <c r="R41" s="141">
        <v>231448.21256118891</v>
      </c>
      <c r="S41" s="141">
        <v>0</v>
      </c>
    </row>
    <row r="42" spans="2:21">
      <c r="E42" s="140"/>
      <c r="G42" s="140">
        <v>0</v>
      </c>
      <c r="H42" s="140">
        <v>0</v>
      </c>
      <c r="I42" s="140">
        <v>0</v>
      </c>
      <c r="J42" s="140">
        <v>0</v>
      </c>
      <c r="K42" s="140">
        <v>0</v>
      </c>
      <c r="L42" s="140">
        <v>0</v>
      </c>
      <c r="M42" s="140">
        <v>0</v>
      </c>
      <c r="N42" s="140">
        <v>0</v>
      </c>
      <c r="O42" s="140">
        <v>0</v>
      </c>
      <c r="P42" s="140">
        <v>0</v>
      </c>
      <c r="Q42" s="140">
        <v>0</v>
      </c>
      <c r="R42" s="140">
        <v>0</v>
      </c>
      <c r="S42" s="140"/>
    </row>
    <row r="43" spans="2:21" ht="15">
      <c r="D43" s="122" t="s">
        <v>72</v>
      </c>
      <c r="E43" s="150" t="s">
        <v>115</v>
      </c>
      <c r="F43" s="148" t="s">
        <v>122</v>
      </c>
      <c r="G43" s="149">
        <v>311229.1708960043</v>
      </c>
      <c r="H43" s="149">
        <v>311229.1708960043</v>
      </c>
      <c r="I43" s="149">
        <v>429956.334782694</v>
      </c>
      <c r="J43" s="149">
        <v>430286.28440078587</v>
      </c>
      <c r="K43" s="149">
        <v>429170.54336991825</v>
      </c>
      <c r="L43" s="149">
        <v>430710.11931910098</v>
      </c>
      <c r="M43" s="149">
        <v>429838.00165504898</v>
      </c>
      <c r="N43" s="149">
        <v>314054.63061726023</v>
      </c>
      <c r="O43" s="149">
        <v>430068.92457692116</v>
      </c>
      <c r="P43" s="149">
        <v>436221.57641238009</v>
      </c>
      <c r="Q43" s="149">
        <v>428724.34815950494</v>
      </c>
      <c r="R43" s="149">
        <v>372005.52112601727</v>
      </c>
      <c r="S43" s="160">
        <v>4753494.6262116404</v>
      </c>
    </row>
    <row r="44" spans="2:21" ht="15">
      <c r="D44" s="122" t="s">
        <v>72</v>
      </c>
      <c r="E44" s="147" t="s">
        <v>117</v>
      </c>
      <c r="F44" s="148" t="s">
        <v>122</v>
      </c>
      <c r="G44" s="149">
        <v>19847.551495493441</v>
      </c>
      <c r="H44" s="149">
        <v>19847.551495493441</v>
      </c>
      <c r="I44" s="149">
        <v>27710.617522861248</v>
      </c>
      <c r="J44" s="149">
        <v>27550.357269736258</v>
      </c>
      <c r="K44" s="149">
        <v>27354.548272861255</v>
      </c>
      <c r="L44" s="149">
        <v>28052.183350861254</v>
      </c>
      <c r="M44" s="149">
        <v>27192.338947861252</v>
      </c>
      <c r="N44" s="149">
        <v>16691.437038861251</v>
      </c>
      <c r="O44" s="149">
        <v>27679.614351150267</v>
      </c>
      <c r="P44" s="149">
        <v>27070.340301150267</v>
      </c>
      <c r="Q44" s="149">
        <v>27070.340301150267</v>
      </c>
      <c r="R44" s="149">
        <v>21704.49682865027</v>
      </c>
      <c r="S44" s="160">
        <v>297771.37717613042</v>
      </c>
    </row>
    <row r="47" spans="2:21" ht="15" hidden="1">
      <c r="G47" s="168"/>
      <c r="H47" s="168"/>
      <c r="I47" s="168"/>
      <c r="J47" s="168"/>
      <c r="K47" s="168"/>
      <c r="L47" s="168"/>
      <c r="M47" s="168"/>
      <c r="N47" s="168"/>
      <c r="O47" s="168"/>
      <c r="P47" s="168"/>
      <c r="Q47" s="168"/>
      <c r="R47" s="168"/>
      <c r="S47" s="145"/>
    </row>
    <row r="48" spans="2:21" ht="15" hidden="1">
      <c r="G48" s="168"/>
      <c r="H48" s="168"/>
      <c r="I48" s="168"/>
      <c r="J48" s="168"/>
      <c r="K48" s="168"/>
      <c r="L48" s="168"/>
      <c r="M48" s="168"/>
      <c r="N48" s="168"/>
      <c r="O48" s="168"/>
      <c r="P48" s="168"/>
      <c r="Q48" s="168"/>
      <c r="R48" s="168"/>
      <c r="S48" s="145"/>
    </row>
    <row r="49" spans="3:19" ht="15" hidden="1">
      <c r="G49" s="168"/>
      <c r="H49" s="168"/>
      <c r="I49" s="168"/>
      <c r="J49" s="168"/>
      <c r="K49" s="168"/>
      <c r="L49" s="168"/>
      <c r="M49" s="168"/>
      <c r="N49" s="168"/>
      <c r="O49" s="168"/>
      <c r="P49" s="168"/>
      <c r="Q49" s="168"/>
      <c r="R49" s="168"/>
      <c r="S49" s="145"/>
    </row>
    <row r="50" spans="3:19" ht="15" hidden="1">
      <c r="G50" s="168"/>
      <c r="H50" s="168"/>
      <c r="I50" s="168"/>
      <c r="J50" s="168"/>
      <c r="K50" s="168"/>
      <c r="L50" s="168"/>
      <c r="M50" s="168"/>
      <c r="N50" s="168"/>
      <c r="O50" s="168"/>
      <c r="P50" s="168"/>
      <c r="Q50" s="168"/>
      <c r="R50" s="168"/>
      <c r="S50" s="145"/>
    </row>
    <row r="51" spans="3:19" ht="15">
      <c r="G51" s="149"/>
      <c r="H51" s="149"/>
      <c r="I51" s="149"/>
      <c r="J51" s="149"/>
      <c r="K51" s="149"/>
      <c r="L51" s="149"/>
      <c r="M51" s="149"/>
      <c r="N51" s="149"/>
      <c r="O51" s="149"/>
      <c r="P51" s="149"/>
      <c r="Q51" s="149"/>
      <c r="R51" s="149"/>
      <c r="S51" s="145"/>
    </row>
    <row r="52" spans="3:19" ht="15">
      <c r="G52" s="145"/>
      <c r="H52" s="145"/>
      <c r="I52" s="145"/>
      <c r="J52" s="145"/>
      <c r="K52" s="145"/>
      <c r="L52" s="145"/>
      <c r="M52" s="145"/>
      <c r="N52" s="145"/>
      <c r="O52" s="145"/>
      <c r="P52" s="145"/>
      <c r="Q52" s="145"/>
      <c r="R52" s="145"/>
      <c r="S52" s="145"/>
    </row>
    <row r="54" spans="3:19" ht="14.25">
      <c r="C54" s="169"/>
    </row>
    <row r="56" spans="3:19">
      <c r="G56" s="140"/>
    </row>
    <row r="57" spans="3:19">
      <c r="G57" s="140"/>
    </row>
  </sheetData>
  <pageMargins left="0.7" right="0.7" top="0.75" bottom="0.75" header="0.3" footer="0.3"/>
  <customProperties>
    <customPr name="EpmWorksheetKeyString_GUID" r:id="rId1"/>
  </customPropertie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Personnel Cost Distribution</vt:lpstr>
      <vt:lpstr>MAES SAP V4</vt:lpstr>
      <vt:lpstr>DATA</vt:lpstr>
      <vt:lpstr>'MAES SAP V4'!Print_Area</vt:lpstr>
      <vt:lpstr>'MAES SAP V4'!Print_Titles</vt:lpstr>
    </vt:vector>
  </TitlesOfParts>
  <Company>VALEO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MVORNIER</dc:creator>
  <cp:lastModifiedBy>Cengizhan BULU (EXT)</cp:lastModifiedBy>
  <cp:lastPrinted>2013-04-23T08:23:18Z</cp:lastPrinted>
  <dcterms:created xsi:type="dcterms:W3CDTF">2009-07-21T07:38:21Z</dcterms:created>
  <dcterms:modified xsi:type="dcterms:W3CDTF">2023-05-30T08:33:42Z</dcterms:modified>
</cp:coreProperties>
</file>