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gril\Downloads\"/>
    </mc:Choice>
  </mc:AlternateContent>
  <xr:revisionPtr revIDLastSave="0" documentId="13_ncr:1_{AFA8DF6B-02D3-4AC7-A1E2-091319D7A5C6}" xr6:coauthVersionLast="47" xr6:coauthVersionMax="47" xr10:uidLastSave="{00000000-0000-0000-0000-000000000000}"/>
  <bookViews>
    <workbookView xWindow="-120" yWindow="-120" windowWidth="29040" windowHeight="16440" xr2:uid="{0177AEB2-4351-4E66-A88D-55C1DAE7AF6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5" i="1" l="1"/>
  <c r="AA76" i="1"/>
  <c r="W76" i="1"/>
  <c r="V76" i="1"/>
  <c r="U76" i="1"/>
  <c r="T76" i="1"/>
  <c r="L76" i="1"/>
  <c r="W75" i="1"/>
  <c r="V75" i="1"/>
  <c r="U75" i="1"/>
  <c r="T75" i="1"/>
  <c r="W74" i="1"/>
  <c r="V74" i="1"/>
  <c r="U74" i="1"/>
  <c r="T74" i="1"/>
  <c r="L74" i="1"/>
  <c r="AA74" i="1" s="1"/>
  <c r="W73" i="1"/>
  <c r="V73" i="1"/>
  <c r="U73" i="1"/>
  <c r="T73" i="1"/>
  <c r="L73" i="1"/>
  <c r="AA73" i="1" s="1"/>
  <c r="B73" i="1"/>
  <c r="X73" i="1" s="1"/>
  <c r="W72" i="1"/>
  <c r="V72" i="1"/>
  <c r="U72" i="1"/>
  <c r="T72" i="1"/>
  <c r="L72" i="1"/>
  <c r="AA72" i="1" s="1"/>
  <c r="B72" i="1"/>
  <c r="X72" i="1" s="1"/>
  <c r="W71" i="1"/>
  <c r="V71" i="1"/>
  <c r="U71" i="1"/>
  <c r="T71" i="1"/>
  <c r="W70" i="1"/>
  <c r="V70" i="1"/>
  <c r="U70" i="1"/>
  <c r="T70" i="1"/>
  <c r="W69" i="1"/>
  <c r="V69" i="1"/>
  <c r="U69" i="1"/>
  <c r="T69" i="1"/>
  <c r="W68" i="1"/>
  <c r="V68" i="1"/>
  <c r="U68" i="1"/>
  <c r="T68" i="1"/>
  <c r="L68" i="1"/>
  <c r="AA68" i="1" s="1"/>
  <c r="W67" i="1"/>
  <c r="V67" i="1"/>
  <c r="U67" i="1"/>
  <c r="T67" i="1"/>
  <c r="L67" i="1"/>
  <c r="AA67" i="1" s="1"/>
  <c r="B67" i="1"/>
  <c r="X67" i="1" s="1"/>
  <c r="AA66" i="1"/>
  <c r="W66" i="1"/>
  <c r="V66" i="1"/>
  <c r="U66" i="1"/>
  <c r="T66" i="1"/>
  <c r="L66" i="1"/>
  <c r="AA65" i="1"/>
  <c r="W65" i="1"/>
  <c r="V65" i="1"/>
  <c r="U65" i="1"/>
  <c r="T65" i="1"/>
  <c r="L65" i="1"/>
  <c r="W64" i="1"/>
  <c r="V64" i="1"/>
  <c r="U64" i="1"/>
  <c r="T64" i="1"/>
  <c r="W63" i="1"/>
  <c r="V63" i="1"/>
  <c r="U63" i="1"/>
  <c r="T63" i="1"/>
  <c r="L63" i="1"/>
  <c r="AA63" i="1" s="1"/>
  <c r="I63" i="1"/>
  <c r="Z63" i="1" s="1"/>
  <c r="W62" i="1"/>
  <c r="V62" i="1"/>
  <c r="U62" i="1"/>
  <c r="T62" i="1"/>
  <c r="L62" i="1"/>
  <c r="AA62" i="1" s="1"/>
  <c r="I62" i="1"/>
  <c r="Z62" i="1" s="1"/>
  <c r="B62" i="1"/>
  <c r="X62" i="1" s="1"/>
  <c r="AA61" i="1"/>
  <c r="W61" i="1"/>
  <c r="V61" i="1"/>
  <c r="U61" i="1"/>
  <c r="T61" i="1"/>
  <c r="L61" i="1"/>
  <c r="I61" i="1"/>
  <c r="Z61" i="1" s="1"/>
  <c r="AA60" i="1"/>
  <c r="W60" i="1"/>
  <c r="V60" i="1"/>
  <c r="U60" i="1"/>
  <c r="T60" i="1"/>
  <c r="L60" i="1"/>
  <c r="W59" i="1"/>
  <c r="V59" i="1"/>
  <c r="U59" i="1"/>
  <c r="T59" i="1"/>
  <c r="W58" i="1"/>
  <c r="V58" i="1"/>
  <c r="U58" i="1"/>
  <c r="T58" i="1"/>
  <c r="L58" i="1"/>
  <c r="AA58" i="1" s="1"/>
  <c r="W57" i="1"/>
  <c r="L49" i="1" s="1"/>
  <c r="V57" i="1"/>
  <c r="U57" i="1"/>
  <c r="T57" i="1"/>
  <c r="B49" i="1" s="1"/>
  <c r="L57" i="1"/>
  <c r="AA57" i="1" s="1"/>
  <c r="B57" i="1"/>
  <c r="X57" i="1" s="1"/>
  <c r="AA56" i="1"/>
  <c r="W56" i="1"/>
  <c r="V56" i="1"/>
  <c r="I49" i="1" s="1"/>
  <c r="U56" i="1"/>
  <c r="F49" i="1" s="1"/>
  <c r="T56" i="1"/>
  <c r="L56" i="1"/>
  <c r="AA55" i="1"/>
  <c r="Z55" i="1"/>
  <c r="W55" i="1"/>
  <c r="V55" i="1"/>
  <c r="U55" i="1"/>
  <c r="T55" i="1"/>
  <c r="L55" i="1"/>
  <c r="I55" i="1"/>
  <c r="N34" i="1"/>
  <c r="M34" i="1"/>
  <c r="L34" i="1"/>
  <c r="K34" i="1"/>
  <c r="J34" i="1"/>
  <c r="I76" i="1" s="1"/>
  <c r="Z76" i="1" s="1"/>
  <c r="I34" i="1"/>
  <c r="H34" i="1"/>
  <c r="G34" i="1"/>
  <c r="F34" i="1"/>
  <c r="E34" i="1"/>
  <c r="F76" i="1" s="1"/>
  <c r="Y76" i="1" s="1"/>
  <c r="D34" i="1"/>
  <c r="C34" i="1"/>
  <c r="B34" i="1"/>
  <c r="B76" i="1" s="1"/>
  <c r="X76" i="1" s="1"/>
  <c r="N33" i="1"/>
  <c r="M33" i="1"/>
  <c r="L33" i="1"/>
  <c r="L75" i="1" s="1"/>
  <c r="AA75" i="1" s="1"/>
  <c r="K33" i="1"/>
  <c r="J33" i="1"/>
  <c r="I75" i="1" s="1"/>
  <c r="Z75" i="1" s="1"/>
  <c r="I33" i="1"/>
  <c r="H33" i="1"/>
  <c r="G33" i="1"/>
  <c r="F33" i="1"/>
  <c r="E33" i="1"/>
  <c r="F75" i="1" s="1"/>
  <c r="Y75" i="1" s="1"/>
  <c r="D33" i="1"/>
  <c r="C33" i="1"/>
  <c r="B33" i="1"/>
  <c r="B75" i="1" s="1"/>
  <c r="X75" i="1" s="1"/>
  <c r="N32" i="1"/>
  <c r="M32" i="1"/>
  <c r="L32" i="1"/>
  <c r="K32" i="1"/>
  <c r="J32" i="1"/>
  <c r="I74" i="1" s="1"/>
  <c r="Z74" i="1" s="1"/>
  <c r="I32" i="1"/>
  <c r="H32" i="1"/>
  <c r="G32" i="1"/>
  <c r="F32" i="1"/>
  <c r="E32" i="1"/>
  <c r="F74" i="1" s="1"/>
  <c r="Y74" i="1" s="1"/>
  <c r="D32" i="1"/>
  <c r="C32" i="1"/>
  <c r="B32" i="1"/>
  <c r="B74" i="1" s="1"/>
  <c r="X74" i="1" s="1"/>
  <c r="N31" i="1"/>
  <c r="M31" i="1"/>
  <c r="L31" i="1"/>
  <c r="K31" i="1"/>
  <c r="J31" i="1"/>
  <c r="I73" i="1" s="1"/>
  <c r="Z73" i="1" s="1"/>
  <c r="I31" i="1"/>
  <c r="H31" i="1"/>
  <c r="F73" i="1" s="1"/>
  <c r="Y73" i="1" s="1"/>
  <c r="G31" i="1"/>
  <c r="F31" i="1"/>
  <c r="E31" i="1"/>
  <c r="D31" i="1"/>
  <c r="C31" i="1"/>
  <c r="B31" i="1"/>
  <c r="N30" i="1"/>
  <c r="M30" i="1"/>
  <c r="L30" i="1"/>
  <c r="K30" i="1"/>
  <c r="J30" i="1"/>
  <c r="I72" i="1" s="1"/>
  <c r="Z72" i="1" s="1"/>
  <c r="I30" i="1"/>
  <c r="H30" i="1"/>
  <c r="G30" i="1"/>
  <c r="F30" i="1"/>
  <c r="E30" i="1"/>
  <c r="F72" i="1" s="1"/>
  <c r="Y72" i="1" s="1"/>
  <c r="D30" i="1"/>
  <c r="C30" i="1"/>
  <c r="B30" i="1"/>
  <c r="N29" i="1"/>
  <c r="M29" i="1"/>
  <c r="L29" i="1"/>
  <c r="L71" i="1" s="1"/>
  <c r="AA71" i="1" s="1"/>
  <c r="K29" i="1"/>
  <c r="J29" i="1"/>
  <c r="I71" i="1" s="1"/>
  <c r="Z71" i="1" s="1"/>
  <c r="I29" i="1"/>
  <c r="H29" i="1"/>
  <c r="G29" i="1"/>
  <c r="F29" i="1"/>
  <c r="E29" i="1"/>
  <c r="F71" i="1" s="1"/>
  <c r="Y71" i="1" s="1"/>
  <c r="D29" i="1"/>
  <c r="C29" i="1"/>
  <c r="B29" i="1"/>
  <c r="B71" i="1" s="1"/>
  <c r="X71" i="1" s="1"/>
  <c r="N28" i="1"/>
  <c r="M28" i="1"/>
  <c r="L28" i="1"/>
  <c r="L70" i="1" s="1"/>
  <c r="AA70" i="1" s="1"/>
  <c r="K28" i="1"/>
  <c r="J28" i="1"/>
  <c r="I70" i="1" s="1"/>
  <c r="Z70" i="1" s="1"/>
  <c r="I28" i="1"/>
  <c r="H28" i="1"/>
  <c r="G28" i="1"/>
  <c r="F28" i="1"/>
  <c r="E28" i="1"/>
  <c r="F70" i="1" s="1"/>
  <c r="Y70" i="1" s="1"/>
  <c r="D28" i="1"/>
  <c r="C28" i="1"/>
  <c r="B28" i="1"/>
  <c r="B70" i="1" s="1"/>
  <c r="X70" i="1" s="1"/>
  <c r="N27" i="1"/>
  <c r="M27" i="1"/>
  <c r="L27" i="1"/>
  <c r="L69" i="1" s="1"/>
  <c r="AA69" i="1" s="1"/>
  <c r="K27" i="1"/>
  <c r="J27" i="1"/>
  <c r="I69" i="1" s="1"/>
  <c r="Z69" i="1" s="1"/>
  <c r="I27" i="1"/>
  <c r="H27" i="1"/>
  <c r="G27" i="1"/>
  <c r="F27" i="1"/>
  <c r="E27" i="1"/>
  <c r="F69" i="1" s="1"/>
  <c r="Y69" i="1" s="1"/>
  <c r="D27" i="1"/>
  <c r="C27" i="1"/>
  <c r="B27" i="1"/>
  <c r="B69" i="1" s="1"/>
  <c r="X69" i="1" s="1"/>
  <c r="N26" i="1"/>
  <c r="M26" i="1"/>
  <c r="L26" i="1"/>
  <c r="K26" i="1"/>
  <c r="J26" i="1"/>
  <c r="I68" i="1" s="1"/>
  <c r="Z68" i="1" s="1"/>
  <c r="I26" i="1"/>
  <c r="F68" i="1" s="1"/>
  <c r="Y68" i="1" s="1"/>
  <c r="H26" i="1"/>
  <c r="G26" i="1"/>
  <c r="F26" i="1"/>
  <c r="E26" i="1"/>
  <c r="D26" i="1"/>
  <c r="C26" i="1"/>
  <c r="B26" i="1"/>
  <c r="B68" i="1" s="1"/>
  <c r="X68" i="1" s="1"/>
  <c r="N25" i="1"/>
  <c r="M25" i="1"/>
  <c r="L25" i="1"/>
  <c r="K25" i="1"/>
  <c r="J25" i="1"/>
  <c r="I67" i="1" s="1"/>
  <c r="Z67" i="1" s="1"/>
  <c r="I25" i="1"/>
  <c r="H25" i="1"/>
  <c r="G25" i="1"/>
  <c r="F25" i="1"/>
  <c r="F67" i="1" s="1"/>
  <c r="Y67" i="1" s="1"/>
  <c r="E25" i="1"/>
  <c r="D25" i="1"/>
  <c r="C25" i="1"/>
  <c r="B25" i="1"/>
  <c r="N24" i="1"/>
  <c r="M24" i="1"/>
  <c r="L24" i="1"/>
  <c r="K24" i="1"/>
  <c r="J24" i="1"/>
  <c r="I66" i="1" s="1"/>
  <c r="Z66" i="1" s="1"/>
  <c r="I24" i="1"/>
  <c r="H24" i="1"/>
  <c r="G24" i="1"/>
  <c r="F24" i="1"/>
  <c r="E24" i="1"/>
  <c r="F66" i="1" s="1"/>
  <c r="Y66" i="1" s="1"/>
  <c r="D24" i="1"/>
  <c r="C24" i="1"/>
  <c r="B66" i="1" s="1"/>
  <c r="X66" i="1" s="1"/>
  <c r="B24" i="1"/>
  <c r="N23" i="1"/>
  <c r="M23" i="1"/>
  <c r="L23" i="1"/>
  <c r="K23" i="1"/>
  <c r="J23" i="1"/>
  <c r="I65" i="1" s="1"/>
  <c r="Z65" i="1" s="1"/>
  <c r="I23" i="1"/>
  <c r="H23" i="1"/>
  <c r="G23" i="1"/>
  <c r="F23" i="1"/>
  <c r="E23" i="1"/>
  <c r="F65" i="1" s="1"/>
  <c r="Y65" i="1" s="1"/>
  <c r="D23" i="1"/>
  <c r="C23" i="1"/>
  <c r="B23" i="1"/>
  <c r="B65" i="1" s="1"/>
  <c r="X65" i="1" s="1"/>
  <c r="N22" i="1"/>
  <c r="M22" i="1"/>
  <c r="L22" i="1"/>
  <c r="L64" i="1" s="1"/>
  <c r="AA64" i="1" s="1"/>
  <c r="K22" i="1"/>
  <c r="J22" i="1"/>
  <c r="I64" i="1" s="1"/>
  <c r="Z64" i="1" s="1"/>
  <c r="I22" i="1"/>
  <c r="H22" i="1"/>
  <c r="G22" i="1"/>
  <c r="F22" i="1"/>
  <c r="E22" i="1"/>
  <c r="F64" i="1" s="1"/>
  <c r="Y64" i="1" s="1"/>
  <c r="D22" i="1"/>
  <c r="C22" i="1"/>
  <c r="B64" i="1" s="1"/>
  <c r="X64" i="1" s="1"/>
  <c r="N21" i="1"/>
  <c r="M21" i="1"/>
  <c r="L21" i="1"/>
  <c r="K21" i="1"/>
  <c r="J21" i="1"/>
  <c r="I21" i="1"/>
  <c r="H21" i="1"/>
  <c r="G21" i="1"/>
  <c r="F21" i="1"/>
  <c r="E21" i="1"/>
  <c r="F63" i="1" s="1"/>
  <c r="Y63" i="1" s="1"/>
  <c r="D21" i="1"/>
  <c r="C21" i="1"/>
  <c r="B21" i="1"/>
  <c r="B63" i="1" s="1"/>
  <c r="X63" i="1" s="1"/>
  <c r="N20" i="1"/>
  <c r="M20" i="1"/>
  <c r="L20" i="1"/>
  <c r="K20" i="1"/>
  <c r="J20" i="1"/>
  <c r="I20" i="1"/>
  <c r="H20" i="1"/>
  <c r="G20" i="1"/>
  <c r="F20" i="1"/>
  <c r="F62" i="1" s="1"/>
  <c r="Y62" i="1" s="1"/>
  <c r="E20" i="1"/>
  <c r="D20" i="1"/>
  <c r="C20" i="1"/>
  <c r="B20" i="1"/>
  <c r="N19" i="1"/>
  <c r="M19" i="1"/>
  <c r="L19" i="1"/>
  <c r="K19" i="1"/>
  <c r="J19" i="1"/>
  <c r="I19" i="1"/>
  <c r="H19" i="1"/>
  <c r="G19" i="1"/>
  <c r="F19" i="1"/>
  <c r="E19" i="1"/>
  <c r="F61" i="1" s="1"/>
  <c r="Y61" i="1" s="1"/>
  <c r="D19" i="1"/>
  <c r="C19" i="1"/>
  <c r="C39" i="1" s="1"/>
  <c r="B19" i="1"/>
  <c r="N18" i="1"/>
  <c r="M18" i="1"/>
  <c r="L18" i="1"/>
  <c r="K18" i="1"/>
  <c r="J18" i="1"/>
  <c r="I60" i="1" s="1"/>
  <c r="Z60" i="1" s="1"/>
  <c r="I18" i="1"/>
  <c r="H18" i="1"/>
  <c r="G18" i="1"/>
  <c r="F18" i="1"/>
  <c r="E18" i="1"/>
  <c r="F60" i="1" s="1"/>
  <c r="Y60" i="1" s="1"/>
  <c r="D18" i="1"/>
  <c r="C18" i="1"/>
  <c r="B18" i="1"/>
  <c r="B60" i="1" s="1"/>
  <c r="X60" i="1" s="1"/>
  <c r="N17" i="1"/>
  <c r="M17" i="1"/>
  <c r="L17" i="1"/>
  <c r="L59" i="1" s="1"/>
  <c r="AA59" i="1" s="1"/>
  <c r="K17" i="1"/>
  <c r="J17" i="1"/>
  <c r="I59" i="1" s="1"/>
  <c r="Z59" i="1" s="1"/>
  <c r="I17" i="1"/>
  <c r="H17" i="1"/>
  <c r="G17" i="1"/>
  <c r="F17" i="1"/>
  <c r="E17" i="1"/>
  <c r="F59" i="1" s="1"/>
  <c r="Y59" i="1" s="1"/>
  <c r="D17" i="1"/>
  <c r="C17" i="1"/>
  <c r="B17" i="1"/>
  <c r="B59" i="1" s="1"/>
  <c r="X59" i="1" s="1"/>
  <c r="N16" i="1"/>
  <c r="M16" i="1"/>
  <c r="L16" i="1"/>
  <c r="K16" i="1"/>
  <c r="J16" i="1"/>
  <c r="I58" i="1" s="1"/>
  <c r="Z58" i="1" s="1"/>
  <c r="I16" i="1"/>
  <c r="H16" i="1"/>
  <c r="G16" i="1"/>
  <c r="F16" i="1"/>
  <c r="E16" i="1"/>
  <c r="F58" i="1" s="1"/>
  <c r="Y58" i="1" s="1"/>
  <c r="D16" i="1"/>
  <c r="C16" i="1"/>
  <c r="B16" i="1"/>
  <c r="B58" i="1" s="1"/>
  <c r="X58" i="1" s="1"/>
  <c r="N15" i="1"/>
  <c r="M15" i="1"/>
  <c r="M39" i="1" s="1"/>
  <c r="L15" i="1"/>
  <c r="K15" i="1"/>
  <c r="J15" i="1"/>
  <c r="I57" i="1" s="1"/>
  <c r="Z57" i="1" s="1"/>
  <c r="I15" i="1"/>
  <c r="H15" i="1"/>
  <c r="G15" i="1"/>
  <c r="F57" i="1" s="1"/>
  <c r="Y57" i="1" s="1"/>
  <c r="F15" i="1"/>
  <c r="E15" i="1"/>
  <c r="D15" i="1"/>
  <c r="C15" i="1"/>
  <c r="B15" i="1"/>
  <c r="N14" i="1"/>
  <c r="N37" i="1" s="1"/>
  <c r="M14" i="1"/>
  <c r="L14" i="1"/>
  <c r="L37" i="1" s="1"/>
  <c r="K14" i="1"/>
  <c r="K37" i="1" s="1"/>
  <c r="J14" i="1"/>
  <c r="J37" i="1" s="1"/>
  <c r="I14" i="1"/>
  <c r="I37" i="1" s="1"/>
  <c r="H14" i="1"/>
  <c r="H39" i="1" s="1"/>
  <c r="G14" i="1"/>
  <c r="G37" i="1" s="1"/>
  <c r="F14" i="1"/>
  <c r="F37" i="1" s="1"/>
  <c r="E14" i="1"/>
  <c r="E37" i="1" s="1"/>
  <c r="D14" i="1"/>
  <c r="D37" i="1" s="1"/>
  <c r="C14" i="1"/>
  <c r="B14" i="1"/>
  <c r="N13" i="1"/>
  <c r="M13" i="1"/>
  <c r="M37" i="1" s="1"/>
  <c r="L13" i="1"/>
  <c r="L39" i="1" s="1"/>
  <c r="K13" i="1"/>
  <c r="J13" i="1"/>
  <c r="I13" i="1"/>
  <c r="H13" i="1"/>
  <c r="G13" i="1"/>
  <c r="F13" i="1"/>
  <c r="E13" i="1"/>
  <c r="F55" i="1" s="1"/>
  <c r="Y55" i="1" s="1"/>
  <c r="D13" i="1"/>
  <c r="C13" i="1"/>
  <c r="C37" i="1" s="1"/>
  <c r="B13" i="1"/>
  <c r="B39" i="1" s="1"/>
  <c r="L38" i="1" l="1"/>
  <c r="M55" i="1"/>
  <c r="L52" i="1" s="1"/>
  <c r="J38" i="1"/>
  <c r="E39" i="1"/>
  <c r="G39" i="1"/>
  <c r="D39" i="1"/>
  <c r="H37" i="1"/>
  <c r="B56" i="1"/>
  <c r="X56" i="1" s="1"/>
  <c r="I39" i="1"/>
  <c r="I56" i="1"/>
  <c r="Z56" i="1" s="1"/>
  <c r="J55" i="1" s="1"/>
  <c r="I52" i="1" s="1"/>
  <c r="F39" i="1"/>
  <c r="F56" i="1"/>
  <c r="Y56" i="1" s="1"/>
  <c r="G55" i="1" s="1"/>
  <c r="F52" i="1" s="1"/>
  <c r="J39" i="1"/>
  <c r="K39" i="1"/>
  <c r="B61" i="1"/>
  <c r="X61" i="1" s="1"/>
  <c r="N39" i="1"/>
  <c r="B37" i="1"/>
  <c r="B55" i="1"/>
  <c r="X55" i="1" s="1"/>
  <c r="Q62" i="1" l="1"/>
  <c r="Q63" i="1"/>
  <c r="Q60" i="1"/>
  <c r="Q71" i="1"/>
  <c r="Q70" i="1"/>
  <c r="Q61" i="1"/>
  <c r="Q74" i="1"/>
  <c r="D81" i="1"/>
  <c r="E81" i="1"/>
  <c r="H81" i="1"/>
  <c r="F81" i="1"/>
  <c r="Q64" i="1"/>
  <c r="Q65" i="1"/>
  <c r="Q72" i="1"/>
  <c r="Q67" i="1"/>
  <c r="Q66" i="1"/>
  <c r="L81" i="1"/>
  <c r="K81" i="1"/>
  <c r="M81" i="1"/>
  <c r="Q75" i="1"/>
  <c r="Q68" i="1"/>
  <c r="Q73" i="1"/>
  <c r="Q69" i="1"/>
  <c r="J81" i="1"/>
  <c r="I81" i="1"/>
  <c r="G81" i="1"/>
  <c r="C55" i="1"/>
  <c r="B52" i="1" s="1"/>
  <c r="A81" i="1" s="1"/>
  <c r="E38" i="1"/>
  <c r="B38" i="1"/>
  <c r="Q57" i="1" l="1"/>
  <c r="Q59" i="1"/>
  <c r="Q56" i="1"/>
  <c r="B81" i="1"/>
  <c r="C81" i="1"/>
</calcChain>
</file>

<file path=xl/sharedStrings.xml><?xml version="1.0" encoding="utf-8"?>
<sst xmlns="http://schemas.openxmlformats.org/spreadsheetml/2006/main" count="228" uniqueCount="78">
  <si>
    <t>Matrice des compétences</t>
  </si>
  <si>
    <t>0 sans formations</t>
  </si>
  <si>
    <t>1 débutant</t>
  </si>
  <si>
    <t>2 supervisé</t>
  </si>
  <si>
    <t>3 autonome</t>
  </si>
  <si>
    <t>Attente d'informations</t>
  </si>
  <si>
    <t>4 Expert / formateur</t>
  </si>
  <si>
    <t>besoin de formation de formateur</t>
  </si>
  <si>
    <t>1 tech</t>
  </si>
  <si>
    <t>1/2 tech</t>
  </si>
  <si>
    <t>Technicien(ne)</t>
  </si>
  <si>
    <t>NTK</t>
  </si>
  <si>
    <t>PT</t>
  </si>
  <si>
    <t>Flux</t>
  </si>
  <si>
    <t>Metrohm</t>
  </si>
  <si>
    <t>DBO</t>
  </si>
  <si>
    <t>DCO</t>
  </si>
  <si>
    <t>MES filtration</t>
  </si>
  <si>
    <t>Obs microscopique</t>
  </si>
  <si>
    <t>MS</t>
  </si>
  <si>
    <t>MES/MV</t>
  </si>
  <si>
    <t>Poches</t>
  </si>
  <si>
    <t>Ampoules</t>
  </si>
  <si>
    <t>AGV</t>
  </si>
  <si>
    <t>David</t>
  </si>
  <si>
    <t>Maxime</t>
  </si>
  <si>
    <t>Irène</t>
  </si>
  <si>
    <t>Julie</t>
  </si>
  <si>
    <t>Samy</t>
  </si>
  <si>
    <t>Hawa</t>
  </si>
  <si>
    <t>Kanni</t>
  </si>
  <si>
    <t>Marie-Laurence</t>
  </si>
  <si>
    <t>Myris</t>
  </si>
  <si>
    <t>Florian</t>
  </si>
  <si>
    <t>Laëtitia</t>
  </si>
  <si>
    <t>Isabelle</t>
  </si>
  <si>
    <t>Loïc</t>
  </si>
  <si>
    <t>Gaelle</t>
  </si>
  <si>
    <t>Abdel</t>
  </si>
  <si>
    <t>Marie.</t>
  </si>
  <si>
    <t>Célia</t>
  </si>
  <si>
    <t>Léna</t>
  </si>
  <si>
    <t>Mathilde</t>
  </si>
  <si>
    <t>Amélia</t>
  </si>
  <si>
    <t>Céline</t>
  </si>
  <si>
    <t>david ntk</t>
  </si>
  <si>
    <t>Morgane</t>
  </si>
  <si>
    <t>marche pas</t>
  </si>
  <si>
    <t>limite terch</t>
  </si>
  <si>
    <t>personne formée par anaylse</t>
  </si>
  <si>
    <t>personnes formées poste</t>
  </si>
  <si>
    <t>nb de congé par colonnes</t>
  </si>
  <si>
    <t>Tronc commun</t>
  </si>
  <si>
    <t>Journée non dispo, voir un responsable</t>
  </si>
  <si>
    <t>Pas formé</t>
  </si>
  <si>
    <t>OK</t>
  </si>
  <si>
    <t>Formé</t>
  </si>
  <si>
    <t>Nombre de Tech par Secteur</t>
  </si>
  <si>
    <t>Ajout Saisonniers</t>
  </si>
  <si>
    <t>Limite atteinte</t>
  </si>
  <si>
    <t>Limite non atteinte</t>
  </si>
  <si>
    <t>Nombre de tech par secteur</t>
  </si>
  <si>
    <t>Nombre de congé par secteur</t>
  </si>
  <si>
    <t>NP</t>
  </si>
  <si>
    <t>Congé NP</t>
  </si>
  <si>
    <t>ORGA</t>
  </si>
  <si>
    <t>Congé Orga</t>
  </si>
  <si>
    <t>Boue</t>
  </si>
  <si>
    <t>Congé Boue</t>
  </si>
  <si>
    <t>NSD</t>
  </si>
  <si>
    <t>Congé NSD</t>
  </si>
  <si>
    <t>Technicien</t>
  </si>
  <si>
    <t>Formule de présence</t>
  </si>
  <si>
    <t>BOUE</t>
  </si>
  <si>
    <t/>
  </si>
  <si>
    <t>pour modif</t>
  </si>
  <si>
    <t>Marie</t>
  </si>
  <si>
    <t>cellule test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</si>
</sst>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2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Dot">
        <color indexed="64"/>
      </right>
      <top style="medium">
        <color indexed="64"/>
      </top>
      <bottom/>
      <diagonal/>
    </border>
    <border>
      <left style="dashDot">
        <color indexed="64"/>
      </left>
      <right style="dashDot">
        <color indexed="64"/>
      </right>
      <top style="medium">
        <color indexed="64"/>
      </top>
      <bottom/>
      <diagonal/>
    </border>
    <border>
      <left style="dashDot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quotePrefix="1" applyFont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>
      <alignment horizontal="center" vertical="center"/>
    </xf>
    <xf numFmtId="0" fontId="9" fillId="0" borderId="17" xfId="0" quotePrefix="1" applyFont="1" applyBorder="1" applyAlignment="1" applyProtection="1">
      <alignment horizontal="center" vertical="center" wrapText="1"/>
      <protection locked="0"/>
    </xf>
    <xf numFmtId="0" fontId="9" fillId="0" borderId="18" xfId="0" quotePrefix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9" fillId="0" borderId="19" xfId="0" quotePrefix="1" applyFont="1" applyBorder="1" applyAlignment="1" applyProtection="1">
      <alignment horizontal="center" vertical="center" wrapText="1"/>
      <protection locked="0"/>
    </xf>
    <xf numFmtId="0" fontId="9" fillId="0" borderId="20" xfId="0" quotePrefix="1" applyFont="1" applyBorder="1" applyAlignment="1" applyProtection="1">
      <alignment horizontal="center" vertical="center" wrapText="1"/>
      <protection locked="0"/>
    </xf>
    <xf numFmtId="0" fontId="1" fillId="12" borderId="0" xfId="0" applyFont="1" applyFill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5" fillId="15" borderId="24" xfId="0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12" fillId="14" borderId="24" xfId="0" applyFont="1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24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16" borderId="3" xfId="0" applyFont="1" applyFill="1" applyBorder="1" applyAlignment="1">
      <alignment horizontal="center" vertical="center"/>
    </xf>
    <xf numFmtId="0" fontId="8" fillId="16" borderId="24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1" borderId="2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11" borderId="4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9" fillId="0" borderId="16" xfId="0" quotePrefix="1" applyFont="1" applyBorder="1" applyAlignment="1" applyProtection="1">
      <alignment horizontal="center" vertical="center" wrapText="1"/>
      <protection locked="0"/>
    </xf>
    <xf numFmtId="0" fontId="0" fillId="0" borderId="2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9" fillId="0" borderId="30" xfId="0" quotePrefix="1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32" xfId="0" quotePrefix="1" applyFont="1" applyBorder="1" applyAlignment="1" applyProtection="1">
      <alignment horizontal="center" vertical="center" wrapText="1"/>
      <protection locked="0"/>
    </xf>
    <xf numFmtId="0" fontId="0" fillId="0" borderId="33" xfId="0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/>
        </patternFill>
      </fill>
    </dxf>
    <dxf>
      <fill>
        <patternFill>
          <bgColor rgb="FF00FFFF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gril\Desktop\Disponibilit&#233;%20Cong&#233;s%20unit&#233;%20analyse%202023.xlsm" TargetMode="External"/><Relationship Id="rId1" Type="http://schemas.openxmlformats.org/officeDocument/2006/relationships/externalLinkPath" Target="/Users/ygril/Desktop/Disponibilit&#233;%20Cong&#233;s%20unit&#233;%20analyse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ttribution"/>
      <sheetName val="Planif"/>
      <sheetName val="POUR IMPRESSION"/>
      <sheetName val="matrice compétence"/>
      <sheetName val="paramètre"/>
      <sheetName val="Lundi"/>
      <sheetName val="Mardi"/>
      <sheetName val="Mercredi"/>
      <sheetName val="Jeudi"/>
      <sheetName val="Vendredi"/>
      <sheetName val="tx de présence"/>
      <sheetName val="SOUHAIT"/>
    </sheetNames>
    <sheetDataSet>
      <sheetData sheetId="0" refreshError="1"/>
      <sheetData sheetId="1">
        <row r="6">
          <cell r="E6" t="e">
            <v>#N/A</v>
          </cell>
        </row>
        <row r="7">
          <cell r="E7" t="e">
            <v>#N/A</v>
          </cell>
        </row>
        <row r="8">
          <cell r="E8" t="e">
            <v>#N/A</v>
          </cell>
        </row>
        <row r="9">
          <cell r="E9" t="e">
            <v>#N/A</v>
          </cell>
        </row>
        <row r="10">
          <cell r="E10" t="e">
            <v>#N/A</v>
          </cell>
        </row>
        <row r="11">
          <cell r="E11" t="e">
            <v>#N/A</v>
          </cell>
        </row>
        <row r="12">
          <cell r="E12" t="e">
            <v>#N/A</v>
          </cell>
        </row>
        <row r="13">
          <cell r="E13" t="e">
            <v>#N/A</v>
          </cell>
        </row>
        <row r="14">
          <cell r="E14" t="e">
            <v>#N/A</v>
          </cell>
        </row>
        <row r="15">
          <cell r="E15" t="e">
            <v>#N/A</v>
          </cell>
        </row>
        <row r="16">
          <cell r="E16" t="e">
            <v>#N/A</v>
          </cell>
        </row>
        <row r="17">
          <cell r="E17" t="e">
            <v>#N/A</v>
          </cell>
        </row>
        <row r="18">
          <cell r="E18" t="e">
            <v>#N/A</v>
          </cell>
        </row>
        <row r="19">
          <cell r="E19" t="e">
            <v>#N/A</v>
          </cell>
        </row>
        <row r="20">
          <cell r="E20" t="e">
            <v>#N/A</v>
          </cell>
        </row>
        <row r="21">
          <cell r="E21" t="e">
            <v>#N/A</v>
          </cell>
        </row>
        <row r="22">
          <cell r="E22" t="e">
            <v>#N/A</v>
          </cell>
        </row>
        <row r="23">
          <cell r="E23" t="e">
            <v>#N/A</v>
          </cell>
        </row>
        <row r="24">
          <cell r="E24" t="e">
            <v>#N/A</v>
          </cell>
        </row>
        <row r="25">
          <cell r="E25" t="e">
            <v>#N/A</v>
          </cell>
        </row>
        <row r="26">
          <cell r="E26" t="e">
            <v>#N/A</v>
          </cell>
        </row>
        <row r="27">
          <cell r="E27" t="e">
            <v>#N/A</v>
          </cell>
        </row>
      </sheetData>
      <sheetData sheetId="2" refreshError="1"/>
      <sheetData sheetId="3">
        <row r="13">
          <cell r="B13">
            <v>3</v>
          </cell>
          <cell r="C13">
            <v>3</v>
          </cell>
          <cell r="D13">
            <v>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3</v>
          </cell>
          <cell r="C14">
            <v>3</v>
          </cell>
          <cell r="D14">
            <v>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</v>
          </cell>
          <cell r="M14">
            <v>2</v>
          </cell>
          <cell r="N14">
            <v>0</v>
          </cell>
        </row>
        <row r="15">
          <cell r="B15">
            <v>3</v>
          </cell>
          <cell r="C15">
            <v>3</v>
          </cell>
          <cell r="D15">
            <v>3</v>
          </cell>
          <cell r="E15">
            <v>3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3</v>
          </cell>
          <cell r="C16">
            <v>3</v>
          </cell>
          <cell r="D16">
            <v>0</v>
          </cell>
          <cell r="E16">
            <v>3</v>
          </cell>
          <cell r="F16">
            <v>0</v>
          </cell>
          <cell r="G16">
            <v>0</v>
          </cell>
          <cell r="H16">
            <v>3</v>
          </cell>
          <cell r="I16">
            <v>3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3</v>
          </cell>
          <cell r="C17">
            <v>0</v>
          </cell>
          <cell r="D17">
            <v>0</v>
          </cell>
          <cell r="E17">
            <v>3</v>
          </cell>
          <cell r="F17">
            <v>3</v>
          </cell>
          <cell r="G17">
            <v>3</v>
          </cell>
          <cell r="H17">
            <v>3</v>
          </cell>
          <cell r="I17">
            <v>3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3</v>
          </cell>
          <cell r="F18">
            <v>3</v>
          </cell>
          <cell r="G18">
            <v>3</v>
          </cell>
          <cell r="H18">
            <v>3</v>
          </cell>
          <cell r="I18">
            <v>3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</v>
          </cell>
          <cell r="M19">
            <v>3</v>
          </cell>
          <cell r="N19">
            <v>3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</v>
          </cell>
          <cell r="M20">
            <v>3</v>
          </cell>
          <cell r="N20">
            <v>3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3</v>
          </cell>
          <cell r="K21">
            <v>0</v>
          </cell>
          <cell r="L21">
            <v>3</v>
          </cell>
          <cell r="M21">
            <v>3</v>
          </cell>
          <cell r="N21">
            <v>3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3</v>
          </cell>
          <cell r="M22">
            <v>3</v>
          </cell>
          <cell r="N22">
            <v>3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3</v>
          </cell>
          <cell r="K23">
            <v>3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3</v>
          </cell>
          <cell r="K24">
            <v>3</v>
          </cell>
          <cell r="L24">
            <v>3</v>
          </cell>
          <cell r="M24">
            <v>0</v>
          </cell>
          <cell r="N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3</v>
          </cell>
          <cell r="G25">
            <v>0</v>
          </cell>
          <cell r="H25">
            <v>3</v>
          </cell>
          <cell r="I25">
            <v>0</v>
          </cell>
          <cell r="J25">
            <v>0</v>
          </cell>
          <cell r="K25">
            <v>3</v>
          </cell>
          <cell r="L25">
            <v>0</v>
          </cell>
          <cell r="M25">
            <v>0</v>
          </cell>
          <cell r="N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3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3</v>
          </cell>
          <cell r="G27">
            <v>3</v>
          </cell>
          <cell r="H27">
            <v>3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3</v>
          </cell>
          <cell r="F28">
            <v>0</v>
          </cell>
          <cell r="G28">
            <v>0</v>
          </cell>
          <cell r="H28">
            <v>0</v>
          </cell>
          <cell r="I28">
            <v>3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2</v>
          </cell>
          <cell r="M30">
            <v>0</v>
          </cell>
          <cell r="N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1</v>
          </cell>
          <cell r="G31">
            <v>3</v>
          </cell>
          <cell r="H31">
            <v>0</v>
          </cell>
          <cell r="I31">
            <v>0</v>
          </cell>
          <cell r="J31">
            <v>3</v>
          </cell>
          <cell r="K31">
            <v>3</v>
          </cell>
          <cell r="L31">
            <v>0</v>
          </cell>
          <cell r="M31">
            <v>0</v>
          </cell>
          <cell r="N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3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</sheetData>
      <sheetData sheetId="4">
        <row r="19">
          <cell r="A19" t="str">
            <v>Congé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163A-9050-40FE-B23A-4909248E0C51}">
  <sheetPr codeName="Feuil1"/>
  <dimension ref="A1:AE85"/>
  <sheetViews>
    <sheetView tabSelected="1" topLeftCell="A60" zoomScale="85" zoomScaleNormal="85" workbookViewId="0">
      <selection activeCell="G97" sqref="G97"/>
    </sheetView>
  </sheetViews>
  <sheetFormatPr baseColWidth="10" defaultColWidth="11.42578125" defaultRowHeight="15" x14ac:dyDescent="0.25"/>
  <cols>
    <col min="1" max="1" width="28.28515625" style="6" customWidth="1"/>
    <col min="2" max="13" width="14" style="6" customWidth="1"/>
    <col min="14" max="14" width="14.85546875" style="6" bestFit="1" customWidth="1"/>
    <col min="15" max="16384" width="11.42578125" style="6"/>
  </cols>
  <sheetData>
    <row r="1" spans="1:31" ht="15" customHeight="1" x14ac:dyDescent="0.25">
      <c r="A1" s="1" t="s">
        <v>0</v>
      </c>
      <c r="B1" s="2"/>
      <c r="C1" s="2"/>
      <c r="D1" s="3"/>
      <c r="E1" s="4" t="s">
        <v>1</v>
      </c>
      <c r="F1" s="5"/>
    </row>
    <row r="2" spans="1:31" ht="15" customHeight="1" thickBot="1" x14ac:dyDescent="0.3">
      <c r="A2" s="7"/>
      <c r="B2" s="8"/>
      <c r="C2" s="8"/>
      <c r="D2" s="9"/>
      <c r="E2" s="10"/>
      <c r="F2" s="11"/>
    </row>
    <row r="3" spans="1:31" ht="15" customHeight="1" x14ac:dyDescent="0.25">
      <c r="A3" s="7"/>
      <c r="B3" s="8"/>
      <c r="C3" s="8"/>
      <c r="D3" s="9"/>
      <c r="E3" s="12" t="s">
        <v>2</v>
      </c>
      <c r="F3" s="13"/>
    </row>
    <row r="4" spans="1:31" ht="15" customHeight="1" thickBot="1" x14ac:dyDescent="0.3">
      <c r="A4" s="7"/>
      <c r="B4" s="8"/>
      <c r="C4" s="8"/>
      <c r="D4" s="9"/>
      <c r="E4" s="14"/>
      <c r="F4" s="15"/>
    </row>
    <row r="5" spans="1:31" ht="15" customHeight="1" x14ac:dyDescent="0.25">
      <c r="A5" s="7"/>
      <c r="B5" s="8"/>
      <c r="C5" s="8"/>
      <c r="D5" s="9"/>
      <c r="E5" s="16" t="s">
        <v>3</v>
      </c>
      <c r="F5" s="17"/>
    </row>
    <row r="6" spans="1:31" ht="15.75" customHeight="1" thickBot="1" x14ac:dyDescent="0.3">
      <c r="A6" s="7"/>
      <c r="B6" s="8"/>
      <c r="C6" s="8"/>
      <c r="D6" s="9"/>
      <c r="E6" s="18"/>
      <c r="F6" s="19"/>
    </row>
    <row r="7" spans="1:31" ht="15" customHeight="1" x14ac:dyDescent="0.25">
      <c r="A7" s="7"/>
      <c r="B7" s="8"/>
      <c r="C7" s="8"/>
      <c r="D7" s="9"/>
      <c r="E7" s="20" t="s">
        <v>4</v>
      </c>
      <c r="F7" s="21"/>
      <c r="G7" s="22" t="s">
        <v>5</v>
      </c>
      <c r="H7" s="23"/>
    </row>
    <row r="8" spans="1:31" ht="15.75" customHeight="1" thickBot="1" x14ac:dyDescent="0.3">
      <c r="A8" s="7"/>
      <c r="B8" s="8"/>
      <c r="C8" s="8"/>
      <c r="D8" s="9"/>
      <c r="E8" s="24"/>
      <c r="F8" s="25"/>
      <c r="G8" s="26"/>
      <c r="H8" s="27"/>
    </row>
    <row r="9" spans="1:31" x14ac:dyDescent="0.25">
      <c r="A9" s="7"/>
      <c r="B9" s="8"/>
      <c r="C9" s="8"/>
      <c r="D9" s="9"/>
      <c r="E9" s="28" t="s">
        <v>6</v>
      </c>
      <c r="F9" s="29"/>
      <c r="G9" s="30" t="s">
        <v>7</v>
      </c>
      <c r="H9" s="31"/>
    </row>
    <row r="10" spans="1:31" ht="15.75" thickBot="1" x14ac:dyDescent="0.3">
      <c r="A10" s="32"/>
      <c r="B10" s="8"/>
      <c r="C10" s="8"/>
      <c r="D10" s="9"/>
      <c r="E10" s="33"/>
      <c r="F10" s="34"/>
      <c r="G10" s="35"/>
      <c r="H10" s="36"/>
    </row>
    <row r="11" spans="1:31" ht="15.75" thickBot="1" x14ac:dyDescent="0.3">
      <c r="B11" s="37" t="s">
        <v>8</v>
      </c>
      <c r="C11" s="38" t="s">
        <v>8</v>
      </c>
      <c r="D11" s="38" t="s">
        <v>8</v>
      </c>
      <c r="E11" s="38" t="s">
        <v>8</v>
      </c>
      <c r="F11" s="38" t="s">
        <v>8</v>
      </c>
      <c r="G11" s="38" t="s">
        <v>8</v>
      </c>
      <c r="H11" s="38" t="s">
        <v>8</v>
      </c>
      <c r="I11" s="38" t="s">
        <v>9</v>
      </c>
      <c r="J11" s="38" t="s">
        <v>8</v>
      </c>
      <c r="K11" s="38" t="s">
        <v>8</v>
      </c>
      <c r="L11" s="38" t="s">
        <v>8</v>
      </c>
      <c r="M11" s="38" t="s">
        <v>8</v>
      </c>
      <c r="N11" s="39" t="s">
        <v>9</v>
      </c>
    </row>
    <row r="12" spans="1:31" ht="26.25" thickBot="1" x14ac:dyDescent="0.3">
      <c r="A12" s="40" t="s">
        <v>10</v>
      </c>
      <c r="B12" s="41" t="s">
        <v>11</v>
      </c>
      <c r="C12" s="42" t="s">
        <v>12</v>
      </c>
      <c r="D12" s="43" t="s">
        <v>13</v>
      </c>
      <c r="E12" s="44" t="s">
        <v>14</v>
      </c>
      <c r="F12" s="45" t="s">
        <v>15</v>
      </c>
      <c r="G12" s="45" t="s">
        <v>16</v>
      </c>
      <c r="H12" s="45" t="s">
        <v>17</v>
      </c>
      <c r="I12" s="46" t="s">
        <v>18</v>
      </c>
      <c r="J12" s="47" t="s">
        <v>19</v>
      </c>
      <c r="K12" s="48" t="s">
        <v>20</v>
      </c>
      <c r="L12" s="49" t="s">
        <v>21</v>
      </c>
      <c r="M12" s="50" t="s">
        <v>22</v>
      </c>
      <c r="N12" s="51" t="s">
        <v>23</v>
      </c>
      <c r="AE12" s="52"/>
    </row>
    <row r="13" spans="1:31" ht="19.5" thickBot="1" x14ac:dyDescent="0.3">
      <c r="A13" s="53" t="s">
        <v>24</v>
      </c>
      <c r="B13" s="54">
        <f>IF(ISNUMBER(SEARCH("*"&amp;[1]paramètre!$A$19&amp;"*",[1]Planif!$E$6)),"congé",'[1]matrice compétence'!B13)</f>
        <v>3</v>
      </c>
      <c r="C13" s="54">
        <f>IF(ISNUMBER(SEARCH("*"&amp;[1]paramètre!$A$19&amp;"*",[1]Planif!$E$6)),"congé",'[1]matrice compétence'!C13)</f>
        <v>3</v>
      </c>
      <c r="D13" s="54">
        <f>IF(ISNUMBER(SEARCH("*"&amp;[1]paramètre!$A$19&amp;"*",[1]Planif!$E$6)),"congé",'[1]matrice compétence'!D13)</f>
        <v>3</v>
      </c>
      <c r="E13" s="54">
        <f>IF(ISNUMBER(SEARCH("*"&amp;[1]paramètre!$A$19&amp;"*",[1]Planif!$E$6)),"congé",'[1]matrice compétence'!E13)</f>
        <v>0</v>
      </c>
      <c r="F13" s="54">
        <f>IF(ISNUMBER(SEARCH("*"&amp;[1]paramètre!$A$19&amp;"*",[1]Planif!$E$6)),"congé",'[1]matrice compétence'!F13)</f>
        <v>0</v>
      </c>
      <c r="G13" s="54">
        <f>IF(ISNUMBER(SEARCH("*"&amp;[1]paramètre!$A$19&amp;"*",[1]Planif!$E$6)),"congé",'[1]matrice compétence'!G13)</f>
        <v>0</v>
      </c>
      <c r="H13" s="54">
        <f>IF(ISNUMBER(SEARCH("*"&amp;[1]paramètre!$A$19&amp;"*",[1]Planif!$E$6)),"congé",'[1]matrice compétence'!H13)</f>
        <v>0</v>
      </c>
      <c r="I13" s="54">
        <f>IF(ISNUMBER(SEARCH("*"&amp;[1]paramètre!$A$19&amp;"*",[1]Planif!$E$6)),"congé",'[1]matrice compétence'!I13)</f>
        <v>0</v>
      </c>
      <c r="J13" s="54">
        <f>IF(ISNUMBER(SEARCH("*"&amp;[1]paramètre!$A$19&amp;"*",[1]Planif!$E$6)),"congé",'[1]matrice compétence'!J13)</f>
        <v>0</v>
      </c>
      <c r="K13" s="54">
        <f>IF(ISNUMBER(SEARCH("*"&amp;[1]paramètre!$A$19&amp;"*",[1]Planif!$E$6)),"congé",'[1]matrice compétence'!K13)</f>
        <v>0</v>
      </c>
      <c r="L13" s="54">
        <f>IF(ISNUMBER(SEARCH("*"&amp;[1]paramètre!$A$19&amp;"*",[1]Planif!$E$6)),"congé",'[1]matrice compétence'!L13)</f>
        <v>0</v>
      </c>
      <c r="M13" s="54">
        <f>IF(ISNUMBER(SEARCH("*"&amp;[1]paramètre!$A$19&amp;"*",[1]Planif!$E$6)),"congé",'[1]matrice compétence'!M13)</f>
        <v>0</v>
      </c>
      <c r="N13" s="54">
        <f>IF(ISNUMBER(SEARCH("*"&amp;[1]paramètre!$A$19&amp;"*",[1]Planif!$E$6)),"congé",'[1]matrice compétence'!N13)</f>
        <v>0</v>
      </c>
      <c r="AE13" s="52"/>
    </row>
    <row r="14" spans="1:31" ht="19.5" thickBot="1" x14ac:dyDescent="0.3">
      <c r="A14" s="53" t="s">
        <v>25</v>
      </c>
      <c r="B14" s="54">
        <f>IF(ISNUMBER(SEARCH("*"&amp;[1]paramètre!$A$19&amp;"*",[1]Planif!$E$7)),"congé",'[1]matrice compétence'!B14)</f>
        <v>3</v>
      </c>
      <c r="C14" s="54">
        <f>IF(ISNUMBER(SEARCH("*"&amp;[1]paramètre!$A$19&amp;"*",[1]Planif!$E$7)),"congé",'[1]matrice compétence'!C14)</f>
        <v>3</v>
      </c>
      <c r="D14" s="54">
        <f>IF(ISNUMBER(SEARCH("*"&amp;[1]paramètre!$A$19&amp;"*",[1]Planif!$E$7)),"congé",'[1]matrice compétence'!D14)</f>
        <v>3</v>
      </c>
      <c r="E14" s="54">
        <f>IF(ISNUMBER(SEARCH("*"&amp;[1]paramètre!$A$19&amp;"*",[1]Planif!$E$7)),"congé",'[1]matrice compétence'!E14)</f>
        <v>0</v>
      </c>
      <c r="F14" s="54">
        <f>IF(ISNUMBER(SEARCH("*"&amp;[1]paramètre!$A$19&amp;"*",[1]Planif!$E$7)),"congé",'[1]matrice compétence'!F14)</f>
        <v>0</v>
      </c>
      <c r="G14" s="54">
        <f>IF(ISNUMBER(SEARCH("*"&amp;[1]paramètre!$A$19&amp;"*",[1]Planif!$E$7)),"congé",'[1]matrice compétence'!G14)</f>
        <v>0</v>
      </c>
      <c r="H14" s="54">
        <f>IF(ISNUMBER(SEARCH("*"&amp;[1]paramètre!$A$19&amp;"*",[1]Planif!$E$7)),"congé",'[1]matrice compétence'!H14)</f>
        <v>0</v>
      </c>
      <c r="I14" s="54">
        <f>IF(ISNUMBER(SEARCH("*"&amp;[1]paramètre!$A$19&amp;"*",[1]Planif!$E$7)),"congé",'[1]matrice compétence'!I14)</f>
        <v>0</v>
      </c>
      <c r="J14" s="54">
        <f>IF(ISNUMBER(SEARCH("*"&amp;[1]paramètre!$A$19&amp;"*",[1]Planif!$E$7)),"congé",'[1]matrice compétence'!J14)</f>
        <v>0</v>
      </c>
      <c r="K14" s="54">
        <f>IF(ISNUMBER(SEARCH("*"&amp;[1]paramètre!$A$19&amp;"*",[1]Planif!$E$7)),"congé",'[1]matrice compétence'!K14)</f>
        <v>0</v>
      </c>
      <c r="L14" s="54">
        <f>IF(ISNUMBER(SEARCH("*"&amp;[1]paramètre!$A$19&amp;"*",[1]Planif!$E$7)),"congé",'[1]matrice compétence'!L14)</f>
        <v>2</v>
      </c>
      <c r="M14" s="54">
        <f>IF(ISNUMBER(SEARCH("*"&amp;[1]paramètre!$A$19&amp;"*",[1]Planif!$E$7)),"congé",'[1]matrice compétence'!M14)</f>
        <v>2</v>
      </c>
      <c r="N14" s="54">
        <f>IF(ISNUMBER(SEARCH("*"&amp;[1]paramètre!$A$19&amp;"*",[1]Planif!$E$7)),"congé",'[1]matrice compétence'!N14)</f>
        <v>0</v>
      </c>
    </row>
    <row r="15" spans="1:31" ht="19.5" thickBot="1" x14ac:dyDescent="0.3">
      <c r="A15" s="53" t="s">
        <v>26</v>
      </c>
      <c r="B15" s="54">
        <f>IF(ISNUMBER(SEARCH("*"&amp;[1]paramètre!$A$19&amp;"*",[1]Planif!$E$8)),"congé",'[1]matrice compétence'!B15)</f>
        <v>3</v>
      </c>
      <c r="C15" s="54">
        <f>IF(ISNUMBER(SEARCH("*"&amp;[1]paramètre!$A$19&amp;"*",[1]Planif!$E$8)),"congé",'[1]matrice compétence'!C15)</f>
        <v>3</v>
      </c>
      <c r="D15" s="54">
        <f>IF(ISNUMBER(SEARCH("*"&amp;[1]paramètre!$A$19&amp;"*",[1]Planif!$E$8)),"congé",'[1]matrice compétence'!D15)</f>
        <v>3</v>
      </c>
      <c r="E15" s="54">
        <f>IF(ISNUMBER(SEARCH("*"&amp;[1]paramètre!$A$19&amp;"*",[1]Planif!$E$8)),"congé",'[1]matrice compétence'!E15)</f>
        <v>3</v>
      </c>
      <c r="F15" s="54">
        <f>IF(ISNUMBER(SEARCH("*"&amp;[1]paramètre!$A$19&amp;"*",[1]Planif!$E$8)),"congé",'[1]matrice compétence'!F15)</f>
        <v>0</v>
      </c>
      <c r="G15" s="54">
        <f>IF(ISNUMBER(SEARCH("*"&amp;[1]paramètre!$A$19&amp;"*",[1]Planif!$E$8)),"congé",'[1]matrice compétence'!G15)</f>
        <v>0</v>
      </c>
      <c r="H15" s="54">
        <f>IF(ISNUMBER(SEARCH("*"&amp;[1]paramètre!$A$19&amp;"*",[1]Planif!$E$8)),"congé",'[1]matrice compétence'!H15)</f>
        <v>0</v>
      </c>
      <c r="I15" s="54">
        <f>IF(ISNUMBER(SEARCH("*"&amp;[1]paramètre!$A$19&amp;"*",[1]Planif!$E$8)),"congé",'[1]matrice compétence'!I15)</f>
        <v>0</v>
      </c>
      <c r="J15" s="54">
        <f>IF(ISNUMBER(SEARCH("*"&amp;[1]paramètre!$A$19&amp;"*",[1]Planif!$E$8)),"congé",'[1]matrice compétence'!J15)</f>
        <v>0</v>
      </c>
      <c r="K15" s="54">
        <f>IF(ISNUMBER(SEARCH("*"&amp;[1]paramètre!$A$19&amp;"*",[1]Planif!$E$8)),"congé",'[1]matrice compétence'!K15)</f>
        <v>0</v>
      </c>
      <c r="L15" s="54">
        <f>IF(ISNUMBER(SEARCH("*"&amp;[1]paramètre!$A$19&amp;"*",[1]Planif!$E$8)),"congé",'[1]matrice compétence'!L15)</f>
        <v>0</v>
      </c>
      <c r="M15" s="54">
        <f>IF(ISNUMBER(SEARCH("*"&amp;[1]paramètre!$A$19&amp;"*",[1]Planif!$E$8)),"congé",'[1]matrice compétence'!M15)</f>
        <v>0</v>
      </c>
      <c r="N15" s="54">
        <f>IF(ISNUMBER(SEARCH("*"&amp;[1]paramètre!$A$19&amp;"*",[1]Planif!$E$8)),"congé",'[1]matrice compétence'!N15)</f>
        <v>0</v>
      </c>
    </row>
    <row r="16" spans="1:31" ht="19.5" thickBot="1" x14ac:dyDescent="0.3">
      <c r="A16" s="55" t="s">
        <v>27</v>
      </c>
      <c r="B16" s="54">
        <f>IF(ISNUMBER(SEARCH("*"&amp;[1]paramètre!$A$19&amp;"*",[1]Planif!$E$9)),"congé",'[1]matrice compétence'!B16)</f>
        <v>3</v>
      </c>
      <c r="C16" s="54">
        <f>IF(ISNUMBER(SEARCH("*"&amp;[1]paramètre!$A$19&amp;"*",[1]Planif!$E$9)),"congé",'[1]matrice compétence'!C16)</f>
        <v>3</v>
      </c>
      <c r="D16" s="54">
        <f>IF(ISNUMBER(SEARCH("*"&amp;[1]paramètre!$A$19&amp;"*",[1]Planif!$E$9)),"congé",'[1]matrice compétence'!D16)</f>
        <v>0</v>
      </c>
      <c r="E16" s="54">
        <f>IF(ISNUMBER(SEARCH("*"&amp;[1]paramètre!$A$19&amp;"*",[1]Planif!$E$9)),"congé",'[1]matrice compétence'!E16)</f>
        <v>3</v>
      </c>
      <c r="F16" s="54">
        <f>IF(ISNUMBER(SEARCH("*"&amp;[1]paramètre!$A$19&amp;"*",[1]Planif!$E$9)),"congé",'[1]matrice compétence'!F16)</f>
        <v>0</v>
      </c>
      <c r="G16" s="54">
        <f>IF(ISNUMBER(SEARCH("*"&amp;[1]paramètre!$A$19&amp;"*",[1]Planif!$E$9)),"congé",'[1]matrice compétence'!G16)</f>
        <v>0</v>
      </c>
      <c r="H16" s="54">
        <f>IF(ISNUMBER(SEARCH("*"&amp;[1]paramètre!$A$19&amp;"*",[1]Planif!$E$9)),"congé",'[1]matrice compétence'!H16)</f>
        <v>3</v>
      </c>
      <c r="I16" s="54">
        <f>IF(ISNUMBER(SEARCH("*"&amp;[1]paramètre!$A$19&amp;"*",[1]Planif!$E$9)),"congé",'[1]matrice compétence'!I16)</f>
        <v>3</v>
      </c>
      <c r="J16" s="54">
        <f>IF(ISNUMBER(SEARCH("*"&amp;[1]paramètre!$A$19&amp;"*",[1]Planif!$E$9)),"congé",'[1]matrice compétence'!J16)</f>
        <v>0</v>
      </c>
      <c r="K16" s="54">
        <f>IF(ISNUMBER(SEARCH("*"&amp;[1]paramètre!$A$19&amp;"*",[1]Planif!$E$9)),"congé",'[1]matrice compétence'!K16)</f>
        <v>0</v>
      </c>
      <c r="L16" s="54">
        <f>IF(ISNUMBER(SEARCH("*"&amp;[1]paramètre!$A$19&amp;"*",[1]Planif!$E$9)),"congé",'[1]matrice compétence'!L16)</f>
        <v>0</v>
      </c>
      <c r="M16" s="54">
        <f>IF(ISNUMBER(SEARCH("*"&amp;[1]paramètre!$A$19&amp;"*",[1]Planif!$E$9)),"congé",'[1]matrice compétence'!M16)</f>
        <v>0</v>
      </c>
      <c r="N16" s="54">
        <f>IF(ISNUMBER(SEARCH("*"&amp;[1]paramètre!$A$19&amp;"*",[1]Planif!$E$9)),"congé",'[1]matrice compétence'!N16)</f>
        <v>0</v>
      </c>
      <c r="AE16" s="52"/>
    </row>
    <row r="17" spans="1:31" ht="19.5" thickBot="1" x14ac:dyDescent="0.3">
      <c r="A17" s="56" t="s">
        <v>28</v>
      </c>
      <c r="B17" s="54">
        <f>IF(ISNUMBER(SEARCH("*"&amp;[1]paramètre!$A$19&amp;"*",[1]Planif!$E$10)),"congé",'[1]matrice compétence'!B17)</f>
        <v>3</v>
      </c>
      <c r="C17" s="54">
        <f>IF(ISNUMBER(SEARCH("*"&amp;[1]paramètre!$A$19&amp;"*",[1]Planif!$E$10)),"congé",'[1]matrice compétence'!C17)</f>
        <v>0</v>
      </c>
      <c r="D17" s="54">
        <f>IF(ISNUMBER(SEARCH("*"&amp;[1]paramètre!$A$19&amp;"*",[1]Planif!$E$10)),"congé",'[1]matrice compétence'!D17)</f>
        <v>0</v>
      </c>
      <c r="E17" s="54">
        <f>IF(ISNUMBER(SEARCH("*"&amp;[1]paramètre!$A$19&amp;"*",[1]Planif!$E$10)),"congé",'[1]matrice compétence'!E17)</f>
        <v>3</v>
      </c>
      <c r="F17" s="54">
        <f>IF(ISNUMBER(SEARCH("*"&amp;[1]paramètre!$A$19&amp;"*",[1]Planif!$E$10)),"congé",'[1]matrice compétence'!F17)</f>
        <v>3</v>
      </c>
      <c r="G17" s="54">
        <f>IF(ISNUMBER(SEARCH("*"&amp;[1]paramètre!$A$19&amp;"*",[1]Planif!$E$10)),"congé",'[1]matrice compétence'!G17)</f>
        <v>3</v>
      </c>
      <c r="H17" s="54">
        <f>IF(ISNUMBER(SEARCH("*"&amp;[1]paramètre!$A$19&amp;"*",[1]Planif!$E$10)),"congé",'[1]matrice compétence'!H17)</f>
        <v>3</v>
      </c>
      <c r="I17" s="54">
        <f>IF(ISNUMBER(SEARCH("*"&amp;[1]paramètre!$A$19&amp;"*",[1]Planif!$E$10)),"congé",'[1]matrice compétence'!I17)</f>
        <v>3</v>
      </c>
      <c r="J17" s="54">
        <f>IF(ISNUMBER(SEARCH("*"&amp;[1]paramètre!$A$19&amp;"*",[1]Planif!$E$10)),"congé",'[1]matrice compétence'!J17)</f>
        <v>0</v>
      </c>
      <c r="K17" s="54">
        <f>IF(ISNUMBER(SEARCH("*"&amp;[1]paramètre!$A$19&amp;"*",[1]Planif!$E$10)),"congé",'[1]matrice compétence'!K17)</f>
        <v>0</v>
      </c>
      <c r="L17" s="54">
        <f>IF(ISNUMBER(SEARCH("*"&amp;[1]paramètre!$A$19&amp;"*",[1]Planif!$E$10)),"congé",'[1]matrice compétence'!L17)</f>
        <v>0</v>
      </c>
      <c r="M17" s="54">
        <f>IF(ISNUMBER(SEARCH("*"&amp;[1]paramètre!$A$19&amp;"*",[1]Planif!$E$10)),"congé",'[1]matrice compétence'!M17)</f>
        <v>0</v>
      </c>
      <c r="N17" s="54">
        <f>IF(ISNUMBER(SEARCH("*"&amp;[1]paramètre!$A$19&amp;"*",[1]Planif!$E$10)),"congé",'[1]matrice compétence'!N17)</f>
        <v>0</v>
      </c>
      <c r="AE17" s="52"/>
    </row>
    <row r="18" spans="1:31" ht="19.5" thickBot="1" x14ac:dyDescent="0.3">
      <c r="A18" s="56" t="s">
        <v>29</v>
      </c>
      <c r="B18" s="54">
        <f>IF(ISNUMBER(SEARCH("*"&amp;[1]paramètre!$A$19&amp;"*",[1]Planif!$E$11)),"congé",'[1]matrice compétence'!B18)</f>
        <v>0</v>
      </c>
      <c r="C18" s="54">
        <f>IF(ISNUMBER(SEARCH("*"&amp;[1]paramètre!$A$19&amp;"*",[1]Planif!$E$11)),"congé",'[1]matrice compétence'!C18)</f>
        <v>0</v>
      </c>
      <c r="D18" s="54">
        <f>IF(ISNUMBER(SEARCH("*"&amp;[1]paramètre!$A$19&amp;"*",[1]Planif!$E$11)),"congé",'[1]matrice compétence'!D18)</f>
        <v>0</v>
      </c>
      <c r="E18" s="54">
        <f>IF(ISNUMBER(SEARCH("*"&amp;[1]paramètre!$A$19&amp;"*",[1]Planif!$E$11)),"congé",'[1]matrice compétence'!E18)</f>
        <v>3</v>
      </c>
      <c r="F18" s="54">
        <f>IF(ISNUMBER(SEARCH("*"&amp;[1]paramètre!$A$19&amp;"*",[1]Planif!$E$11)),"congé",'[1]matrice compétence'!F18)</f>
        <v>3</v>
      </c>
      <c r="G18" s="54">
        <f>IF(ISNUMBER(SEARCH("*"&amp;[1]paramètre!$A$19&amp;"*",[1]Planif!$E$11)),"congé",'[1]matrice compétence'!G18)</f>
        <v>3</v>
      </c>
      <c r="H18" s="54">
        <f>IF(ISNUMBER(SEARCH("*"&amp;[1]paramètre!$A$19&amp;"*",[1]Planif!$E$11)),"congé",'[1]matrice compétence'!H18)</f>
        <v>3</v>
      </c>
      <c r="I18" s="54">
        <f>IF(ISNUMBER(SEARCH("*"&amp;[1]paramètre!$A$19&amp;"*",[1]Planif!$E$11)),"congé",'[1]matrice compétence'!I18)</f>
        <v>3</v>
      </c>
      <c r="J18" s="54">
        <f>IF(ISNUMBER(SEARCH("*"&amp;[1]paramètre!$A$19&amp;"*",[1]Planif!$E$11)),"congé",'[1]matrice compétence'!J18)</f>
        <v>0</v>
      </c>
      <c r="K18" s="54">
        <f>IF(ISNUMBER(SEARCH("*"&amp;[1]paramètre!$A$19&amp;"*",[1]Planif!$E$11)),"congé",'[1]matrice compétence'!K18)</f>
        <v>0</v>
      </c>
      <c r="L18" s="54">
        <f>IF(ISNUMBER(SEARCH("*"&amp;[1]paramètre!$A$19&amp;"*",[1]Planif!$E$11)),"congé",'[1]matrice compétence'!L18)</f>
        <v>0</v>
      </c>
      <c r="M18" s="54">
        <f>IF(ISNUMBER(SEARCH("*"&amp;[1]paramètre!$A$19&amp;"*",[1]Planif!$E$11)),"congé",'[1]matrice compétence'!M18)</f>
        <v>0</v>
      </c>
      <c r="N18" s="54">
        <f>IF(ISNUMBER(SEARCH("*"&amp;[1]paramètre!$A$19&amp;"*",[1]Planif!$E$11)),"congé",'[1]matrice compétence'!N18)</f>
        <v>0</v>
      </c>
      <c r="AE18" s="52"/>
    </row>
    <row r="19" spans="1:31" ht="19.5" thickBot="1" x14ac:dyDescent="0.3">
      <c r="A19" s="56" t="s">
        <v>30</v>
      </c>
      <c r="B19" s="54">
        <f>IF(ISNUMBER(SEARCH("*"&amp;[1]paramètre!$A$19&amp;"*",[1]Planif!$E$12)),"congé",'[1]matrice compétence'!B19)</f>
        <v>0</v>
      </c>
      <c r="C19" s="54">
        <f>IF(ISNUMBER(SEARCH("*"&amp;[1]paramètre!$A$19&amp;"*",[1]Planif!$E$12)),"congé",'[1]matrice compétence'!C19)</f>
        <v>0</v>
      </c>
      <c r="D19" s="54">
        <f>IF(ISNUMBER(SEARCH("*"&amp;[1]paramètre!$A$19&amp;"*",[1]Planif!$E$12)),"congé",'[1]matrice compétence'!D19)</f>
        <v>0</v>
      </c>
      <c r="E19" s="54">
        <f>IF(ISNUMBER(SEARCH("*"&amp;[1]paramètre!$A$19&amp;"*",[1]Planif!$E$12)),"congé",'[1]matrice compétence'!E19)</f>
        <v>0</v>
      </c>
      <c r="F19" s="54">
        <f>IF(ISNUMBER(SEARCH("*"&amp;[1]paramètre!$A$19&amp;"*",[1]Planif!$E$12)),"congé",'[1]matrice compétence'!F19)</f>
        <v>0</v>
      </c>
      <c r="G19" s="54">
        <f>IF(ISNUMBER(SEARCH("*"&amp;[1]paramètre!$A$19&amp;"*",[1]Planif!$E$12)),"congé",'[1]matrice compétence'!G19)</f>
        <v>0</v>
      </c>
      <c r="H19" s="54">
        <f>IF(ISNUMBER(SEARCH("*"&amp;[1]paramètre!$A$19&amp;"*",[1]Planif!$E$12)),"congé",'[1]matrice compétence'!H19)</f>
        <v>0</v>
      </c>
      <c r="I19" s="54">
        <f>IF(ISNUMBER(SEARCH("*"&amp;[1]paramètre!$A$19&amp;"*",[1]Planif!$E$12)),"congé",'[1]matrice compétence'!I19)</f>
        <v>0</v>
      </c>
      <c r="J19" s="54">
        <f>IF(ISNUMBER(SEARCH("*"&amp;[1]paramètre!$A$19&amp;"*",[1]Planif!$E$12)),"congé",'[1]matrice compétence'!J19)</f>
        <v>0</v>
      </c>
      <c r="K19" s="54">
        <f>IF(ISNUMBER(SEARCH("*"&amp;[1]paramètre!$A$19&amp;"*",[1]Planif!$E$12)),"congé",'[1]matrice compétence'!K19)</f>
        <v>0</v>
      </c>
      <c r="L19" s="54">
        <f>IF(ISNUMBER(SEARCH("*"&amp;[1]paramètre!$A$19&amp;"*",[1]Planif!$E$12)),"congé",'[1]matrice compétence'!L19)</f>
        <v>3</v>
      </c>
      <c r="M19" s="54">
        <f>IF(ISNUMBER(SEARCH("*"&amp;[1]paramètre!$A$19&amp;"*",[1]Planif!$E$12)),"congé",'[1]matrice compétence'!M19)</f>
        <v>3</v>
      </c>
      <c r="N19" s="54">
        <f>IF(ISNUMBER(SEARCH("*"&amp;[1]paramètre!$A$19&amp;"*",[1]Planif!$E$12)),"congé",'[1]matrice compétence'!N19)</f>
        <v>3</v>
      </c>
      <c r="AE19" s="57"/>
    </row>
    <row r="20" spans="1:31" ht="19.5" thickBot="1" x14ac:dyDescent="0.3">
      <c r="A20" s="56" t="s">
        <v>31</v>
      </c>
      <c r="B20" s="54">
        <f>IF(ISNUMBER(SEARCH("*"&amp;[1]paramètre!$A$19&amp;"*",[1]Planif!$E$13)),"congé",'[1]matrice compétence'!B20)</f>
        <v>0</v>
      </c>
      <c r="C20" s="54">
        <f>IF(ISNUMBER(SEARCH("*"&amp;[1]paramètre!$A$19&amp;"*",[1]Planif!$E$13)),"congé",'[1]matrice compétence'!C20)</f>
        <v>0</v>
      </c>
      <c r="D20" s="54">
        <f>IF(ISNUMBER(SEARCH("*"&amp;[1]paramètre!$A$19&amp;"*",[1]Planif!$E$13)),"congé",'[1]matrice compétence'!D20)</f>
        <v>0</v>
      </c>
      <c r="E20" s="54">
        <f>IF(ISNUMBER(SEARCH("*"&amp;[1]paramètre!$A$19&amp;"*",[1]Planif!$E$13)),"congé",'[1]matrice compétence'!E20)</f>
        <v>0</v>
      </c>
      <c r="F20" s="54">
        <f>IF(ISNUMBER(SEARCH("*"&amp;[1]paramètre!$A$19&amp;"*",[1]Planif!$E$13)),"congé",'[1]matrice compétence'!F20)</f>
        <v>0</v>
      </c>
      <c r="G20" s="54">
        <f>IF(ISNUMBER(SEARCH("*"&amp;[1]paramètre!$A$19&amp;"*",[1]Planif!$E$13)),"congé",'[1]matrice compétence'!G20)</f>
        <v>0</v>
      </c>
      <c r="H20" s="54">
        <f>IF(ISNUMBER(SEARCH("*"&amp;[1]paramètre!$A$19&amp;"*",[1]Planif!$E$13)),"congé",'[1]matrice compétence'!H20)</f>
        <v>0</v>
      </c>
      <c r="I20" s="54">
        <f>IF(ISNUMBER(SEARCH("*"&amp;[1]paramètre!$A$19&amp;"*",[1]Planif!$E$13)),"congé",'[1]matrice compétence'!I20)</f>
        <v>0</v>
      </c>
      <c r="J20" s="54">
        <f>IF(ISNUMBER(SEARCH("*"&amp;[1]paramètre!$A$19&amp;"*",[1]Planif!$E$13)),"congé",'[1]matrice compétence'!J20)</f>
        <v>0</v>
      </c>
      <c r="K20" s="54">
        <f>IF(ISNUMBER(SEARCH("*"&amp;[1]paramètre!$A$19&amp;"*",[1]Planif!$E$13)),"congé",'[1]matrice compétence'!K20)</f>
        <v>0</v>
      </c>
      <c r="L20" s="54">
        <f>IF(ISNUMBER(SEARCH("*"&amp;[1]paramètre!$A$19&amp;"*",[1]Planif!$E$13)),"congé",'[1]matrice compétence'!L20)</f>
        <v>3</v>
      </c>
      <c r="M20" s="54">
        <f>IF(ISNUMBER(SEARCH("*"&amp;[1]paramètre!$A$19&amp;"*",[1]Planif!$E$13)),"congé",'[1]matrice compétence'!M20)</f>
        <v>3</v>
      </c>
      <c r="N20" s="54">
        <f>IF(ISNUMBER(SEARCH("*"&amp;[1]paramètre!$A$19&amp;"*",[1]Planif!$E$13)),"congé",'[1]matrice compétence'!N20)</f>
        <v>3</v>
      </c>
      <c r="AE20" s="52"/>
    </row>
    <row r="21" spans="1:31" ht="19.5" thickBot="1" x14ac:dyDescent="0.3">
      <c r="A21" s="56" t="s">
        <v>32</v>
      </c>
      <c r="B21" s="54">
        <f>IF(ISNUMBER(SEARCH("*"&amp;[1]paramètre!$A$19&amp;"*",[1]Planif!$E$14)),"congé",'[1]matrice compétence'!B21)</f>
        <v>0</v>
      </c>
      <c r="C21" s="54">
        <f>IF(ISNUMBER(SEARCH("*"&amp;[1]paramètre!$A$19&amp;"*",[1]Planif!$E$14)),"congé",'[1]matrice compétence'!C21)</f>
        <v>0</v>
      </c>
      <c r="D21" s="54">
        <f>IF(ISNUMBER(SEARCH("*"&amp;[1]paramètre!$A$19&amp;"*",[1]Planif!$E$14)),"congé",'[1]matrice compétence'!D21)</f>
        <v>0</v>
      </c>
      <c r="E21" s="54">
        <f>IF(ISNUMBER(SEARCH("*"&amp;[1]paramètre!$A$19&amp;"*",[1]Planif!$E$14)),"congé",'[1]matrice compétence'!E21)</f>
        <v>0</v>
      </c>
      <c r="F21" s="54">
        <f>IF(ISNUMBER(SEARCH("*"&amp;[1]paramètre!$A$19&amp;"*",[1]Planif!$E$14)),"congé",'[1]matrice compétence'!F21)</f>
        <v>0</v>
      </c>
      <c r="G21" s="54">
        <f>IF(ISNUMBER(SEARCH("*"&amp;[1]paramètre!$A$19&amp;"*",[1]Planif!$E$14)),"congé",'[1]matrice compétence'!G21)</f>
        <v>0</v>
      </c>
      <c r="H21" s="54">
        <f>IF(ISNUMBER(SEARCH("*"&amp;[1]paramètre!$A$19&amp;"*",[1]Planif!$E$14)),"congé",'[1]matrice compétence'!H21)</f>
        <v>0</v>
      </c>
      <c r="I21" s="54">
        <f>IF(ISNUMBER(SEARCH("*"&amp;[1]paramètre!$A$19&amp;"*",[1]Planif!$E$14)),"congé",'[1]matrice compétence'!I21)</f>
        <v>0</v>
      </c>
      <c r="J21" s="54">
        <f>IF(ISNUMBER(SEARCH("*"&amp;[1]paramètre!$A$19&amp;"*",[1]Planif!$E$14)),"congé",'[1]matrice compétence'!J21)</f>
        <v>3</v>
      </c>
      <c r="K21" s="54">
        <f>IF(ISNUMBER(SEARCH("*"&amp;[1]paramètre!$A$19&amp;"*",[1]Planif!$E$14)),"congé",'[1]matrice compétence'!K21)</f>
        <v>0</v>
      </c>
      <c r="L21" s="54">
        <f>IF(ISNUMBER(SEARCH("*"&amp;[1]paramètre!$A$19&amp;"*",[1]Planif!$E$14)),"congé",'[1]matrice compétence'!L21)</f>
        <v>3</v>
      </c>
      <c r="M21" s="54">
        <f>IF(ISNUMBER(SEARCH("*"&amp;[1]paramètre!$A$19&amp;"*",[1]Planif!$E$14)),"congé",'[1]matrice compétence'!M21)</f>
        <v>3</v>
      </c>
      <c r="N21" s="54">
        <f>IF(ISNUMBER(SEARCH("*"&amp;[1]paramètre!$A$19&amp;"*",[1]Planif!$E$14)),"congé",'[1]matrice compétence'!N21)</f>
        <v>3</v>
      </c>
      <c r="AE21" s="52"/>
    </row>
    <row r="22" spans="1:31" ht="19.5" thickBot="1" x14ac:dyDescent="0.3">
      <c r="A22" s="56" t="s">
        <v>33</v>
      </c>
      <c r="B22" s="54">
        <v>0</v>
      </c>
      <c r="C22" s="54">
        <f>IF(ISNUMBER(SEARCH("*"&amp;[1]paramètre!$A$19&amp;"*",[1]Planif!$E$15)),"congé",'[1]matrice compétence'!C22)</f>
        <v>0</v>
      </c>
      <c r="D22" s="54">
        <f>IF(ISNUMBER(SEARCH("*"&amp;[1]paramètre!$A$19&amp;"*",[1]Planif!$E$15)),"congé",'[1]matrice compétence'!D22)</f>
        <v>0</v>
      </c>
      <c r="E22" s="54">
        <f>IF(ISNUMBER(SEARCH("*"&amp;[1]paramètre!$A$19&amp;"*",[1]Planif!$E$15)),"congé",'[1]matrice compétence'!E22)</f>
        <v>0</v>
      </c>
      <c r="F22" s="54">
        <f>IF(ISNUMBER(SEARCH("*"&amp;[1]paramètre!$A$19&amp;"*",[1]Planif!$E$15)),"congé",'[1]matrice compétence'!F22)</f>
        <v>0</v>
      </c>
      <c r="G22" s="54">
        <f>IF(ISNUMBER(SEARCH("*"&amp;[1]paramètre!$A$19&amp;"*",[1]Planif!$E$15)),"congé",'[1]matrice compétence'!G22)</f>
        <v>0</v>
      </c>
      <c r="H22" s="54">
        <f>IF(ISNUMBER(SEARCH("*"&amp;[1]paramètre!$A$19&amp;"*",[1]Planif!$E$15)),"congé",'[1]matrice compétence'!H22)</f>
        <v>0</v>
      </c>
      <c r="I22" s="54">
        <f>IF(ISNUMBER(SEARCH("*"&amp;[1]paramètre!$A$19&amp;"*",[1]Planif!$E$15)),"congé",'[1]matrice compétence'!I22)</f>
        <v>0</v>
      </c>
      <c r="J22" s="54">
        <f>IF(ISNUMBER(SEARCH("*"&amp;[1]paramètre!$A$19&amp;"*",[1]Planif!$E$15)),"congé",'[1]matrice compétence'!J22)</f>
        <v>0</v>
      </c>
      <c r="K22" s="54">
        <f>IF(ISNUMBER(SEARCH("*"&amp;[1]paramètre!$A$19&amp;"*",[1]Planif!$E$15)),"congé",'[1]matrice compétence'!K22)</f>
        <v>0</v>
      </c>
      <c r="L22" s="54">
        <f>IF(ISNUMBER(SEARCH("*"&amp;[1]paramètre!$A$19&amp;"*",[1]Planif!$E$15)),"congé",'[1]matrice compétence'!L22)</f>
        <v>3</v>
      </c>
      <c r="M22" s="54">
        <f>IF(ISNUMBER(SEARCH("*"&amp;[1]paramètre!$A$19&amp;"*",[1]Planif!$E$15)),"congé",'[1]matrice compétence'!M22)</f>
        <v>3</v>
      </c>
      <c r="N22" s="54">
        <f>IF(ISNUMBER(SEARCH("*"&amp;[1]paramètre!$A$19&amp;"*",[1]Planif!$E$15)),"congé",'[1]matrice compétence'!N22)</f>
        <v>3</v>
      </c>
      <c r="AE22" s="52"/>
    </row>
    <row r="23" spans="1:31" ht="19.5" thickBot="1" x14ac:dyDescent="0.3">
      <c r="A23" s="56" t="s">
        <v>34</v>
      </c>
      <c r="B23" s="54">
        <f>IF(ISNUMBER(SEARCH("*"&amp;[1]paramètre!$A$19&amp;"*",[1]Planif!$E$16)),"congé",'[1]matrice compétence'!B23)</f>
        <v>0</v>
      </c>
      <c r="C23" s="54">
        <f>IF(ISNUMBER(SEARCH("*"&amp;[1]paramètre!$A$19&amp;"*",[1]Planif!$E$16)),"congé",'[1]matrice compétence'!C23)</f>
        <v>0</v>
      </c>
      <c r="D23" s="54">
        <f>IF(ISNUMBER(SEARCH("*"&amp;[1]paramètre!$A$19&amp;"*",[1]Planif!$E$16)),"congé",'[1]matrice compétence'!D23)</f>
        <v>0</v>
      </c>
      <c r="E23" s="54">
        <f>IF(ISNUMBER(SEARCH("*"&amp;[1]paramètre!$A$19&amp;"*",[1]Planif!$E$16)),"congé",'[1]matrice compétence'!E23)</f>
        <v>0</v>
      </c>
      <c r="F23" s="54">
        <f>IF(ISNUMBER(SEARCH("*"&amp;[1]paramètre!$A$19&amp;"*",[1]Planif!$E$16)),"congé",'[1]matrice compétence'!F23)</f>
        <v>0</v>
      </c>
      <c r="G23" s="54">
        <f>IF(ISNUMBER(SEARCH("*"&amp;[1]paramètre!$A$19&amp;"*",[1]Planif!$E$16)),"congé",'[1]matrice compétence'!G23)</f>
        <v>0</v>
      </c>
      <c r="H23" s="54">
        <f>IF(ISNUMBER(SEARCH("*"&amp;[1]paramètre!$A$19&amp;"*",[1]Planif!$E$16)),"congé",'[1]matrice compétence'!H23)</f>
        <v>0</v>
      </c>
      <c r="I23" s="54">
        <f>IF(ISNUMBER(SEARCH("*"&amp;[1]paramètre!$A$19&amp;"*",[1]Planif!$E$16)),"congé",'[1]matrice compétence'!I23)</f>
        <v>0</v>
      </c>
      <c r="J23" s="54">
        <f>IF(ISNUMBER(SEARCH("*"&amp;[1]paramètre!$A$19&amp;"*",[1]Planif!$E$16)),"congé",'[1]matrice compétence'!J23)</f>
        <v>3</v>
      </c>
      <c r="K23" s="54">
        <f>IF(ISNUMBER(SEARCH("*"&amp;[1]paramètre!$A$19&amp;"*",[1]Planif!$E$16)),"congé",'[1]matrice compétence'!K23)</f>
        <v>3</v>
      </c>
      <c r="L23" s="54">
        <f>IF(ISNUMBER(SEARCH("*"&amp;[1]paramètre!$A$19&amp;"*",[1]Planif!$E$16)),"congé",'[1]matrice compétence'!L23)</f>
        <v>0</v>
      </c>
      <c r="M23" s="54">
        <f>IF(ISNUMBER(SEARCH("*"&amp;[1]paramètre!$A$19&amp;"*",[1]Planif!$E$16)),"congé",'[1]matrice compétence'!M23)</f>
        <v>0</v>
      </c>
      <c r="N23" s="54">
        <f>IF(ISNUMBER(SEARCH("*"&amp;[1]paramètre!$A$19&amp;"*",[1]Planif!$E$16)),"congé",'[1]matrice compétence'!N23)</f>
        <v>0</v>
      </c>
      <c r="AE23" s="52"/>
    </row>
    <row r="24" spans="1:31" ht="19.5" thickBot="1" x14ac:dyDescent="0.3">
      <c r="A24" s="56" t="s">
        <v>35</v>
      </c>
      <c r="B24" s="54">
        <f>IF(ISNUMBER(SEARCH("*"&amp;[1]paramètre!$A$19&amp;"*",[1]Planif!$E$17)),"congé",'[1]matrice compétence'!B24)</f>
        <v>0</v>
      </c>
      <c r="C24" s="54">
        <f>IF(ISNUMBER(SEARCH("*"&amp;[1]paramètre!$A$19&amp;"*",[1]Planif!$E$17)),"congé",'[1]matrice compétence'!C24)</f>
        <v>0</v>
      </c>
      <c r="D24" s="54">
        <f>IF(ISNUMBER(SEARCH("*"&amp;[1]paramètre!$A$19&amp;"*",[1]Planif!$E$17)),"congé",'[1]matrice compétence'!D24)</f>
        <v>0</v>
      </c>
      <c r="E24" s="54">
        <f>IF(ISNUMBER(SEARCH("*"&amp;[1]paramètre!$A$19&amp;"*",[1]Planif!$E$17)),"congé",'[1]matrice compétence'!E24)</f>
        <v>0</v>
      </c>
      <c r="F24" s="54">
        <f>IF(ISNUMBER(SEARCH("*"&amp;[1]paramètre!$A$19&amp;"*",[1]Planif!$E$17)),"congé",'[1]matrice compétence'!F24)</f>
        <v>0</v>
      </c>
      <c r="G24" s="54">
        <f>IF(ISNUMBER(SEARCH("*"&amp;[1]paramètre!$A$19&amp;"*",[1]Planif!$E$17)),"congé",'[1]matrice compétence'!G24)</f>
        <v>0</v>
      </c>
      <c r="H24" s="54">
        <f>IF(ISNUMBER(SEARCH("*"&amp;[1]paramètre!$A$19&amp;"*",[1]Planif!$E$17)),"congé",'[1]matrice compétence'!H24)</f>
        <v>0</v>
      </c>
      <c r="I24" s="54">
        <f>IF(ISNUMBER(SEARCH("*"&amp;[1]paramètre!$A$19&amp;"*",[1]Planif!$E$17)),"congé",'[1]matrice compétence'!I24)</f>
        <v>0</v>
      </c>
      <c r="J24" s="54">
        <f>IF(ISNUMBER(SEARCH("*"&amp;[1]paramètre!$A$19&amp;"*",[1]Planif!$E$17)),"congé",'[1]matrice compétence'!J24)</f>
        <v>3</v>
      </c>
      <c r="K24" s="54">
        <f>IF(ISNUMBER(SEARCH("*"&amp;[1]paramètre!$A$19&amp;"*",[1]Planif!$E$17)),"congé",'[1]matrice compétence'!K24)</f>
        <v>3</v>
      </c>
      <c r="L24" s="54">
        <f>IF(ISNUMBER(SEARCH("*"&amp;[1]paramètre!$A$19&amp;"*",[1]Planif!$E$17)),"congé",'[1]matrice compétence'!L24)</f>
        <v>3</v>
      </c>
      <c r="M24" s="54">
        <f>IF(ISNUMBER(SEARCH("*"&amp;[1]paramètre!$A$19&amp;"*",[1]Planif!$E$17)),"congé",'[1]matrice compétence'!M24)</f>
        <v>0</v>
      </c>
      <c r="N24" s="54">
        <f>IF(ISNUMBER(SEARCH("*"&amp;[1]paramètre!$A$19&amp;"*",[1]Planif!$E$17)),"congé",'[1]matrice compétence'!N24)</f>
        <v>0</v>
      </c>
      <c r="AE24" s="52"/>
    </row>
    <row r="25" spans="1:31" ht="19.5" thickBot="1" x14ac:dyDescent="0.3">
      <c r="A25" s="56" t="s">
        <v>36</v>
      </c>
      <c r="B25" s="54">
        <f>IF(ISNUMBER(SEARCH("*"&amp;[1]paramètre!$A$19&amp;"*",[1]Planif!$E$18)),"congé",'[1]matrice compétence'!B25)</f>
        <v>0</v>
      </c>
      <c r="C25" s="54">
        <f>IF(ISNUMBER(SEARCH("*"&amp;[1]paramètre!$A$19&amp;"*",[1]Planif!$E$18)),"congé",'[1]matrice compétence'!C25)</f>
        <v>0</v>
      </c>
      <c r="D25" s="54">
        <f>IF(ISNUMBER(SEARCH("*"&amp;[1]paramètre!$A$19&amp;"*",[1]Planif!$E$18)),"congé",'[1]matrice compétence'!D25)</f>
        <v>0</v>
      </c>
      <c r="E25" s="54">
        <f>IF(ISNUMBER(SEARCH("*"&amp;[1]paramètre!$A$19&amp;"*",[1]Planif!$E$18)),"congé",'[1]matrice compétence'!E25)</f>
        <v>0</v>
      </c>
      <c r="F25" s="54">
        <f>IF(ISNUMBER(SEARCH("*"&amp;[1]paramètre!$A$19&amp;"*",[1]Planif!$E$18)),"congé",'[1]matrice compétence'!F25)</f>
        <v>3</v>
      </c>
      <c r="G25" s="54">
        <f>IF(ISNUMBER(SEARCH("*"&amp;[1]paramètre!$A$19&amp;"*",[1]Planif!$E$18)),"congé",'[1]matrice compétence'!G25)</f>
        <v>0</v>
      </c>
      <c r="H25" s="54">
        <f>IF(ISNUMBER(SEARCH("*"&amp;[1]paramètre!$A$19&amp;"*",[1]Planif!$E$18)),"congé",'[1]matrice compétence'!H25)</f>
        <v>3</v>
      </c>
      <c r="I25" s="54">
        <f>IF(ISNUMBER(SEARCH("*"&amp;[1]paramètre!$A$19&amp;"*",[1]Planif!$E$18)),"congé",'[1]matrice compétence'!I25)</f>
        <v>0</v>
      </c>
      <c r="J25" s="54">
        <f>IF(ISNUMBER(SEARCH("*"&amp;[1]paramètre!$A$19&amp;"*",[1]Planif!$E$18)),"congé",'[1]matrice compétence'!J25)</f>
        <v>0</v>
      </c>
      <c r="K25" s="54">
        <f>IF(ISNUMBER(SEARCH("*"&amp;[1]paramètre!$A$19&amp;"*",[1]Planif!$E$18)),"congé",'[1]matrice compétence'!K25)</f>
        <v>3</v>
      </c>
      <c r="L25" s="54">
        <f>IF(ISNUMBER(SEARCH("*"&amp;[1]paramètre!$A$19&amp;"*",[1]Planif!$E$18)),"congé",'[1]matrice compétence'!L25)</f>
        <v>0</v>
      </c>
      <c r="M25" s="54">
        <f>IF(ISNUMBER(SEARCH("*"&amp;[1]paramètre!$A$19&amp;"*",[1]Planif!$E$18)),"congé",'[1]matrice compétence'!M25)</f>
        <v>0</v>
      </c>
      <c r="N25" s="54">
        <f>IF(ISNUMBER(SEARCH("*"&amp;[1]paramètre!$A$19&amp;"*",[1]Planif!$E$18)),"congé",'[1]matrice compétence'!N25)</f>
        <v>0</v>
      </c>
    </row>
    <row r="26" spans="1:31" ht="19.5" thickBot="1" x14ac:dyDescent="0.3">
      <c r="A26" s="56" t="s">
        <v>37</v>
      </c>
      <c r="B26" s="54">
        <f>IF(ISNUMBER(SEARCH("*"&amp;[1]paramètre!$A$19&amp;"*",[1]Planif!$E$19)),"congé",'[1]matrice compétence'!B26)</f>
        <v>0</v>
      </c>
      <c r="C26" s="54">
        <f>IF(ISNUMBER(SEARCH("*"&amp;[1]paramètre!$A$19&amp;"*",[1]Planif!$E$19)),"congé",'[1]matrice compétence'!C26)</f>
        <v>0</v>
      </c>
      <c r="D26" s="54">
        <f>IF(ISNUMBER(SEARCH("*"&amp;[1]paramètre!$A$19&amp;"*",[1]Planif!$E$19)),"congé",'[1]matrice compétence'!D26)</f>
        <v>0</v>
      </c>
      <c r="E26" s="54">
        <f>IF(ISNUMBER(SEARCH("*"&amp;[1]paramètre!$A$19&amp;"*",[1]Planif!$E$19)),"congé",'[1]matrice compétence'!E26)</f>
        <v>0</v>
      </c>
      <c r="F26" s="54">
        <f>IF(ISNUMBER(SEARCH("*"&amp;[1]paramètre!$A$19&amp;"*",[1]Planif!$E$19)),"congé",'[1]matrice compétence'!F26)</f>
        <v>0</v>
      </c>
      <c r="G26" s="54">
        <f>IF(ISNUMBER(SEARCH("*"&amp;[1]paramètre!$A$19&amp;"*",[1]Planif!$E$19)),"congé",'[1]matrice compétence'!G26)</f>
        <v>3</v>
      </c>
      <c r="H26" s="54">
        <f>IF(ISNUMBER(SEARCH("*"&amp;[1]paramètre!$A$19&amp;"*",[1]Planif!$E$19)),"congé",'[1]matrice compétence'!H26)</f>
        <v>0</v>
      </c>
      <c r="I26" s="54">
        <f>IF(ISNUMBER(SEARCH("*"&amp;[1]paramètre!$A$19&amp;"*",[1]Planif!$E$19)),"congé",'[1]matrice compétence'!I26)</f>
        <v>0</v>
      </c>
      <c r="J26" s="54">
        <f>IF(ISNUMBER(SEARCH("*"&amp;[1]paramètre!$A$19&amp;"*",[1]Planif!$E$19)),"congé",'[1]matrice compétence'!J26)</f>
        <v>0</v>
      </c>
      <c r="K26" s="54">
        <f>IF(ISNUMBER(SEARCH("*"&amp;[1]paramètre!$A$19&amp;"*",[1]Planif!$E$19)),"congé",'[1]matrice compétence'!K26)</f>
        <v>0</v>
      </c>
      <c r="L26" s="54">
        <f>IF(ISNUMBER(SEARCH("*"&amp;[1]paramètre!$A$19&amp;"*",[1]Planif!$E$19)),"congé",'[1]matrice compétence'!L26)</f>
        <v>0</v>
      </c>
      <c r="M26" s="54">
        <f>IF(ISNUMBER(SEARCH("*"&amp;[1]paramètre!$A$19&amp;"*",[1]Planif!$E$19)),"congé",'[1]matrice compétence'!M26)</f>
        <v>0</v>
      </c>
      <c r="N26" s="54">
        <f>IF(ISNUMBER(SEARCH("*"&amp;[1]paramètre!$A$19&amp;"*",[1]Planif!$E$19)),"congé",'[1]matrice compétence'!N26)</f>
        <v>0</v>
      </c>
    </row>
    <row r="27" spans="1:31" ht="19.5" thickBot="1" x14ac:dyDescent="0.3">
      <c r="A27" s="56" t="s">
        <v>38</v>
      </c>
      <c r="B27" s="54">
        <f>IF(ISNUMBER(SEARCH("*"&amp;[1]paramètre!$A$19&amp;"*",[1]Planif!$E$20)),"congé",'[1]matrice compétence'!B27)</f>
        <v>0</v>
      </c>
      <c r="C27" s="54">
        <f>IF(ISNUMBER(SEARCH("*"&amp;[1]paramètre!$A$19&amp;"*",[1]Planif!$E$20)),"congé",'[1]matrice compétence'!C27)</f>
        <v>0</v>
      </c>
      <c r="D27" s="54">
        <f>IF(ISNUMBER(SEARCH("*"&amp;[1]paramètre!$A$19&amp;"*",[1]Planif!$E$20)),"congé",'[1]matrice compétence'!D27)</f>
        <v>0</v>
      </c>
      <c r="E27" s="54">
        <f>IF(ISNUMBER(SEARCH("*"&amp;[1]paramètre!$A$19&amp;"*",[1]Planif!$E$20)),"congé",'[1]matrice compétence'!E27)</f>
        <v>0</v>
      </c>
      <c r="F27" s="54">
        <f>IF(ISNUMBER(SEARCH("*"&amp;[1]paramètre!$A$19&amp;"*",[1]Planif!$E$20)),"congé",'[1]matrice compétence'!F27)</f>
        <v>3</v>
      </c>
      <c r="G27" s="54">
        <f>IF(ISNUMBER(SEARCH("*"&amp;[1]paramètre!$A$19&amp;"*",[1]Planif!$E$20)),"congé",'[1]matrice compétence'!G27)</f>
        <v>3</v>
      </c>
      <c r="H27" s="54">
        <f>IF(ISNUMBER(SEARCH("*"&amp;[1]paramètre!$A$19&amp;"*",[1]Planif!$E$20)),"congé",'[1]matrice compétence'!H27)</f>
        <v>3</v>
      </c>
      <c r="I27" s="54">
        <f>IF(ISNUMBER(SEARCH("*"&amp;[1]paramètre!$A$19&amp;"*",[1]Planif!$E$20)),"congé",'[1]matrice compétence'!I27)</f>
        <v>0</v>
      </c>
      <c r="J27" s="54">
        <f>IF(ISNUMBER(SEARCH("*"&amp;[1]paramètre!$A$19&amp;"*",[1]Planif!$E$20)),"congé",'[1]matrice compétence'!J27)</f>
        <v>0</v>
      </c>
      <c r="K27" s="54">
        <f>IF(ISNUMBER(SEARCH("*"&amp;[1]paramètre!$A$19&amp;"*",[1]Planif!$E$20)),"congé",'[1]matrice compétence'!K27)</f>
        <v>0</v>
      </c>
      <c r="L27" s="54">
        <f>IF(ISNUMBER(SEARCH("*"&amp;[1]paramètre!$A$19&amp;"*",[1]Planif!$E$20)),"congé",'[1]matrice compétence'!L27)</f>
        <v>0</v>
      </c>
      <c r="M27" s="54">
        <f>IF(ISNUMBER(SEARCH("*"&amp;[1]paramètre!$A$19&amp;"*",[1]Planif!$E$20)),"congé",'[1]matrice compétence'!M27)</f>
        <v>0</v>
      </c>
      <c r="N27" s="54">
        <f>IF(ISNUMBER(SEARCH("*"&amp;[1]paramètre!$A$19&amp;"*",[1]Planif!$E$20)),"congé",'[1]matrice compétence'!N27)</f>
        <v>0</v>
      </c>
    </row>
    <row r="28" spans="1:31" ht="19.5" thickBot="1" x14ac:dyDescent="0.3">
      <c r="A28" s="56" t="s">
        <v>39</v>
      </c>
      <c r="B28" s="54">
        <f>IF(ISNUMBER(SEARCH("*"&amp;[1]paramètre!$A$19&amp;"*",[1]Planif!$E$21)),"congé",'[1]matrice compétence'!B28)</f>
        <v>0</v>
      </c>
      <c r="C28" s="54">
        <f>IF(ISNUMBER(SEARCH("*"&amp;[1]paramètre!$A$19&amp;"*",[1]Planif!$E$21)),"congé",'[1]matrice compétence'!C28)</f>
        <v>0</v>
      </c>
      <c r="D28" s="54">
        <f>IF(ISNUMBER(SEARCH("*"&amp;[1]paramètre!$A$19&amp;"*",[1]Planif!$E$21)),"congé",'[1]matrice compétence'!D28)</f>
        <v>0</v>
      </c>
      <c r="E28" s="54">
        <f>IF(ISNUMBER(SEARCH("*"&amp;[1]paramètre!$A$19&amp;"*",[1]Planif!$E$21)),"congé",'[1]matrice compétence'!E28)</f>
        <v>3</v>
      </c>
      <c r="F28" s="54">
        <f>IF(ISNUMBER(SEARCH("*"&amp;[1]paramètre!$A$19&amp;"*",[1]Planif!$E$21)),"congé",'[1]matrice compétence'!F28)</f>
        <v>0</v>
      </c>
      <c r="G28" s="54">
        <f>IF(ISNUMBER(SEARCH("*"&amp;[1]paramètre!$A$19&amp;"*",[1]Planif!$E$21)),"congé",'[1]matrice compétence'!G28)</f>
        <v>0</v>
      </c>
      <c r="H28" s="54">
        <f>IF(ISNUMBER(SEARCH("*"&amp;[1]paramètre!$A$19&amp;"*",[1]Planif!$E$21)),"congé",'[1]matrice compétence'!H28)</f>
        <v>0</v>
      </c>
      <c r="I28" s="54">
        <f>IF(ISNUMBER(SEARCH("*"&amp;[1]paramètre!$A$19&amp;"*",[1]Planif!$E$21)),"congé",'[1]matrice compétence'!I28)</f>
        <v>3</v>
      </c>
      <c r="J28" s="54">
        <f>IF(ISNUMBER(SEARCH("*"&amp;[1]paramètre!$A$19&amp;"*",[1]Planif!$E$21)),"congé",'[1]matrice compétence'!J28)</f>
        <v>0</v>
      </c>
      <c r="K28" s="54">
        <f>IF(ISNUMBER(SEARCH("*"&amp;[1]paramètre!$A$19&amp;"*",[1]Planif!$E$21)),"congé",'[1]matrice compétence'!K28)</f>
        <v>0</v>
      </c>
      <c r="L28" s="54">
        <f>IF(ISNUMBER(SEARCH("*"&amp;[1]paramètre!$A$19&amp;"*",[1]Planif!$E$21)),"congé",'[1]matrice compétence'!L28)</f>
        <v>0</v>
      </c>
      <c r="M28" s="54">
        <f>IF(ISNUMBER(SEARCH("*"&amp;[1]paramètre!$A$19&amp;"*",[1]Planif!$E$21)),"congé",'[1]matrice compétence'!M28)</f>
        <v>0</v>
      </c>
      <c r="N28" s="54">
        <f>IF(ISNUMBER(SEARCH("*"&amp;[1]paramètre!$A$19&amp;"*",[1]Planif!$E$21)),"congé",'[1]matrice compétence'!N28)</f>
        <v>0</v>
      </c>
    </row>
    <row r="29" spans="1:31" ht="19.5" thickBot="1" x14ac:dyDescent="0.3">
      <c r="A29" s="56" t="s">
        <v>40</v>
      </c>
      <c r="B29" s="54">
        <f>IF(ISNUMBER(SEARCH("*"&amp;[1]paramètre!$A$19&amp;"*",[1]Planif!$E$22)),"congé",'[1]matrice compétence'!B29)</f>
        <v>0</v>
      </c>
      <c r="C29" s="54">
        <f>IF(ISNUMBER(SEARCH("*"&amp;[1]paramètre!$A$19&amp;"*",[1]Planif!$E$22)),"congé",'[1]matrice compétence'!C29)</f>
        <v>0</v>
      </c>
      <c r="D29" s="54">
        <f>IF(ISNUMBER(SEARCH("*"&amp;[1]paramètre!$A$19&amp;"*",[1]Planif!$E$22)),"congé",'[1]matrice compétence'!D29)</f>
        <v>0</v>
      </c>
      <c r="E29" s="54">
        <f>IF(ISNUMBER(SEARCH("*"&amp;[1]paramètre!$A$19&amp;"*",[1]Planif!$E$22)),"congé",'[1]matrice compétence'!E29)</f>
        <v>0</v>
      </c>
      <c r="F29" s="54">
        <f>IF(ISNUMBER(SEARCH("*"&amp;[1]paramètre!$A$19&amp;"*",[1]Planif!$E$22)),"congé",'[1]matrice compétence'!F29)</f>
        <v>0</v>
      </c>
      <c r="G29" s="54">
        <f>IF(ISNUMBER(SEARCH("*"&amp;[1]paramètre!$A$19&amp;"*",[1]Planif!$E$22)),"congé",'[1]matrice compétence'!G29)</f>
        <v>0</v>
      </c>
      <c r="H29" s="54">
        <f>IF(ISNUMBER(SEARCH("*"&amp;[1]paramètre!$A$19&amp;"*",[1]Planif!$E$22)),"congé",'[1]matrice compétence'!H29)</f>
        <v>0</v>
      </c>
      <c r="I29" s="54">
        <f>IF(ISNUMBER(SEARCH("*"&amp;[1]paramètre!$A$19&amp;"*",[1]Planif!$E$22)),"congé",'[1]matrice compétence'!I29)</f>
        <v>0</v>
      </c>
      <c r="J29" s="54">
        <f>IF(ISNUMBER(SEARCH("*"&amp;[1]paramètre!$A$19&amp;"*",[1]Planif!$E$22)),"congé",'[1]matrice compétence'!J29)</f>
        <v>0</v>
      </c>
      <c r="K29" s="54">
        <f>IF(ISNUMBER(SEARCH("*"&amp;[1]paramètre!$A$19&amp;"*",[1]Planif!$E$22)),"congé",'[1]matrice compétence'!K29)</f>
        <v>0</v>
      </c>
      <c r="L29" s="54">
        <f>IF(ISNUMBER(SEARCH("*"&amp;[1]paramètre!$A$19&amp;"*",[1]Planif!$E$22)),"congé",'[1]matrice compétence'!L29)</f>
        <v>0</v>
      </c>
      <c r="M29" s="54">
        <f>IF(ISNUMBER(SEARCH("*"&amp;[1]paramètre!$A$19&amp;"*",[1]Planif!$E$22)),"congé",'[1]matrice compétence'!M29)</f>
        <v>0</v>
      </c>
      <c r="N29" s="54">
        <f>IF(ISNUMBER(SEARCH("*"&amp;[1]paramètre!$A$19&amp;"*",[1]Planif!$E$22)),"congé",'[1]matrice compétence'!N29)</f>
        <v>0</v>
      </c>
    </row>
    <row r="30" spans="1:31" ht="19.5" thickBot="1" x14ac:dyDescent="0.3">
      <c r="A30" s="56" t="s">
        <v>41</v>
      </c>
      <c r="B30" s="54">
        <f>IF(ISNUMBER(SEARCH("*"&amp;[1]paramètre!$A$19&amp;"*",[1]Planif!$E$23)),"congé",'[1]matrice compétence'!B30)</f>
        <v>0</v>
      </c>
      <c r="C30" s="54">
        <f>IF(ISNUMBER(SEARCH("*"&amp;[1]paramètre!$A$19&amp;"*",[1]Planif!$E$23)),"congé",'[1]matrice compétence'!C30)</f>
        <v>0</v>
      </c>
      <c r="D30" s="54">
        <f>IF(ISNUMBER(SEARCH("*"&amp;[1]paramètre!$A$19&amp;"*",[1]Planif!$E$23)),"congé",'[1]matrice compétence'!D30)</f>
        <v>0</v>
      </c>
      <c r="E30" s="54">
        <f>IF(ISNUMBER(SEARCH("*"&amp;[1]paramètre!$A$19&amp;"*",[1]Planif!$E$23)),"congé",'[1]matrice compétence'!E30)</f>
        <v>0</v>
      </c>
      <c r="F30" s="54">
        <f>IF(ISNUMBER(SEARCH("*"&amp;[1]paramètre!$A$19&amp;"*",[1]Planif!$E$23)),"congé",'[1]matrice compétence'!F30)</f>
        <v>0</v>
      </c>
      <c r="G30" s="54">
        <f>IF(ISNUMBER(SEARCH("*"&amp;[1]paramètre!$A$19&amp;"*",[1]Planif!$E$23)),"congé",'[1]matrice compétence'!G30)</f>
        <v>0</v>
      </c>
      <c r="H30" s="54">
        <f>IF(ISNUMBER(SEARCH("*"&amp;[1]paramètre!$A$19&amp;"*",[1]Planif!$E$23)),"congé",'[1]matrice compétence'!H30)</f>
        <v>0</v>
      </c>
      <c r="I30" s="54">
        <f>IF(ISNUMBER(SEARCH("*"&amp;[1]paramètre!$A$19&amp;"*",[1]Planif!$E$23)),"congé",'[1]matrice compétence'!I30)</f>
        <v>0</v>
      </c>
      <c r="J30" s="54">
        <f>IF(ISNUMBER(SEARCH("*"&amp;[1]paramètre!$A$19&amp;"*",[1]Planif!$E$23)),"congé",'[1]matrice compétence'!J30)</f>
        <v>0</v>
      </c>
      <c r="K30" s="54">
        <f>IF(ISNUMBER(SEARCH("*"&amp;[1]paramètre!$A$19&amp;"*",[1]Planif!$E$23)),"congé",'[1]matrice compétence'!K30)</f>
        <v>0</v>
      </c>
      <c r="L30" s="54">
        <f>IF(ISNUMBER(SEARCH("*"&amp;[1]paramètre!$A$19&amp;"*",[1]Planif!$E$23)),"congé",'[1]matrice compétence'!L30)</f>
        <v>2</v>
      </c>
      <c r="M30" s="54">
        <f>IF(ISNUMBER(SEARCH("*"&amp;[1]paramètre!$A$19&amp;"*",[1]Planif!$E$23)),"congé",'[1]matrice compétence'!M30)</f>
        <v>0</v>
      </c>
      <c r="N30" s="54">
        <f>IF(ISNUMBER(SEARCH("*"&amp;[1]paramètre!$A$19&amp;"*",[1]Planif!$E$23)),"congé",'[1]matrice compétence'!N30)</f>
        <v>0</v>
      </c>
    </row>
    <row r="31" spans="1:31" ht="19.5" thickBot="1" x14ac:dyDescent="0.3">
      <c r="A31" s="56" t="s">
        <v>42</v>
      </c>
      <c r="B31" s="54">
        <f>IF(ISNUMBER(SEARCH("*"&amp;[1]paramètre!$A$19&amp;"*",[1]Planif!$E$24)),"congé",'[1]matrice compétence'!B31)</f>
        <v>0</v>
      </c>
      <c r="C31" s="54">
        <f>IF(ISNUMBER(SEARCH("*"&amp;[1]paramètre!$A$19&amp;"*",[1]Planif!$E$24)),"congé",'[1]matrice compétence'!C31)</f>
        <v>0</v>
      </c>
      <c r="D31" s="54">
        <f>IF(ISNUMBER(SEARCH("*"&amp;[1]paramètre!$A$19&amp;"*",[1]Planif!$E$24)),"congé",'[1]matrice compétence'!D31)</f>
        <v>0</v>
      </c>
      <c r="E31" s="54">
        <f>IF(ISNUMBER(SEARCH("*"&amp;[1]paramètre!$A$19&amp;"*",[1]Planif!$E$24)),"congé",'[1]matrice compétence'!E31)</f>
        <v>0</v>
      </c>
      <c r="F31" s="54">
        <f>IF(ISNUMBER(SEARCH("*"&amp;[1]paramètre!$A$19&amp;"*",[1]Planif!$E$24)),"congé",'[1]matrice compétence'!F31)</f>
        <v>1</v>
      </c>
      <c r="G31" s="54">
        <f>IF(ISNUMBER(SEARCH("*"&amp;[1]paramètre!$A$19&amp;"*",[1]Planif!$E$24)),"congé",'[1]matrice compétence'!G31)</f>
        <v>3</v>
      </c>
      <c r="H31" s="54">
        <f>IF(ISNUMBER(SEARCH("*"&amp;[1]paramètre!$A$19&amp;"*",[1]Planif!$E$24)),"congé",'[1]matrice compétence'!H31)</f>
        <v>0</v>
      </c>
      <c r="I31" s="54">
        <f>IF(ISNUMBER(SEARCH("*"&amp;[1]paramètre!$A$19&amp;"*",[1]Planif!$E$24)),"congé",'[1]matrice compétence'!I31)</f>
        <v>0</v>
      </c>
      <c r="J31" s="54">
        <f>IF(ISNUMBER(SEARCH("*"&amp;[1]paramètre!$A$19&amp;"*",[1]Planif!$E$24)),"congé",'[1]matrice compétence'!J31)</f>
        <v>3</v>
      </c>
      <c r="K31" s="54">
        <f>IF(ISNUMBER(SEARCH("*"&amp;[1]paramètre!$A$19&amp;"*",[1]Planif!$E$24)),"congé",'[1]matrice compétence'!K31)</f>
        <v>3</v>
      </c>
      <c r="L31" s="54">
        <f>IF(ISNUMBER(SEARCH("*"&amp;[1]paramètre!$A$19&amp;"*",[1]Planif!$E$24)),"congé",'[1]matrice compétence'!L31)</f>
        <v>0</v>
      </c>
      <c r="M31" s="54">
        <f>IF(ISNUMBER(SEARCH("*"&amp;[1]paramètre!$A$19&amp;"*",[1]Planif!$E$24)),"congé",'[1]matrice compétence'!M31)</f>
        <v>0</v>
      </c>
      <c r="N31" s="54">
        <f>IF(ISNUMBER(SEARCH("*"&amp;[1]paramètre!$A$19&amp;"*",[1]Planif!$E$24)),"congé",'[1]matrice compétence'!N31)</f>
        <v>0</v>
      </c>
    </row>
    <row r="32" spans="1:31" ht="19.5" thickBot="1" x14ac:dyDescent="0.3">
      <c r="A32" s="58" t="s">
        <v>43</v>
      </c>
      <c r="B32" s="54">
        <f>IF(ISNUMBER(SEARCH("*"&amp;[1]paramètre!$A$19&amp;"*",[1]Planif!$E$25)),"congé",'[1]matrice compétence'!B32)</f>
        <v>0</v>
      </c>
      <c r="C32" s="54">
        <f>IF(ISNUMBER(SEARCH("*"&amp;[1]paramètre!$A$19&amp;"*",[1]Planif!$E$25)),"congé",'[1]matrice compétence'!C32)</f>
        <v>0</v>
      </c>
      <c r="D32" s="54">
        <f>IF(ISNUMBER(SEARCH("*"&amp;[1]paramètre!$A$19&amp;"*",[1]Planif!$E$25)),"congé",'[1]matrice compétence'!D32)</f>
        <v>0</v>
      </c>
      <c r="E32" s="54">
        <f>IF(ISNUMBER(SEARCH("*"&amp;[1]paramètre!$A$19&amp;"*",[1]Planif!$E$25)),"congé",'[1]matrice compétence'!E32)</f>
        <v>3</v>
      </c>
      <c r="F32" s="54">
        <f>IF(ISNUMBER(SEARCH("*"&amp;[1]paramètre!$A$19&amp;"*",[1]Planif!$E$25)),"congé",'[1]matrice compétence'!F32)</f>
        <v>0</v>
      </c>
      <c r="G32" s="54">
        <f>IF(ISNUMBER(SEARCH("*"&amp;[1]paramètre!$A$19&amp;"*",[1]Planif!$E$25)),"congé",'[1]matrice compétence'!G32)</f>
        <v>0</v>
      </c>
      <c r="H32" s="54">
        <f>IF(ISNUMBER(SEARCH("*"&amp;[1]paramètre!$A$19&amp;"*",[1]Planif!$E$25)),"congé",'[1]matrice compétence'!H32)</f>
        <v>0</v>
      </c>
      <c r="I32" s="54">
        <f>IF(ISNUMBER(SEARCH("*"&amp;[1]paramètre!$A$19&amp;"*",[1]Planif!$E$25)),"congé",'[1]matrice compétence'!I32)</f>
        <v>0</v>
      </c>
      <c r="J32" s="54">
        <f>IF(ISNUMBER(SEARCH("*"&amp;[1]paramètre!$A$19&amp;"*",[1]Planif!$E$25)),"congé",'[1]matrice compétence'!J32)</f>
        <v>0</v>
      </c>
      <c r="K32" s="54">
        <f>IF(ISNUMBER(SEARCH("*"&amp;[1]paramètre!$A$19&amp;"*",[1]Planif!$E$25)),"congé",'[1]matrice compétence'!K32)</f>
        <v>0</v>
      </c>
      <c r="L32" s="54">
        <f>IF(ISNUMBER(SEARCH("*"&amp;[1]paramètre!$A$19&amp;"*",[1]Planif!$E$25)),"congé",'[1]matrice compétence'!L32)</f>
        <v>0</v>
      </c>
      <c r="M32" s="54">
        <f>IF(ISNUMBER(SEARCH("*"&amp;[1]paramètre!$A$19&amp;"*",[1]Planif!$E$25)),"congé",'[1]matrice compétence'!M32)</f>
        <v>0</v>
      </c>
      <c r="N32" s="54">
        <f>IF(ISNUMBER(SEARCH("*"&amp;[1]paramètre!$A$19&amp;"*",[1]Planif!$E$25)),"congé",'[1]matrice compétence'!N32)</f>
        <v>0</v>
      </c>
    </row>
    <row r="33" spans="1:29" ht="19.5" thickBot="1" x14ac:dyDescent="0.3">
      <c r="A33" s="56" t="s">
        <v>44</v>
      </c>
      <c r="B33" s="54">
        <f>IF(ISNUMBER(SEARCH("*"&amp;[1]paramètre!$A$19&amp;"*",[1]Planif!$E$26)),"congé",'[1]matrice compétence'!B33)</f>
        <v>0</v>
      </c>
      <c r="C33" s="54">
        <f>IF(ISNUMBER(SEARCH("*"&amp;[1]paramètre!$A$19&amp;"*",[1]Planif!$E$26)),"congé",'[1]matrice compétence'!C33)</f>
        <v>0</v>
      </c>
      <c r="D33" s="54">
        <f>IF(ISNUMBER(SEARCH("*"&amp;[1]paramètre!$A$19&amp;"*",[1]Planif!$E$26)),"congé",'[1]matrice compétence'!D33)</f>
        <v>0</v>
      </c>
      <c r="E33" s="54">
        <f>IF(ISNUMBER(SEARCH("*"&amp;[1]paramètre!$A$19&amp;"*",[1]Planif!$E$26)),"congé",'[1]matrice compétence'!E33)</f>
        <v>0</v>
      </c>
      <c r="F33" s="54">
        <f>IF(ISNUMBER(SEARCH("*"&amp;[1]paramètre!$A$19&amp;"*",[1]Planif!$E$26)),"congé",'[1]matrice compétence'!F33)</f>
        <v>0</v>
      </c>
      <c r="G33" s="54">
        <f>IF(ISNUMBER(SEARCH("*"&amp;[1]paramètre!$A$19&amp;"*",[1]Planif!$E$26)),"congé",'[1]matrice compétence'!G33)</f>
        <v>0</v>
      </c>
      <c r="H33" s="54">
        <f>IF(ISNUMBER(SEARCH("*"&amp;[1]paramètre!$A$19&amp;"*",[1]Planif!$E$26)),"congé",'[1]matrice compétence'!H33)</f>
        <v>0</v>
      </c>
      <c r="I33" s="54">
        <f>IF(ISNUMBER(SEARCH("*"&amp;[1]paramètre!$A$19&amp;"*",[1]Planif!$E$26)),"congé",'[1]matrice compétence'!I33)</f>
        <v>0</v>
      </c>
      <c r="J33" s="54">
        <f>IF(ISNUMBER(SEARCH("*"&amp;[1]paramètre!$A$19&amp;"*",[1]Planif!$E$26)),"congé",'[1]matrice compétence'!J33)</f>
        <v>0</v>
      </c>
      <c r="K33" s="54">
        <f>IF(ISNUMBER(SEARCH("*"&amp;[1]paramètre!$A$19&amp;"*",[1]Planif!$E$26)),"congé",'[1]matrice compétence'!K33)</f>
        <v>0</v>
      </c>
      <c r="L33" s="54">
        <f>IF(ISNUMBER(SEARCH("*"&amp;[1]paramètre!$A$19&amp;"*",[1]Planif!$E$26)),"congé",'[1]matrice compétence'!L33)</f>
        <v>0</v>
      </c>
      <c r="M33" s="54">
        <f>IF(ISNUMBER(SEARCH("*"&amp;[1]paramètre!$A$19&amp;"*",[1]Planif!$E$26)),"congé",'[1]matrice compétence'!M33)</f>
        <v>0</v>
      </c>
      <c r="N33" s="54">
        <f>IF(ISNUMBER(SEARCH("*"&amp;[1]paramètre!$A$19&amp;"*",[1]Planif!$E$26)),"congé",'[1]matrice compétence'!N33)</f>
        <v>0</v>
      </c>
      <c r="T33" s="6" t="s">
        <v>45</v>
      </c>
    </row>
    <row r="34" spans="1:29" ht="19.5" thickBot="1" x14ac:dyDescent="0.3">
      <c r="A34" s="59" t="s">
        <v>46</v>
      </c>
      <c r="B34" s="54">
        <f>IF(ISNUMBER(SEARCH("*"&amp;[1]paramètre!$A$19&amp;"*",[1]Planif!$E$27)),"congé",'[1]matrice compétence'!B34)</f>
        <v>0</v>
      </c>
      <c r="C34" s="54">
        <f>IF(ISNUMBER(SEARCH("*"&amp;[1]paramètre!$A$19&amp;"*",[1]Planif!$E$27)),"congé",'[1]matrice compétence'!C34)</f>
        <v>0</v>
      </c>
      <c r="D34" s="54">
        <f>IF(ISNUMBER(SEARCH("*"&amp;[1]paramètre!$A$19&amp;"*",[1]Planif!$E$27)),"congé",'[1]matrice compétence'!D34)</f>
        <v>0</v>
      </c>
      <c r="E34" s="54">
        <f>IF(ISNUMBER(SEARCH("*"&amp;[1]paramètre!$A$19&amp;"*",[1]Planif!$E$27)),"congé",'[1]matrice compétence'!E34)</f>
        <v>0</v>
      </c>
      <c r="F34" s="54">
        <f>IF(ISNUMBER(SEARCH("*"&amp;[1]paramètre!$A$19&amp;"*",[1]Planif!$E$27)),"congé",'[1]matrice compétence'!F34)</f>
        <v>0</v>
      </c>
      <c r="G34" s="54">
        <f>IF(ISNUMBER(SEARCH("*"&amp;[1]paramètre!$A$19&amp;"*",[1]Planif!$E$27)),"congé",'[1]matrice compétence'!G34)</f>
        <v>0</v>
      </c>
      <c r="H34" s="54">
        <f>IF(ISNUMBER(SEARCH("*"&amp;[1]paramètre!$A$19&amp;"*",[1]Planif!$E$27)),"congé",'[1]matrice compétence'!H34)</f>
        <v>0</v>
      </c>
      <c r="I34" s="54">
        <f>IF(ISNUMBER(SEARCH("*"&amp;[1]paramètre!$A$19&amp;"*",[1]Planif!$E$27)),"congé",'[1]matrice compétence'!I34)</f>
        <v>0</v>
      </c>
      <c r="J34" s="54">
        <f>IF(ISNUMBER(SEARCH("*"&amp;[1]paramètre!$A$19&amp;"*",[1]Planif!$E$27)),"congé",'[1]matrice compétence'!J34)</f>
        <v>0</v>
      </c>
      <c r="K34" s="54">
        <f>IF(ISNUMBER(SEARCH("*"&amp;[1]paramètre!$A$19&amp;"*",[1]Planif!$E$27)),"congé",'[1]matrice compétence'!K34)</f>
        <v>0</v>
      </c>
      <c r="L34" s="54">
        <f>IF(ISNUMBER(SEARCH("*"&amp;[1]paramètre!$A$19&amp;"*",[1]Planif!$E$27)),"congé",'[1]matrice compétence'!L34)</f>
        <v>0</v>
      </c>
      <c r="M34" s="54">
        <f>IF(ISNUMBER(SEARCH("*"&amp;[1]paramètre!$A$19&amp;"*",[1]Planif!$E$27)),"congé",'[1]matrice compétence'!M34)</f>
        <v>0</v>
      </c>
      <c r="N34" s="54">
        <f>IF(ISNUMBER(SEARCH("*"&amp;[1]paramètre!$A$19&amp;"*",[1]Planif!$E$27)),"congé",'[1]matrice compétence'!N34)</f>
        <v>0</v>
      </c>
      <c r="T34" s="60" t="b">
        <v>0</v>
      </c>
      <c r="U34" s="6" t="s">
        <v>47</v>
      </c>
    </row>
    <row r="35" spans="1:29" ht="15.75" thickBot="1" x14ac:dyDescent="0.3">
      <c r="A35" s="61" t="s">
        <v>48</v>
      </c>
      <c r="B35" s="62">
        <v>3</v>
      </c>
      <c r="C35" s="63"/>
      <c r="D35" s="64"/>
      <c r="E35" s="65">
        <v>4</v>
      </c>
      <c r="F35" s="65"/>
      <c r="G35" s="65"/>
      <c r="H35" s="65"/>
      <c r="I35" s="65"/>
      <c r="J35" s="66">
        <v>2</v>
      </c>
      <c r="K35" s="66"/>
      <c r="L35" s="67">
        <v>3</v>
      </c>
      <c r="M35" s="68"/>
      <c r="N35" s="69"/>
    </row>
    <row r="36" spans="1:29" ht="15.75" thickBot="1" x14ac:dyDescent="0.3"/>
    <row r="37" spans="1:29" ht="15.75" thickBot="1" x14ac:dyDescent="0.3">
      <c r="A37" s="61" t="s">
        <v>49</v>
      </c>
      <c r="B37" s="70">
        <f>COUNTIF(B13:B34,3)</f>
        <v>5</v>
      </c>
      <c r="C37" s="70">
        <f t="shared" ref="C37:N37" si="0">COUNTIF(C13:C34,3)</f>
        <v>4</v>
      </c>
      <c r="D37" s="70">
        <f t="shared" si="0"/>
        <v>3</v>
      </c>
      <c r="E37" s="70">
        <f t="shared" si="0"/>
        <v>6</v>
      </c>
      <c r="F37" s="70">
        <f t="shared" si="0"/>
        <v>4</v>
      </c>
      <c r="G37" s="70">
        <f t="shared" si="0"/>
        <v>5</v>
      </c>
      <c r="H37" s="70">
        <f t="shared" si="0"/>
        <v>5</v>
      </c>
      <c r="I37" s="70">
        <f t="shared" si="0"/>
        <v>4</v>
      </c>
      <c r="J37" s="70">
        <f t="shared" si="0"/>
        <v>4</v>
      </c>
      <c r="K37" s="70">
        <f t="shared" si="0"/>
        <v>4</v>
      </c>
      <c r="L37" s="70">
        <f t="shared" si="0"/>
        <v>5</v>
      </c>
      <c r="M37" s="70">
        <f t="shared" si="0"/>
        <v>4</v>
      </c>
      <c r="N37" s="70">
        <f t="shared" si="0"/>
        <v>4</v>
      </c>
    </row>
    <row r="38" spans="1:29" ht="15.75" thickBot="1" x14ac:dyDescent="0.3">
      <c r="A38" s="61" t="s">
        <v>50</v>
      </c>
      <c r="B38" s="71">
        <f>MAX(B37:D37)</f>
        <v>5</v>
      </c>
      <c r="C38" s="72"/>
      <c r="D38" s="73"/>
      <c r="E38" s="71">
        <f>MAX(E37:I37)</f>
        <v>6</v>
      </c>
      <c r="F38" s="72"/>
      <c r="G38" s="72"/>
      <c r="H38" s="72"/>
      <c r="I38" s="73"/>
      <c r="J38" s="71">
        <f>MAX(J37:K37)</f>
        <v>4</v>
      </c>
      <c r="K38" s="73"/>
      <c r="L38" s="71">
        <f>MAX(L37:N37)</f>
        <v>5</v>
      </c>
      <c r="M38" s="72"/>
      <c r="N38" s="73"/>
    </row>
    <row r="39" spans="1:29" x14ac:dyDescent="0.25">
      <c r="A39" s="6" t="s">
        <v>51</v>
      </c>
      <c r="B39" s="6">
        <f>COUNTIF(B13:B34,"Congé")</f>
        <v>0</v>
      </c>
      <c r="C39" s="6">
        <f t="shared" ref="C39:N39" si="1">COUNTIF(C13:C34,"Congé")</f>
        <v>0</v>
      </c>
      <c r="D39" s="6">
        <f t="shared" si="1"/>
        <v>0</v>
      </c>
      <c r="E39" s="6">
        <f t="shared" si="1"/>
        <v>0</v>
      </c>
      <c r="F39" s="6">
        <f t="shared" si="1"/>
        <v>0</v>
      </c>
      <c r="G39" s="6">
        <f t="shared" si="1"/>
        <v>0</v>
      </c>
      <c r="H39" s="6">
        <f t="shared" si="1"/>
        <v>0</v>
      </c>
      <c r="I39" s="6">
        <f t="shared" si="1"/>
        <v>0</v>
      </c>
      <c r="J39" s="6">
        <f t="shared" si="1"/>
        <v>0</v>
      </c>
      <c r="K39" s="6">
        <f t="shared" si="1"/>
        <v>0</v>
      </c>
      <c r="L39" s="6">
        <f t="shared" si="1"/>
        <v>0</v>
      </c>
      <c r="M39" s="6">
        <f t="shared" si="1"/>
        <v>0</v>
      </c>
      <c r="N39" s="6">
        <f t="shared" si="1"/>
        <v>0</v>
      </c>
    </row>
    <row r="40" spans="1:29" x14ac:dyDescent="0.2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</row>
    <row r="41" spans="1:29" x14ac:dyDescent="0.25">
      <c r="G41" s="75" t="s">
        <v>52</v>
      </c>
      <c r="H41" s="75"/>
      <c r="I41" s="75"/>
      <c r="J41" s="75"/>
    </row>
    <row r="42" spans="1:29" x14ac:dyDescent="0.25">
      <c r="G42" s="75"/>
      <c r="H42" s="75"/>
      <c r="I42" s="75"/>
      <c r="J42" s="75"/>
    </row>
    <row r="44" spans="1:29" ht="15.75" thickBot="1" x14ac:dyDescent="0.3"/>
    <row r="45" spans="1:29" ht="15.75" thickBot="1" x14ac:dyDescent="0.3">
      <c r="F45" s="76">
        <v>52</v>
      </c>
    </row>
    <row r="47" spans="1:29" x14ac:dyDescent="0.25">
      <c r="O47" s="77"/>
      <c r="P47" s="60" t="s">
        <v>55</v>
      </c>
      <c r="Q47" s="77"/>
    </row>
    <row r="48" spans="1:29" ht="15.75" thickBot="1" x14ac:dyDescent="0.3"/>
    <row r="49" spans="1:27" ht="21.75" thickBot="1" x14ac:dyDescent="0.3">
      <c r="A49" s="78" t="s">
        <v>57</v>
      </c>
      <c r="B49" s="79">
        <f>COUNTIF(T55:T76,"VRAI")</f>
        <v>5</v>
      </c>
      <c r="C49" s="80"/>
      <c r="D49" s="80"/>
      <c r="E49" s="80"/>
      <c r="F49" s="79">
        <f>COUNTIF(U55:U76,"VRAI")</f>
        <v>10</v>
      </c>
      <c r="G49" s="80"/>
      <c r="H49" s="80"/>
      <c r="I49" s="79">
        <f>COUNTIF(V55:V76,"VRAI")</f>
        <v>5</v>
      </c>
      <c r="J49" s="80"/>
      <c r="K49" s="80"/>
      <c r="L49" s="79">
        <f>COUNTIF(W55:W76,"VRAI")</f>
        <v>7</v>
      </c>
      <c r="M49" s="81"/>
    </row>
    <row r="50" spans="1:27" x14ac:dyDescent="0.25">
      <c r="A50" s="82" t="s">
        <v>58</v>
      </c>
      <c r="B50" s="83">
        <v>0</v>
      </c>
      <c r="E50" s="82" t="s">
        <v>58</v>
      </c>
      <c r="F50" s="83">
        <v>0</v>
      </c>
      <c r="H50" s="82" t="s">
        <v>58</v>
      </c>
      <c r="I50" s="83">
        <v>0</v>
      </c>
      <c r="K50" s="82" t="s">
        <v>58</v>
      </c>
      <c r="L50" s="83">
        <v>0</v>
      </c>
    </row>
    <row r="51" spans="1:27" ht="20.25" customHeight="1" x14ac:dyDescent="0.25">
      <c r="A51" s="84"/>
      <c r="B51" s="85"/>
      <c r="E51" s="84"/>
      <c r="F51" s="85"/>
      <c r="H51" s="84"/>
      <c r="I51" s="85"/>
      <c r="K51" s="84"/>
      <c r="L51" s="85"/>
    </row>
    <row r="52" spans="1:27" ht="15.75" thickBot="1" x14ac:dyDescent="0.3">
      <c r="A52" s="6" t="s">
        <v>59</v>
      </c>
      <c r="B52" s="86" t="str">
        <f>IF(B49-C55+B50&lt;=3,A52,A53)</f>
        <v>Limite non atteinte</v>
      </c>
      <c r="E52" s="6" t="s">
        <v>59</v>
      </c>
      <c r="F52" s="87" t="str">
        <f>IF(F49-G55+F50&lt;=5,E52,E53)</f>
        <v>Limite non atteinte</v>
      </c>
      <c r="H52" s="88" t="s">
        <v>59</v>
      </c>
      <c r="I52" s="89" t="str">
        <f>IF(I49-J55+I50&lt;=2,H52,H53)</f>
        <v>Limite non atteinte</v>
      </c>
      <c r="K52" s="88" t="s">
        <v>59</v>
      </c>
      <c r="L52" s="89" t="str">
        <f>IF(L49-M55+L50&lt;=3,K52,K53)</f>
        <v>Limite non atteinte</v>
      </c>
    </row>
    <row r="53" spans="1:27" ht="15.75" thickBot="1" x14ac:dyDescent="0.3">
      <c r="A53" s="6" t="s">
        <v>60</v>
      </c>
      <c r="B53" s="90"/>
      <c r="E53" s="6" t="s">
        <v>60</v>
      </c>
      <c r="H53" s="88" t="s">
        <v>60</v>
      </c>
      <c r="I53" s="91"/>
      <c r="K53" s="88" t="s">
        <v>60</v>
      </c>
      <c r="L53" s="91"/>
      <c r="T53" s="67" t="s">
        <v>61</v>
      </c>
      <c r="U53" s="68"/>
      <c r="V53" s="68"/>
      <c r="W53" s="69"/>
      <c r="X53" s="67" t="s">
        <v>62</v>
      </c>
      <c r="Y53" s="68"/>
      <c r="Z53" s="68"/>
      <c r="AA53" s="69"/>
    </row>
    <row r="54" spans="1:27" ht="15.75" thickBot="1" x14ac:dyDescent="0.3">
      <c r="A54" s="92" t="s">
        <v>63</v>
      </c>
      <c r="B54" s="93"/>
      <c r="C54" s="94" t="s">
        <v>64</v>
      </c>
      <c r="E54" s="95" t="s">
        <v>65</v>
      </c>
      <c r="F54" s="96"/>
      <c r="G54" s="97" t="s">
        <v>66</v>
      </c>
      <c r="H54" s="98" t="s">
        <v>67</v>
      </c>
      <c r="I54" s="99"/>
      <c r="J54" s="100" t="s">
        <v>68</v>
      </c>
      <c r="K54" s="101" t="s">
        <v>69</v>
      </c>
      <c r="L54" s="102"/>
      <c r="M54" s="103" t="s">
        <v>70</v>
      </c>
      <c r="P54" s="6" t="s">
        <v>71</v>
      </c>
      <c r="Q54" s="104" t="s">
        <v>72</v>
      </c>
      <c r="T54" s="105" t="s">
        <v>63</v>
      </c>
      <c r="U54" s="106" t="s">
        <v>65</v>
      </c>
      <c r="V54" s="106" t="s">
        <v>73</v>
      </c>
      <c r="W54" s="107" t="s">
        <v>69</v>
      </c>
      <c r="X54" s="105" t="s">
        <v>63</v>
      </c>
      <c r="Y54" s="106" t="s">
        <v>65</v>
      </c>
      <c r="Z54" s="106" t="s">
        <v>73</v>
      </c>
      <c r="AA54" s="107" t="s">
        <v>69</v>
      </c>
    </row>
    <row r="55" spans="1:27" ht="19.5" thickBot="1" x14ac:dyDescent="0.3">
      <c r="A55" s="108" t="s">
        <v>24</v>
      </c>
      <c r="B55" s="109" t="str">
        <f>IF(OR(B13="congé",C13="congé",D13="congé"),"Congé","")</f>
        <v/>
      </c>
      <c r="C55" s="110">
        <f>COUNTIF(X55:X76,"VRAI")</f>
        <v>0</v>
      </c>
      <c r="E55" s="108" t="s">
        <v>74</v>
      </c>
      <c r="F55" s="109" t="str">
        <f>IF(OR(E13="congé",F13="congé",G13="congé",H13="Congé",I13="Congé"),"Congé","")</f>
        <v/>
      </c>
      <c r="G55" s="111">
        <f>COUNTIF(Y55:Y76,"VRAI")</f>
        <v>0</v>
      </c>
      <c r="H55" s="108" t="s">
        <v>74</v>
      </c>
      <c r="I55" s="109" t="str">
        <f>IF(OR(J13="congé",K13="congé"),"congé","")</f>
        <v/>
      </c>
      <c r="J55" s="111">
        <f>COUNTIF(Z55:Z76,"VRAI")</f>
        <v>0</v>
      </c>
      <c r="K55" s="108" t="s">
        <v>74</v>
      </c>
      <c r="L55" s="109" t="str">
        <f>IF(OR(L13="congé",M13="congé",N13="congé"),"congé","")</f>
        <v/>
      </c>
      <c r="M55" s="110">
        <f>COUNTIF(AA55:AA76,"VRAI")</f>
        <v>0</v>
      </c>
      <c r="P55" s="91" t="s">
        <v>24</v>
      </c>
      <c r="Q55" s="104" t="s">
        <v>55</v>
      </c>
      <c r="R55" s="112" t="s">
        <v>75</v>
      </c>
      <c r="T55" s="105" t="b">
        <f>A55=A13</f>
        <v>1</v>
      </c>
      <c r="U55" s="106" t="b">
        <f t="shared" ref="U55:U76" si="2">E55=A13</f>
        <v>0</v>
      </c>
      <c r="V55" s="106" t="b">
        <f>H55=A13</f>
        <v>0</v>
      </c>
      <c r="W55" s="107" t="b">
        <f>K55=A13</f>
        <v>0</v>
      </c>
      <c r="X55" s="105" t="b">
        <f>AND((A55=A13),(B55="Congé"))</f>
        <v>0</v>
      </c>
      <c r="Y55" s="106" t="b">
        <f>AND((E55=A13),(F55="Congé"))</f>
        <v>0</v>
      </c>
      <c r="Z55" s="106" t="b">
        <f>AND((H55=A13),(I55="Congé"))</f>
        <v>0</v>
      </c>
      <c r="AA55" s="107" t="b">
        <f>AND((K55=A13),(L55="Congé"))</f>
        <v>0</v>
      </c>
    </row>
    <row r="56" spans="1:27" ht="18.75" x14ac:dyDescent="0.25">
      <c r="A56" s="113" t="s">
        <v>25</v>
      </c>
      <c r="B56" s="114" t="str">
        <f t="shared" ref="B56:B76" si="3">IF(OR(B14="congé",C14="congé",D14="congé"),"Congé","")</f>
        <v/>
      </c>
      <c r="E56" s="113" t="s">
        <v>74</v>
      </c>
      <c r="F56" s="114" t="str">
        <f t="shared" ref="F56:F76" si="4">IF(OR(E14="congé",F14="congé",G14="congé",H14="Congé",I14="Congé"),"Congé","")</f>
        <v/>
      </c>
      <c r="H56" s="113" t="s">
        <v>74</v>
      </c>
      <c r="I56" s="114" t="str">
        <f t="shared" ref="I56:I75" si="5">IF(OR(J14="congé",K14="congé"),"congé","")</f>
        <v/>
      </c>
      <c r="K56" s="113" t="s">
        <v>25</v>
      </c>
      <c r="L56" s="114" t="str">
        <f t="shared" ref="L56:L76" si="6">IF(OR(L14="congé",M14="congé",N14="congé"),"congé","")</f>
        <v/>
      </c>
      <c r="P56" s="91" t="s">
        <v>40</v>
      </c>
      <c r="Q56" s="104" t="str">
        <f>IF(OR(B52=A52,D37&lt;=1),B83,B84)</f>
        <v>OK</v>
      </c>
      <c r="R56" s="115"/>
      <c r="T56" s="105" t="b">
        <f t="shared" ref="T56:T76" si="7">A56=A14</f>
        <v>1</v>
      </c>
      <c r="U56" s="106" t="b">
        <f t="shared" si="2"/>
        <v>0</v>
      </c>
      <c r="V56" s="106" t="b">
        <f t="shared" ref="V56:V76" si="8">H56=A14</f>
        <v>0</v>
      </c>
      <c r="W56" s="107" t="b">
        <f t="shared" ref="W56:W76" si="9">K56=A14</f>
        <v>1</v>
      </c>
      <c r="X56" s="105" t="b">
        <f t="shared" ref="X56:X76" si="10">AND((A56=A14),(B56="Congé"))</f>
        <v>0</v>
      </c>
      <c r="Y56" s="106" t="b">
        <f t="shared" ref="Y56:Y76" si="11">AND((E56=A14),(F56="Congé"))</f>
        <v>0</v>
      </c>
      <c r="Z56" s="106" t="b">
        <f t="shared" ref="Z56:Z76" si="12">AND((H56=A14),(I56="Congé"))</f>
        <v>0</v>
      </c>
      <c r="AA56" s="107" t="b">
        <f t="shared" ref="AA56:AA76" si="13">AND((K56=A14),(L56="Congé"))</f>
        <v>0</v>
      </c>
    </row>
    <row r="57" spans="1:27" ht="18.75" x14ac:dyDescent="0.25">
      <c r="A57" s="113" t="s">
        <v>26</v>
      </c>
      <c r="B57" s="114" t="str">
        <f t="shared" si="3"/>
        <v/>
      </c>
      <c r="E57" s="113" t="s">
        <v>26</v>
      </c>
      <c r="F57" s="114" t="str">
        <f t="shared" si="4"/>
        <v/>
      </c>
      <c r="H57" s="113" t="s">
        <v>74</v>
      </c>
      <c r="I57" s="114" t="str">
        <f t="shared" si="5"/>
        <v/>
      </c>
      <c r="K57" s="113" t="s">
        <v>74</v>
      </c>
      <c r="L57" s="114" t="str">
        <f t="shared" si="6"/>
        <v/>
      </c>
      <c r="P57" s="91" t="s">
        <v>26</v>
      </c>
      <c r="Q57" s="104" t="str">
        <f>IF(OR(B52=A52,F52=E52,E37&lt;=1),B83,B84)</f>
        <v>OK</v>
      </c>
      <c r="R57" s="115"/>
      <c r="T57" s="105" t="b">
        <f t="shared" si="7"/>
        <v>1</v>
      </c>
      <c r="U57" s="106" t="b">
        <f t="shared" si="2"/>
        <v>1</v>
      </c>
      <c r="V57" s="106" t="b">
        <f t="shared" si="8"/>
        <v>0</v>
      </c>
      <c r="W57" s="107" t="b">
        <f t="shared" si="9"/>
        <v>0</v>
      </c>
      <c r="X57" s="105" t="b">
        <f t="shared" si="10"/>
        <v>0</v>
      </c>
      <c r="Y57" s="106" t="b">
        <f t="shared" si="11"/>
        <v>0</v>
      </c>
      <c r="Z57" s="106" t="b">
        <f t="shared" si="12"/>
        <v>0</v>
      </c>
      <c r="AA57" s="107" t="b">
        <f t="shared" si="13"/>
        <v>0</v>
      </c>
    </row>
    <row r="58" spans="1:27" ht="18.75" x14ac:dyDescent="0.25">
      <c r="A58" s="113" t="s">
        <v>27</v>
      </c>
      <c r="B58" s="114" t="str">
        <f t="shared" si="3"/>
        <v/>
      </c>
      <c r="E58" s="113" t="s">
        <v>27</v>
      </c>
      <c r="F58" s="114" t="str">
        <f t="shared" si="4"/>
        <v/>
      </c>
      <c r="H58" s="113" t="s">
        <v>74</v>
      </c>
      <c r="I58" s="114" t="str">
        <f t="shared" si="5"/>
        <v/>
      </c>
      <c r="K58" s="113" t="s">
        <v>74</v>
      </c>
      <c r="L58" s="114" t="str">
        <f t="shared" si="6"/>
        <v/>
      </c>
      <c r="P58" s="91" t="s">
        <v>76</v>
      </c>
      <c r="Q58" s="104" t="s">
        <v>55</v>
      </c>
      <c r="R58" s="115"/>
      <c r="T58" s="105" t="b">
        <f t="shared" si="7"/>
        <v>1</v>
      </c>
      <c r="U58" s="106" t="b">
        <f t="shared" si="2"/>
        <v>1</v>
      </c>
      <c r="V58" s="106" t="b">
        <f t="shared" si="8"/>
        <v>0</v>
      </c>
      <c r="W58" s="107" t="b">
        <f t="shared" si="9"/>
        <v>0</v>
      </c>
      <c r="X58" s="105" t="b">
        <f t="shared" si="10"/>
        <v>0</v>
      </c>
      <c r="Y58" s="106" t="b">
        <f t="shared" si="11"/>
        <v>0</v>
      </c>
      <c r="Z58" s="106" t="b">
        <f t="shared" si="12"/>
        <v>0</v>
      </c>
      <c r="AA58" s="107" t="b">
        <f t="shared" si="13"/>
        <v>0</v>
      </c>
    </row>
    <row r="59" spans="1:27" ht="18.75" x14ac:dyDescent="0.25">
      <c r="A59" s="113" t="s">
        <v>28</v>
      </c>
      <c r="B59" s="114" t="str">
        <f t="shared" si="3"/>
        <v/>
      </c>
      <c r="E59" s="113" t="s">
        <v>28</v>
      </c>
      <c r="F59" s="114" t="str">
        <f t="shared" si="4"/>
        <v/>
      </c>
      <c r="H59" s="113" t="s">
        <v>74</v>
      </c>
      <c r="I59" s="114" t="str">
        <f t="shared" si="5"/>
        <v/>
      </c>
      <c r="K59" s="113" t="s">
        <v>74</v>
      </c>
      <c r="L59" s="114" t="str">
        <f t="shared" si="6"/>
        <v/>
      </c>
      <c r="P59" s="91" t="s">
        <v>25</v>
      </c>
      <c r="Q59" s="104" t="str">
        <f>IF(OR(B52=A52,L52=K52,L37&lt;=1),B83,B84)</f>
        <v>OK</v>
      </c>
      <c r="T59" s="105" t="b">
        <f t="shared" si="7"/>
        <v>1</v>
      </c>
      <c r="U59" s="106" t="b">
        <f t="shared" si="2"/>
        <v>1</v>
      </c>
      <c r="V59" s="106" t="b">
        <f t="shared" si="8"/>
        <v>0</v>
      </c>
      <c r="W59" s="107" t="b">
        <f t="shared" si="9"/>
        <v>0</v>
      </c>
      <c r="X59" s="105" t="b">
        <f t="shared" si="10"/>
        <v>0</v>
      </c>
      <c r="Y59" s="106" t="b">
        <f t="shared" si="11"/>
        <v>0</v>
      </c>
      <c r="Z59" s="106" t="b">
        <f t="shared" si="12"/>
        <v>0</v>
      </c>
      <c r="AA59" s="107" t="b">
        <f t="shared" si="13"/>
        <v>0</v>
      </c>
    </row>
    <row r="60" spans="1:27" ht="18.75" x14ac:dyDescent="0.25">
      <c r="A60" s="113" t="s">
        <v>74</v>
      </c>
      <c r="B60" s="114" t="str">
        <f t="shared" si="3"/>
        <v/>
      </c>
      <c r="E60" s="113" t="s">
        <v>29</v>
      </c>
      <c r="F60" s="114" t="str">
        <f t="shared" si="4"/>
        <v/>
      </c>
      <c r="H60" s="113" t="s">
        <v>74</v>
      </c>
      <c r="I60" s="114" t="str">
        <f t="shared" si="5"/>
        <v/>
      </c>
      <c r="K60" s="113" t="s">
        <v>74</v>
      </c>
      <c r="L60" s="114" t="str">
        <f t="shared" si="6"/>
        <v/>
      </c>
      <c r="P60" s="91" t="s">
        <v>27</v>
      </c>
      <c r="Q60" s="104" t="str">
        <f>IF(OR(F52=E52,E37&lt;=1,H37&lt;=1,I37&lt;=1),B83,B84)</f>
        <v>OK</v>
      </c>
      <c r="T60" s="105" t="b">
        <f t="shared" si="7"/>
        <v>0</v>
      </c>
      <c r="U60" s="106" t="b">
        <f t="shared" si="2"/>
        <v>1</v>
      </c>
      <c r="V60" s="106" t="b">
        <f t="shared" si="8"/>
        <v>0</v>
      </c>
      <c r="W60" s="107" t="b">
        <f t="shared" si="9"/>
        <v>0</v>
      </c>
      <c r="X60" s="105" t="b">
        <f t="shared" si="10"/>
        <v>0</v>
      </c>
      <c r="Y60" s="106" t="b">
        <f t="shared" si="11"/>
        <v>0</v>
      </c>
      <c r="Z60" s="106" t="b">
        <f t="shared" si="12"/>
        <v>0</v>
      </c>
      <c r="AA60" s="107" t="b">
        <f t="shared" si="13"/>
        <v>0</v>
      </c>
    </row>
    <row r="61" spans="1:27" ht="18.75" x14ac:dyDescent="0.25">
      <c r="A61" s="113" t="s">
        <v>74</v>
      </c>
      <c r="B61" s="114" t="str">
        <f t="shared" si="3"/>
        <v/>
      </c>
      <c r="E61" s="113" t="s">
        <v>74</v>
      </c>
      <c r="F61" s="114" t="str">
        <f t="shared" si="4"/>
        <v/>
      </c>
      <c r="H61" s="113" t="s">
        <v>74</v>
      </c>
      <c r="I61" s="114" t="str">
        <f t="shared" si="5"/>
        <v/>
      </c>
      <c r="K61" s="113" t="s">
        <v>30</v>
      </c>
      <c r="L61" s="114" t="str">
        <f t="shared" si="6"/>
        <v/>
      </c>
      <c r="P61" s="91" t="s">
        <v>28</v>
      </c>
      <c r="Q61" s="104" t="str">
        <f>IF($F$52=$E$52,$B$83,$B$84)</f>
        <v>OK</v>
      </c>
      <c r="T61" s="105" t="b">
        <f t="shared" si="7"/>
        <v>0</v>
      </c>
      <c r="U61" s="106" t="b">
        <f t="shared" si="2"/>
        <v>0</v>
      </c>
      <c r="V61" s="106" t="b">
        <f t="shared" si="8"/>
        <v>0</v>
      </c>
      <c r="W61" s="107" t="b">
        <f t="shared" si="9"/>
        <v>1</v>
      </c>
      <c r="X61" s="105" t="b">
        <f t="shared" si="10"/>
        <v>0</v>
      </c>
      <c r="Y61" s="106" t="b">
        <f t="shared" si="11"/>
        <v>0</v>
      </c>
      <c r="Z61" s="106" t="b">
        <f t="shared" si="12"/>
        <v>0</v>
      </c>
      <c r="AA61" s="107" t="b">
        <f t="shared" si="13"/>
        <v>0</v>
      </c>
    </row>
    <row r="62" spans="1:27" ht="37.5" x14ac:dyDescent="0.25">
      <c r="A62" s="113" t="s">
        <v>74</v>
      </c>
      <c r="B62" s="114" t="str">
        <f t="shared" si="3"/>
        <v/>
      </c>
      <c r="E62" s="113" t="s">
        <v>74</v>
      </c>
      <c r="F62" s="114" t="str">
        <f t="shared" si="4"/>
        <v/>
      </c>
      <c r="H62" s="113" t="s">
        <v>74</v>
      </c>
      <c r="I62" s="114" t="str">
        <f t="shared" si="5"/>
        <v/>
      </c>
      <c r="K62" s="113" t="s">
        <v>31</v>
      </c>
      <c r="L62" s="114" t="str">
        <f t="shared" si="6"/>
        <v/>
      </c>
      <c r="P62" s="91" t="s">
        <v>29</v>
      </c>
      <c r="Q62" s="104" t="str">
        <f>IF($F$52=$E$52,$B$83,$B$84)</f>
        <v>OK</v>
      </c>
      <c r="T62" s="105" t="b">
        <f t="shared" si="7"/>
        <v>0</v>
      </c>
      <c r="U62" s="106" t="b">
        <f t="shared" si="2"/>
        <v>0</v>
      </c>
      <c r="V62" s="106" t="b">
        <f t="shared" si="8"/>
        <v>0</v>
      </c>
      <c r="W62" s="107" t="b">
        <f t="shared" si="9"/>
        <v>1</v>
      </c>
      <c r="X62" s="105" t="b">
        <f t="shared" si="10"/>
        <v>0</v>
      </c>
      <c r="Y62" s="106" t="b">
        <f t="shared" si="11"/>
        <v>0</v>
      </c>
      <c r="Z62" s="106" t="b">
        <f t="shared" si="12"/>
        <v>0</v>
      </c>
      <c r="AA62" s="107" t="b">
        <f t="shared" si="13"/>
        <v>0</v>
      </c>
    </row>
    <row r="63" spans="1:27" ht="18.75" x14ac:dyDescent="0.25">
      <c r="A63" s="113" t="s">
        <v>74</v>
      </c>
      <c r="B63" s="114" t="str">
        <f t="shared" si="3"/>
        <v/>
      </c>
      <c r="E63" s="113" t="s">
        <v>74</v>
      </c>
      <c r="F63" s="114" t="str">
        <f t="shared" si="4"/>
        <v/>
      </c>
      <c r="H63" s="113" t="s">
        <v>32</v>
      </c>
      <c r="I63" s="114" t="str">
        <f t="shared" si="5"/>
        <v/>
      </c>
      <c r="K63" s="113" t="s">
        <v>32</v>
      </c>
      <c r="L63" s="114" t="str">
        <f t="shared" si="6"/>
        <v/>
      </c>
      <c r="P63" s="91" t="s">
        <v>36</v>
      </c>
      <c r="Q63" s="104" t="str">
        <f>IF(OR(F52=E52,I52=H52,F37&lt;=1,H37&lt;=1,K37&lt;=1),B83,B84)</f>
        <v>OK</v>
      </c>
      <c r="T63" s="105" t="b">
        <f t="shared" si="7"/>
        <v>0</v>
      </c>
      <c r="U63" s="106" t="b">
        <f t="shared" si="2"/>
        <v>0</v>
      </c>
      <c r="V63" s="106" t="b">
        <f t="shared" si="8"/>
        <v>1</v>
      </c>
      <c r="W63" s="107" t="b">
        <f t="shared" si="9"/>
        <v>1</v>
      </c>
      <c r="X63" s="105" t="b">
        <f t="shared" si="10"/>
        <v>0</v>
      </c>
      <c r="Y63" s="106" t="b">
        <f t="shared" si="11"/>
        <v>0</v>
      </c>
      <c r="Z63" s="106" t="b">
        <f t="shared" si="12"/>
        <v>0</v>
      </c>
      <c r="AA63" s="107" t="b">
        <f t="shared" si="13"/>
        <v>0</v>
      </c>
    </row>
    <row r="64" spans="1:27" ht="18.75" x14ac:dyDescent="0.25">
      <c r="A64" s="113" t="s">
        <v>74</v>
      </c>
      <c r="B64" s="114" t="str">
        <f t="shared" si="3"/>
        <v/>
      </c>
      <c r="E64" s="113" t="s">
        <v>74</v>
      </c>
      <c r="F64" s="114" t="str">
        <f t="shared" si="4"/>
        <v/>
      </c>
      <c r="H64" s="113" t="s">
        <v>74</v>
      </c>
      <c r="I64" s="114" t="str">
        <f t="shared" si="5"/>
        <v/>
      </c>
      <c r="K64" s="113" t="s">
        <v>33</v>
      </c>
      <c r="L64" s="114" t="str">
        <f t="shared" si="6"/>
        <v/>
      </c>
      <c r="P64" s="91" t="s">
        <v>30</v>
      </c>
      <c r="Q64" s="104" t="str">
        <f>IF(L52=K52,B83,B84)</f>
        <v>OK</v>
      </c>
      <c r="T64" s="105" t="b">
        <f t="shared" si="7"/>
        <v>0</v>
      </c>
      <c r="U64" s="106" t="b">
        <f t="shared" si="2"/>
        <v>0</v>
      </c>
      <c r="V64" s="106" t="b">
        <f t="shared" si="8"/>
        <v>0</v>
      </c>
      <c r="W64" s="107" t="b">
        <f t="shared" si="9"/>
        <v>1</v>
      </c>
      <c r="X64" s="105" t="b">
        <f t="shared" si="10"/>
        <v>0</v>
      </c>
      <c r="Y64" s="106" t="b">
        <f t="shared" si="11"/>
        <v>0</v>
      </c>
      <c r="Z64" s="106" t="b">
        <f t="shared" si="12"/>
        <v>0</v>
      </c>
      <c r="AA64" s="107" t="b">
        <f t="shared" si="13"/>
        <v>0</v>
      </c>
    </row>
    <row r="65" spans="1:27" ht="18.75" x14ac:dyDescent="0.25">
      <c r="A65" s="113" t="s">
        <v>74</v>
      </c>
      <c r="B65" s="114" t="str">
        <f t="shared" si="3"/>
        <v/>
      </c>
      <c r="E65" s="113" t="s">
        <v>74</v>
      </c>
      <c r="F65" s="114" t="str">
        <f t="shared" si="4"/>
        <v/>
      </c>
      <c r="H65" s="113" t="s">
        <v>34</v>
      </c>
      <c r="I65" s="114" t="str">
        <f t="shared" si="5"/>
        <v/>
      </c>
      <c r="K65" s="113" t="s">
        <v>74</v>
      </c>
      <c r="L65" s="114" t="str">
        <f t="shared" si="6"/>
        <v/>
      </c>
      <c r="P65" s="91" t="s">
        <v>31</v>
      </c>
      <c r="Q65" s="104" t="str">
        <f>IF(L52=K52,B83,B84)</f>
        <v>OK</v>
      </c>
      <c r="T65" s="105" t="b">
        <f t="shared" si="7"/>
        <v>0</v>
      </c>
      <c r="U65" s="106" t="b">
        <f t="shared" si="2"/>
        <v>0</v>
      </c>
      <c r="V65" s="106" t="b">
        <f t="shared" si="8"/>
        <v>1</v>
      </c>
      <c r="W65" s="107" t="b">
        <f t="shared" si="9"/>
        <v>0</v>
      </c>
      <c r="X65" s="105" t="b">
        <f t="shared" si="10"/>
        <v>0</v>
      </c>
      <c r="Y65" s="106" t="b">
        <f t="shared" si="11"/>
        <v>0</v>
      </c>
      <c r="Z65" s="106" t="b">
        <f t="shared" si="12"/>
        <v>0</v>
      </c>
      <c r="AA65" s="107" t="b">
        <f t="shared" si="13"/>
        <v>0</v>
      </c>
    </row>
    <row r="66" spans="1:27" ht="18.75" x14ac:dyDescent="0.25">
      <c r="A66" s="113" t="s">
        <v>74</v>
      </c>
      <c r="B66" s="114" t="str">
        <f t="shared" si="3"/>
        <v/>
      </c>
      <c r="E66" s="113" t="s">
        <v>74</v>
      </c>
      <c r="F66" s="114" t="str">
        <f t="shared" si="4"/>
        <v/>
      </c>
      <c r="H66" s="113" t="s">
        <v>35</v>
      </c>
      <c r="I66" s="114" t="str">
        <f t="shared" si="5"/>
        <v/>
      </c>
      <c r="K66" s="113" t="s">
        <v>35</v>
      </c>
      <c r="L66" s="114" t="str">
        <f t="shared" si="6"/>
        <v/>
      </c>
      <c r="P66" s="6" t="s">
        <v>33</v>
      </c>
      <c r="Q66" s="104" t="str">
        <f>IF(L52=K52,B83,B84)</f>
        <v>OK</v>
      </c>
      <c r="T66" s="105" t="b">
        <f t="shared" si="7"/>
        <v>0</v>
      </c>
      <c r="U66" s="106" t="b">
        <f t="shared" si="2"/>
        <v>0</v>
      </c>
      <c r="V66" s="106" t="b">
        <f t="shared" si="8"/>
        <v>1</v>
      </c>
      <c r="W66" s="107" t="b">
        <f t="shared" si="9"/>
        <v>1</v>
      </c>
      <c r="X66" s="105" t="b">
        <f t="shared" si="10"/>
        <v>0</v>
      </c>
      <c r="Y66" s="106" t="b">
        <f t="shared" si="11"/>
        <v>0</v>
      </c>
      <c r="Z66" s="106" t="b">
        <f t="shared" si="12"/>
        <v>0</v>
      </c>
      <c r="AA66" s="107" t="b">
        <f t="shared" si="13"/>
        <v>0</v>
      </c>
    </row>
    <row r="67" spans="1:27" ht="18.75" x14ac:dyDescent="0.25">
      <c r="A67" s="113" t="s">
        <v>74</v>
      </c>
      <c r="B67" s="114" t="str">
        <f t="shared" si="3"/>
        <v/>
      </c>
      <c r="E67" s="113" t="s">
        <v>36</v>
      </c>
      <c r="F67" s="114" t="str">
        <f t="shared" si="4"/>
        <v/>
      </c>
      <c r="H67" s="113" t="s">
        <v>36</v>
      </c>
      <c r="I67" s="114" t="str">
        <f t="shared" si="5"/>
        <v/>
      </c>
      <c r="K67" s="113" t="s">
        <v>74</v>
      </c>
      <c r="L67" s="114" t="str">
        <f t="shared" si="6"/>
        <v/>
      </c>
      <c r="P67" s="6" t="s">
        <v>32</v>
      </c>
      <c r="Q67" s="104" t="str">
        <f>IF(OR(L52=K52,I52=H52,J37&lt;=1),B83,B84)</f>
        <v>OK</v>
      </c>
      <c r="T67" s="105" t="b">
        <f t="shared" si="7"/>
        <v>0</v>
      </c>
      <c r="U67" s="106" t="b">
        <f t="shared" si="2"/>
        <v>1</v>
      </c>
      <c r="V67" s="106" t="b">
        <f t="shared" si="8"/>
        <v>1</v>
      </c>
      <c r="W67" s="107" t="b">
        <f t="shared" si="9"/>
        <v>0</v>
      </c>
      <c r="X67" s="105" t="b">
        <f t="shared" si="10"/>
        <v>0</v>
      </c>
      <c r="Y67" s="106" t="b">
        <f t="shared" si="11"/>
        <v>0</v>
      </c>
      <c r="Z67" s="106" t="b">
        <f t="shared" si="12"/>
        <v>0</v>
      </c>
      <c r="AA67" s="107" t="b">
        <f t="shared" si="13"/>
        <v>0</v>
      </c>
    </row>
    <row r="68" spans="1:27" ht="18.75" x14ac:dyDescent="0.25">
      <c r="A68" s="113" t="s">
        <v>74</v>
      </c>
      <c r="B68" s="114" t="str">
        <f t="shared" si="3"/>
        <v/>
      </c>
      <c r="E68" s="113" t="s">
        <v>37</v>
      </c>
      <c r="F68" s="114" t="str">
        <f t="shared" si="4"/>
        <v/>
      </c>
      <c r="H68" s="113" t="s">
        <v>74</v>
      </c>
      <c r="I68" s="114" t="str">
        <f t="shared" si="5"/>
        <v/>
      </c>
      <c r="K68" s="113" t="s">
        <v>74</v>
      </c>
      <c r="L68" s="114" t="str">
        <f t="shared" si="6"/>
        <v/>
      </c>
      <c r="P68" s="6" t="s">
        <v>34</v>
      </c>
      <c r="Q68" s="104" t="str">
        <f>IF(I52=H52,B83,B84)</f>
        <v>OK</v>
      </c>
      <c r="T68" s="105" t="b">
        <f t="shared" si="7"/>
        <v>0</v>
      </c>
      <c r="U68" s="106" t="b">
        <f t="shared" si="2"/>
        <v>1</v>
      </c>
      <c r="V68" s="106" t="b">
        <f t="shared" si="8"/>
        <v>0</v>
      </c>
      <c r="W68" s="107" t="b">
        <f t="shared" si="9"/>
        <v>0</v>
      </c>
      <c r="X68" s="105" t="b">
        <f t="shared" si="10"/>
        <v>0</v>
      </c>
      <c r="Y68" s="106" t="b">
        <f t="shared" si="11"/>
        <v>0</v>
      </c>
      <c r="Z68" s="106" t="b">
        <f t="shared" si="12"/>
        <v>0</v>
      </c>
      <c r="AA68" s="107" t="b">
        <f t="shared" si="13"/>
        <v>0</v>
      </c>
    </row>
    <row r="69" spans="1:27" ht="18.75" x14ac:dyDescent="0.25">
      <c r="A69" s="113" t="s">
        <v>74</v>
      </c>
      <c r="B69" s="114" t="str">
        <f t="shared" si="3"/>
        <v/>
      </c>
      <c r="E69" s="113" t="s">
        <v>38</v>
      </c>
      <c r="F69" s="114" t="str">
        <f t="shared" si="4"/>
        <v/>
      </c>
      <c r="H69" s="113" t="s">
        <v>74</v>
      </c>
      <c r="I69" s="114" t="str">
        <f t="shared" si="5"/>
        <v/>
      </c>
      <c r="K69" s="113" t="s">
        <v>74</v>
      </c>
      <c r="L69" s="114" t="str">
        <f t="shared" si="6"/>
        <v/>
      </c>
      <c r="P69" s="6" t="s">
        <v>35</v>
      </c>
      <c r="Q69" s="104" t="str">
        <f>IF(OR(I52=H52,L52=K52,L37=1),B83,B84)</f>
        <v>OK</v>
      </c>
      <c r="T69" s="105" t="b">
        <f t="shared" si="7"/>
        <v>0</v>
      </c>
      <c r="U69" s="106" t="b">
        <f t="shared" si="2"/>
        <v>1</v>
      </c>
      <c r="V69" s="106" t="b">
        <f t="shared" si="8"/>
        <v>0</v>
      </c>
      <c r="W69" s="107" t="b">
        <f t="shared" si="9"/>
        <v>0</v>
      </c>
      <c r="X69" s="105" t="b">
        <f t="shared" si="10"/>
        <v>0</v>
      </c>
      <c r="Y69" s="106" t="b">
        <f t="shared" si="11"/>
        <v>0</v>
      </c>
      <c r="Z69" s="106" t="b">
        <f t="shared" si="12"/>
        <v>0</v>
      </c>
      <c r="AA69" s="107" t="b">
        <f t="shared" si="13"/>
        <v>0</v>
      </c>
    </row>
    <row r="70" spans="1:27" ht="15" customHeight="1" x14ac:dyDescent="0.25">
      <c r="A70" s="113" t="s">
        <v>74</v>
      </c>
      <c r="B70" s="114" t="str">
        <f t="shared" si="3"/>
        <v/>
      </c>
      <c r="E70" s="113" t="s">
        <v>39</v>
      </c>
      <c r="F70" s="114" t="str">
        <f t="shared" si="4"/>
        <v/>
      </c>
      <c r="H70" s="113" t="s">
        <v>74</v>
      </c>
      <c r="I70" s="114" t="str">
        <f t="shared" si="5"/>
        <v/>
      </c>
      <c r="K70" s="113" t="s">
        <v>74</v>
      </c>
      <c r="L70" s="114" t="str">
        <f t="shared" si="6"/>
        <v/>
      </c>
      <c r="P70" s="6" t="s">
        <v>37</v>
      </c>
      <c r="Q70" s="104" t="str">
        <f>IF(OR(F52=E52,G37&lt;=1),B83,B84)</f>
        <v>OK</v>
      </c>
      <c r="T70" s="105" t="b">
        <f t="shared" si="7"/>
        <v>0</v>
      </c>
      <c r="U70" s="106" t="b">
        <f t="shared" si="2"/>
        <v>1</v>
      </c>
      <c r="V70" s="106" t="b">
        <f t="shared" si="8"/>
        <v>0</v>
      </c>
      <c r="W70" s="107" t="b">
        <f t="shared" si="9"/>
        <v>0</v>
      </c>
      <c r="X70" s="105" t="b">
        <f t="shared" si="10"/>
        <v>0</v>
      </c>
      <c r="Y70" s="106" t="b">
        <f t="shared" si="11"/>
        <v>0</v>
      </c>
      <c r="Z70" s="106" t="b">
        <f t="shared" si="12"/>
        <v>0</v>
      </c>
      <c r="AA70" s="107" t="b">
        <f t="shared" si="13"/>
        <v>0</v>
      </c>
    </row>
    <row r="71" spans="1:27" ht="18.75" x14ac:dyDescent="0.25">
      <c r="A71" s="113" t="s">
        <v>74</v>
      </c>
      <c r="B71" s="114" t="str">
        <f t="shared" si="3"/>
        <v/>
      </c>
      <c r="E71" s="113" t="s">
        <v>74</v>
      </c>
      <c r="F71" s="114" t="str">
        <f t="shared" si="4"/>
        <v/>
      </c>
      <c r="H71" s="113" t="s">
        <v>74</v>
      </c>
      <c r="I71" s="114" t="str">
        <f t="shared" si="5"/>
        <v/>
      </c>
      <c r="K71" s="113" t="s">
        <v>74</v>
      </c>
      <c r="L71" s="114" t="str">
        <f t="shared" si="6"/>
        <v/>
      </c>
      <c r="P71" s="6" t="s">
        <v>38</v>
      </c>
      <c r="Q71" s="104" t="str">
        <f>IF(OR(F52=E52,F37&lt;=1,G37&lt;=1,H37&lt;=1),B83,B84)</f>
        <v>OK</v>
      </c>
      <c r="T71" s="105" t="b">
        <f t="shared" si="7"/>
        <v>0</v>
      </c>
      <c r="U71" s="106" t="b">
        <f t="shared" si="2"/>
        <v>0</v>
      </c>
      <c r="V71" s="106" t="b">
        <f t="shared" si="8"/>
        <v>0</v>
      </c>
      <c r="W71" s="107" t="b">
        <f t="shared" si="9"/>
        <v>0</v>
      </c>
      <c r="X71" s="105" t="b">
        <f t="shared" si="10"/>
        <v>0</v>
      </c>
      <c r="Y71" s="106" t="b">
        <f t="shared" si="11"/>
        <v>0</v>
      </c>
      <c r="Z71" s="106" t="b">
        <f t="shared" si="12"/>
        <v>0</v>
      </c>
      <c r="AA71" s="107" t="b">
        <f t="shared" si="13"/>
        <v>0</v>
      </c>
    </row>
    <row r="72" spans="1:27" ht="18.75" x14ac:dyDescent="0.25">
      <c r="A72" s="113" t="s">
        <v>74</v>
      </c>
      <c r="B72" s="114" t="str">
        <f t="shared" si="3"/>
        <v/>
      </c>
      <c r="E72" s="113" t="s">
        <v>74</v>
      </c>
      <c r="F72" s="114" t="str">
        <f t="shared" si="4"/>
        <v/>
      </c>
      <c r="H72" s="113" t="s">
        <v>74</v>
      </c>
      <c r="I72" s="114" t="str">
        <f t="shared" si="5"/>
        <v/>
      </c>
      <c r="K72" s="113" t="s">
        <v>41</v>
      </c>
      <c r="L72" s="114" t="str">
        <f t="shared" si="6"/>
        <v/>
      </c>
      <c r="P72" s="6" t="s">
        <v>41</v>
      </c>
      <c r="Q72" s="104" t="str">
        <f>IF(OR(L52=K52,L37&lt;=1),B83,B84)</f>
        <v>OK</v>
      </c>
      <c r="T72" s="105" t="b">
        <f t="shared" si="7"/>
        <v>0</v>
      </c>
      <c r="U72" s="106" t="b">
        <f t="shared" si="2"/>
        <v>0</v>
      </c>
      <c r="V72" s="106" t="b">
        <f t="shared" si="8"/>
        <v>0</v>
      </c>
      <c r="W72" s="107" t="b">
        <f t="shared" si="9"/>
        <v>1</v>
      </c>
      <c r="X72" s="105" t="b">
        <f t="shared" si="10"/>
        <v>0</v>
      </c>
      <c r="Y72" s="106" t="b">
        <f t="shared" si="11"/>
        <v>0</v>
      </c>
      <c r="Z72" s="106" t="b">
        <f t="shared" si="12"/>
        <v>0</v>
      </c>
      <c r="AA72" s="107" t="b">
        <f t="shared" si="13"/>
        <v>0</v>
      </c>
    </row>
    <row r="73" spans="1:27" ht="18.75" x14ac:dyDescent="0.25">
      <c r="A73" s="113" t="s">
        <v>74</v>
      </c>
      <c r="B73" s="114" t="str">
        <f t="shared" si="3"/>
        <v/>
      </c>
      <c r="E73" s="113" t="s">
        <v>42</v>
      </c>
      <c r="F73" s="114" t="str">
        <f t="shared" si="4"/>
        <v/>
      </c>
      <c r="H73" s="113" t="s">
        <v>42</v>
      </c>
      <c r="I73" s="114" t="str">
        <f t="shared" si="5"/>
        <v/>
      </c>
      <c r="K73" s="113" t="s">
        <v>74</v>
      </c>
      <c r="L73" s="114" t="str">
        <f t="shared" si="6"/>
        <v/>
      </c>
      <c r="P73" s="6" t="s">
        <v>42</v>
      </c>
      <c r="Q73" s="104" t="str">
        <f>IF(OR(I52=H52,F52=E52,G37&lt;=1,J37&lt;=1,K37&lt;=1),B83,B84)</f>
        <v>OK</v>
      </c>
      <c r="T73" s="105" t="b">
        <f t="shared" si="7"/>
        <v>0</v>
      </c>
      <c r="U73" s="106" t="b">
        <f t="shared" si="2"/>
        <v>1</v>
      </c>
      <c r="V73" s="106" t="b">
        <f t="shared" si="8"/>
        <v>1</v>
      </c>
      <c r="W73" s="107" t="b">
        <f t="shared" si="9"/>
        <v>0</v>
      </c>
      <c r="X73" s="105" t="b">
        <f t="shared" si="10"/>
        <v>0</v>
      </c>
      <c r="Y73" s="106" t="b">
        <f t="shared" si="11"/>
        <v>0</v>
      </c>
      <c r="Z73" s="106" t="b">
        <f t="shared" si="12"/>
        <v>0</v>
      </c>
      <c r="AA73" s="107" t="b">
        <f t="shared" si="13"/>
        <v>0</v>
      </c>
    </row>
    <row r="74" spans="1:27" ht="18.75" x14ac:dyDescent="0.25">
      <c r="A74" s="113" t="s">
        <v>74</v>
      </c>
      <c r="B74" s="114" t="str">
        <f t="shared" si="3"/>
        <v/>
      </c>
      <c r="E74" s="113" t="s">
        <v>43</v>
      </c>
      <c r="F74" s="114" t="str">
        <f t="shared" si="4"/>
        <v/>
      </c>
      <c r="H74" s="113" t="s">
        <v>74</v>
      </c>
      <c r="I74" s="114" t="str">
        <f t="shared" si="5"/>
        <v/>
      </c>
      <c r="K74" s="113" t="s">
        <v>74</v>
      </c>
      <c r="L74" s="114" t="str">
        <f t="shared" si="6"/>
        <v/>
      </c>
      <c r="P74" s="6" t="s">
        <v>43</v>
      </c>
      <c r="Q74" s="104" t="str">
        <f>IF(OR(F52=E52,E37&lt;=1),B83,B84)</f>
        <v>OK</v>
      </c>
      <c r="T74" s="105" t="b">
        <f t="shared" si="7"/>
        <v>0</v>
      </c>
      <c r="U74" s="106" t="b">
        <f t="shared" si="2"/>
        <v>1</v>
      </c>
      <c r="V74" s="106" t="b">
        <f t="shared" si="8"/>
        <v>0</v>
      </c>
      <c r="W74" s="107" t="b">
        <f t="shared" si="9"/>
        <v>0</v>
      </c>
      <c r="X74" s="105" t="b">
        <f t="shared" si="10"/>
        <v>0</v>
      </c>
      <c r="Y74" s="106" t="b">
        <f t="shared" si="11"/>
        <v>0</v>
      </c>
      <c r="Z74" s="106" t="b">
        <f t="shared" si="12"/>
        <v>0</v>
      </c>
      <c r="AA74" s="107" t="b">
        <f t="shared" si="13"/>
        <v>0</v>
      </c>
    </row>
    <row r="75" spans="1:27" ht="18.75" x14ac:dyDescent="0.25">
      <c r="A75" s="113" t="s">
        <v>74</v>
      </c>
      <c r="B75" s="114" t="str">
        <f t="shared" si="3"/>
        <v/>
      </c>
      <c r="E75" s="113" t="s">
        <v>74</v>
      </c>
      <c r="F75" s="114" t="str">
        <f t="shared" si="4"/>
        <v/>
      </c>
      <c r="H75" s="113" t="s">
        <v>74</v>
      </c>
      <c r="I75" s="114" t="str">
        <f t="shared" si="5"/>
        <v/>
      </c>
      <c r="K75" s="113" t="s">
        <v>74</v>
      </c>
      <c r="L75" s="114" t="str">
        <f t="shared" si="6"/>
        <v/>
      </c>
      <c r="P75" s="6" t="s">
        <v>46</v>
      </c>
      <c r="Q75" s="104" t="str">
        <f>IF(I52=H52,B83,B84)</f>
        <v>OK</v>
      </c>
      <c r="T75" s="105" t="b">
        <f t="shared" si="7"/>
        <v>0</v>
      </c>
      <c r="U75" s="106" t="b">
        <f t="shared" si="2"/>
        <v>0</v>
      </c>
      <c r="V75" s="106" t="b">
        <f t="shared" si="8"/>
        <v>0</v>
      </c>
      <c r="W75" s="107" t="b">
        <f t="shared" si="9"/>
        <v>0</v>
      </c>
      <c r="X75" s="105" t="b">
        <f t="shared" si="10"/>
        <v>0</v>
      </c>
      <c r="Y75" s="106" t="b">
        <f t="shared" si="11"/>
        <v>0</v>
      </c>
      <c r="Z75" s="106" t="b">
        <f t="shared" si="12"/>
        <v>0</v>
      </c>
      <c r="AA75" s="107" t="b">
        <f t="shared" si="13"/>
        <v>0</v>
      </c>
    </row>
    <row r="76" spans="1:27" ht="19.5" thickBot="1" x14ac:dyDescent="0.3">
      <c r="A76" s="116" t="s">
        <v>74</v>
      </c>
      <c r="B76" s="117" t="str">
        <f t="shared" si="3"/>
        <v/>
      </c>
      <c r="E76" s="116" t="s">
        <v>74</v>
      </c>
      <c r="F76" s="117" t="str">
        <f t="shared" si="4"/>
        <v/>
      </c>
      <c r="H76" s="116" t="s">
        <v>74</v>
      </c>
      <c r="I76" s="117" t="str">
        <f>IF(OR(J34="congé",K34="congé"),"congé","")</f>
        <v/>
      </c>
      <c r="K76" s="116" t="s">
        <v>74</v>
      </c>
      <c r="L76" s="117" t="str">
        <f t="shared" si="6"/>
        <v/>
      </c>
      <c r="T76" s="118" t="b">
        <f t="shared" si="7"/>
        <v>0</v>
      </c>
      <c r="U76" s="119" t="b">
        <f t="shared" si="2"/>
        <v>0</v>
      </c>
      <c r="V76" s="119" t="b">
        <f t="shared" si="8"/>
        <v>0</v>
      </c>
      <c r="W76" s="120" t="b">
        <f t="shared" si="9"/>
        <v>0</v>
      </c>
      <c r="X76" s="118" t="b">
        <f t="shared" si="10"/>
        <v>0</v>
      </c>
      <c r="Y76" s="119" t="b">
        <f t="shared" si="11"/>
        <v>0</v>
      </c>
      <c r="Z76" s="119" t="b">
        <f t="shared" si="12"/>
        <v>0</v>
      </c>
      <c r="AA76" s="120" t="b">
        <f t="shared" si="13"/>
        <v>0</v>
      </c>
    </row>
    <row r="80" spans="1:27" ht="25.5" x14ac:dyDescent="0.25">
      <c r="A80" s="121" t="s">
        <v>11</v>
      </c>
      <c r="B80" s="121" t="s">
        <v>12</v>
      </c>
      <c r="C80" s="121" t="s">
        <v>13</v>
      </c>
      <c r="D80" s="121" t="s">
        <v>14</v>
      </c>
      <c r="E80" s="121" t="s">
        <v>15</v>
      </c>
      <c r="F80" s="121" t="s">
        <v>16</v>
      </c>
      <c r="G80" s="121" t="s">
        <v>17</v>
      </c>
      <c r="H80" s="122" t="s">
        <v>18</v>
      </c>
      <c r="I80" s="121" t="s">
        <v>19</v>
      </c>
      <c r="J80" s="121" t="s">
        <v>20</v>
      </c>
      <c r="K80" s="121" t="s">
        <v>21</v>
      </c>
      <c r="L80" s="121" t="s">
        <v>22</v>
      </c>
      <c r="M80" s="121" t="s">
        <v>23</v>
      </c>
    </row>
    <row r="81" spans="1:13" x14ac:dyDescent="0.25">
      <c r="A81" s="123" t="str">
        <f>IF(OR(B37&lt;=1,B52=A52),B83,B84)</f>
        <v>OK</v>
      </c>
      <c r="B81" s="124" t="str">
        <f>IF(OR(C37&lt;=1,B52=A52),B83,B84)</f>
        <v>OK</v>
      </c>
      <c r="C81" s="124" t="str">
        <f>IF(OR(D37&lt;=1,B52=A52),B83,B84)</f>
        <v>OK</v>
      </c>
      <c r="D81" s="123" t="str">
        <f>IF(OR(E37&lt;=1,$F$52=$E$52),B83,B84)</f>
        <v>OK</v>
      </c>
      <c r="E81" s="123" t="str">
        <f>IF(OR(F37&lt;=1,$F$52=$E$52),B83,B84)</f>
        <v>OK</v>
      </c>
      <c r="F81" s="123" t="str">
        <f>IF(OR(G37&lt;=1,$F$52=$E$52),B83,B84)</f>
        <v>OK</v>
      </c>
      <c r="G81" s="123" t="str">
        <f>IF(OR(H37&lt;=1,$F$52=$E$52),B83,B84)</f>
        <v>OK</v>
      </c>
      <c r="H81" s="123" t="str">
        <f>IF(OR(I37&lt;=1,$F$52=$E$52),B83,B84)</f>
        <v>OK</v>
      </c>
      <c r="I81" s="123" t="str">
        <f>IF(OR(J37&lt;=1,I52=H52),B83,B84)</f>
        <v>OK</v>
      </c>
      <c r="J81" s="123" t="str">
        <f>IF(OR(K37&lt;=1,I52=H52),B83,B84)</f>
        <v>OK</v>
      </c>
      <c r="K81" s="123" t="str">
        <f>IF(OR(L37&lt;=1,$L$52=$K$52),B83,B84)</f>
        <v>OK</v>
      </c>
      <c r="L81" s="123" t="str">
        <f>IF(OR(M37&lt;=1,$L$52=$K$52),B83,B84)</f>
        <v>OK</v>
      </c>
      <c r="M81" s="123" t="str">
        <f>IF(OR(N37&lt;=1,$L$52=$K$52),B83,B84)</f>
        <v>OK</v>
      </c>
    </row>
    <row r="83" spans="1:13" x14ac:dyDescent="0.25">
      <c r="B83" s="6" t="s">
        <v>53</v>
      </c>
      <c r="F83" s="6" t="s">
        <v>54</v>
      </c>
    </row>
    <row r="84" spans="1:13" x14ac:dyDescent="0.25">
      <c r="A84" s="6" t="s">
        <v>77</v>
      </c>
      <c r="B84" s="6" t="s">
        <v>55</v>
      </c>
      <c r="F84" s="6" t="s">
        <v>56</v>
      </c>
    </row>
    <row r="85" spans="1:13" x14ac:dyDescent="0.25">
      <c r="J85" s="125" t="e">
        <f>IF(
OR(
IF(AND(B84=A81, B13&gt;0), B84),IF(AND(B84=B81,C13&gt;0), B84))=B84,"ok","non")</f>
        <v>#VALUE!</v>
      </c>
    </row>
  </sheetData>
  <mergeCells count="32">
    <mergeCell ref="T53:W53"/>
    <mergeCell ref="X53:AA53"/>
    <mergeCell ref="A54:B54"/>
    <mergeCell ref="E54:F54"/>
    <mergeCell ref="H54:I54"/>
    <mergeCell ref="K54:L54"/>
    <mergeCell ref="A40:AC40"/>
    <mergeCell ref="G41:J42"/>
    <mergeCell ref="A50:A51"/>
    <mergeCell ref="B50:B51"/>
    <mergeCell ref="E50:E51"/>
    <mergeCell ref="F50:F51"/>
    <mergeCell ref="H50:H51"/>
    <mergeCell ref="I50:I51"/>
    <mergeCell ref="K50:K51"/>
    <mergeCell ref="L50:L51"/>
    <mergeCell ref="B35:D35"/>
    <mergeCell ref="E35:I35"/>
    <mergeCell ref="J35:K35"/>
    <mergeCell ref="L35:N35"/>
    <mergeCell ref="B38:D38"/>
    <mergeCell ref="E38:I38"/>
    <mergeCell ref="J38:K38"/>
    <mergeCell ref="L38:N38"/>
    <mergeCell ref="A1:D10"/>
    <mergeCell ref="E1:F2"/>
    <mergeCell ref="E3:F4"/>
    <mergeCell ref="E5:F6"/>
    <mergeCell ref="E7:F8"/>
    <mergeCell ref="G7:H8"/>
    <mergeCell ref="E9:F10"/>
    <mergeCell ref="G9:H10"/>
  </mergeCells>
  <conditionalFormatting sqref="B15:N34 C13:N14">
    <cfRule type="cellIs" dxfId="11" priority="8" operator="equal">
      <formula>4</formula>
    </cfRule>
    <cfRule type="cellIs" dxfId="10" priority="9" operator="equal">
      <formula>0</formula>
    </cfRule>
    <cfRule type="cellIs" dxfId="9" priority="10" operator="equal">
      <formula>1</formula>
    </cfRule>
    <cfRule type="cellIs" dxfId="8" priority="11" operator="equal">
      <formula>2</formula>
    </cfRule>
    <cfRule type="cellIs" dxfId="7" priority="12" operator="equal">
      <formula>3</formula>
    </cfRule>
  </conditionalFormatting>
  <conditionalFormatting sqref="B13:B14">
    <cfRule type="cellIs" dxfId="6" priority="3" operator="equal">
      <formula>4</formula>
    </cfRule>
    <cfRule type="cellIs" dxfId="5" priority="4" operator="equal">
      <formula>0</formula>
    </cfRule>
    <cfRule type="cellIs" dxfId="4" priority="5" operator="equal">
      <formula>1</formula>
    </cfRule>
    <cfRule type="cellIs" dxfId="3" priority="6" operator="equal">
      <formula>2</formula>
    </cfRule>
    <cfRule type="cellIs" dxfId="2" priority="7" operator="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F3B5ADF2-9FC0-4858-B1DD-213CB8EDF13E}">
            <xm:f>NOT(ISERROR(SEARCH($B$83,A81)))</xm:f>
            <xm:f>$B$83</xm:f>
            <x14:dxf>
              <fill>
                <patternFill>
                  <bgColor rgb="FFFF7C80"/>
                </patternFill>
              </fill>
            </x14:dxf>
          </x14:cfRule>
          <x14:cfRule type="containsText" priority="16" operator="containsText" id="{F595126E-C1CF-46ED-84F9-29AD1A61FD61}">
            <xm:f>NOT(ISERROR(SEARCH($B$84,A81)))</xm:f>
            <xm:f>$B$84</xm:f>
            <x14:dxf>
              <fill>
                <patternFill>
                  <bgColor rgb="FF92D050"/>
                </patternFill>
              </fill>
            </x14:dxf>
          </x14:cfRule>
          <xm:sqref>A81:M81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y.grillot@gmail.com</dc:creator>
  <cp:lastModifiedBy>y.grillot@gmail.com</cp:lastModifiedBy>
  <dcterms:created xsi:type="dcterms:W3CDTF">2023-05-26T14:42:05Z</dcterms:created>
  <dcterms:modified xsi:type="dcterms:W3CDTF">2023-05-26T14:45:43Z</dcterms:modified>
</cp:coreProperties>
</file>