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eiaceb-my.sharepoint.com/personal/stagiaireceb_institut-veia_fr/Documents/"/>
    </mc:Choice>
  </mc:AlternateContent>
  <xr:revisionPtr revIDLastSave="233" documentId="8_{275B252D-3F61-428D-8EDB-D5502D0E0C0F}" xr6:coauthVersionLast="47" xr6:coauthVersionMax="47" xr10:uidLastSave="{F3A0D751-DA67-47DF-A5A1-CD3FC895B700}"/>
  <bookViews>
    <workbookView xWindow="-120" yWindow="-120" windowWidth="29040" windowHeight="15840" xr2:uid="{2046C091-5ADF-470F-8B4A-56A48FE79B34}"/>
  </bookViews>
  <sheets>
    <sheet name="Construction neuve de logem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5" i="1" l="1"/>
  <c r="A325" i="1"/>
  <c r="K324" i="1"/>
  <c r="A324" i="1"/>
  <c r="K323" i="1"/>
  <c r="A323" i="1"/>
  <c r="K322" i="1"/>
  <c r="A322" i="1"/>
  <c r="K321" i="1"/>
  <c r="A321" i="1"/>
  <c r="K320" i="1"/>
  <c r="A320" i="1"/>
  <c r="K319" i="1"/>
  <c r="A319" i="1"/>
  <c r="K318" i="1"/>
  <c r="A318" i="1"/>
  <c r="K317" i="1"/>
  <c r="A317" i="1"/>
  <c r="K316" i="1"/>
  <c r="A316" i="1"/>
  <c r="K315" i="1"/>
  <c r="A315" i="1"/>
  <c r="K314" i="1"/>
  <c r="A314" i="1"/>
  <c r="K313" i="1"/>
  <c r="A313" i="1"/>
  <c r="K312" i="1"/>
  <c r="A312" i="1"/>
  <c r="K311" i="1"/>
  <c r="A311" i="1"/>
  <c r="K310" i="1"/>
  <c r="A310" i="1"/>
  <c r="K309" i="1"/>
  <c r="A309" i="1"/>
  <c r="K308" i="1"/>
  <c r="A308" i="1"/>
  <c r="K307" i="1"/>
  <c r="A307" i="1"/>
  <c r="K306" i="1"/>
  <c r="A306" i="1"/>
  <c r="K305" i="1"/>
  <c r="A305" i="1"/>
  <c r="K304" i="1"/>
  <c r="A304" i="1"/>
  <c r="K303" i="1"/>
  <c r="A303" i="1"/>
  <c r="K302" i="1"/>
  <c r="A302" i="1"/>
  <c r="K301" i="1"/>
  <c r="A301" i="1"/>
  <c r="K300" i="1"/>
  <c r="A300" i="1"/>
  <c r="K299" i="1"/>
  <c r="A299" i="1"/>
  <c r="K298" i="1"/>
  <c r="A298" i="1"/>
  <c r="K297" i="1"/>
  <c r="A297" i="1"/>
  <c r="K296" i="1"/>
  <c r="A296" i="1"/>
  <c r="K295" i="1"/>
  <c r="A295" i="1"/>
  <c r="K294" i="1"/>
  <c r="A294" i="1"/>
  <c r="K293" i="1"/>
  <c r="A293" i="1"/>
  <c r="K292" i="1"/>
  <c r="A292" i="1"/>
  <c r="K291" i="1"/>
  <c r="A291" i="1"/>
  <c r="K290" i="1"/>
  <c r="A290" i="1"/>
  <c r="K289" i="1"/>
  <c r="A289" i="1"/>
  <c r="K288" i="1"/>
  <c r="A288" i="1"/>
  <c r="K287" i="1"/>
  <c r="A287" i="1"/>
  <c r="K286" i="1"/>
  <c r="A286" i="1"/>
  <c r="K285" i="1"/>
  <c r="A285" i="1"/>
  <c r="K284" i="1"/>
  <c r="A284" i="1"/>
  <c r="K283" i="1"/>
  <c r="A283" i="1"/>
  <c r="K282" i="1"/>
  <c r="A282" i="1"/>
  <c r="K281" i="1"/>
  <c r="A281" i="1"/>
  <c r="K280" i="1"/>
  <c r="A280" i="1"/>
  <c r="K279" i="1"/>
  <c r="A279" i="1"/>
  <c r="K278" i="1"/>
  <c r="A278" i="1"/>
  <c r="K277" i="1"/>
  <c r="A277" i="1"/>
  <c r="K276" i="1"/>
  <c r="A276" i="1"/>
  <c r="K275" i="1"/>
  <c r="A275" i="1"/>
  <c r="K274" i="1"/>
  <c r="A274" i="1"/>
  <c r="K273" i="1"/>
  <c r="A273" i="1"/>
  <c r="K272" i="1"/>
  <c r="A272" i="1"/>
  <c r="K271" i="1"/>
  <c r="A271" i="1"/>
  <c r="K270" i="1"/>
  <c r="A270" i="1"/>
  <c r="K269" i="1"/>
  <c r="A269" i="1"/>
  <c r="K268" i="1"/>
  <c r="A268" i="1"/>
  <c r="K267" i="1"/>
  <c r="A267" i="1"/>
  <c r="K266" i="1"/>
  <c r="A266" i="1"/>
  <c r="K265" i="1"/>
  <c r="A265" i="1"/>
  <c r="K264" i="1"/>
  <c r="A264" i="1"/>
  <c r="K263" i="1"/>
  <c r="A263" i="1"/>
  <c r="K262" i="1"/>
  <c r="A262" i="1"/>
  <c r="K261" i="1"/>
  <c r="A261" i="1"/>
  <c r="K260" i="1"/>
  <c r="A260" i="1"/>
  <c r="K259" i="1"/>
  <c r="A259" i="1"/>
  <c r="K258" i="1"/>
  <c r="A258" i="1"/>
  <c r="K257" i="1"/>
  <c r="A257" i="1"/>
  <c r="K256" i="1"/>
  <c r="A256" i="1"/>
  <c r="K255" i="1"/>
  <c r="A255" i="1"/>
  <c r="K254" i="1"/>
  <c r="A254" i="1"/>
  <c r="K253" i="1"/>
  <c r="A253" i="1"/>
  <c r="K252" i="1"/>
  <c r="A252" i="1"/>
  <c r="K251" i="1"/>
  <c r="A251" i="1"/>
  <c r="K250" i="1"/>
  <c r="A250" i="1"/>
  <c r="K249" i="1"/>
  <c r="A249" i="1"/>
  <c r="K248" i="1"/>
  <c r="A248" i="1"/>
  <c r="K247" i="1"/>
  <c r="A247" i="1"/>
  <c r="K246" i="1"/>
  <c r="A246" i="1"/>
  <c r="K245" i="1"/>
  <c r="A245" i="1"/>
  <c r="K244" i="1"/>
  <c r="A244" i="1"/>
  <c r="K243" i="1"/>
  <c r="A243" i="1"/>
  <c r="K242" i="1"/>
  <c r="A242" i="1"/>
  <c r="K241" i="1"/>
  <c r="A241" i="1"/>
  <c r="K240" i="1"/>
  <c r="A240" i="1"/>
  <c r="K239" i="1"/>
  <c r="A239" i="1"/>
  <c r="K238" i="1"/>
  <c r="A238" i="1"/>
  <c r="K237" i="1"/>
  <c r="A237" i="1"/>
  <c r="K236" i="1"/>
  <c r="A236" i="1"/>
  <c r="K235" i="1"/>
  <c r="A235" i="1"/>
  <c r="K234" i="1"/>
  <c r="A234" i="1"/>
  <c r="K233" i="1"/>
  <c r="A233" i="1"/>
  <c r="K232" i="1"/>
  <c r="A232" i="1"/>
  <c r="K231" i="1"/>
  <c r="A231" i="1"/>
  <c r="K230" i="1"/>
  <c r="A230" i="1"/>
  <c r="K229" i="1"/>
  <c r="A229" i="1"/>
  <c r="K228" i="1"/>
  <c r="A228" i="1"/>
  <c r="K227" i="1"/>
  <c r="A227" i="1"/>
  <c r="K226" i="1"/>
  <c r="A226" i="1"/>
  <c r="K225" i="1"/>
  <c r="A225" i="1"/>
  <c r="K224" i="1"/>
  <c r="A224" i="1"/>
  <c r="K223" i="1"/>
  <c r="A223" i="1"/>
  <c r="K222" i="1"/>
  <c r="A222" i="1"/>
  <c r="K221" i="1"/>
  <c r="A221" i="1"/>
  <c r="K220" i="1"/>
  <c r="A220" i="1"/>
  <c r="K219" i="1"/>
  <c r="A219" i="1"/>
  <c r="K218" i="1"/>
  <c r="A218" i="1"/>
  <c r="K217" i="1"/>
  <c r="A217" i="1"/>
  <c r="K216" i="1"/>
  <c r="A216" i="1"/>
  <c r="K215" i="1"/>
  <c r="A215" i="1"/>
  <c r="K214" i="1"/>
  <c r="A214" i="1"/>
  <c r="K213" i="1"/>
  <c r="A213" i="1"/>
  <c r="K212" i="1"/>
  <c r="A212" i="1"/>
  <c r="K211" i="1"/>
  <c r="A211" i="1"/>
  <c r="K210" i="1"/>
  <c r="A210" i="1"/>
  <c r="K209" i="1"/>
  <c r="A209" i="1"/>
  <c r="K208" i="1"/>
  <c r="A208" i="1"/>
  <c r="K207" i="1"/>
  <c r="A207" i="1"/>
  <c r="K206" i="1"/>
  <c r="A206" i="1"/>
  <c r="K205" i="1"/>
  <c r="A205" i="1"/>
  <c r="K204" i="1"/>
  <c r="A204" i="1"/>
  <c r="K203" i="1"/>
  <c r="A203" i="1"/>
  <c r="K202" i="1"/>
  <c r="A202" i="1"/>
  <c r="K201" i="1"/>
  <c r="A201" i="1"/>
  <c r="K200" i="1"/>
  <c r="A200" i="1"/>
  <c r="K199" i="1"/>
  <c r="A199" i="1"/>
  <c r="K198" i="1"/>
  <c r="A198" i="1"/>
  <c r="K197" i="1"/>
  <c r="A197" i="1"/>
  <c r="K196" i="1"/>
  <c r="A196" i="1"/>
  <c r="K195" i="1"/>
  <c r="A195" i="1"/>
  <c r="K194" i="1"/>
  <c r="A194" i="1"/>
  <c r="K193" i="1"/>
  <c r="A193" i="1"/>
  <c r="K192" i="1"/>
  <c r="A192" i="1"/>
  <c r="K191" i="1"/>
  <c r="A191" i="1"/>
  <c r="K190" i="1"/>
  <c r="A190" i="1"/>
  <c r="K189" i="1"/>
  <c r="A189" i="1"/>
  <c r="K188" i="1"/>
  <c r="A188" i="1"/>
  <c r="K187" i="1"/>
  <c r="A187" i="1"/>
  <c r="K186" i="1"/>
  <c r="A186" i="1"/>
  <c r="K185" i="1"/>
  <c r="A185" i="1"/>
  <c r="K184" i="1"/>
  <c r="A184" i="1"/>
  <c r="K183" i="1"/>
  <c r="A183" i="1"/>
  <c r="K182" i="1"/>
  <c r="A182" i="1"/>
  <c r="K181" i="1"/>
  <c r="A181" i="1"/>
  <c r="K180" i="1"/>
  <c r="A180" i="1"/>
  <c r="K179" i="1"/>
  <c r="A179" i="1"/>
  <c r="K178" i="1"/>
  <c r="A178" i="1"/>
  <c r="K177" i="1"/>
  <c r="A177" i="1"/>
  <c r="K176" i="1"/>
  <c r="A176" i="1"/>
  <c r="K175" i="1"/>
  <c r="A175" i="1"/>
  <c r="K174" i="1"/>
  <c r="A174" i="1"/>
  <c r="K173" i="1"/>
  <c r="A173" i="1"/>
  <c r="K172" i="1"/>
  <c r="A172" i="1"/>
  <c r="K171" i="1"/>
  <c r="A171" i="1"/>
  <c r="K170" i="1"/>
  <c r="A170" i="1"/>
  <c r="K169" i="1"/>
  <c r="A169" i="1"/>
  <c r="K168" i="1"/>
  <c r="A168" i="1"/>
  <c r="K167" i="1"/>
  <c r="A167" i="1"/>
  <c r="K166" i="1"/>
  <c r="A166" i="1"/>
  <c r="K165" i="1"/>
  <c r="A165" i="1"/>
  <c r="K164" i="1"/>
  <c r="A164" i="1"/>
  <c r="K163" i="1"/>
  <c r="A163" i="1"/>
  <c r="K162" i="1"/>
  <c r="A162" i="1"/>
  <c r="K161" i="1"/>
  <c r="A161" i="1"/>
  <c r="K160" i="1"/>
  <c r="A160" i="1"/>
  <c r="K159" i="1"/>
  <c r="A159" i="1"/>
  <c r="K158" i="1"/>
  <c r="A158" i="1"/>
  <c r="K157" i="1"/>
  <c r="A157" i="1"/>
  <c r="K156" i="1"/>
  <c r="A156" i="1"/>
  <c r="K155" i="1"/>
  <c r="A155" i="1"/>
  <c r="K154" i="1"/>
  <c r="A154" i="1"/>
  <c r="K153" i="1"/>
  <c r="A153" i="1"/>
  <c r="K152" i="1"/>
  <c r="A152" i="1"/>
  <c r="K151" i="1"/>
  <c r="A151" i="1"/>
  <c r="K150" i="1"/>
  <c r="A150" i="1"/>
  <c r="K149" i="1"/>
  <c r="A149" i="1"/>
  <c r="K148" i="1"/>
  <c r="A148" i="1"/>
  <c r="K147" i="1"/>
  <c r="A147" i="1"/>
  <c r="K146" i="1"/>
  <c r="A146" i="1"/>
  <c r="K145" i="1"/>
  <c r="A145" i="1"/>
  <c r="K144" i="1"/>
  <c r="A144" i="1"/>
  <c r="K143" i="1"/>
  <c r="A143" i="1"/>
  <c r="K142" i="1"/>
  <c r="A142" i="1"/>
  <c r="K141" i="1"/>
  <c r="A141" i="1"/>
  <c r="K140" i="1"/>
  <c r="A140" i="1"/>
  <c r="K139" i="1"/>
  <c r="A139" i="1"/>
  <c r="K138" i="1"/>
  <c r="A138" i="1"/>
  <c r="K137" i="1"/>
  <c r="A137" i="1"/>
  <c r="K136" i="1"/>
  <c r="A136" i="1"/>
  <c r="K135" i="1"/>
  <c r="A135" i="1"/>
  <c r="K134" i="1"/>
  <c r="A134" i="1"/>
  <c r="K133" i="1"/>
  <c r="A133" i="1"/>
  <c r="K132" i="1"/>
  <c r="A132" i="1"/>
  <c r="K131" i="1"/>
  <c r="A131" i="1"/>
  <c r="K130" i="1"/>
  <c r="A130" i="1"/>
  <c r="K129" i="1"/>
  <c r="A129" i="1"/>
  <c r="K128" i="1"/>
  <c r="A128" i="1"/>
  <c r="K127" i="1"/>
  <c r="A127" i="1"/>
  <c r="K126" i="1"/>
  <c r="A126" i="1"/>
  <c r="K125" i="1"/>
  <c r="A125" i="1"/>
  <c r="K124" i="1"/>
  <c r="A124" i="1"/>
  <c r="K123" i="1"/>
  <c r="A123" i="1"/>
  <c r="K122" i="1"/>
  <c r="A122" i="1"/>
  <c r="K121" i="1"/>
  <c r="A121" i="1"/>
  <c r="K120" i="1"/>
  <c r="A120" i="1"/>
  <c r="K119" i="1"/>
  <c r="A119" i="1"/>
  <c r="K118" i="1"/>
  <c r="A118" i="1"/>
  <c r="K117" i="1"/>
  <c r="A117" i="1"/>
  <c r="K116" i="1"/>
  <c r="A116" i="1"/>
  <c r="K115" i="1"/>
  <c r="A115" i="1"/>
  <c r="K114" i="1"/>
  <c r="A114" i="1"/>
  <c r="K113" i="1"/>
  <c r="A113" i="1"/>
  <c r="K112" i="1"/>
  <c r="A112" i="1"/>
  <c r="K111" i="1"/>
  <c r="A111" i="1"/>
  <c r="K110" i="1"/>
  <c r="A110" i="1"/>
  <c r="K109" i="1"/>
  <c r="A109" i="1"/>
  <c r="K108" i="1"/>
  <c r="A108" i="1"/>
  <c r="K107" i="1"/>
  <c r="A107" i="1"/>
  <c r="K106" i="1"/>
  <c r="A106" i="1"/>
  <c r="K105" i="1"/>
  <c r="A105" i="1"/>
  <c r="K104" i="1"/>
  <c r="A104" i="1"/>
  <c r="K103" i="1"/>
  <c r="A103" i="1"/>
  <c r="K102" i="1"/>
  <c r="A102" i="1"/>
  <c r="K101" i="1"/>
  <c r="A101" i="1"/>
  <c r="K100" i="1"/>
  <c r="A100" i="1"/>
  <c r="K99" i="1"/>
  <c r="A99" i="1"/>
  <c r="K98" i="1"/>
  <c r="A98" i="1"/>
  <c r="K97" i="1"/>
  <c r="A97" i="1"/>
  <c r="K96" i="1"/>
  <c r="A96" i="1"/>
  <c r="K95" i="1"/>
  <c r="A95" i="1"/>
  <c r="K94" i="1"/>
  <c r="A94" i="1"/>
  <c r="K93" i="1"/>
  <c r="A93" i="1"/>
  <c r="K92" i="1"/>
  <c r="A92" i="1"/>
  <c r="K91" i="1"/>
  <c r="A91" i="1"/>
  <c r="K90" i="1"/>
  <c r="A90" i="1"/>
  <c r="K89" i="1"/>
  <c r="A89" i="1"/>
  <c r="K88" i="1"/>
  <c r="A88" i="1"/>
  <c r="K87" i="1"/>
  <c r="A87" i="1"/>
  <c r="K86" i="1"/>
  <c r="A86" i="1"/>
  <c r="K85" i="1"/>
  <c r="A85" i="1"/>
  <c r="K84" i="1"/>
  <c r="A84" i="1"/>
  <c r="K83" i="1"/>
  <c r="A83" i="1"/>
  <c r="K82" i="1"/>
  <c r="A82" i="1"/>
  <c r="K81" i="1"/>
  <c r="A81" i="1"/>
  <c r="K80" i="1"/>
  <c r="A80" i="1"/>
  <c r="K79" i="1"/>
  <c r="A79" i="1"/>
  <c r="K78" i="1"/>
  <c r="A78" i="1"/>
  <c r="K77" i="1"/>
  <c r="A77" i="1"/>
  <c r="K76" i="1"/>
  <c r="A76" i="1"/>
  <c r="K75" i="1"/>
  <c r="A75" i="1"/>
  <c r="K74" i="1"/>
  <c r="A74" i="1"/>
  <c r="K73" i="1"/>
  <c r="A73" i="1"/>
  <c r="K72" i="1"/>
  <c r="A72" i="1"/>
  <c r="K71" i="1"/>
  <c r="A71" i="1"/>
  <c r="K70" i="1"/>
  <c r="A70" i="1"/>
  <c r="K69" i="1"/>
  <c r="A69" i="1"/>
  <c r="K68" i="1"/>
  <c r="A68" i="1"/>
  <c r="K67" i="1"/>
  <c r="A67" i="1"/>
  <c r="K66" i="1"/>
  <c r="A66" i="1"/>
  <c r="K65" i="1"/>
  <c r="A65" i="1"/>
  <c r="K64" i="1"/>
  <c r="A64" i="1"/>
  <c r="K63" i="1"/>
  <c r="A63" i="1"/>
  <c r="K62" i="1"/>
  <c r="A62" i="1"/>
  <c r="K61" i="1"/>
  <c r="A61" i="1"/>
  <c r="K60" i="1"/>
  <c r="A60" i="1"/>
  <c r="K59" i="1"/>
  <c r="A59" i="1"/>
  <c r="K58" i="1"/>
  <c r="A58" i="1"/>
  <c r="K57" i="1"/>
  <c r="A57" i="1"/>
  <c r="K56" i="1"/>
  <c r="A56" i="1"/>
  <c r="K55" i="1"/>
  <c r="A55" i="1"/>
  <c r="V54" i="1"/>
  <c r="W51" i="1" s="1"/>
  <c r="T54" i="1"/>
  <c r="U51" i="1" s="1"/>
  <c r="K54" i="1"/>
  <c r="A54" i="1"/>
  <c r="K53" i="1"/>
  <c r="A53" i="1"/>
  <c r="K52" i="1"/>
  <c r="A52" i="1"/>
  <c r="K51" i="1"/>
  <c r="A51" i="1"/>
  <c r="K50" i="1"/>
  <c r="A50" i="1"/>
  <c r="E301" i="1" l="1"/>
  <c r="P298" i="1"/>
  <c r="P306" i="1"/>
  <c r="E313" i="1"/>
  <c r="E309" i="1"/>
  <c r="O320" i="1"/>
  <c r="P294" i="1"/>
  <c r="E297" i="1"/>
  <c r="E305" i="1"/>
  <c r="P302" i="1"/>
  <c r="E293" i="1"/>
  <c r="E319" i="1"/>
  <c r="O291" i="1"/>
  <c r="F293" i="1"/>
  <c r="O295" i="1"/>
  <c r="F297" i="1"/>
  <c r="O299" i="1"/>
  <c r="F301" i="1"/>
  <c r="O303" i="1"/>
  <c r="F305" i="1"/>
  <c r="O307" i="1"/>
  <c r="F309" i="1"/>
  <c r="F310" i="1"/>
  <c r="E311" i="1"/>
  <c r="F312" i="1"/>
  <c r="O314" i="1"/>
  <c r="P320" i="1"/>
  <c r="P291" i="1"/>
  <c r="E294" i="1"/>
  <c r="P295" i="1"/>
  <c r="E298" i="1"/>
  <c r="P299" i="1"/>
  <c r="E302" i="1"/>
  <c r="P303" i="1"/>
  <c r="E306" i="1"/>
  <c r="P307" i="1"/>
  <c r="F311" i="1"/>
  <c r="P314" i="1"/>
  <c r="F316" i="1"/>
  <c r="O322" i="1"/>
  <c r="F324" i="1"/>
  <c r="O292" i="1"/>
  <c r="F294" i="1"/>
  <c r="O296" i="1"/>
  <c r="F298" i="1"/>
  <c r="O300" i="1"/>
  <c r="F302" i="1"/>
  <c r="O304" i="1"/>
  <c r="F306" i="1"/>
  <c r="O308" i="1"/>
  <c r="F318" i="1"/>
  <c r="E291" i="1"/>
  <c r="P292" i="1"/>
  <c r="E295" i="1"/>
  <c r="P296" i="1"/>
  <c r="E299" i="1"/>
  <c r="P300" i="1"/>
  <c r="E303" i="1"/>
  <c r="P304" i="1"/>
  <c r="E307" i="1"/>
  <c r="P308" i="1"/>
  <c r="E315" i="1"/>
  <c r="O316" i="1"/>
  <c r="E323" i="1"/>
  <c r="O324" i="1"/>
  <c r="F291" i="1"/>
  <c r="O293" i="1"/>
  <c r="F295" i="1"/>
  <c r="O297" i="1"/>
  <c r="F299" i="1"/>
  <c r="O301" i="1"/>
  <c r="F303" i="1"/>
  <c r="O305" i="1"/>
  <c r="F307" i="1"/>
  <c r="O309" i="1"/>
  <c r="O310" i="1"/>
  <c r="O311" i="1"/>
  <c r="O312" i="1"/>
  <c r="P316" i="1"/>
  <c r="P324" i="1"/>
  <c r="E292" i="1"/>
  <c r="P293" i="1"/>
  <c r="E296" i="1"/>
  <c r="P297" i="1"/>
  <c r="E300" i="1"/>
  <c r="P301" i="1"/>
  <c r="E304" i="1"/>
  <c r="P305" i="1"/>
  <c r="E308" i="1"/>
  <c r="P310" i="1"/>
  <c r="P312" i="1"/>
  <c r="F314" i="1"/>
  <c r="O318" i="1"/>
  <c r="F320" i="1"/>
  <c r="F292" i="1"/>
  <c r="O294" i="1"/>
  <c r="F296" i="1"/>
  <c r="O298" i="1"/>
  <c r="F300" i="1"/>
  <c r="O302" i="1"/>
  <c r="F304" i="1"/>
  <c r="O306" i="1"/>
  <c r="F308" i="1"/>
  <c r="F322" i="1"/>
  <c r="W50" i="1" a="1"/>
  <c r="W50" i="1" s="1"/>
  <c r="O313" i="1"/>
  <c r="F315" i="1"/>
  <c r="O317" i="1"/>
  <c r="F319" i="1"/>
  <c r="O321" i="1"/>
  <c r="F323" i="1"/>
  <c r="O325" i="1"/>
  <c r="P309" i="1"/>
  <c r="E312" i="1"/>
  <c r="P313" i="1"/>
  <c r="E316" i="1"/>
  <c r="P317" i="1"/>
  <c r="E320" i="1"/>
  <c r="P321" i="1"/>
  <c r="E324" i="1"/>
  <c r="P325" i="1"/>
  <c r="U50" i="1" a="1"/>
  <c r="U50" i="1" s="1"/>
  <c r="E317" i="1"/>
  <c r="P318" i="1"/>
  <c r="E321" i="1"/>
  <c r="P322" i="1"/>
  <c r="E325" i="1"/>
  <c r="F313" i="1"/>
  <c r="O315" i="1"/>
  <c r="F317" i="1"/>
  <c r="O319" i="1"/>
  <c r="F321" i="1"/>
  <c r="O323" i="1"/>
  <c r="F325" i="1"/>
  <c r="E310" i="1"/>
  <c r="P311" i="1"/>
  <c r="E314" i="1"/>
  <c r="P315" i="1"/>
  <c r="E318" i="1"/>
  <c r="P319" i="1"/>
  <c r="E322" i="1"/>
  <c r="P323" i="1"/>
  <c r="M20" i="1" l="1" a="1"/>
  <c r="M20" i="1" s="1"/>
  <c r="M19" i="1" a="1"/>
  <c r="M19" i="1" s="1"/>
  <c r="M18" i="1" a="1"/>
  <c r="M18" i="1" s="1"/>
  <c r="R16" i="1" a="1"/>
  <c r="R16" i="1" s="1"/>
  <c r="R15" i="1" a="1"/>
  <c r="R15" i="1" s="1"/>
  <c r="C15" i="1" a="1"/>
  <c r="C15" i="1" s="1"/>
  <c r="N14" i="1" a="1"/>
  <c r="N14" i="1" s="1"/>
  <c r="R17" i="1" a="1"/>
  <c r="R17" i="1" s="1"/>
  <c r="B15" i="1" a="1"/>
  <c r="B15" i="1" s="1"/>
  <c r="M14" i="1" a="1"/>
  <c r="M14" i="1" s="1"/>
  <c r="N13" i="1" a="1"/>
  <c r="N13" i="1" s="1"/>
  <c r="O12" i="1" a="1"/>
  <c r="O12" i="1" s="1"/>
  <c r="Q11" i="1" a="1"/>
  <c r="Q11" i="1" s="1"/>
  <c r="R10" i="1" a="1"/>
  <c r="R10" i="1" s="1"/>
  <c r="M10" i="1" a="1"/>
  <c r="M10" i="1" s="1"/>
  <c r="N9" i="1" a="1"/>
  <c r="N9" i="1" s="1"/>
  <c r="O8" i="1" a="1"/>
  <c r="O8" i="1" s="1"/>
  <c r="Q7" i="1" a="1"/>
  <c r="Q7" i="1" s="1"/>
  <c r="R6" i="1" a="1"/>
  <c r="R6" i="1" s="1"/>
  <c r="M6" i="1" a="1"/>
  <c r="M6" i="1" s="1"/>
  <c r="R20" i="1" a="1"/>
  <c r="R20" i="1" s="1"/>
  <c r="R19" i="1" a="1"/>
  <c r="R19" i="1" s="1"/>
  <c r="R18" i="1" a="1"/>
  <c r="R18" i="1" s="1"/>
  <c r="Q17" i="1" a="1"/>
  <c r="Q17" i="1" s="1"/>
  <c r="Q16" i="1" a="1"/>
  <c r="Q16" i="1" s="1"/>
  <c r="Q15" i="1" a="1"/>
  <c r="Q15" i="1" s="1"/>
  <c r="R14" i="1" a="1"/>
  <c r="R14" i="1" s="1"/>
  <c r="Q12" i="1" a="1"/>
  <c r="Q12" i="1" s="1"/>
  <c r="O9" i="1" a="1"/>
  <c r="O9" i="1" s="1"/>
  <c r="Q18" i="1" a="1"/>
  <c r="Q18" i="1" s="1"/>
  <c r="O15" i="1" a="1"/>
  <c r="O15" i="1" s="1"/>
  <c r="R13" i="1" a="1"/>
  <c r="R13" i="1" s="1"/>
  <c r="M13" i="1" a="1"/>
  <c r="M13" i="1" s="1"/>
  <c r="N12" i="1" a="1"/>
  <c r="N12" i="1" s="1"/>
  <c r="O11" i="1" a="1"/>
  <c r="O11" i="1" s="1"/>
  <c r="Q10" i="1" a="1"/>
  <c r="Q10" i="1" s="1"/>
  <c r="R9" i="1" a="1"/>
  <c r="R9" i="1" s="1"/>
  <c r="M9" i="1" a="1"/>
  <c r="M9" i="1" s="1"/>
  <c r="N8" i="1" a="1"/>
  <c r="N8" i="1" s="1"/>
  <c r="O7" i="1" a="1"/>
  <c r="O7" i="1" s="1"/>
  <c r="Q6" i="1" a="1"/>
  <c r="Q6" i="1" s="1"/>
  <c r="O13" i="1" a="1"/>
  <c r="O13" i="1" s="1"/>
  <c r="M7" i="1" a="1"/>
  <c r="M7" i="1" s="1"/>
  <c r="Q20" i="1" a="1"/>
  <c r="Q20" i="1" s="1"/>
  <c r="Q19" i="1" a="1"/>
  <c r="Q19" i="1" s="1"/>
  <c r="O18" i="1" a="1"/>
  <c r="O18" i="1" s="1"/>
  <c r="O17" i="1" a="1"/>
  <c r="O17" i="1" s="1"/>
  <c r="O16" i="1" a="1"/>
  <c r="O16" i="1" s="1"/>
  <c r="N15" i="1" a="1"/>
  <c r="N15" i="1" s="1"/>
  <c r="Q14" i="1" a="1"/>
  <c r="Q14" i="1" s="1"/>
  <c r="N16" i="1" a="1"/>
  <c r="N16" i="1" s="1"/>
  <c r="R12" i="1" a="1"/>
  <c r="R12" i="1" s="1"/>
  <c r="N11" i="1" a="1"/>
  <c r="N11" i="1" s="1"/>
  <c r="Q9" i="1" a="1"/>
  <c r="Q9" i="1" s="1"/>
  <c r="R8" i="1" a="1"/>
  <c r="R8" i="1" s="1"/>
  <c r="N7" i="1" a="1"/>
  <c r="N7" i="1" s="1"/>
  <c r="M17" i="1" a="1"/>
  <c r="M17" i="1" s="1"/>
  <c r="N10" i="1" a="1"/>
  <c r="N10" i="1" s="1"/>
  <c r="N6" i="1" a="1"/>
  <c r="N6" i="1" s="1"/>
  <c r="O19" i="1" a="1"/>
  <c r="O19" i="1" s="1"/>
  <c r="Q13" i="1" a="1"/>
  <c r="Q13" i="1" s="1"/>
  <c r="M12" i="1" a="1"/>
  <c r="M12" i="1" s="1"/>
  <c r="O10" i="1" a="1"/>
  <c r="O10" i="1" s="1"/>
  <c r="M8" i="1" a="1"/>
  <c r="M8" i="1" s="1"/>
  <c r="O6" i="1" a="1"/>
  <c r="O6" i="1" s="1"/>
  <c r="M11" i="1" a="1"/>
  <c r="M11" i="1" s="1"/>
  <c r="R7" i="1" a="1"/>
  <c r="R7" i="1" s="1"/>
  <c r="W46" i="1"/>
  <c r="O20" i="1" a="1"/>
  <c r="O20" i="1" s="1"/>
  <c r="N19" i="1" a="1"/>
  <c r="N19" i="1" s="1"/>
  <c r="N18" i="1" a="1"/>
  <c r="N18" i="1" s="1"/>
  <c r="N17" i="1" a="1"/>
  <c r="N17" i="1" s="1"/>
  <c r="M16" i="1" a="1"/>
  <c r="M16" i="1" s="1"/>
  <c r="M15" i="1" a="1"/>
  <c r="M15" i="1" s="1"/>
  <c r="O14" i="1" a="1"/>
  <c r="O14" i="1" s="1"/>
  <c r="N20" i="1" a="1"/>
  <c r="N20" i="1" s="1"/>
  <c r="R11" i="1" a="1"/>
  <c r="R11" i="1" s="1"/>
  <c r="Q8" i="1" a="1"/>
  <c r="Q8" i="1" s="1"/>
  <c r="Q39" i="1" a="1"/>
  <c r="Q39" i="1" s="1"/>
  <c r="Q38" i="1" a="1"/>
  <c r="Q38" i="1" s="1"/>
  <c r="Q37" i="1" a="1"/>
  <c r="Q37" i="1" s="1"/>
  <c r="O36" i="1" a="1"/>
  <c r="O36" i="1" s="1"/>
  <c r="O35" i="1" a="1"/>
  <c r="O35" i="1" s="1"/>
  <c r="R34" i="1" a="1"/>
  <c r="R34" i="1" s="1"/>
  <c r="Q33" i="1" a="1"/>
  <c r="Q33" i="1" s="1"/>
  <c r="Q32" i="1" a="1"/>
  <c r="Q32" i="1" s="1"/>
  <c r="Q31" i="1" a="1"/>
  <c r="Q31" i="1" s="1"/>
  <c r="O30" i="1" a="1"/>
  <c r="O30" i="1" s="1"/>
  <c r="O29" i="1" a="1"/>
  <c r="O29" i="1" s="1"/>
  <c r="O28" i="1" a="1"/>
  <c r="O28" i="1" s="1"/>
  <c r="N27" i="1" a="1"/>
  <c r="N27" i="1" s="1"/>
  <c r="N26" i="1" a="1"/>
  <c r="N26" i="1" s="1"/>
  <c r="N25" i="1" a="1"/>
  <c r="N25" i="1" s="1"/>
  <c r="O37" i="1" a="1"/>
  <c r="O37" i="1" s="1"/>
  <c r="Q34" i="1" a="1"/>
  <c r="Q34" i="1" s="1"/>
  <c r="O31" i="1" a="1"/>
  <c r="O31" i="1" s="1"/>
  <c r="N28" i="1" a="1"/>
  <c r="N28" i="1" s="1"/>
  <c r="M25" i="1" a="1"/>
  <c r="M25" i="1" s="1"/>
  <c r="O39" i="1" a="1"/>
  <c r="O39" i="1" s="1"/>
  <c r="O38" i="1" a="1"/>
  <c r="O38" i="1" s="1"/>
  <c r="N37" i="1" a="1"/>
  <c r="N37" i="1" s="1"/>
  <c r="N36" i="1" a="1"/>
  <c r="N36" i="1" s="1"/>
  <c r="N35" i="1" a="1"/>
  <c r="N35" i="1" s="1"/>
  <c r="O34" i="1" a="1"/>
  <c r="O34" i="1" s="1"/>
  <c r="O33" i="1" a="1"/>
  <c r="O33" i="1" s="1"/>
  <c r="O32" i="1" a="1"/>
  <c r="O32" i="1" s="1"/>
  <c r="N31" i="1" a="1"/>
  <c r="N31" i="1" s="1"/>
  <c r="N30" i="1" a="1"/>
  <c r="N30" i="1" s="1"/>
  <c r="N29" i="1" a="1"/>
  <c r="N29" i="1" s="1"/>
  <c r="M28" i="1" a="1"/>
  <c r="M28" i="1" s="1"/>
  <c r="M27" i="1" a="1"/>
  <c r="M27" i="1" s="1"/>
  <c r="M26" i="1" a="1"/>
  <c r="M26" i="1" s="1"/>
  <c r="N38" i="1" a="1"/>
  <c r="N38" i="1" s="1"/>
  <c r="M35" i="1" a="1"/>
  <c r="M35" i="1" s="1"/>
  <c r="N32" i="1" a="1"/>
  <c r="N32" i="1" s="1"/>
  <c r="M29" i="1" a="1"/>
  <c r="M29" i="1" s="1"/>
  <c r="R25" i="1" a="1"/>
  <c r="R25" i="1" s="1"/>
  <c r="N39" i="1" a="1"/>
  <c r="N39" i="1" s="1"/>
  <c r="M38" i="1" a="1"/>
  <c r="M38" i="1" s="1"/>
  <c r="M37" i="1" a="1"/>
  <c r="M37" i="1" s="1"/>
  <c r="M36" i="1" a="1"/>
  <c r="M36" i="1" s="1"/>
  <c r="C35" i="1" a="1"/>
  <c r="C35" i="1" s="1"/>
  <c r="N34" i="1" a="1"/>
  <c r="N34" i="1" s="1"/>
  <c r="N33" i="1" a="1"/>
  <c r="N33" i="1" s="1"/>
  <c r="M32" i="1" a="1"/>
  <c r="M32" i="1" s="1"/>
  <c r="M31" i="1" a="1"/>
  <c r="M31" i="1" s="1"/>
  <c r="M30" i="1" a="1"/>
  <c r="M30" i="1" s="1"/>
  <c r="R28" i="1" a="1"/>
  <c r="R28" i="1" s="1"/>
  <c r="R27" i="1" a="1"/>
  <c r="R27" i="1" s="1"/>
  <c r="R26" i="1" a="1"/>
  <c r="R26" i="1" s="1"/>
  <c r="Q25" i="1" a="1"/>
  <c r="Q25" i="1" s="1"/>
  <c r="M33" i="1" a="1"/>
  <c r="M33" i="1" s="1"/>
  <c r="W47" i="1"/>
  <c r="M39" i="1" a="1"/>
  <c r="M39" i="1" s="1"/>
  <c r="R35" i="1" a="1"/>
  <c r="R35" i="1" s="1"/>
  <c r="R29" i="1" a="1"/>
  <c r="R29" i="1" s="1"/>
  <c r="Q26" i="1" a="1"/>
  <c r="Q26" i="1" s="1"/>
  <c r="Q36" i="1" a="1"/>
  <c r="Q36" i="1" s="1"/>
  <c r="Q30" i="1" a="1"/>
  <c r="Q30" i="1" s="1"/>
  <c r="O27" i="1" a="1"/>
  <c r="O27" i="1" s="1"/>
  <c r="R38" i="1" a="1"/>
  <c r="R38" i="1" s="1"/>
  <c r="R37" i="1" a="1"/>
  <c r="R37" i="1" s="1"/>
  <c r="R36" i="1" a="1"/>
  <c r="R36" i="1" s="1"/>
  <c r="Q35" i="1" a="1"/>
  <c r="Q35" i="1" s="1"/>
  <c r="B35" i="1" a="1"/>
  <c r="B35" i="1" s="1"/>
  <c r="M34" i="1" a="1"/>
  <c r="M34" i="1" s="1"/>
  <c r="R32" i="1" a="1"/>
  <c r="R32" i="1" s="1"/>
  <c r="R31" i="1" a="1"/>
  <c r="R31" i="1" s="1"/>
  <c r="R30" i="1" a="1"/>
  <c r="R30" i="1" s="1"/>
  <c r="Q29" i="1" a="1"/>
  <c r="Q29" i="1" s="1"/>
  <c r="Q28" i="1" a="1"/>
  <c r="Q28" i="1" s="1"/>
  <c r="Q27" i="1" a="1"/>
  <c r="Q27" i="1" s="1"/>
  <c r="O26" i="1" a="1"/>
  <c r="O26" i="1" s="1"/>
  <c r="O25" i="1" a="1"/>
  <c r="O25" i="1" s="1"/>
  <c r="R39" i="1" a="1"/>
  <c r="R39" i="1" s="1"/>
  <c r="R33" i="1" a="1"/>
  <c r="R33" i="1" s="1"/>
  <c r="T55" i="1" l="1"/>
  <c r="Z290" i="1" s="1" a="1"/>
  <c r="Z290" i="1" s="1"/>
  <c r="V55" i="1"/>
  <c r="V283" i="1" a="1"/>
  <c r="V283" i="1" s="1"/>
  <c r="T289" i="1" a="1"/>
  <c r="T289" i="1" s="1"/>
  <c r="T282" i="1" l="1" a="1"/>
  <c r="T282" i="1" s="1"/>
  <c r="T294" i="1" a="1"/>
  <c r="T294" i="1" s="1"/>
  <c r="Z283" i="1" a="1"/>
  <c r="Z283" i="1" s="1"/>
  <c r="Z289" i="1" a="1"/>
  <c r="Z289" i="1" s="1"/>
  <c r="T281" i="1" a="1"/>
  <c r="T281" i="1" s="1"/>
  <c r="AB283" i="1" a="1"/>
  <c r="AB283" i="1" s="1"/>
  <c r="V290" i="1" a="1"/>
  <c r="V290" i="1" s="1"/>
  <c r="AB282" i="1" a="1"/>
  <c r="AB282" i="1" s="1"/>
  <c r="V289" i="1" a="1"/>
  <c r="V289" i="1" s="1"/>
  <c r="V294" i="1" a="1"/>
  <c r="V294" i="1" s="1"/>
  <c r="T290" i="1" a="1"/>
  <c r="T290" i="1" s="1"/>
  <c r="Z282" i="1" a="1"/>
  <c r="Z282" i="1" s="1"/>
  <c r="AB290" i="1" a="1"/>
  <c r="AB290" i="1" s="1"/>
  <c r="Z281" i="1" a="1"/>
  <c r="Z281" i="1" s="1"/>
  <c r="AB289" i="1" a="1"/>
  <c r="AB289" i="1" s="1"/>
  <c r="AB294" i="1" a="1"/>
  <c r="AB294" i="1" s="1"/>
  <c r="V282" i="1" a="1"/>
  <c r="V282" i="1" s="1"/>
  <c r="Z294" i="1" a="1"/>
  <c r="Z294" i="1" s="1"/>
  <c r="V281" i="1" a="1"/>
  <c r="V281" i="1" s="1"/>
  <c r="T283" i="1" a="1"/>
  <c r="T283" i="1" s="1"/>
  <c r="AB281" i="1" a="1"/>
  <c r="AB28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<sst xmlns="http://schemas.openxmlformats.org/spreadsheetml/2006/main" count="60" uniqueCount="32">
  <si>
    <t>Date</t>
  </si>
  <si>
    <t>Bretagne</t>
  </si>
  <si>
    <t>Evolution       n-1</t>
  </si>
  <si>
    <t>France</t>
  </si>
  <si>
    <t>Evolution    n-1</t>
  </si>
  <si>
    <t>Commencé</t>
  </si>
  <si>
    <t>Année</t>
  </si>
  <si>
    <t>Mois</t>
  </si>
  <si>
    <t>Date de début :</t>
  </si>
  <si>
    <t>Date de fin :</t>
  </si>
  <si>
    <t>Evolution      n-1</t>
  </si>
  <si>
    <t>Autorisé</t>
  </si>
  <si>
    <t>Données</t>
  </si>
  <si>
    <t>3 MOIS</t>
  </si>
  <si>
    <t>Structure de contrôle pour barres</t>
  </si>
  <si>
    <t>Barre 1 :</t>
  </si>
  <si>
    <t>Longueur 1 :</t>
  </si>
  <si>
    <t>Barre 2 :</t>
  </si>
  <si>
    <t>Longueur 2 :</t>
  </si>
  <si>
    <t>Informations sur les données</t>
  </si>
  <si>
    <t>Index Fin 1 :</t>
  </si>
  <si>
    <t>Index Fin 2 :</t>
  </si>
  <si>
    <t>Index Deb 1 :</t>
  </si>
  <si>
    <t>Index Deb 2 :</t>
  </si>
  <si>
    <t>Structure de contrôle pour graphes</t>
  </si>
  <si>
    <t>Plage 1</t>
  </si>
  <si>
    <t>Plage 2</t>
  </si>
  <si>
    <t>Evolution n-1</t>
  </si>
  <si>
    <t>Série factice 1 affichage confinement</t>
  </si>
  <si>
    <t>Série factice 2 affichage confinement</t>
  </si>
  <si>
    <t>Valeur +</t>
  </si>
  <si>
    <t>Valeur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</si>
</sst>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"/>
    <numFmt numFmtId="165" formatCode="\+0.0%;\-0.0%"/>
    <numFmt numFmtId="166" formatCode="yyyy\ mmm"/>
    <numFmt numFmtId="167" formatCode="[$-40C]mmm/"/>
    <numFmt numFmtId="168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Calibri"/>
      <family val="2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0" fontId="0" fillId="3" borderId="0" xfId="0" applyFill="1"/>
    <xf numFmtId="164" fontId="0" fillId="3" borderId="0" xfId="0" applyNumberFormat="1" applyFill="1" applyAlignment="1">
      <alignment horizontal="left"/>
    </xf>
    <xf numFmtId="165" fontId="0" fillId="3" borderId="0" xfId="1" applyNumberFormat="1" applyFont="1" applyFill="1"/>
    <xf numFmtId="164" fontId="0" fillId="3" borderId="0" xfId="0" applyNumberFormat="1" applyFill="1"/>
    <xf numFmtId="165" fontId="0" fillId="3" borderId="0" xfId="0" applyNumberFormat="1" applyFill="1"/>
    <xf numFmtId="0" fontId="0" fillId="3" borderId="0" xfId="0" applyFill="1" applyAlignment="1">
      <alignment horizontal="left"/>
    </xf>
    <xf numFmtId="165" fontId="0" fillId="0" borderId="5" xfId="1" applyNumberFormat="1" applyFont="1" applyFill="1" applyBorder="1"/>
    <xf numFmtId="165" fontId="0" fillId="0" borderId="0" xfId="1" applyNumberFormat="1" applyFont="1" applyFill="1" applyBorder="1"/>
    <xf numFmtId="166" fontId="3" fillId="6" borderId="6" xfId="0" applyNumberFormat="1" applyFont="1" applyFill="1" applyBorder="1"/>
    <xf numFmtId="0" fontId="3" fillId="6" borderId="0" xfId="0" applyFont="1" applyFill="1"/>
    <xf numFmtId="165" fontId="3" fillId="6" borderId="0" xfId="0" applyNumberFormat="1" applyFont="1" applyFill="1"/>
    <xf numFmtId="165" fontId="3" fillId="6" borderId="0" xfId="1" applyNumberFormat="1" applyFont="1" applyFill="1" applyBorder="1"/>
    <xf numFmtId="165" fontId="3" fillId="6" borderId="10" xfId="0" applyNumberFormat="1" applyFont="1" applyFill="1" applyBorder="1"/>
    <xf numFmtId="166" fontId="0" fillId="0" borderId="9" xfId="0" applyNumberFormat="1" applyBorder="1"/>
    <xf numFmtId="165" fontId="0" fillId="0" borderId="0" xfId="0" applyNumberFormat="1"/>
    <xf numFmtId="165" fontId="0" fillId="0" borderId="10" xfId="0" applyNumberFormat="1" applyBorder="1"/>
    <xf numFmtId="164" fontId="0" fillId="3" borderId="12" xfId="0" applyNumberFormat="1" applyFill="1" applyBorder="1" applyAlignment="1">
      <alignment horizontal="left"/>
    </xf>
    <xf numFmtId="0" fontId="0" fillId="3" borderId="12" xfId="0" applyFill="1" applyBorder="1"/>
    <xf numFmtId="164" fontId="0" fillId="7" borderId="13" xfId="0" applyNumberFormat="1" applyFill="1" applyBorder="1" applyAlignment="1">
      <alignment horizontal="left"/>
    </xf>
    <xf numFmtId="0" fontId="0" fillId="7" borderId="14" xfId="0" applyFill="1" applyBorder="1"/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164" fontId="0" fillId="8" borderId="14" xfId="0" applyNumberFormat="1" applyFill="1" applyBorder="1"/>
    <xf numFmtId="0" fontId="0" fillId="8" borderId="19" xfId="0" applyFill="1" applyBorder="1"/>
    <xf numFmtId="166" fontId="3" fillId="6" borderId="9" xfId="0" applyNumberFormat="1" applyFont="1" applyFill="1" applyBorder="1"/>
    <xf numFmtId="166" fontId="0" fillId="0" borderId="11" xfId="0" applyNumberFormat="1" applyBorder="1"/>
    <xf numFmtId="0" fontId="0" fillId="0" borderId="2" xfId="0" applyBorder="1"/>
    <xf numFmtId="165" fontId="0" fillId="0" borderId="2" xfId="0" applyNumberFormat="1" applyBorder="1"/>
    <xf numFmtId="165" fontId="0" fillId="0" borderId="2" xfId="1" applyNumberFormat="1" applyFont="1" applyFill="1" applyBorder="1"/>
    <xf numFmtId="165" fontId="0" fillId="0" borderId="8" xfId="0" applyNumberFormat="1" applyBorder="1"/>
    <xf numFmtId="0" fontId="0" fillId="3" borderId="2" xfId="0" applyFill="1" applyBorder="1"/>
    <xf numFmtId="164" fontId="0" fillId="3" borderId="2" xfId="0" applyNumberFormat="1" applyFill="1" applyBorder="1" applyAlignment="1">
      <alignment horizontal="left"/>
    </xf>
    <xf numFmtId="165" fontId="0" fillId="3" borderId="2" xfId="1" applyNumberFormat="1" applyFont="1" applyFill="1" applyBorder="1"/>
    <xf numFmtId="164" fontId="0" fillId="3" borderId="2" xfId="0" applyNumberFormat="1" applyFill="1" applyBorder="1"/>
    <xf numFmtId="165" fontId="0" fillId="3" borderId="2" xfId="0" applyNumberFormat="1" applyFill="1" applyBorder="1"/>
    <xf numFmtId="0" fontId="0" fillId="3" borderId="2" xfId="0" applyFill="1" applyBorder="1" applyAlignment="1">
      <alignment horizontal="left"/>
    </xf>
    <xf numFmtId="165" fontId="3" fillId="6" borderId="10" xfId="1" applyNumberFormat="1" applyFont="1" applyFill="1" applyBorder="1"/>
    <xf numFmtId="165" fontId="0" fillId="0" borderId="0" xfId="1" applyNumberFormat="1" applyFont="1" applyBorder="1"/>
    <xf numFmtId="165" fontId="0" fillId="0" borderId="10" xfId="1" applyNumberFormat="1" applyFont="1" applyBorder="1"/>
    <xf numFmtId="0" fontId="0" fillId="3" borderId="21" xfId="0" applyFill="1" applyBorder="1"/>
    <xf numFmtId="165" fontId="0" fillId="0" borderId="2" xfId="1" applyNumberFormat="1" applyFont="1" applyBorder="1"/>
    <xf numFmtId="165" fontId="0" fillId="0" borderId="8" xfId="1" applyNumberFormat="1" applyFont="1" applyBorder="1"/>
    <xf numFmtId="164" fontId="0" fillId="2" borderId="1" xfId="0" applyNumberFormat="1" applyFill="1" applyBorder="1" applyAlignment="1">
      <alignment horizontal="left"/>
    </xf>
    <xf numFmtId="0" fontId="0" fillId="2" borderId="12" xfId="0" applyFill="1" applyBorder="1"/>
    <xf numFmtId="164" fontId="0" fillId="2" borderId="12" xfId="0" applyNumberFormat="1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0" fillId="8" borderId="9" xfId="0" applyFill="1" applyBorder="1" applyAlignment="1">
      <alignment horizontal="right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10" xfId="0" applyFill="1" applyBorder="1" applyAlignment="1">
      <alignment horizontal="left"/>
    </xf>
    <xf numFmtId="167" fontId="0" fillId="0" borderId="0" xfId="0" applyNumberFormat="1"/>
    <xf numFmtId="0" fontId="0" fillId="8" borderId="11" xfId="0" applyFill="1" applyBorder="1" applyAlignment="1">
      <alignment horizontal="right"/>
    </xf>
    <xf numFmtId="0" fontId="0" fillId="8" borderId="2" xfId="0" applyFill="1" applyBorder="1" applyAlignment="1">
      <alignment horizontal="left"/>
    </xf>
    <xf numFmtId="0" fontId="0" fillId="8" borderId="2" xfId="0" applyFill="1" applyBorder="1"/>
    <xf numFmtId="0" fontId="0" fillId="8" borderId="8" xfId="0" applyFill="1" applyBorder="1" applyAlignment="1">
      <alignment horizontal="left"/>
    </xf>
    <xf numFmtId="166" fontId="0" fillId="0" borderId="0" xfId="0" applyNumberFormat="1"/>
    <xf numFmtId="0" fontId="0" fillId="8" borderId="9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11" xfId="0" applyFill="1" applyBorder="1"/>
    <xf numFmtId="0" fontId="0" fillId="8" borderId="0" xfId="0" applyFill="1" applyAlignment="1">
      <alignment horizontal="center"/>
    </xf>
    <xf numFmtId="0" fontId="0" fillId="8" borderId="10" xfId="0" applyFill="1" applyBorder="1" applyAlignment="1">
      <alignment horizontal="center"/>
    </xf>
    <xf numFmtId="14" fontId="0" fillId="8" borderId="0" xfId="0" applyNumberFormat="1" applyFill="1" applyAlignment="1">
      <alignment horizontal="center"/>
    </xf>
    <xf numFmtId="166" fontId="0" fillId="8" borderId="10" xfId="0" applyNumberFormat="1" applyFill="1" applyBorder="1" applyAlignment="1">
      <alignment horizontal="center"/>
    </xf>
    <xf numFmtId="14" fontId="0" fillId="8" borderId="2" xfId="0" applyNumberFormat="1" applyFill="1" applyBorder="1" applyAlignment="1">
      <alignment horizontal="center"/>
    </xf>
    <xf numFmtId="166" fontId="0" fillId="8" borderId="8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165" fontId="0" fillId="4" borderId="14" xfId="1" applyNumberFormat="1" applyFont="1" applyFill="1" applyBorder="1" applyAlignment="1">
      <alignment horizontal="center" vertical="center"/>
    </xf>
    <xf numFmtId="165" fontId="4" fillId="5" borderId="14" xfId="1" applyNumberFormat="1" applyFont="1" applyFill="1" applyBorder="1" applyAlignment="1">
      <alignment horizontal="center"/>
    </xf>
    <xf numFmtId="0" fontId="0" fillId="8" borderId="9" xfId="0" applyFill="1" applyBorder="1" applyAlignment="1">
      <alignment horizontal="left"/>
    </xf>
    <xf numFmtId="166" fontId="0" fillId="8" borderId="9" xfId="0" applyNumberFormat="1" applyFill="1" applyBorder="1" applyAlignment="1">
      <alignment horizontal="left"/>
    </xf>
    <xf numFmtId="168" fontId="0" fillId="8" borderId="0" xfId="1" applyNumberFormat="1" applyFont="1" applyFill="1" applyBorder="1" applyAlignment="1"/>
    <xf numFmtId="168" fontId="0" fillId="8" borderId="10" xfId="1" applyNumberFormat="1" applyFont="1" applyFill="1" applyBorder="1" applyAlignment="1"/>
    <xf numFmtId="168" fontId="0" fillId="11" borderId="0" xfId="1" applyNumberFormat="1" applyFont="1" applyFill="1" applyBorder="1" applyAlignment="1"/>
    <xf numFmtId="168" fontId="0" fillId="11" borderId="10" xfId="1" applyNumberFormat="1" applyFont="1" applyFill="1" applyBorder="1" applyAlignment="1"/>
    <xf numFmtId="168" fontId="0" fillId="8" borderId="0" xfId="1" applyNumberFormat="1" applyFont="1" applyFill="1" applyBorder="1" applyAlignment="1">
      <alignment horizontal="center"/>
    </xf>
    <xf numFmtId="168" fontId="0" fillId="8" borderId="10" xfId="1" applyNumberFormat="1" applyFont="1" applyFill="1" applyBorder="1" applyAlignment="1">
      <alignment horizontal="center"/>
    </xf>
    <xf numFmtId="165" fontId="0" fillId="0" borderId="14" xfId="1" applyNumberFormat="1" applyFont="1" applyBorder="1" applyAlignment="1">
      <alignment horizontal="center" vertical="center"/>
    </xf>
    <xf numFmtId="0" fontId="2" fillId="10" borderId="6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9" borderId="6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/>
    </xf>
    <xf numFmtId="14" fontId="0" fillId="8" borderId="9" xfId="0" applyNumberFormat="1" applyFill="1" applyBorder="1" applyAlignment="1">
      <alignment horizontal="center"/>
    </xf>
    <xf numFmtId="14" fontId="0" fillId="8" borderId="0" xfId="0" applyNumberFormat="1" applyFill="1" applyAlignment="1">
      <alignment horizontal="center"/>
    </xf>
    <xf numFmtId="14" fontId="0" fillId="8" borderId="11" xfId="0" applyNumberFormat="1" applyFill="1" applyBorder="1" applyAlignment="1">
      <alignment horizontal="center"/>
    </xf>
    <xf numFmtId="14" fontId="0" fillId="8" borderId="2" xfId="0" applyNumberForma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0" fillId="7" borderId="0" xfId="0" applyFill="1" applyAlignment="1">
      <alignment horizontal="center" wrapText="1"/>
    </xf>
    <xf numFmtId="0" fontId="0" fillId="7" borderId="15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5" fontId="0" fillId="4" borderId="4" xfId="1" applyNumberFormat="1" applyFont="1" applyFill="1" applyBorder="1" applyAlignment="1">
      <alignment horizontal="center" vertical="center" wrapText="1"/>
    </xf>
    <xf numFmtId="165" fontId="0" fillId="4" borderId="8" xfId="1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4" fillId="5" borderId="8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D7D3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Uni Neue Book" pitchFamily="2" charset="0"/>
                <a:ea typeface="Uni Neue Book" charset="0"/>
                <a:cs typeface="Uni Neue Book" charset="0"/>
              </a:defRPr>
            </a:pPr>
            <a:r>
              <a:rPr lang="fr-FR"/>
              <a:t>Unité : % d'évolution par rapport à la même période n-1 </a:t>
            </a:r>
          </a:p>
        </c:rich>
      </c:tx>
      <c:layout>
        <c:manualLayout>
          <c:xMode val="edge"/>
          <c:yMode val="edge"/>
          <c:x val="5.0833333333333303E-3"/>
          <c:y val="5.074744689644719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Uni Neue Book" pitchFamily="2" charset="0"/>
              <a:ea typeface="Uni Neue Book" charset="0"/>
              <a:cs typeface="Uni Neue Book" charset="0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5767371706431978E-2"/>
          <c:y val="0.15776022946398574"/>
          <c:w val="0.8819493903043788"/>
          <c:h val="0.57715076302579138"/>
        </c:manualLayout>
      </c:layout>
      <c:barChart>
        <c:barDir val="col"/>
        <c:grouping val="clustered"/>
        <c:varyColors val="0"/>
        <c:ser>
          <c:idx val="0"/>
          <c:order val="0"/>
          <c:tx>
            <c:v>Confinement+</c:v>
          </c:tx>
          <c:spPr>
            <a:solidFill>
              <a:srgbClr val="6BB0BF">
                <a:alpha val="0"/>
              </a:srgbClr>
            </a:solidFill>
            <a:ln>
              <a:noFill/>
            </a:ln>
            <a:effectLst/>
          </c:spPr>
          <c:invertIfNegative val="0"/>
          <c:dPt>
            <c:idx val="14"/>
            <c:invertIfNegative val="0"/>
            <c:bubble3D val="0"/>
          </c:dPt>
          <c:dLbls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layout>
                <c:manualLayout>
                  <c:x val="-1.2460944458766731E-2"/>
                  <c:y val="-5.4794392491106313E-2"/>
                </c:manualLayout>
              </c:layout>
              <c:tx>
                <c:rich>
                  <a:bodyPr/>
                  <a:lstStyle/>
                  <a:p>
                    <a:r>
                      <a:rPr lang="en-US" sz="700">
                        <a:solidFill>
                          <a:srgbClr val="405920"/>
                        </a:solidFill>
                        <a:latin typeface="Uni Neue Book" pitchFamily="50" charset="0"/>
                      </a:rPr>
                      <a:t>Périodes</a:t>
                    </a:r>
                    <a:r>
                      <a:rPr lang="en-US" sz="700" baseline="0">
                        <a:solidFill>
                          <a:srgbClr val="405920"/>
                        </a:solidFill>
                        <a:latin typeface="Uni Neue Book" pitchFamily="50" charset="0"/>
                      </a:rPr>
                      <a:t> de confinement</a:t>
                    </a:r>
                    <a:endParaRPr lang="en-US" sz="700">
                      <a:solidFill>
                        <a:srgbClr val="405920"/>
                      </a:solidFill>
                      <a:latin typeface="Uni Neue Book" pitchFamily="50" charset="0"/>
                    </a:endParaRPr>
                  </a:p>
                </c:rich>
              </c:tx>
              <c:dLblPos val="outEnd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999995584663341"/>
                      <c:h val="5.5342481671874777E-2"/>
                    </c:manualLayout>
                  </c15:layout>
                  <c15:showDataLabelsRange val="0"/>
                </c:ext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B2A-429D-B956-245DA4249E8E}"/>
                </c:ext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numFmt formatCode="General" sourceLinked="0"/>
            <c:spPr>
              <a:solidFill>
                <a:sysClr val="window" lastClr="FFFFFF">
                  <a:alpha val="0"/>
                </a:sysClr>
              </a:solidFill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t" anchorCtr="0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rgbClr val="405920"/>
                    </a:solidFill>
                    <a:latin typeface="Uni Neue Heavy" pitchFamily="50" charset="0"/>
                    <a:ea typeface="Uni Neue Book" charset="0"/>
                    <a:cs typeface="Uni Neue Book" charset="0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'Construction neuve de logements'!$A$268:$B$317</c:f>
              <c:multiLvlStrCache>
                <c:ptCount val="50"/>
                <c:lvl>
                  <c:pt idx="0">
                    <c:v>Feb</c:v>
                  </c:pt>
                  <c:pt idx="1">
                    <c:v>Mar</c:v>
                  </c:pt>
                  <c:pt idx="2">
                    <c:v>Apr</c:v>
                  </c:pt>
                  <c:pt idx="3">
                    <c:v>May</c:v>
                  </c:pt>
                  <c:pt idx="4">
                    <c:v>Jun</c:v>
                  </c:pt>
                  <c:pt idx="5">
                    <c:v>Jul</c:v>
                  </c:pt>
                  <c:pt idx="6">
                    <c:v>Aug</c:v>
                  </c:pt>
                  <c:pt idx="7">
                    <c:v>Sep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Dec</c:v>
                  </c:pt>
                  <c:pt idx="11">
                    <c:v>Jan</c:v>
                  </c:pt>
                  <c:pt idx="12">
                    <c:v>Feb</c:v>
                  </c:pt>
                  <c:pt idx="13">
                    <c:v>Mar</c:v>
                  </c:pt>
                  <c:pt idx="14">
                    <c:v>Apr</c:v>
                  </c:pt>
                  <c:pt idx="15">
                    <c:v>May</c:v>
                  </c:pt>
                  <c:pt idx="16">
                    <c:v>Jun</c:v>
                  </c:pt>
                  <c:pt idx="17">
                    <c:v>Jul</c:v>
                  </c:pt>
                  <c:pt idx="18">
                    <c:v>Aug</c:v>
                  </c:pt>
                  <c:pt idx="19">
                    <c:v>Sep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Dec</c:v>
                  </c:pt>
                  <c:pt idx="23">
                    <c:v>Jan</c:v>
                  </c:pt>
                  <c:pt idx="24">
                    <c:v>Feb</c:v>
                  </c:pt>
                  <c:pt idx="25">
                    <c:v>Mar</c:v>
                  </c:pt>
                  <c:pt idx="26">
                    <c:v>Apr</c:v>
                  </c:pt>
                  <c:pt idx="27">
                    <c:v>May</c:v>
                  </c:pt>
                  <c:pt idx="28">
                    <c:v>Jun</c:v>
                  </c:pt>
                  <c:pt idx="29">
                    <c:v>Jul</c:v>
                  </c:pt>
                  <c:pt idx="30">
                    <c:v>Aug</c:v>
                  </c:pt>
                  <c:pt idx="31">
                    <c:v>Sep</c:v>
                  </c:pt>
                  <c:pt idx="32">
                    <c:v>Oct</c:v>
                  </c:pt>
                  <c:pt idx="33">
                    <c:v>Nov</c:v>
                  </c:pt>
                  <c:pt idx="34">
                    <c:v>Dec</c:v>
                  </c:pt>
                  <c:pt idx="35">
                    <c:v>Jan</c:v>
                  </c:pt>
                  <c:pt idx="36">
                    <c:v>Feb</c:v>
                  </c:pt>
                  <c:pt idx="37">
                    <c:v>Mar</c:v>
                  </c:pt>
                  <c:pt idx="38">
                    <c:v>Apr</c:v>
                  </c:pt>
                  <c:pt idx="39">
                    <c:v>May</c:v>
                  </c:pt>
                  <c:pt idx="40">
                    <c:v>Jun</c:v>
                  </c:pt>
                  <c:pt idx="41">
                    <c:v>Jul</c:v>
                  </c:pt>
                  <c:pt idx="42">
                    <c:v>Aug</c:v>
                  </c:pt>
                  <c:pt idx="43">
                    <c:v>Sep</c:v>
                  </c:pt>
                  <c:pt idx="44">
                    <c:v>Oct</c:v>
                  </c:pt>
                  <c:pt idx="45">
                    <c:v>Nov</c:v>
                  </c:pt>
                  <c:pt idx="46">
                    <c:v>Dec</c:v>
                  </c:pt>
                  <c:pt idx="47">
                    <c:v>Jan</c:v>
                  </c:pt>
                  <c:pt idx="48">
                    <c:v>Feb</c:v>
                  </c:pt>
                  <c:pt idx="49">
                    <c:v>Mar</c:v>
                  </c:pt>
                </c:lvl>
                <c:lvl>
                  <c:pt idx="0">
                    <c:v>2019</c:v>
                  </c:pt>
                  <c:pt idx="11">
                    <c:v>2020</c:v>
                  </c:pt>
                  <c:pt idx="23">
                    <c:v>2021</c:v>
                  </c:pt>
                  <c:pt idx="35">
                    <c:v>2022</c:v>
                  </c:pt>
                  <c:pt idx="47">
                    <c:v>2023</c:v>
                  </c:pt>
                </c:lvl>
              </c:multiLvlStrCache>
            </c:multiLvlStrRef>
          </c:cat>
          <c:val>
            <c:numRef>
              <c:f>'Construction neuve de logements'!$T$268:$T$317</c:f>
              <c:numCache>
                <c:formatCode>0\.0%</c:formatCode>
                <c:ptCount val="50"/>
                <c:pt idx="13">
                  <c:v>7.6009394265583712</c:v>
                </c:pt>
                <c:pt idx="14">
                  <c:v>7.6009394265583712</c:v>
                </c:pt>
                <c:pt idx="15">
                  <c:v>7.6009394265583712</c:v>
                </c:pt>
                <c:pt idx="21">
                  <c:v>7.6009394265583712</c:v>
                </c:pt>
                <c:pt idx="22">
                  <c:v>7.6009394265583712</c:v>
                </c:pt>
                <c:pt idx="26">
                  <c:v>7.6009394265583712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748-41FB-8587-39B96AF4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851407216"/>
        <c:axId val="1851498976"/>
      </c:barChart>
      <c:barChart>
        <c:barDir val="col"/>
        <c:grouping val="clustered"/>
        <c:varyColors val="0"/>
        <c:ser>
          <c:idx val="1"/>
          <c:order val="1"/>
          <c:tx>
            <c:v>Confinement-</c:v>
          </c:tx>
          <c:spPr>
            <a:solidFill>
              <a:srgbClr val="ED7D31">
                <a:alpha val="29020"/>
              </a:srgbClr>
            </a:solidFill>
            <a:ln w="31750">
              <a:noFill/>
            </a:ln>
            <a:effectLst/>
          </c:spPr>
          <c:invertIfNegative val="0"/>
          <c:cat>
            <c:multiLvlStrRef>
              <c:f>'Construction neuve de logements'!$A$268:$B$317</c:f>
              <c:multiLvlStrCache>
                <c:ptCount val="50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  <c:pt idx="24">
                    <c:v>févr</c:v>
                  </c:pt>
                  <c:pt idx="25">
                    <c:v>mars</c:v>
                  </c:pt>
                  <c:pt idx="26">
                    <c:v>avr</c:v>
                  </c:pt>
                  <c:pt idx="27">
                    <c:v>mai</c:v>
                  </c:pt>
                  <c:pt idx="28">
                    <c:v>juin</c:v>
                  </c:pt>
                  <c:pt idx="29">
                    <c:v>juil</c:v>
                  </c:pt>
                  <c:pt idx="30">
                    <c:v>août</c:v>
                  </c:pt>
                  <c:pt idx="31">
                    <c:v>sept</c:v>
                  </c:pt>
                  <c:pt idx="32">
                    <c:v>oct</c:v>
                  </c:pt>
                  <c:pt idx="33">
                    <c:v>nov</c:v>
                  </c:pt>
                  <c:pt idx="34">
                    <c:v>déc</c:v>
                  </c:pt>
                  <c:pt idx="35">
                    <c:v>janv</c:v>
                  </c:pt>
                  <c:pt idx="36">
                    <c:v>févr</c:v>
                  </c:pt>
                  <c:pt idx="37">
                    <c:v>mars</c:v>
                  </c:pt>
                  <c:pt idx="38">
                    <c:v>avr</c:v>
                  </c:pt>
                  <c:pt idx="39">
                    <c:v>mai</c:v>
                  </c:pt>
                  <c:pt idx="40">
                    <c:v>juin</c:v>
                  </c:pt>
                  <c:pt idx="41">
                    <c:v>juil</c:v>
                  </c:pt>
                  <c:pt idx="42">
                    <c:v>août</c:v>
                  </c:pt>
                  <c:pt idx="43">
                    <c:v>sept</c:v>
                  </c:pt>
                  <c:pt idx="44">
                    <c:v>oct</c:v>
                  </c:pt>
                  <c:pt idx="45">
                    <c:v>nov</c:v>
                  </c:pt>
                  <c:pt idx="46">
                    <c:v>déc</c:v>
                  </c:pt>
                  <c:pt idx="47">
                    <c:v>janv</c:v>
                  </c:pt>
                  <c:pt idx="48">
                    <c:v>févr</c:v>
                  </c:pt>
                  <c:pt idx="49">
                    <c:v>mars</c:v>
                  </c:pt>
                </c:lvl>
                <c:lvl>
                  <c:pt idx="0">
                    <c:v>2019</c:v>
                  </c:pt>
                  <c:pt idx="11">
                    <c:v>2020</c:v>
                  </c:pt>
                  <c:pt idx="23">
                    <c:v>2021</c:v>
                  </c:pt>
                  <c:pt idx="35">
                    <c:v>2022</c:v>
                  </c:pt>
                  <c:pt idx="47">
                    <c:v>2023</c:v>
                  </c:pt>
                </c:lvl>
              </c:multiLvlStrCache>
            </c:multiLvlStrRef>
          </c:cat>
          <c:val>
            <c:numRef>
              <c:f>'Construction neuve de logements'!$V$268:$V$317</c:f>
              <c:numCache>
                <c:formatCode>0\.0%</c:formatCode>
                <c:ptCount val="50"/>
                <c:pt idx="13">
                  <c:v>-0.91421937347148929</c:v>
                </c:pt>
                <c:pt idx="14">
                  <c:v>-0.91421937347148929</c:v>
                </c:pt>
                <c:pt idx="15">
                  <c:v>-0.91421937347148929</c:v>
                </c:pt>
                <c:pt idx="21">
                  <c:v>-0.91421937347148929</c:v>
                </c:pt>
                <c:pt idx="22">
                  <c:v>-0.91421937347148929</c:v>
                </c:pt>
                <c:pt idx="26">
                  <c:v>-0.91421937347148929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748-41FB-8587-39B96AF4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8057087"/>
        <c:axId val="78059007"/>
      </c:barChart>
      <c:lineChart>
        <c:grouping val="standard"/>
        <c:varyColors val="0"/>
        <c:ser>
          <c:idx val="2"/>
          <c:order val="2"/>
          <c:tx>
            <c:v>Bretagne</c:v>
          </c:tx>
          <c:spPr>
            <a:ln w="3175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FFC000"/>
                </a:solidFill>
              </a:ln>
              <a:effectLst/>
            </c:spPr>
          </c:marker>
          <c:dLbls>
            <c:dLbl>
              <c:idx val="4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B2A-429D-B956-245DA4249E8E}"/>
                </c:ext>
              </c:extLst>
            </c:dLbl>
            <c:numFmt formatCode="\+0.0%;\-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C000"/>
                    </a:solidFill>
                    <a:latin typeface="Uni Neue Heavy"/>
                    <a:ea typeface="Uni Neue Heavy"/>
                    <a:cs typeface="Uni Neue Heavy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'Construction neuve de logements'!$A$268:$B$317</c:f>
              <c:multiLvlStrCache>
                <c:ptCount val="50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  <c:pt idx="24">
                    <c:v>févr</c:v>
                  </c:pt>
                  <c:pt idx="25">
                    <c:v>mars</c:v>
                  </c:pt>
                  <c:pt idx="26">
                    <c:v>avr</c:v>
                  </c:pt>
                  <c:pt idx="27">
                    <c:v>mai</c:v>
                  </c:pt>
                  <c:pt idx="28">
                    <c:v>juin</c:v>
                  </c:pt>
                  <c:pt idx="29">
                    <c:v>juil</c:v>
                  </c:pt>
                  <c:pt idx="30">
                    <c:v>août</c:v>
                  </c:pt>
                  <c:pt idx="31">
                    <c:v>sept</c:v>
                  </c:pt>
                  <c:pt idx="32">
                    <c:v>oct</c:v>
                  </c:pt>
                  <c:pt idx="33">
                    <c:v>nov</c:v>
                  </c:pt>
                  <c:pt idx="34">
                    <c:v>déc</c:v>
                  </c:pt>
                  <c:pt idx="35">
                    <c:v>janv</c:v>
                  </c:pt>
                  <c:pt idx="36">
                    <c:v>févr</c:v>
                  </c:pt>
                  <c:pt idx="37">
                    <c:v>mars</c:v>
                  </c:pt>
                  <c:pt idx="38">
                    <c:v>avr</c:v>
                  </c:pt>
                  <c:pt idx="39">
                    <c:v>mai</c:v>
                  </c:pt>
                  <c:pt idx="40">
                    <c:v>juin</c:v>
                  </c:pt>
                  <c:pt idx="41">
                    <c:v>juil</c:v>
                  </c:pt>
                  <c:pt idx="42">
                    <c:v>août</c:v>
                  </c:pt>
                  <c:pt idx="43">
                    <c:v>sept</c:v>
                  </c:pt>
                  <c:pt idx="44">
                    <c:v>oct</c:v>
                  </c:pt>
                  <c:pt idx="45">
                    <c:v>nov</c:v>
                  </c:pt>
                  <c:pt idx="46">
                    <c:v>déc</c:v>
                  </c:pt>
                  <c:pt idx="47">
                    <c:v>janv</c:v>
                  </c:pt>
                  <c:pt idx="48">
                    <c:v>févr</c:v>
                  </c:pt>
                  <c:pt idx="49">
                    <c:v>mars</c:v>
                  </c:pt>
                </c:lvl>
                <c:lvl>
                  <c:pt idx="0">
                    <c:v>2019</c:v>
                  </c:pt>
                  <c:pt idx="11">
                    <c:v>2020</c:v>
                  </c:pt>
                  <c:pt idx="23">
                    <c:v>2021</c:v>
                  </c:pt>
                  <c:pt idx="35">
                    <c:v>2022</c:v>
                  </c:pt>
                  <c:pt idx="47">
                    <c:v>2023</c:v>
                  </c:pt>
                </c:lvl>
              </c:multiLvlStrCache>
            </c:multiLvlStrRef>
          </c:cat>
          <c:val>
            <c:numRef>
              <c:f>'Construction neuve de logements'!$E$268:$E$317</c:f>
              <c:numCache>
                <c:formatCode>\+0\.0%;\-0\.0%</c:formatCode>
                <c:ptCount val="50"/>
                <c:pt idx="0">
                  <c:v>6.5667835511635353E-2</c:v>
                </c:pt>
                <c:pt idx="1">
                  <c:v>-4.2805811591938747E-2</c:v>
                </c:pt>
                <c:pt idx="2">
                  <c:v>-3.7373904415412551E-2</c:v>
                </c:pt>
                <c:pt idx="3">
                  <c:v>-0.17974017431343525</c:v>
                </c:pt>
                <c:pt idx="4">
                  <c:v>-0.15050113158745559</c:v>
                </c:pt>
                <c:pt idx="5">
                  <c:v>-0.18899951036396279</c:v>
                </c:pt>
                <c:pt idx="6">
                  <c:v>-0.18990731204943356</c:v>
                </c:pt>
                <c:pt idx="7">
                  <c:v>-0.12769520619635755</c:v>
                </c:pt>
                <c:pt idx="8">
                  <c:v>-0.12310973245443968</c:v>
                </c:pt>
                <c:pt idx="9">
                  <c:v>-0.11578646056962927</c:v>
                </c:pt>
                <c:pt idx="10">
                  <c:v>-0.11212516297262065</c:v>
                </c:pt>
                <c:pt idx="11">
                  <c:v>-3.3574914953409252E-2</c:v>
                </c:pt>
                <c:pt idx="12">
                  <c:v>-0.11127729584205803</c:v>
                </c:pt>
                <c:pt idx="13">
                  <c:v>-0.12567324955116699</c:v>
                </c:pt>
                <c:pt idx="14">
                  <c:v>-0.3018381721353719</c:v>
                </c:pt>
                <c:pt idx="15">
                  <c:v>-0.13051323175621488</c:v>
                </c:pt>
                <c:pt idx="16">
                  <c:v>-8.8677450047573769E-2</c:v>
                </c:pt>
                <c:pt idx="17">
                  <c:v>8.210907627289199E-2</c:v>
                </c:pt>
                <c:pt idx="18">
                  <c:v>5.2631578947368363E-2</c:v>
                </c:pt>
                <c:pt idx="19">
                  <c:v>0.15910727141828662</c:v>
                </c:pt>
                <c:pt idx="20">
                  <c:v>0.23988503205836831</c:v>
                </c:pt>
                <c:pt idx="21">
                  <c:v>0.26513434768533517</c:v>
                </c:pt>
                <c:pt idx="22">
                  <c:v>0.14798498939468097</c:v>
                </c:pt>
                <c:pt idx="23">
                  <c:v>0.14475597092419523</c:v>
                </c:pt>
                <c:pt idx="24">
                  <c:v>-0.26084672759743666</c:v>
                </c:pt>
                <c:pt idx="25">
                  <c:v>3.7975790181573634</c:v>
                </c:pt>
                <c:pt idx="26">
                  <c:v>-0.35725747629467541</c:v>
                </c:pt>
                <c:pt idx="27">
                  <c:v>2.055358410220014</c:v>
                </c:pt>
                <c:pt idx="28">
                  <c:v>0.39646295052608016</c:v>
                </c:pt>
                <c:pt idx="29">
                  <c:v>-0.60208142026323852</c:v>
                </c:pt>
                <c:pt idx="30">
                  <c:v>-0.43389970990468296</c:v>
                </c:pt>
                <c:pt idx="31">
                  <c:v>0.26526915113871641</c:v>
                </c:pt>
                <c:pt idx="32">
                  <c:v>-0.52849528495284948</c:v>
                </c:pt>
                <c:pt idx="33">
                  <c:v>0.16510432416087095</c:v>
                </c:pt>
                <c:pt idx="34">
                  <c:v>-3.5061129635242994E-2</c:v>
                </c:pt>
                <c:pt idx="35">
                  <c:v>0.14332365747460085</c:v>
                </c:pt>
                <c:pt idx="36">
                  <c:v>0.31111426947129051</c:v>
                </c:pt>
                <c:pt idx="37">
                  <c:v>0.18474908887019903</c:v>
                </c:pt>
                <c:pt idx="38">
                  <c:v>0.87267362687244665</c:v>
                </c:pt>
                <c:pt idx="39">
                  <c:v>0.78234610917537739</c:v>
                </c:pt>
                <c:pt idx="40">
                  <c:v>0.51474831676819499</c:v>
                </c:pt>
                <c:pt idx="41">
                  <c:v>1.2807692307692307</c:v>
                </c:pt>
                <c:pt idx="42">
                  <c:v>5.0790629575402635</c:v>
                </c:pt>
                <c:pt idx="43">
                  <c:v>-0.71977909592963796</c:v>
                </c:pt>
                <c:pt idx="44">
                  <c:v>4.4669565217391307</c:v>
                </c:pt>
                <c:pt idx="45">
                  <c:v>-0.46924474435504804</c:v>
                </c:pt>
                <c:pt idx="46">
                  <c:v>-0.44418848167539271</c:v>
                </c:pt>
                <c:pt idx="47">
                  <c:v>-0.59330371310695018</c:v>
                </c:pt>
                <c:pt idx="48">
                  <c:v>-0.81842818428184283</c:v>
                </c:pt>
                <c:pt idx="49">
                  <c:v>-0.31258873639375295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5748-41FB-8587-39B96AF4C31B}"/>
            </c:ext>
          </c:extLst>
        </c:ser>
        <c:ser>
          <c:idx val="3"/>
          <c:order val="3"/>
          <c:tx>
            <c:v>France</c:v>
          </c:tx>
          <c:spPr>
            <a:ln w="31750" cap="rnd">
              <a:solidFill>
                <a:srgbClr val="2D3A4A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2D3A4A"/>
              </a:solidFill>
              <a:ln w="9525">
                <a:solidFill>
                  <a:srgbClr val="2D3A4A"/>
                </a:solidFill>
              </a:ln>
              <a:effectLst/>
            </c:spPr>
          </c:marker>
          <c:dLbls>
            <c:dLbl>
              <c:idx val="4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B2A-429D-B956-245DA4249E8E}"/>
                </c:ext>
              </c:extLst>
            </c:dLbl>
            <c:numFmt formatCode="\+0.0%;\-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2D3A4B"/>
                    </a:solidFill>
                    <a:latin typeface="Uni Neue Heavy"/>
                    <a:ea typeface="Uni Neue Heavy"/>
                    <a:cs typeface="Uni Neue Heavy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'Construction neuve de logements'!$A$283:$B$317</c:f>
              <c:multiLvlStrCache>
                <c:ptCount val="35"/>
                <c:lvl>
                  <c:pt idx="0">
                    <c:v>mai</c:v>
                  </c:pt>
                  <c:pt idx="1">
                    <c:v>juin</c:v>
                  </c:pt>
                  <c:pt idx="2">
                    <c:v>juil</c:v>
                  </c:pt>
                  <c:pt idx="3">
                    <c:v>août</c:v>
                  </c:pt>
                  <c:pt idx="4">
                    <c:v>sept</c:v>
                  </c:pt>
                  <c:pt idx="5">
                    <c:v>oct</c:v>
                  </c:pt>
                  <c:pt idx="6">
                    <c:v>nov</c:v>
                  </c:pt>
                  <c:pt idx="7">
                    <c:v>déc</c:v>
                  </c:pt>
                  <c:pt idx="8">
                    <c:v>janv</c:v>
                  </c:pt>
                  <c:pt idx="9">
                    <c:v>févr</c:v>
                  </c:pt>
                  <c:pt idx="10">
                    <c:v>mars</c:v>
                  </c:pt>
                  <c:pt idx="11">
                    <c:v>avr</c:v>
                  </c:pt>
                  <c:pt idx="12">
                    <c:v>mai</c:v>
                  </c:pt>
                  <c:pt idx="13">
                    <c:v>juin</c:v>
                  </c:pt>
                  <c:pt idx="14">
                    <c:v>juil</c:v>
                  </c:pt>
                  <c:pt idx="15">
                    <c:v>août</c:v>
                  </c:pt>
                  <c:pt idx="16">
                    <c:v>sept</c:v>
                  </c:pt>
                  <c:pt idx="17">
                    <c:v>oct</c:v>
                  </c:pt>
                  <c:pt idx="18">
                    <c:v>nov</c:v>
                  </c:pt>
                  <c:pt idx="19">
                    <c:v>déc</c:v>
                  </c:pt>
                  <c:pt idx="20">
                    <c:v>janv</c:v>
                  </c:pt>
                  <c:pt idx="21">
                    <c:v>févr</c:v>
                  </c:pt>
                  <c:pt idx="22">
                    <c:v>mars</c:v>
                  </c:pt>
                  <c:pt idx="23">
                    <c:v>avr</c:v>
                  </c:pt>
                  <c:pt idx="24">
                    <c:v>mai</c:v>
                  </c:pt>
                  <c:pt idx="25">
                    <c:v>juin</c:v>
                  </c:pt>
                  <c:pt idx="26">
                    <c:v>juil</c:v>
                  </c:pt>
                  <c:pt idx="27">
                    <c:v>août</c:v>
                  </c:pt>
                  <c:pt idx="28">
                    <c:v>sept</c:v>
                  </c:pt>
                  <c:pt idx="29">
                    <c:v>oct</c:v>
                  </c:pt>
                  <c:pt idx="30">
                    <c:v>nov</c:v>
                  </c:pt>
                  <c:pt idx="31">
                    <c:v>déc</c:v>
                  </c:pt>
                  <c:pt idx="32">
                    <c:v>janv</c:v>
                  </c:pt>
                  <c:pt idx="33">
                    <c:v>févr</c:v>
                  </c:pt>
                  <c:pt idx="34">
                    <c:v>mars</c:v>
                  </c:pt>
                </c:lvl>
                <c:lvl>
                  <c:pt idx="8">
                    <c:v>2021</c:v>
                  </c:pt>
                  <c:pt idx="20">
                    <c:v>2022</c:v>
                  </c:pt>
                  <c:pt idx="32">
                    <c:v>2023</c:v>
                  </c:pt>
                </c:lvl>
              </c:multiLvlStrCache>
            </c:multiLvlStrRef>
          </c:cat>
          <c:val>
            <c:numRef>
              <c:f>'Construction neuve de logements'!$F$268:$F$317</c:f>
              <c:numCache>
                <c:formatCode>\+0\.0%;\-0\.0%</c:formatCode>
                <c:ptCount val="50"/>
                <c:pt idx="0">
                  <c:v>-9.3091203695723324E-2</c:v>
                </c:pt>
                <c:pt idx="1">
                  <c:v>-2.114171777811491E-2</c:v>
                </c:pt>
                <c:pt idx="2">
                  <c:v>-3.2434306607688868E-2</c:v>
                </c:pt>
                <c:pt idx="3">
                  <c:v>-7.3453686314896682E-2</c:v>
                </c:pt>
                <c:pt idx="4">
                  <c:v>-9.0768134365730613E-2</c:v>
                </c:pt>
                <c:pt idx="5">
                  <c:v>-6.7909286797885771E-2</c:v>
                </c:pt>
                <c:pt idx="6">
                  <c:v>-5.4152769295814362E-2</c:v>
                </c:pt>
                <c:pt idx="7">
                  <c:v>5.7211282597127155E-3</c:v>
                </c:pt>
                <c:pt idx="8">
                  <c:v>-6.9689421480184865E-2</c:v>
                </c:pt>
                <c:pt idx="9">
                  <c:v>-4.2131599135225573E-2</c:v>
                </c:pt>
                <c:pt idx="10">
                  <c:v>-3.8055002248923775E-2</c:v>
                </c:pt>
                <c:pt idx="11">
                  <c:v>-8.8051073068605712E-3</c:v>
                </c:pt>
                <c:pt idx="12">
                  <c:v>-2.0346875742456638E-2</c:v>
                </c:pt>
                <c:pt idx="13">
                  <c:v>-0.10939765971814774</c:v>
                </c:pt>
                <c:pt idx="14">
                  <c:v>-0.2876859593875557</c:v>
                </c:pt>
                <c:pt idx="15">
                  <c:v>-0.32733989342574132</c:v>
                </c:pt>
                <c:pt idx="16">
                  <c:v>-0.21407463113408398</c:v>
                </c:pt>
                <c:pt idx="17">
                  <c:v>-4.1943543120160021E-2</c:v>
                </c:pt>
                <c:pt idx="18">
                  <c:v>5.370202515613931E-2</c:v>
                </c:pt>
                <c:pt idx="19">
                  <c:v>8.3705155804640885E-3</c:v>
                </c:pt>
                <c:pt idx="20">
                  <c:v>2.4049304692870921E-2</c:v>
                </c:pt>
                <c:pt idx="21">
                  <c:v>-3.8360378234239434E-2</c:v>
                </c:pt>
                <c:pt idx="22">
                  <c:v>-5.4289197268005962E-2</c:v>
                </c:pt>
                <c:pt idx="23">
                  <c:v>0.46859208134205677</c:v>
                </c:pt>
                <c:pt idx="24">
                  <c:v>-0.91421937347148929</c:v>
                </c:pt>
                <c:pt idx="25">
                  <c:v>6.1775350505379851</c:v>
                </c:pt>
                <c:pt idx="26">
                  <c:v>4.047715156661047E-2</c:v>
                </c:pt>
                <c:pt idx="27">
                  <c:v>-8.4424795824209475E-3</c:v>
                </c:pt>
                <c:pt idx="28">
                  <c:v>-0.6245926063879319</c:v>
                </c:pt>
                <c:pt idx="29">
                  <c:v>-0.19994128009395185</c:v>
                </c:pt>
                <c:pt idx="30">
                  <c:v>7.6009394265583712</c:v>
                </c:pt>
                <c:pt idx="31">
                  <c:v>-0.74668557553879544</c:v>
                </c:pt>
                <c:pt idx="32">
                  <c:v>-0.2574549749040449</c:v>
                </c:pt>
                <c:pt idx="33">
                  <c:v>0.85086712311918333</c:v>
                </c:pt>
                <c:pt idx="34">
                  <c:v>-0.30277595666126078</c:v>
                </c:pt>
                <c:pt idx="35">
                  <c:v>-0.23541289544963284</c:v>
                </c:pt>
                <c:pt idx="36">
                  <c:v>8.6163440910635991E-3</c:v>
                </c:pt>
                <c:pt idx="37">
                  <c:v>-0.86205055988370771</c:v>
                </c:pt>
                <c:pt idx="38">
                  <c:v>5.2694947224786182E-2</c:v>
                </c:pt>
                <c:pt idx="39">
                  <c:v>0.32782376798711033</c:v>
                </c:pt>
                <c:pt idx="40">
                  <c:v>0.24906982512712394</c:v>
                </c:pt>
                <c:pt idx="41">
                  <c:v>0.60689384010484937</c:v>
                </c:pt>
                <c:pt idx="42">
                  <c:v>-0.52503612346830808</c:v>
                </c:pt>
                <c:pt idx="43">
                  <c:v>4.2669437611332599</c:v>
                </c:pt>
                <c:pt idx="44">
                  <c:v>0.6016103379721669</c:v>
                </c:pt>
                <c:pt idx="45">
                  <c:v>-8.9232907663170491E-2</c:v>
                </c:pt>
                <c:pt idx="46">
                  <c:v>-0.65380760903185897</c:v>
                </c:pt>
                <c:pt idx="47">
                  <c:v>-0.21373129582123873</c:v>
                </c:pt>
                <c:pt idx="48">
                  <c:v>-0.10534879936772124</c:v>
                </c:pt>
                <c:pt idx="49">
                  <c:v>3.1499958837573061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5748-41FB-8587-39B96AF4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1407216"/>
        <c:axId val="1851498976"/>
      </c:lineChart>
      <c:catAx>
        <c:axId val="1851407216"/>
        <c:scaling>
          <c:orientation val="minMax"/>
        </c:scaling>
        <c:delete val="0"/>
        <c:axPos val="b"/>
        <c:numFmt formatCode="[$-40C]mmmm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0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Uni Neue Book" pitchFamily="2" charset="0"/>
                <a:ea typeface="Uni Neue Book" charset="0"/>
                <a:cs typeface="Uni Neue Book" charset="0"/>
              </a:defRPr>
            </a:pPr>
            <a:endParaRPr lang="fr-FR"/>
          </a:p>
        </c:txPr>
        <c:crossAx val="1851498976"/>
        <c:crosses val="autoZero"/>
        <c:auto val="1"/>
        <c:lblAlgn val="ctr"/>
        <c:lblOffset val="100"/>
        <c:tickLblSkip val="1"/>
        <c:noMultiLvlLbl val="0"/>
      </c:catAx>
      <c:valAx>
        <c:axId val="1851498976"/>
        <c:scaling>
          <c:orientation val="minMax"/>
        </c:scaling>
        <c:delete val="0"/>
        <c:axPos val="l"/>
        <c:numFmt formatCode="\+0%;\-0%;0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sz="700" b="0" i="0" u="none" strike="noStrike" kern="1200" baseline="0">
                <a:solidFill>
                  <a:schemeClr val="tx1"/>
                </a:solidFill>
                <a:latin typeface="Uni Neue Book" pitchFamily="2" charset="0"/>
                <a:ea typeface="Uni Neue Book" charset="0"/>
                <a:cs typeface="Uni Neue Book" charset="0"/>
              </a:defRPr>
            </a:pPr>
            <a:endParaRPr lang="fr-FR"/>
          </a:p>
        </c:txPr>
        <c:crossAx val="1851407216"/>
        <c:crosses val="autoZero"/>
        <c:crossBetween val="between"/>
      </c:valAx>
      <c:valAx>
        <c:axId val="78059007"/>
        <c:scaling>
          <c:orientation val="minMax"/>
        </c:scaling>
        <c:delete val="0"/>
        <c:axPos val="r"/>
        <c:numFmt formatCode="0\.0%" sourceLinked="1"/>
        <c:majorTickMark val="out"/>
        <c:minorTickMark val="none"/>
        <c:tickLblPos val="nextTo"/>
        <c:spPr>
          <a:solidFill>
            <a:srgbClr val="0070C0">
              <a:alpha val="0"/>
            </a:srgbClr>
          </a:solidFill>
          <a:ln>
            <a:solidFill>
              <a:srgbClr val="2D3A4A">
                <a:alpha val="0"/>
              </a:srgb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alpha val="0"/>
                  </a:schemeClr>
                </a:solidFill>
                <a:latin typeface="Uni Neue Book" pitchFamily="2" charset="0"/>
                <a:ea typeface="Uni Neue Book" charset="0"/>
                <a:cs typeface="Uni Neue Book" charset="0"/>
              </a:defRPr>
            </a:pPr>
            <a:endParaRPr lang="fr-FR"/>
          </a:p>
        </c:txPr>
        <c:crossAx val="78057087"/>
        <c:crosses val="max"/>
        <c:crossBetween val="between"/>
      </c:valAx>
      <c:catAx>
        <c:axId val="780570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059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35471399635792167"/>
          <c:y val="0.92929145068319485"/>
          <c:w val="0.27424391856876373"/>
          <c:h val="6.58572799359378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Uni Neue Book" pitchFamily="2" charset="0"/>
              <a:ea typeface="Uni Neue Book" charset="0"/>
              <a:cs typeface="Uni Neue Book" charset="0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Uni Neue Book" pitchFamily="2" charset="0"/>
          <a:ea typeface="Uni Neue Book" charset="0"/>
          <a:cs typeface="Uni Neue Book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</xdr:row>
          <xdr:rowOff>0</xdr:rowOff>
        </xdr:from>
        <xdr:to>
          <xdr:col>18</xdr:col>
          <xdr:colOff>495300</xdr:colOff>
          <xdr:row>20</xdr:row>
          <xdr:rowOff>0</xdr:rowOff>
        </xdr:to>
        <xdr:sp macro="" textlink="">
          <xdr:nvSpPr>
            <xdr:cNvPr id="1025" name="ScrollBa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22</xdr:row>
          <xdr:rowOff>0</xdr:rowOff>
        </xdr:from>
        <xdr:to>
          <xdr:col>18</xdr:col>
          <xdr:colOff>523875</xdr:colOff>
          <xdr:row>39</xdr:row>
          <xdr:rowOff>9525</xdr:rowOff>
        </xdr:to>
        <xdr:sp macro="" textlink="">
          <xdr:nvSpPr>
            <xdr:cNvPr id="1026" name="ScrollBar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447676</xdr:colOff>
      <xdr:row>2</xdr:row>
      <xdr:rowOff>114300</xdr:rowOff>
    </xdr:from>
    <xdr:to>
      <xdr:col>11</xdr:col>
      <xdr:colOff>466725</xdr:colOff>
      <xdr:row>20</xdr:row>
      <xdr:rowOff>123824</xdr:rowOff>
    </xdr:to>
    <xdr:graphicFrame macro="">
      <xdr:nvGraphicFramePr>
        <xdr:cNvPr id="2" name="Construction_lgt_co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514350</xdr:colOff>
          <xdr:row>3</xdr:row>
          <xdr:rowOff>0</xdr:rowOff>
        </xdr:from>
        <xdr:to>
          <xdr:col>19</xdr:col>
          <xdr:colOff>409575</xdr:colOff>
          <xdr:row>4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542925</xdr:colOff>
          <xdr:row>21</xdr:row>
          <xdr:rowOff>190500</xdr:rowOff>
        </xdr:from>
        <xdr:to>
          <xdr:col>19</xdr:col>
          <xdr:colOff>419100</xdr:colOff>
          <xdr:row>23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16</xdr:row>
          <xdr:rowOff>171450</xdr:rowOff>
        </xdr:from>
        <xdr:to>
          <xdr:col>2</xdr:col>
          <xdr:colOff>400050</xdr:colOff>
          <xdr:row>19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Suivi activité BTP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123859"/>
    </a:accent1>
    <a:accent2>
      <a:srgbClr val="6BB0BF"/>
    </a:accent2>
    <a:accent3>
      <a:srgbClr val="2C5D68"/>
    </a:accent3>
    <a:accent4>
      <a:srgbClr val="D99873"/>
    </a:accent4>
    <a:accent5>
      <a:srgbClr val="735755"/>
    </a:accent5>
    <a:accent6>
      <a:srgbClr val="F2B680"/>
    </a:accent6>
    <a:hlink>
      <a:srgbClr val="D99873"/>
    </a:hlink>
    <a:folHlink>
      <a:srgbClr val="03738C"/>
    </a:folHlink>
  </a:clrScheme>
  <a:fontScheme name="Office">
    <a:majorFont>
      <a:latin typeface="Calibri Light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8B6F7-B2F1-4DFD-8A35-98EE22F1A30C}">
  <sheetPr codeName="Feuil1"/>
  <dimension ref="A1:AC325"/>
  <sheetViews>
    <sheetView tabSelected="1" zoomScaleNormal="100" workbookViewId="0">
      <selection activeCell="I25" sqref="I25"/>
    </sheetView>
  </sheetViews>
  <sheetFormatPr baseColWidth="10" defaultRowHeight="15" x14ac:dyDescent="0.25"/>
  <cols>
    <col min="2" max="2" width="10.7109375" style="52" customWidth="1"/>
    <col min="5" max="5" width="11.140625" style="53" customWidth="1"/>
    <col min="6" max="6" width="11.42578125" style="53"/>
    <col min="7" max="8" width="10.7109375" customWidth="1"/>
    <col min="12" max="12" width="11.42578125" style="54"/>
    <col min="15" max="15" width="12.28515625" style="53" bestFit="1" customWidth="1"/>
    <col min="16" max="16" width="11.42578125" style="53"/>
    <col min="18" max="18" width="11.42578125" style="19"/>
    <col min="19" max="19" width="9.7109375" style="55" bestFit="1" customWidth="1"/>
    <col min="20" max="20" width="11.85546875" customWidth="1"/>
    <col min="21" max="21" width="7.5703125" bestFit="1" customWidth="1"/>
    <col min="22" max="22" width="11.7109375" bestFit="1" customWidth="1"/>
    <col min="23" max="23" width="4.28515625" customWidth="1"/>
    <col min="24" max="24" width="11.85546875" customWidth="1"/>
    <col min="25" max="25" width="10.7109375" style="55" customWidth="1"/>
    <col min="26" max="26" width="15.7109375" customWidth="1"/>
    <col min="27" max="29" width="10.7109375" customWidth="1"/>
  </cols>
  <sheetData>
    <row r="1" spans="1:25" s="1" customFormat="1" ht="15" customHeight="1" x14ac:dyDescent="0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Y1" s="2"/>
    </row>
    <row r="2" spans="1:25" s="3" customFormat="1" ht="15" customHeight="1" thickBot="1" x14ac:dyDescent="0.3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Y2" s="4"/>
    </row>
    <row r="3" spans="1:25" s="5" customFormat="1" ht="15.75" thickBot="1" x14ac:dyDescent="0.3">
      <c r="B3" s="6"/>
      <c r="E3" s="7"/>
      <c r="F3" s="7"/>
      <c r="L3" s="8"/>
      <c r="O3" s="7"/>
      <c r="P3" s="7"/>
      <c r="R3" s="9"/>
      <c r="S3" s="10"/>
      <c r="Y3" s="10"/>
    </row>
    <row r="4" spans="1:25" s="5" customFormat="1" ht="15.75" thickBot="1" x14ac:dyDescent="0.3">
      <c r="B4" s="6"/>
      <c r="E4" s="7"/>
      <c r="F4" s="7"/>
      <c r="L4" s="8"/>
      <c r="M4" s="130" t="s">
        <v>0</v>
      </c>
      <c r="N4" s="132" t="s">
        <v>1</v>
      </c>
      <c r="O4" s="134" t="s">
        <v>2</v>
      </c>
      <c r="P4" s="11"/>
      <c r="Q4" s="136" t="s">
        <v>3</v>
      </c>
      <c r="R4" s="138" t="s">
        <v>4</v>
      </c>
      <c r="S4" s="10"/>
      <c r="Y4" s="10"/>
    </row>
    <row r="5" spans="1:25" s="5" customFormat="1" ht="15.75" thickBot="1" x14ac:dyDescent="0.3">
      <c r="A5" s="106"/>
      <c r="B5" s="107"/>
      <c r="E5" s="7"/>
      <c r="F5" s="7"/>
      <c r="L5" s="8"/>
      <c r="M5" s="131"/>
      <c r="N5" s="133"/>
      <c r="O5" s="135"/>
      <c r="P5" s="12"/>
      <c r="Q5" s="137"/>
      <c r="R5" s="139"/>
      <c r="S5" s="10"/>
      <c r="Y5" s="10"/>
    </row>
    <row r="6" spans="1:25" s="5" customFormat="1" ht="15" customHeight="1" x14ac:dyDescent="0.25">
      <c r="A6" s="108"/>
      <c r="B6" s="109"/>
      <c r="E6" s="7"/>
      <c r="F6" s="7"/>
      <c r="L6" s="8"/>
      <c r="M6" s="13" cm="1">
        <f t="array" ref="M6">INDEX(B:B,$U$50-$U$46-ROW($A1)+1)</f>
        <v>44986</v>
      </c>
      <c r="N6" s="14" cm="1">
        <f t="array" ref="N6">INDEX(C:C,$U$50-$U$46-ROW($A1)+1)</f>
        <v>5810</v>
      </c>
      <c r="O6" s="15" cm="1">
        <f t="array" ref="O6">INDEX(E:E,$U$50-$U$46-ROW($A1)+1)</f>
        <v>-0.31258873639375295</v>
      </c>
      <c r="P6" s="16"/>
      <c r="Q6" s="14" cm="1">
        <f t="array" ref="Q6">INDEX(D:D,$U$50-$U$46-ROW($A1)+1)</f>
        <v>50410</v>
      </c>
      <c r="R6" s="17" cm="1">
        <f t="array" ref="R6">INDEX(F:F,$U$50-$U$46-ROW($A1)+1)</f>
        <v>3.1499958837573061</v>
      </c>
      <c r="S6" s="10"/>
      <c r="Y6" s="10"/>
    </row>
    <row r="7" spans="1:25" s="5" customFormat="1" ht="15" customHeight="1" thickBot="1" x14ac:dyDescent="0.3">
      <c r="A7" s="110"/>
      <c r="B7" s="111"/>
      <c r="E7" s="7"/>
      <c r="F7" s="7"/>
      <c r="L7" s="8"/>
      <c r="M7" s="18" cm="1">
        <f t="array" ref="M7">INDEX(B:B,$U$50-$U$46-ROW($A2)+1)</f>
        <v>44958</v>
      </c>
      <c r="N7" cm="1">
        <f t="array" ref="N7">INDEX(C:C,$U$50-$U$46-ROW($A2)+1)</f>
        <v>1675</v>
      </c>
      <c r="O7" s="19" cm="1">
        <f t="array" ref="O7">INDEX(E:E,$U$50-$U$46-ROW($A2)+1)</f>
        <v>-0.81842818428184283</v>
      </c>
      <c r="P7" s="12"/>
      <c r="Q7" cm="1">
        <f t="array" ref="Q7">INDEX(D:D,$U$50-$U$46-ROW($A2)+1)</f>
        <v>76974</v>
      </c>
      <c r="R7" s="20" cm="1">
        <f t="array" ref="R7">INDEX(F:F,$U$50-$U$46-ROW($A2)+1)</f>
        <v>-0.10534879936772124</v>
      </c>
      <c r="S7" s="10"/>
      <c r="Y7" s="10"/>
    </row>
    <row r="8" spans="1:25" s="5" customFormat="1" x14ac:dyDescent="0.25">
      <c r="B8" s="21"/>
      <c r="C8" s="22"/>
      <c r="E8" s="7"/>
      <c r="F8" s="7"/>
      <c r="L8" s="8"/>
      <c r="M8" s="18" cm="1">
        <f t="array" ref="M8">INDEX(B:B,$U$50-$U$46-ROW($A3)+1)</f>
        <v>44927</v>
      </c>
      <c r="N8" cm="1">
        <f t="array" ref="N8">INDEX(C:C,$U$50-$U$46-ROW($A3)+1)</f>
        <v>2563</v>
      </c>
      <c r="O8" s="19" cm="1">
        <f t="array" ref="O8">INDEX(E:E,$U$50-$U$46-ROW($A3)+1)</f>
        <v>-0.59330371310695018</v>
      </c>
      <c r="P8" s="12"/>
      <c r="Q8" cm="1">
        <f t="array" ref="Q8">INDEX(D:D,$U$50-$U$46-ROW($A3)+1)</f>
        <v>405500</v>
      </c>
      <c r="R8" s="20" cm="1">
        <f t="array" ref="R8">INDEX(F:F,$U$50-$U$46-ROW($A3)+1)</f>
        <v>-0.21373129582123873</v>
      </c>
      <c r="S8" s="10"/>
      <c r="Y8" s="10"/>
    </row>
    <row r="9" spans="1:25" s="5" customFormat="1" x14ac:dyDescent="0.25">
      <c r="A9" s="22"/>
      <c r="B9" s="23" t="s">
        <v>6</v>
      </c>
      <c r="C9" s="24" t="s">
        <v>7</v>
      </c>
      <c r="E9" s="7"/>
      <c r="F9" s="7"/>
      <c r="L9" s="8"/>
      <c r="M9" s="18" cm="1">
        <f t="array" ref="M9">INDEX(B:B,$U$50-$U$46-ROW($A4)+1)</f>
        <v>44896</v>
      </c>
      <c r="N9" cm="1">
        <f t="array" ref="N9">INDEX(C:C,$U$50-$U$46-ROW($A4)+1)</f>
        <v>5308</v>
      </c>
      <c r="O9" s="19" cm="1">
        <f t="array" ref="O9">INDEX(E:E,$U$50-$U$46-ROW($A4)+1)</f>
        <v>-0.44418848167539271</v>
      </c>
      <c r="P9" s="12"/>
      <c r="Q9" cm="1">
        <f t="array" ref="Q9">INDEX(D:D,$U$50-$U$46-ROW($A4)+1)</f>
        <v>139905</v>
      </c>
      <c r="R9" s="20" cm="1">
        <f t="array" ref="R9">INDEX(F:F,$U$50-$U$46-ROW($A4)+1)</f>
        <v>-0.65380760903185897</v>
      </c>
      <c r="S9" s="10"/>
      <c r="Y9" s="10"/>
    </row>
    <row r="10" spans="1:25" s="5" customFormat="1" x14ac:dyDescent="0.25">
      <c r="A10" s="117" t="s">
        <v>8</v>
      </c>
      <c r="B10" s="118">
        <v>2019</v>
      </c>
      <c r="C10" s="120">
        <v>2</v>
      </c>
      <c r="E10" s="7"/>
      <c r="F10" s="7"/>
      <c r="L10" s="8"/>
      <c r="M10" s="18" cm="1">
        <f t="array" ref="M10">INDEX(B:B,$U$50-$U$46-ROW($A5)+1)</f>
        <v>44866</v>
      </c>
      <c r="N10" cm="1">
        <f t="array" ref="N10">INDEX(C:C,$U$50-$U$46-ROW($A5)+1)</f>
        <v>2045</v>
      </c>
      <c r="O10" s="19" cm="1">
        <f t="array" ref="O10">INDEX(E:E,$U$50-$U$46-ROW($A5)+1)</f>
        <v>-0.46924474435504804</v>
      </c>
      <c r="P10" s="12"/>
      <c r="Q10" cm="1">
        <f t="array" ref="Q10">INDEX(D:D,$U$50-$U$46-ROW($A5)+1)</f>
        <v>657858</v>
      </c>
      <c r="R10" s="20" cm="1">
        <f t="array" ref="R10">INDEX(F:F,$U$50-$U$46-ROW($A5)+1)</f>
        <v>-8.9232907663170491E-2</v>
      </c>
      <c r="S10" s="10"/>
      <c r="Y10" s="10"/>
    </row>
    <row r="11" spans="1:25" s="5" customFormat="1" x14ac:dyDescent="0.25">
      <c r="A11" s="117"/>
      <c r="B11" s="119"/>
      <c r="C11" s="121"/>
      <c r="E11" s="7"/>
      <c r="F11" s="7"/>
      <c r="L11" s="8"/>
      <c r="M11" s="18" cm="1">
        <f t="array" ref="M11">INDEX(B:B,$U$50-$U$46-ROW($A6)+1)</f>
        <v>44835</v>
      </c>
      <c r="N11" cm="1">
        <f t="array" ref="N11">INDEX(C:C,$U$50-$U$46-ROW($A6)+1)</f>
        <v>6287</v>
      </c>
      <c r="O11" s="19" cm="1">
        <f t="array" ref="O11">INDEX(E:E,$U$50-$U$46-ROW($A6)+1)</f>
        <v>4.4669565217391307</v>
      </c>
      <c r="P11" s="12"/>
      <c r="Q11" cm="1">
        <f t="array" ref="Q11">INDEX(D:D,$U$50-$U$46-ROW($A6)+1)</f>
        <v>80561</v>
      </c>
      <c r="R11" s="20" cm="1">
        <f t="array" ref="R11">INDEX(F:F,$U$50-$U$46-ROW($A6)+1)</f>
        <v>0.6016103379721669</v>
      </c>
      <c r="S11" s="10"/>
      <c r="Y11" s="10"/>
    </row>
    <row r="12" spans="1:25" s="5" customFormat="1" x14ac:dyDescent="0.25">
      <c r="A12" s="25"/>
      <c r="B12" s="26"/>
      <c r="C12" s="27"/>
      <c r="E12" s="7"/>
      <c r="F12" s="7"/>
      <c r="L12" s="8"/>
      <c r="M12" s="18" cm="1">
        <f t="array" ref="M12">INDEX(B:B,$U$50-$U$46-ROW($A7)+1)</f>
        <v>44805</v>
      </c>
      <c r="N12" cm="1">
        <f t="array" ref="N12">INDEX(C:C,$U$50-$U$46-ROW($A7)+1)</f>
        <v>1370</v>
      </c>
      <c r="O12" s="19" cm="1">
        <f t="array" ref="O12">INDEX(E:E,$U$50-$U$46-ROW($A7)+1)</f>
        <v>-0.71977909592963796</v>
      </c>
      <c r="P12" s="12"/>
      <c r="Q12" cm="1">
        <f t="array" ref="Q12">INDEX(D:D,$U$50-$U$46-ROW($A7)+1)</f>
        <v>62092</v>
      </c>
      <c r="R12" s="20" cm="1">
        <f t="array" ref="R12">INDEX(F:F,$U$50-$U$46-ROW($A7)+1)</f>
        <v>4.2669437611332599</v>
      </c>
      <c r="S12" s="10"/>
      <c r="Y12" s="10"/>
    </row>
    <row r="13" spans="1:25" s="5" customFormat="1" x14ac:dyDescent="0.25">
      <c r="B13" s="8"/>
      <c r="E13" s="7"/>
      <c r="F13" s="7"/>
      <c r="L13" s="8"/>
      <c r="M13" s="18" cm="1">
        <f t="array" ref="M13">INDEX(B:B,$U$50-$U$46-ROW($A8)+1)</f>
        <v>44774</v>
      </c>
      <c r="N13" cm="1">
        <f t="array" ref="N13">INDEX(C:C,$U$50-$U$46-ROW($A8)+1)</f>
        <v>8304</v>
      </c>
      <c r="O13" s="19" cm="1">
        <f t="array" ref="O13">INDEX(E:E,$U$50-$U$46-ROW($A8)+1)</f>
        <v>5.0790629575402635</v>
      </c>
      <c r="P13" s="12"/>
      <c r="Q13" cm="1">
        <f t="array" ref="Q13">INDEX(D:D,$U$50-$U$46-ROW($A8)+1)</f>
        <v>41746</v>
      </c>
      <c r="R13" s="20" cm="1">
        <f t="array" ref="R13">INDEX(F:F,$U$50-$U$46-ROW($A8)+1)</f>
        <v>-0.52503612346830808</v>
      </c>
      <c r="S13" s="10"/>
      <c r="Y13" s="10"/>
    </row>
    <row r="14" spans="1:25" s="5" customFormat="1" x14ac:dyDescent="0.25">
      <c r="B14" s="28" t="s">
        <v>6</v>
      </c>
      <c r="C14" s="29" t="s">
        <v>7</v>
      </c>
      <c r="E14" s="7"/>
      <c r="F14" s="7"/>
      <c r="L14" s="8"/>
      <c r="M14" s="18" cm="1">
        <f t="array" ref="M14">INDEX(B:B,$U$50-$U$46-ROW($A9)+1)</f>
        <v>44743</v>
      </c>
      <c r="N14" cm="1">
        <f t="array" ref="N14">INDEX(C:C,$U$50-$U$46-ROW($A9)+1)</f>
        <v>8895</v>
      </c>
      <c r="O14" s="19" cm="1">
        <f t="array" ref="O14">INDEX(E:E,$U$50-$U$46-ROW($A9)+1)</f>
        <v>1.2807692307692307</v>
      </c>
      <c r="P14" s="12"/>
      <c r="Q14" cm="1">
        <f t="array" ref="Q14">INDEX(D:D,$U$50-$U$46-ROW($A9)+1)</f>
        <v>61303</v>
      </c>
      <c r="R14" s="20" cm="1">
        <f t="array" ref="R14">INDEX(F:F,$U$50-$U$46-ROW($A9)+1)</f>
        <v>0.60689384010484937</v>
      </c>
      <c r="S14" s="10"/>
      <c r="Y14" s="10"/>
    </row>
    <row r="15" spans="1:25" s="5" customFormat="1" x14ac:dyDescent="0.25">
      <c r="A15" s="122" t="s">
        <v>9</v>
      </c>
      <c r="B15" s="124" cm="1">
        <f t="array" ref="B15">YEAR(INDEX(B:B,U50))</f>
        <v>2023</v>
      </c>
      <c r="C15" s="124" cm="1">
        <f t="array" ref="C15">MONTH(INDEX(B:B,U50))</f>
        <v>3</v>
      </c>
      <c r="E15" s="7"/>
      <c r="F15" s="7"/>
      <c r="L15" s="8"/>
      <c r="M15" s="18" cm="1">
        <f t="array" ref="M15">INDEX(B:B,$U$50-$U$46-ROW($A10)+1)</f>
        <v>44713</v>
      </c>
      <c r="N15" cm="1">
        <f t="array" ref="N15">INDEX(C:C,$U$50-$U$46-ROW($A10)+1)</f>
        <v>9449</v>
      </c>
      <c r="O15" s="19" cm="1">
        <f t="array" ref="O15">INDEX(E:E,$U$50-$U$46-ROW($A10)+1)</f>
        <v>0.51474831676819499</v>
      </c>
      <c r="P15" s="12"/>
      <c r="Q15" cm="1">
        <f t="array" ref="Q15">INDEX(D:D,$U$50-$U$46-ROW($A10)+1)</f>
        <v>40285</v>
      </c>
      <c r="R15" s="20" cm="1">
        <f t="array" ref="R15">INDEX(F:F,$U$50-$U$46-ROW($A10)+1)</f>
        <v>0.24906982512712394</v>
      </c>
      <c r="S15" s="10"/>
      <c r="Y15" s="10"/>
    </row>
    <row r="16" spans="1:25" s="5" customFormat="1" x14ac:dyDescent="0.25">
      <c r="A16" s="123"/>
      <c r="B16" s="125"/>
      <c r="C16" s="125"/>
      <c r="E16" s="7"/>
      <c r="F16" s="7"/>
      <c r="L16" s="8"/>
      <c r="M16" s="18" cm="1">
        <f t="array" ref="M16">INDEX(B:B,$U$50-$U$46-ROW($A11)+1)</f>
        <v>44682</v>
      </c>
      <c r="N16" cm="1">
        <f t="array" ref="N16">INDEX(C:C,$U$50-$U$46-ROW($A11)+1)</f>
        <v>7673</v>
      </c>
      <c r="O16" s="19" cm="1">
        <f t="array" ref="O16">INDEX(E:E,$U$50-$U$46-ROW($A11)+1)</f>
        <v>0.78234610917537739</v>
      </c>
      <c r="P16" s="12"/>
      <c r="Q16" cm="1">
        <f t="array" ref="Q16">INDEX(D:D,$U$50-$U$46-ROW($A11)+1)</f>
        <v>95598</v>
      </c>
      <c r="R16" s="20" cm="1">
        <f t="array" ref="R16">INDEX(F:F,$U$50-$U$46-ROW($A11)+1)</f>
        <v>0.32782376798711033</v>
      </c>
      <c r="S16" s="10"/>
      <c r="Y16" s="10"/>
    </row>
    <row r="17" spans="1:25" s="5" customFormat="1" x14ac:dyDescent="0.25">
      <c r="B17" s="6"/>
      <c r="E17" s="7"/>
      <c r="F17" s="7"/>
      <c r="L17" s="8"/>
      <c r="M17" s="18" cm="1">
        <f t="array" ref="M17">INDEX(B:B,$U$50-$U$46-ROW($A12)+1)</f>
        <v>44652</v>
      </c>
      <c r="N17" cm="1">
        <f t="array" ref="N17">INDEX(C:C,$U$50-$U$46-ROW($A12)+1)</f>
        <v>8251</v>
      </c>
      <c r="O17" s="19" cm="1">
        <f t="array" ref="O17">INDEX(E:E,$U$50-$U$46-ROW($A12)+1)</f>
        <v>0.87267362687244665</v>
      </c>
      <c r="P17" s="12"/>
      <c r="Q17" cm="1">
        <f t="array" ref="Q17">INDEX(D:D,$U$50-$U$46-ROW($A12)+1)</f>
        <v>78690</v>
      </c>
      <c r="R17" s="20" cm="1">
        <f t="array" ref="R17">INDEX(F:F,$U$50-$U$46-ROW($A12)+1)</f>
        <v>5.2694947224786182E-2</v>
      </c>
      <c r="S17" s="10"/>
      <c r="Y17" s="10"/>
    </row>
    <row r="18" spans="1:25" s="5" customFormat="1" x14ac:dyDescent="0.25">
      <c r="B18" s="6"/>
      <c r="E18" s="7"/>
      <c r="F18" s="7"/>
      <c r="L18" s="8"/>
      <c r="M18" s="30" cm="1">
        <f t="array" ref="M18">INDEX(B:B,$U$50-$U$46-ROW($A13)+1)</f>
        <v>44621</v>
      </c>
      <c r="N18" s="14" cm="1">
        <f t="array" ref="N18">INDEX(C:C,$U$50-$U$46-ROW($A13)+1)</f>
        <v>8452</v>
      </c>
      <c r="O18" s="15" cm="1">
        <f t="array" ref="O18">INDEX(E:E,$U$50-$U$46-ROW($A13)+1)</f>
        <v>0.18474908887019903</v>
      </c>
      <c r="P18" s="16"/>
      <c r="Q18" s="14" cm="1">
        <f t="array" ref="Q18">INDEX(D:D,$U$50-$U$46-ROW($A13)+1)</f>
        <v>12147</v>
      </c>
      <c r="R18" s="17" cm="1">
        <f t="array" ref="R18">INDEX(F:F,$U$50-$U$46-ROW($A13)+1)</f>
        <v>-0.86205055988370771</v>
      </c>
      <c r="S18" s="10"/>
      <c r="Y18" s="10"/>
    </row>
    <row r="19" spans="1:25" s="5" customFormat="1" x14ac:dyDescent="0.25">
      <c r="B19" s="6"/>
      <c r="E19" s="7"/>
      <c r="F19" s="7"/>
      <c r="L19" s="8"/>
      <c r="M19" s="18" cm="1">
        <f t="array" ref="M19">INDEX(B:B,$U$50-$U$46-ROW($A14)+1)</f>
        <v>44593</v>
      </c>
      <c r="N19" cm="1">
        <f t="array" ref="N19">INDEX(C:C,$U$50-$U$46-ROW($A14)+1)</f>
        <v>9225</v>
      </c>
      <c r="O19" s="19" cm="1">
        <f t="array" ref="O19">INDEX(E:E,$U$50-$U$46-ROW($A14)+1)</f>
        <v>0.31111426947129051</v>
      </c>
      <c r="P19" s="12"/>
      <c r="Q19" cm="1">
        <f t="array" ref="Q19">INDEX(D:D,$U$50-$U$46-ROW($A14)+1)</f>
        <v>86038</v>
      </c>
      <c r="R19" s="20" cm="1">
        <f t="array" ref="R19">INDEX(F:F,$U$50-$U$46-ROW($A14)+1)</f>
        <v>8.6163440910635991E-3</v>
      </c>
      <c r="S19" s="10"/>
      <c r="Y19" s="10"/>
    </row>
    <row r="20" spans="1:25" s="5" customFormat="1" ht="15.75" thickBot="1" x14ac:dyDescent="0.3">
      <c r="B20" s="6"/>
      <c r="E20" s="7"/>
      <c r="F20" s="7"/>
      <c r="L20" s="8"/>
      <c r="M20" s="31" cm="1">
        <f t="array" ref="M20">INDEX(B:B,$U$50-$U$46-ROW($A15)+1)</f>
        <v>44562</v>
      </c>
      <c r="N20" s="32" cm="1">
        <f t="array" ref="N20">INDEX(C:C,$U$50-$U$46-ROW($A15)+1)</f>
        <v>6302</v>
      </c>
      <c r="O20" s="33" cm="1">
        <f t="array" ref="O20">INDEX(E:E,$U$50-$U$46-ROW($A15)+1)</f>
        <v>0.14332365747460085</v>
      </c>
      <c r="P20" s="34"/>
      <c r="Q20" s="32" cm="1">
        <f t="array" ref="Q20">INDEX(D:D,$U$50-$U$46-ROW($A15)+1)</f>
        <v>515727</v>
      </c>
      <c r="R20" s="35" cm="1">
        <f t="array" ref="R20">INDEX(F:F,$U$50-$U$46-ROW($A15)+1)</f>
        <v>-0.23541289544963284</v>
      </c>
      <c r="S20" s="10"/>
      <c r="Y20" s="10"/>
    </row>
    <row r="21" spans="1:25" s="36" customFormat="1" ht="15.75" thickBot="1" x14ac:dyDescent="0.3">
      <c r="B21" s="37"/>
      <c r="E21" s="38"/>
      <c r="F21" s="38"/>
      <c r="L21" s="39"/>
      <c r="O21" s="38"/>
      <c r="P21" s="38"/>
      <c r="R21" s="40"/>
      <c r="S21" s="41"/>
      <c r="Y21" s="41"/>
    </row>
    <row r="22" spans="1:25" s="5" customFormat="1" ht="15.75" thickBot="1" x14ac:dyDescent="0.3">
      <c r="B22" s="6"/>
      <c r="E22" s="7"/>
      <c r="F22" s="7"/>
      <c r="L22" s="8"/>
      <c r="O22" s="7"/>
      <c r="P22" s="7"/>
      <c r="R22" s="9"/>
      <c r="S22" s="10"/>
      <c r="Y22" s="10"/>
    </row>
    <row r="23" spans="1:25" s="5" customFormat="1" x14ac:dyDescent="0.25">
      <c r="B23" s="6"/>
      <c r="E23" s="7"/>
      <c r="F23" s="7"/>
      <c r="L23" s="8"/>
      <c r="M23" s="130" t="s">
        <v>0</v>
      </c>
      <c r="N23" s="140" t="s">
        <v>1</v>
      </c>
      <c r="O23" s="134" t="s">
        <v>10</v>
      </c>
      <c r="P23" s="11"/>
      <c r="Q23" s="136" t="s">
        <v>3</v>
      </c>
      <c r="R23" s="138" t="s">
        <v>4</v>
      </c>
      <c r="S23" s="10"/>
      <c r="Y23" s="10"/>
    </row>
    <row r="24" spans="1:25" s="5" customFormat="1" ht="15.75" thickBot="1" x14ac:dyDescent="0.3">
      <c r="B24" s="6"/>
      <c r="E24" s="7"/>
      <c r="F24" s="7"/>
      <c r="L24" s="8"/>
      <c r="M24" s="131"/>
      <c r="N24" s="141"/>
      <c r="O24" s="135"/>
      <c r="P24" s="12"/>
      <c r="Q24" s="137"/>
      <c r="R24" s="139"/>
      <c r="S24" s="10"/>
      <c r="Y24" s="10"/>
    </row>
    <row r="25" spans="1:25" s="5" customFormat="1" ht="15" customHeight="1" x14ac:dyDescent="0.25">
      <c r="A25" s="106"/>
      <c r="B25" s="107"/>
      <c r="E25" s="7"/>
      <c r="F25" s="7"/>
      <c r="L25" s="8"/>
      <c r="M25" s="30" cm="1">
        <f t="array" ref="M25">INDEX(B:B,$W$50-$U$47-ROW($A1)+1)</f>
        <v>44986</v>
      </c>
      <c r="N25" s="14" cm="1">
        <f t="array" ref="N25">INDEX(M:M,$W$50-$U$47-ROW($A1)+1)</f>
        <v>5810</v>
      </c>
      <c r="O25" s="16" cm="1">
        <f t="array" ref="O25">INDEX(O:O,$W$50-$U$47-ROW($A1)+1)</f>
        <v>-0.31258873639375295</v>
      </c>
      <c r="P25" s="16"/>
      <c r="Q25" s="14" cm="1">
        <f t="array" ref="Q25">INDEX(N:N,$W$50-$U$47-ROW($A1)+1)</f>
        <v>50410</v>
      </c>
      <c r="R25" s="42" cm="1">
        <f t="array" ref="R25">INDEX(P:P,$W$50-$U$47-ROW($A1)+1)</f>
        <v>3.1499958837573061</v>
      </c>
      <c r="S25" s="10"/>
      <c r="Y25" s="10"/>
    </row>
    <row r="26" spans="1:25" s="5" customFormat="1" ht="15" customHeight="1" x14ac:dyDescent="0.25">
      <c r="A26" s="108"/>
      <c r="B26" s="109"/>
      <c r="E26" s="7"/>
      <c r="F26" s="7"/>
      <c r="L26" s="8"/>
      <c r="M26" s="18" cm="1">
        <f t="array" ref="M26">INDEX(B:B,$W$50-$U$47-ROW($A2)+1)</f>
        <v>44958</v>
      </c>
      <c r="N26" cm="1">
        <f t="array" ref="N26">INDEX(M:M,$W$50-$U$47-ROW($A2)+1)</f>
        <v>1675</v>
      </c>
      <c r="O26" s="43" cm="1">
        <f t="array" ref="O26">INDEX(O:O,$W$50-$U$47-ROW($A2)+1)</f>
        <v>-0.81842818428184283</v>
      </c>
      <c r="P26" s="12"/>
      <c r="Q26" cm="1">
        <f t="array" ref="Q26">INDEX(N:N,$W$50-$U$47-ROW($A2)+1)</f>
        <v>76974</v>
      </c>
      <c r="R26" s="44" cm="1">
        <f t="array" ref="R26">INDEX(P:P,$W$50-$U$47-ROW($A2)+1)</f>
        <v>-0.10534879936772124</v>
      </c>
      <c r="S26" s="10"/>
      <c r="Y26" s="10"/>
    </row>
    <row r="27" spans="1:25" s="5" customFormat="1" ht="15" customHeight="1" thickBot="1" x14ac:dyDescent="0.3">
      <c r="A27" s="110"/>
      <c r="B27" s="111"/>
      <c r="E27" s="7"/>
      <c r="F27" s="7"/>
      <c r="L27" s="8"/>
      <c r="M27" s="18" cm="1">
        <f t="array" ref="M27">INDEX(B:B,$W$50-$U$47-ROW($A3)+1)</f>
        <v>44927</v>
      </c>
      <c r="N27" cm="1">
        <f t="array" ref="N27">INDEX(M:M,$W$50-$U$47-ROW($A3)+1)</f>
        <v>2563</v>
      </c>
      <c r="O27" s="43" cm="1">
        <f t="array" ref="O27">INDEX(O:O,$W$50-$U$47-ROW($A3)+1)</f>
        <v>-0.59330371310695018</v>
      </c>
      <c r="P27" s="12"/>
      <c r="Q27" cm="1">
        <f t="array" ref="Q27">INDEX(N:N,$W$50-$U$47-ROW($A3)+1)</f>
        <v>405500</v>
      </c>
      <c r="R27" s="44" cm="1">
        <f t="array" ref="R27">INDEX(P:P,$W$50-$U$47-ROW($A3)+1)</f>
        <v>-0.21373129582123873</v>
      </c>
      <c r="S27" s="10"/>
      <c r="Y27" s="10"/>
    </row>
    <row r="28" spans="1:25" s="5" customFormat="1" x14ac:dyDescent="0.25">
      <c r="B28" s="21"/>
      <c r="C28" s="22"/>
      <c r="E28" s="7"/>
      <c r="F28" s="7"/>
      <c r="L28" s="8"/>
      <c r="M28" s="18" cm="1">
        <f t="array" ref="M28">INDEX(B:B,$W$50-$U$47-ROW($A4)+1)</f>
        <v>44896</v>
      </c>
      <c r="N28" cm="1">
        <f t="array" ref="N28">INDEX(M:M,$W$50-$U$47-ROW($A4)+1)</f>
        <v>5308</v>
      </c>
      <c r="O28" s="43" cm="1">
        <f t="array" ref="O28">INDEX(O:O,$W$50-$U$47-ROW($A4)+1)</f>
        <v>-0.44418848167539271</v>
      </c>
      <c r="P28" s="12"/>
      <c r="Q28" cm="1">
        <f t="array" ref="Q28">INDEX(N:N,$W$50-$U$47-ROW($A4)+1)</f>
        <v>139905</v>
      </c>
      <c r="R28" s="44" cm="1">
        <f t="array" ref="R28">INDEX(P:P,$W$50-$U$47-ROW($A4)+1)</f>
        <v>-0.65380760903185897</v>
      </c>
      <c r="S28" s="10"/>
      <c r="Y28" s="10"/>
    </row>
    <row r="29" spans="1:25" s="5" customFormat="1" x14ac:dyDescent="0.25">
      <c r="A29" s="22"/>
      <c r="B29" s="23" t="s">
        <v>6</v>
      </c>
      <c r="C29" s="24" t="s">
        <v>7</v>
      </c>
      <c r="D29" s="45"/>
      <c r="E29" s="7"/>
      <c r="F29" s="7"/>
      <c r="L29" s="8"/>
      <c r="M29" s="18" cm="1">
        <f t="array" ref="M29">INDEX(B:B,$W$50-$U$47-ROW($A5)+1)</f>
        <v>44866</v>
      </c>
      <c r="N29" cm="1">
        <f t="array" ref="N29">INDEX(M:M,$W$50-$U$47-ROW($A5)+1)</f>
        <v>2045</v>
      </c>
      <c r="O29" s="43" cm="1">
        <f t="array" ref="O29">INDEX(O:O,$W$50-$U$47-ROW($A5)+1)</f>
        <v>-0.46924474435504804</v>
      </c>
      <c r="P29" s="12"/>
      <c r="Q29" cm="1">
        <f t="array" ref="Q29">INDEX(N:N,$W$50-$U$47-ROW($A5)+1)</f>
        <v>657858</v>
      </c>
      <c r="R29" s="44" cm="1">
        <f t="array" ref="R29">INDEX(P:P,$W$50-$U$47-ROW($A5)+1)</f>
        <v>-8.9232907663170491E-2</v>
      </c>
      <c r="S29" s="10"/>
      <c r="Y29" s="10"/>
    </row>
    <row r="30" spans="1:25" s="5" customFormat="1" x14ac:dyDescent="0.25">
      <c r="A30" s="117" t="s">
        <v>8</v>
      </c>
      <c r="B30" s="118">
        <v>2019</v>
      </c>
      <c r="C30" s="120">
        <v>1</v>
      </c>
      <c r="E30" s="7"/>
      <c r="F30" s="7"/>
      <c r="L30" s="8"/>
      <c r="M30" s="18" cm="1">
        <f t="array" ref="M30">INDEX(B:B,$W$50-$U$47-ROW($A6)+1)</f>
        <v>44835</v>
      </c>
      <c r="N30" cm="1">
        <f t="array" ref="N30">INDEX(M:M,$W$50-$U$47-ROW($A6)+1)</f>
        <v>6287</v>
      </c>
      <c r="O30" s="43" cm="1">
        <f t="array" ref="O30">INDEX(O:O,$W$50-$U$47-ROW($A6)+1)</f>
        <v>4.4669565217391307</v>
      </c>
      <c r="P30" s="12"/>
      <c r="Q30" cm="1">
        <f t="array" ref="Q30">INDEX(N:N,$W$50-$U$47-ROW($A6)+1)</f>
        <v>80561</v>
      </c>
      <c r="R30" s="44" cm="1">
        <f t="array" ref="R30">INDEX(P:P,$W$50-$U$47-ROW($A6)+1)</f>
        <v>0.6016103379721669</v>
      </c>
      <c r="S30" s="10"/>
      <c r="Y30" s="10"/>
    </row>
    <row r="31" spans="1:25" s="5" customFormat="1" x14ac:dyDescent="0.25">
      <c r="A31" s="117"/>
      <c r="B31" s="119"/>
      <c r="C31" s="121"/>
      <c r="E31" s="7"/>
      <c r="F31" s="7"/>
      <c r="L31" s="8"/>
      <c r="M31" s="18" cm="1">
        <f t="array" ref="M31">INDEX(B:B,$W$50-$U$47-ROW($A7)+1)</f>
        <v>44805</v>
      </c>
      <c r="N31" cm="1">
        <f t="array" ref="N31">INDEX(M:M,$W$50-$U$47-ROW($A7)+1)</f>
        <v>1370</v>
      </c>
      <c r="O31" s="43" cm="1">
        <f t="array" ref="O31">INDEX(O:O,$W$50-$U$47-ROW($A7)+1)</f>
        <v>-0.71977909592963796</v>
      </c>
      <c r="P31" s="12"/>
      <c r="Q31" cm="1">
        <f t="array" ref="Q31">INDEX(N:N,$W$50-$U$47-ROW($A7)+1)</f>
        <v>62092</v>
      </c>
      <c r="R31" s="44" cm="1">
        <f t="array" ref="R31">INDEX(P:P,$W$50-$U$47-ROW($A7)+1)</f>
        <v>4.2669437611332599</v>
      </c>
      <c r="S31" s="10"/>
      <c r="Y31" s="10"/>
    </row>
    <row r="32" spans="1:25" s="5" customFormat="1" x14ac:dyDescent="0.25">
      <c r="A32" s="25"/>
      <c r="B32" s="26"/>
      <c r="C32" s="27"/>
      <c r="E32" s="7"/>
      <c r="F32" s="7"/>
      <c r="L32" s="8"/>
      <c r="M32" s="18" cm="1">
        <f t="array" ref="M32">INDEX(B:B,$W$50-$U$47-ROW($A8)+1)</f>
        <v>44774</v>
      </c>
      <c r="N32" cm="1">
        <f t="array" ref="N32">INDEX(M:M,$W$50-$U$47-ROW($A8)+1)</f>
        <v>8304</v>
      </c>
      <c r="O32" s="43" cm="1">
        <f t="array" ref="O32">INDEX(O:O,$W$50-$U$47-ROW($A8)+1)</f>
        <v>5.0790629575402635</v>
      </c>
      <c r="P32" s="12"/>
      <c r="Q32" cm="1">
        <f t="array" ref="Q32">INDEX(N:N,$W$50-$U$47-ROW($A8)+1)</f>
        <v>41746</v>
      </c>
      <c r="R32" s="44" cm="1">
        <f t="array" ref="R32">INDEX(P:P,$W$50-$U$47-ROW($A8)+1)</f>
        <v>-0.52503612346830808</v>
      </c>
      <c r="S32" s="10"/>
      <c r="Y32" s="10"/>
    </row>
    <row r="33" spans="1:28" s="5" customFormat="1" x14ac:dyDescent="0.25">
      <c r="B33" s="8"/>
      <c r="E33" s="7"/>
      <c r="F33" s="7"/>
      <c r="L33" s="8"/>
      <c r="M33" s="18" cm="1">
        <f t="array" ref="M33">INDEX(B:B,$W$50-$U$47-ROW($A9)+1)</f>
        <v>44743</v>
      </c>
      <c r="N33" cm="1">
        <f t="array" ref="N33">INDEX(M:M,$W$50-$U$47-ROW($A9)+1)</f>
        <v>8895</v>
      </c>
      <c r="O33" s="43" cm="1">
        <f t="array" ref="O33">INDEX(O:O,$W$50-$U$47-ROW($A9)+1)</f>
        <v>1.2807692307692307</v>
      </c>
      <c r="P33" s="12"/>
      <c r="Q33" cm="1">
        <f t="array" ref="Q33">INDEX(N:N,$W$50-$U$47-ROW($A9)+1)</f>
        <v>61303</v>
      </c>
      <c r="R33" s="44" cm="1">
        <f t="array" ref="R33">INDEX(P:P,$W$50-$U$47-ROW($A9)+1)</f>
        <v>0.60689384010484937</v>
      </c>
      <c r="S33" s="10"/>
      <c r="Y33" s="10"/>
    </row>
    <row r="34" spans="1:28" s="5" customFormat="1" x14ac:dyDescent="0.25">
      <c r="B34" s="28" t="s">
        <v>6</v>
      </c>
      <c r="C34" s="29" t="s">
        <v>7</v>
      </c>
      <c r="E34" s="7"/>
      <c r="F34" s="7"/>
      <c r="L34" s="8"/>
      <c r="M34" s="18" cm="1">
        <f t="array" ref="M34">INDEX(B:B,$W$50-$U$47-ROW($A10)+1)</f>
        <v>44713</v>
      </c>
      <c r="N34" cm="1">
        <f t="array" ref="N34">INDEX(M:M,$W$50-$U$47-ROW($A10)+1)</f>
        <v>9449</v>
      </c>
      <c r="O34" s="43" cm="1">
        <f t="array" ref="O34">INDEX(O:O,$W$50-$U$47-ROW($A10)+1)</f>
        <v>0.51474831676819499</v>
      </c>
      <c r="P34" s="12"/>
      <c r="Q34" cm="1">
        <f t="array" ref="Q34">INDEX(N:N,$W$50-$U$47-ROW($A10)+1)</f>
        <v>40285</v>
      </c>
      <c r="R34" s="44" cm="1">
        <f t="array" ref="R34">INDEX(P:P,$W$50-$U$47-ROW($A10)+1)</f>
        <v>0.24906982512712394</v>
      </c>
      <c r="S34" s="10"/>
      <c r="Y34" s="10"/>
    </row>
    <row r="35" spans="1:28" s="5" customFormat="1" x14ac:dyDescent="0.25">
      <c r="A35" s="122" t="s">
        <v>9</v>
      </c>
      <c r="B35" s="124" cm="1">
        <f t="array" ref="B35">YEAR(INDEX(B:B,W50))</f>
        <v>2023</v>
      </c>
      <c r="C35" s="124" cm="1">
        <f t="array" ref="C35">MONTH(INDEX(B:B,W50))</f>
        <v>3</v>
      </c>
      <c r="E35" s="7"/>
      <c r="F35" s="7"/>
      <c r="L35" s="8"/>
      <c r="M35" s="18" cm="1">
        <f t="array" ref="M35">INDEX(B:B,$W$50-$U$47-ROW($A11)+1)</f>
        <v>44682</v>
      </c>
      <c r="N35" cm="1">
        <f t="array" ref="N35">INDEX(M:M,$W$50-$U$47-ROW($A11)+1)</f>
        <v>7673</v>
      </c>
      <c r="O35" s="43" cm="1">
        <f t="array" ref="O35">INDEX(O:O,$W$50-$U$47-ROW($A11)+1)</f>
        <v>0.78234610917537739</v>
      </c>
      <c r="P35" s="12"/>
      <c r="Q35" cm="1">
        <f t="array" ref="Q35">INDEX(N:N,$W$50-$U$47-ROW($A11)+1)</f>
        <v>95598</v>
      </c>
      <c r="R35" s="44" cm="1">
        <f t="array" ref="R35">INDEX(P:P,$W$50-$U$47-ROW($A11)+1)</f>
        <v>0.32782376798711033</v>
      </c>
      <c r="S35" s="10"/>
      <c r="Y35" s="10"/>
    </row>
    <row r="36" spans="1:28" s="5" customFormat="1" x14ac:dyDescent="0.25">
      <c r="A36" s="123"/>
      <c r="B36" s="125"/>
      <c r="C36" s="125"/>
      <c r="E36" s="7"/>
      <c r="F36" s="7"/>
      <c r="L36" s="8"/>
      <c r="M36" s="18" cm="1">
        <f t="array" ref="M36">INDEX(B:B,$W$50-$U$47-ROW($A12)+1)</f>
        <v>44652</v>
      </c>
      <c r="N36" cm="1">
        <f t="array" ref="N36">INDEX(M:M,$W$50-$U$47-ROW($A12)+1)</f>
        <v>8251</v>
      </c>
      <c r="O36" s="43" cm="1">
        <f t="array" ref="O36">INDEX(O:O,$W$50-$U$47-ROW($A12)+1)</f>
        <v>0.87267362687244665</v>
      </c>
      <c r="P36" s="12"/>
      <c r="Q36" cm="1">
        <f t="array" ref="Q36">INDEX(N:N,$W$50-$U$47-ROW($A12)+1)</f>
        <v>78690</v>
      </c>
      <c r="R36" s="44" cm="1">
        <f t="array" ref="R36">INDEX(P:P,$W$50-$U$47-ROW($A12)+1)</f>
        <v>5.2694947224786182E-2</v>
      </c>
      <c r="S36" s="10"/>
      <c r="Y36" s="10"/>
    </row>
    <row r="37" spans="1:28" s="5" customFormat="1" x14ac:dyDescent="0.25">
      <c r="B37" s="26"/>
      <c r="E37" s="7"/>
      <c r="F37" s="7"/>
      <c r="L37" s="8"/>
      <c r="M37" s="30" cm="1">
        <f t="array" ref="M37">INDEX(B:B,$W$50-$U$47-ROW($A13)+1)</f>
        <v>44621</v>
      </c>
      <c r="N37" s="14" cm="1">
        <f t="array" ref="N37">INDEX(M:M,$W$50-$U$47-ROW($A13)+1)</f>
        <v>8452</v>
      </c>
      <c r="O37" s="16" cm="1">
        <f t="array" ref="O37">INDEX(O:O,$W$50-$U$47-ROW($A13)+1)</f>
        <v>0.18474908887019903</v>
      </c>
      <c r="P37" s="16"/>
      <c r="Q37" s="14" cm="1">
        <f t="array" ref="Q37">INDEX(N:N,$W$50-$U$47-ROW($A13)+1)</f>
        <v>12147</v>
      </c>
      <c r="R37" s="42" cm="1">
        <f t="array" ref="R37">INDEX(P:P,$W$50-$U$47-ROW($A13)+1)</f>
        <v>-0.86205055988370771</v>
      </c>
      <c r="S37" s="10"/>
      <c r="Y37" s="10"/>
    </row>
    <row r="38" spans="1:28" s="5" customFormat="1" x14ac:dyDescent="0.25">
      <c r="B38" s="6"/>
      <c r="E38" s="7"/>
      <c r="F38" s="7"/>
      <c r="L38" s="8"/>
      <c r="M38" s="18" cm="1">
        <f t="array" ref="M38">INDEX(B:B,$W$50-$U$47-ROW($A14)+1)</f>
        <v>44593</v>
      </c>
      <c r="N38" cm="1">
        <f t="array" ref="N38">INDEX(M:M,$W$50-$U$47-ROW($A14)+1)</f>
        <v>9225</v>
      </c>
      <c r="O38" s="43" cm="1">
        <f t="array" ref="O38">INDEX(O:O,$W$50-$U$47-ROW($A14)+1)</f>
        <v>0.31111426947129051</v>
      </c>
      <c r="P38" s="12"/>
      <c r="Q38" cm="1">
        <f t="array" ref="Q38">INDEX(N:N,$W$50-$U$47-ROW($A14)+1)</f>
        <v>86038</v>
      </c>
      <c r="R38" s="44" cm="1">
        <f t="array" ref="R38">INDEX(P:P,$W$50-$U$47-ROW($A14)+1)</f>
        <v>8.6163440910635991E-3</v>
      </c>
      <c r="S38" s="10"/>
      <c r="Y38" s="10"/>
    </row>
    <row r="39" spans="1:28" s="5" customFormat="1" ht="15.75" thickBot="1" x14ac:dyDescent="0.3">
      <c r="B39" s="6"/>
      <c r="E39" s="7"/>
      <c r="F39" s="7"/>
      <c r="L39" s="8"/>
      <c r="M39" s="31" cm="1">
        <f t="array" ref="M39">INDEX(B:B,$W$50-$U$47-ROW($A15)+1)</f>
        <v>44562</v>
      </c>
      <c r="N39" s="32" cm="1">
        <f t="array" ref="N39">INDEX(M:M,$W$50-$U$47-ROW($A15)+1)</f>
        <v>6302</v>
      </c>
      <c r="O39" s="46" cm="1">
        <f t="array" ref="O39">INDEX(O:O,$W$50-$U$47-ROW($A15)+1)</f>
        <v>0.14332365747460085</v>
      </c>
      <c r="P39" s="34"/>
      <c r="Q39" s="32" cm="1">
        <f t="array" ref="Q39">INDEX(N:N,$W$50-$U$47-ROW($A15)+1)</f>
        <v>515727</v>
      </c>
      <c r="R39" s="47" cm="1">
        <f t="array" ref="R39">INDEX(P:P,$W$50-$U$47-ROW($A15)+1)</f>
        <v>-0.23541289544963284</v>
      </c>
      <c r="S39" s="10"/>
      <c r="Y39" s="10"/>
    </row>
    <row r="40" spans="1:28" s="36" customFormat="1" ht="15.75" thickBot="1" x14ac:dyDescent="0.3">
      <c r="B40" s="37"/>
      <c r="E40" s="38"/>
      <c r="F40" s="38"/>
      <c r="L40" s="39"/>
      <c r="O40" s="38"/>
      <c r="P40" s="38"/>
      <c r="R40" s="40"/>
      <c r="S40" s="41"/>
      <c r="Y40" s="41"/>
    </row>
    <row r="41" spans="1:28" s="1" customFormat="1" x14ac:dyDescent="0.25">
      <c r="B41" s="48"/>
      <c r="C41" s="103" t="s">
        <v>12</v>
      </c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Y41" s="2"/>
    </row>
    <row r="42" spans="1:28" s="49" customFormat="1" x14ac:dyDescent="0.25">
      <c r="B42" s="50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Y42" s="51"/>
    </row>
    <row r="43" spans="1:28" ht="15.75" thickBot="1" x14ac:dyDescent="0.3"/>
    <row r="44" spans="1:28" ht="15.75" thickBot="1" x14ac:dyDescent="0.3">
      <c r="C44" s="106" t="s">
        <v>5</v>
      </c>
      <c r="D44" s="107"/>
      <c r="M44" s="106" t="s">
        <v>11</v>
      </c>
      <c r="N44" s="107"/>
    </row>
    <row r="45" spans="1:28" x14ac:dyDescent="0.25">
      <c r="B45" s="56" t="s">
        <v>13</v>
      </c>
      <c r="C45" s="108"/>
      <c r="D45" s="109"/>
      <c r="L45" s="57" t="s">
        <v>13</v>
      </c>
      <c r="M45" s="108"/>
      <c r="N45" s="109"/>
      <c r="T45" s="95" t="s">
        <v>14</v>
      </c>
      <c r="U45" s="96"/>
      <c r="V45" s="96"/>
      <c r="W45" s="97"/>
    </row>
    <row r="46" spans="1:28" ht="15.75" thickBot="1" x14ac:dyDescent="0.3">
      <c r="C46" s="110"/>
      <c r="D46" s="111"/>
      <c r="M46" s="110"/>
      <c r="N46" s="111"/>
      <c r="T46" s="58" t="s">
        <v>15</v>
      </c>
      <c r="U46" s="59">
        <v>0</v>
      </c>
      <c r="V46" s="60" t="s">
        <v>16</v>
      </c>
      <c r="W46" s="61">
        <f>U50-U51+1</f>
        <v>50</v>
      </c>
    </row>
    <row r="47" spans="1:28" ht="15.75" thickBot="1" x14ac:dyDescent="0.3">
      <c r="G47" s="62"/>
      <c r="T47" s="63" t="s">
        <v>17</v>
      </c>
      <c r="U47" s="64">
        <v>0</v>
      </c>
      <c r="V47" s="65" t="s">
        <v>18</v>
      </c>
      <c r="W47" s="66">
        <f>W50-W51+1</f>
        <v>51</v>
      </c>
    </row>
    <row r="48" spans="1:28" ht="15.75" thickBot="1" x14ac:dyDescent="0.3">
      <c r="B48" s="114" t="s">
        <v>0</v>
      </c>
      <c r="C48" s="126" t="s">
        <v>1</v>
      </c>
      <c r="D48" s="112" t="s">
        <v>3</v>
      </c>
      <c r="L48" s="114" t="s">
        <v>0</v>
      </c>
      <c r="M48" s="115" t="s">
        <v>1</v>
      </c>
      <c r="N48" s="116" t="s">
        <v>3</v>
      </c>
      <c r="T48" s="94"/>
      <c r="U48" s="94"/>
      <c r="V48" s="94"/>
      <c r="W48" s="94"/>
      <c r="AB48" s="67"/>
    </row>
    <row r="49" spans="1:29" x14ac:dyDescent="0.25">
      <c r="B49" s="114"/>
      <c r="C49" s="127"/>
      <c r="D49" s="113"/>
      <c r="L49" s="114"/>
      <c r="M49" s="115"/>
      <c r="N49" s="116"/>
      <c r="T49" s="95" t="s">
        <v>19</v>
      </c>
      <c r="U49" s="96"/>
      <c r="V49" s="96"/>
      <c r="W49" s="97"/>
    </row>
    <row r="50" spans="1:29" x14ac:dyDescent="0.25">
      <c r="A50" t="str">
        <f t="shared" ref="A50:A114" si="0">IF(YEAR(B50)&lt;&gt;$B$10,IF(MONTH(B50)=1,YEAR(B50),""),IF(MONTH(B50)=$C$10,YEAR(B50),""))</f>
        <v/>
      </c>
      <c r="B50" s="52">
        <v>36861</v>
      </c>
      <c r="C50">
        <v>2320</v>
      </c>
      <c r="D50">
        <v>21684</v>
      </c>
      <c r="K50" t="str">
        <f>IF(MONTH(L50)=1,YEAR(L50),"")</f>
        <v/>
      </c>
      <c r="L50" s="54">
        <v>36861</v>
      </c>
      <c r="M50">
        <v>2320</v>
      </c>
      <c r="N50">
        <v>21684</v>
      </c>
      <c r="T50" s="68" t="s">
        <v>20</v>
      </c>
      <c r="U50" s="59" cm="1">
        <f t="array" ref="U50">MAX(LOOKUP(2,1/(C:C&lt;&gt;""),ROW(C:C)),LOOKUP(2,1/(D:D&lt;&gt;""),ROW(D:D)))</f>
        <v>317</v>
      </c>
      <c r="V50" s="69" t="s">
        <v>21</v>
      </c>
      <c r="W50" s="61" cm="1">
        <f t="array" ref="W50">MAX(LOOKUP(2,1/(M:M&lt;&gt;""),ROW(M:M)),LOOKUP(2,1/(N:N&lt;&gt;""),ROW(N:N)))</f>
        <v>317</v>
      </c>
    </row>
    <row r="51" spans="1:29" ht="15.75" thickBot="1" x14ac:dyDescent="0.3">
      <c r="A51">
        <f t="shared" si="0"/>
        <v>2001</v>
      </c>
      <c r="B51" s="52">
        <v>36892</v>
      </c>
      <c r="C51">
        <v>3020</v>
      </c>
      <c r="D51">
        <v>95788</v>
      </c>
      <c r="K51">
        <f t="shared" ref="K51:K114" si="1">IF(MONTH(L51)=1,YEAR(L51),"")</f>
        <v>2001</v>
      </c>
      <c r="L51" s="54">
        <v>36892</v>
      </c>
      <c r="M51">
        <v>3020</v>
      </c>
      <c r="N51">
        <v>95788</v>
      </c>
      <c r="T51" s="70" t="s">
        <v>22</v>
      </c>
      <c r="U51" s="64">
        <f>MATCH(T54,B:B)</f>
        <v>268</v>
      </c>
      <c r="V51" s="65" t="s">
        <v>23</v>
      </c>
      <c r="W51" s="66">
        <f>MATCH(V54,L:L)</f>
        <v>267</v>
      </c>
    </row>
    <row r="52" spans="1:29" x14ac:dyDescent="0.25">
      <c r="A52" t="str">
        <f t="shared" si="0"/>
        <v/>
      </c>
      <c r="B52" s="52">
        <v>36923</v>
      </c>
      <c r="C52">
        <v>3002</v>
      </c>
      <c r="D52">
        <v>40665</v>
      </c>
      <c r="K52" t="str">
        <f t="shared" si="1"/>
        <v/>
      </c>
      <c r="L52" s="54">
        <v>36923</v>
      </c>
      <c r="M52">
        <v>3002</v>
      </c>
      <c r="N52">
        <v>40665</v>
      </c>
      <c r="T52" s="95" t="s">
        <v>24</v>
      </c>
      <c r="U52" s="96"/>
      <c r="V52" s="96"/>
      <c r="W52" s="97"/>
    </row>
    <row r="53" spans="1:29" x14ac:dyDescent="0.25">
      <c r="A53" t="str">
        <f t="shared" si="0"/>
        <v/>
      </c>
      <c r="B53" s="52">
        <v>36951</v>
      </c>
      <c r="C53">
        <v>8882</v>
      </c>
      <c r="D53">
        <v>25022</v>
      </c>
      <c r="K53" t="str">
        <f t="shared" si="1"/>
        <v/>
      </c>
      <c r="L53" s="54">
        <v>36951</v>
      </c>
      <c r="M53">
        <v>8882</v>
      </c>
      <c r="N53">
        <v>25022</v>
      </c>
      <c r="T53" s="98" t="s">
        <v>25</v>
      </c>
      <c r="U53" s="92"/>
      <c r="V53" s="71" t="s">
        <v>26</v>
      </c>
      <c r="W53" s="72"/>
    </row>
    <row r="54" spans="1:29" x14ac:dyDescent="0.25">
      <c r="A54" t="str">
        <f t="shared" si="0"/>
        <v/>
      </c>
      <c r="B54" s="52">
        <v>36982</v>
      </c>
      <c r="C54">
        <v>7868</v>
      </c>
      <c r="D54">
        <v>63735</v>
      </c>
      <c r="K54" t="str">
        <f t="shared" si="1"/>
        <v/>
      </c>
      <c r="L54" s="54">
        <v>36982</v>
      </c>
      <c r="M54">
        <v>7868</v>
      </c>
      <c r="N54">
        <v>63735</v>
      </c>
      <c r="T54" s="99">
        <f>DATE(B10,C10,1)</f>
        <v>43497</v>
      </c>
      <c r="U54" s="100"/>
      <c r="V54" s="73">
        <f>DATE(B30,C30,1)</f>
        <v>43466</v>
      </c>
      <c r="W54" s="74"/>
    </row>
    <row r="55" spans="1:29" ht="15.75" thickBot="1" x14ac:dyDescent="0.3">
      <c r="A55" t="str">
        <f t="shared" si="0"/>
        <v/>
      </c>
      <c r="B55" s="52">
        <v>37012</v>
      </c>
      <c r="C55">
        <v>7391</v>
      </c>
      <c r="D55">
        <v>25371</v>
      </c>
      <c r="K55" t="str">
        <f t="shared" si="1"/>
        <v/>
      </c>
      <c r="L55" s="54">
        <v>37012</v>
      </c>
      <c r="M55">
        <v>7391</v>
      </c>
      <c r="N55">
        <v>25371</v>
      </c>
      <c r="T55" s="101">
        <f>DATE(B15,C15,1)</f>
        <v>44986</v>
      </c>
      <c r="U55" s="102"/>
      <c r="V55" s="75">
        <f>DATE(B35,C35,1)</f>
        <v>44986</v>
      </c>
      <c r="W55" s="76"/>
    </row>
    <row r="56" spans="1:29" x14ac:dyDescent="0.25">
      <c r="A56" t="str">
        <f t="shared" si="0"/>
        <v/>
      </c>
      <c r="B56" s="52">
        <v>37043</v>
      </c>
      <c r="C56">
        <v>5649</v>
      </c>
      <c r="D56">
        <v>77453</v>
      </c>
      <c r="K56" t="str">
        <f t="shared" si="1"/>
        <v/>
      </c>
      <c r="L56" s="54">
        <v>37043</v>
      </c>
      <c r="M56">
        <v>5649</v>
      </c>
      <c r="N56">
        <v>77453</v>
      </c>
    </row>
    <row r="57" spans="1:29" x14ac:dyDescent="0.25">
      <c r="A57" t="str">
        <f t="shared" si="0"/>
        <v/>
      </c>
      <c r="B57" s="52">
        <v>37073</v>
      </c>
      <c r="C57">
        <v>7238</v>
      </c>
      <c r="D57">
        <v>77321</v>
      </c>
      <c r="K57" t="str">
        <f t="shared" si="1"/>
        <v/>
      </c>
      <c r="L57" s="54">
        <v>37073</v>
      </c>
      <c r="M57">
        <v>7238</v>
      </c>
      <c r="N57">
        <v>77321</v>
      </c>
    </row>
    <row r="58" spans="1:29" x14ac:dyDescent="0.25">
      <c r="A58" t="str">
        <f t="shared" si="0"/>
        <v/>
      </c>
      <c r="B58" s="52">
        <v>37104</v>
      </c>
      <c r="C58">
        <v>1942</v>
      </c>
      <c r="D58">
        <v>39467</v>
      </c>
      <c r="K58" t="str">
        <f t="shared" si="1"/>
        <v/>
      </c>
      <c r="L58" s="54">
        <v>37104</v>
      </c>
      <c r="M58">
        <v>1942</v>
      </c>
      <c r="N58">
        <v>39467</v>
      </c>
    </row>
    <row r="59" spans="1:29" ht="15.75" thickBot="1" x14ac:dyDescent="0.3">
      <c r="A59" t="str">
        <f t="shared" si="0"/>
        <v/>
      </c>
      <c r="B59" s="52">
        <v>37135</v>
      </c>
      <c r="C59">
        <v>2258</v>
      </c>
      <c r="D59">
        <v>53411</v>
      </c>
      <c r="E59" s="88" t="s">
        <v>27</v>
      </c>
      <c r="F59" s="88"/>
      <c r="K59" t="str">
        <f t="shared" si="1"/>
        <v/>
      </c>
      <c r="L59" s="54">
        <v>37135</v>
      </c>
      <c r="M59">
        <v>2258</v>
      </c>
      <c r="N59">
        <v>53411</v>
      </c>
      <c r="O59" s="88" t="s">
        <v>27</v>
      </c>
      <c r="P59" s="88"/>
      <c r="S59" s="77"/>
      <c r="T59" s="32"/>
      <c r="U59" s="32"/>
      <c r="V59" s="32"/>
      <c r="W59" s="32"/>
    </row>
    <row r="60" spans="1:29" x14ac:dyDescent="0.25">
      <c r="A60" t="str">
        <f t="shared" si="0"/>
        <v/>
      </c>
      <c r="B60" s="52">
        <v>37165</v>
      </c>
      <c r="C60">
        <v>9573</v>
      </c>
      <c r="D60">
        <v>59684</v>
      </c>
      <c r="E60" s="88"/>
      <c r="F60" s="88"/>
      <c r="K60" t="str">
        <f t="shared" si="1"/>
        <v/>
      </c>
      <c r="L60" s="54">
        <v>37165</v>
      </c>
      <c r="M60">
        <v>9573</v>
      </c>
      <c r="N60">
        <v>59684</v>
      </c>
      <c r="O60" s="88"/>
      <c r="P60" s="88"/>
      <c r="S60" s="89" t="s">
        <v>28</v>
      </c>
      <c r="T60" s="90"/>
      <c r="U60" s="90"/>
      <c r="V60" s="90"/>
      <c r="W60" s="91"/>
      <c r="Y60" s="89" t="s">
        <v>29</v>
      </c>
      <c r="Z60" s="90"/>
      <c r="AA60" s="90"/>
      <c r="AB60" s="90"/>
      <c r="AC60" s="91"/>
    </row>
    <row r="61" spans="1:29" ht="13.5" customHeight="1" x14ac:dyDescent="0.25">
      <c r="A61" t="str">
        <f t="shared" si="0"/>
        <v/>
      </c>
      <c r="B61" s="52">
        <v>37196</v>
      </c>
      <c r="C61">
        <v>1138</v>
      </c>
      <c r="D61">
        <v>24126</v>
      </c>
      <c r="E61" s="78" t="s">
        <v>1</v>
      </c>
      <c r="F61" s="79" t="s">
        <v>3</v>
      </c>
      <c r="K61" t="str">
        <f t="shared" si="1"/>
        <v/>
      </c>
      <c r="L61" s="54">
        <v>37196</v>
      </c>
      <c r="M61">
        <v>1138</v>
      </c>
      <c r="N61">
        <v>24126</v>
      </c>
      <c r="O61" s="78" t="s">
        <v>1</v>
      </c>
      <c r="P61" s="79" t="s">
        <v>3</v>
      </c>
      <c r="S61" s="80" t="s">
        <v>0</v>
      </c>
      <c r="T61" s="92" t="s">
        <v>30</v>
      </c>
      <c r="U61" s="92"/>
      <c r="V61" s="92" t="s">
        <v>31</v>
      </c>
      <c r="W61" s="93"/>
      <c r="Y61" s="80" t="s">
        <v>0</v>
      </c>
      <c r="Z61" s="92" t="s">
        <v>30</v>
      </c>
      <c r="AA61" s="92"/>
      <c r="AB61" s="92" t="s">
        <v>31</v>
      </c>
      <c r="AC61" s="93"/>
    </row>
    <row r="62" spans="1:29" x14ac:dyDescent="0.25">
      <c r="A62" t="str">
        <f t="shared" si="0"/>
        <v/>
      </c>
      <c r="B62" s="52">
        <v>37226</v>
      </c>
      <c r="C62">
        <v>8767</v>
      </c>
      <c r="D62">
        <v>73781</v>
      </c>
      <c r="E62" s="53">
        <v>0.20527233960069791</v>
      </c>
      <c r="F62" s="53">
        <v>3.1570159222374716E-2</v>
      </c>
      <c r="K62" t="str">
        <f t="shared" si="1"/>
        <v/>
      </c>
      <c r="L62" s="54">
        <v>37226</v>
      </c>
      <c r="M62">
        <v>8767</v>
      </c>
      <c r="N62">
        <v>73781</v>
      </c>
      <c r="O62" s="53">
        <v>1.2583892617449743E-2</v>
      </c>
      <c r="P62" s="53">
        <v>-2.4010919488697269E-3</v>
      </c>
      <c r="S62" s="81">
        <v>37226</v>
      </c>
      <c r="T62" s="86"/>
      <c r="U62" s="86"/>
      <c r="V62" s="86"/>
      <c r="W62" s="87"/>
      <c r="Y62" s="81">
        <v>37226</v>
      </c>
      <c r="Z62" s="86"/>
      <c r="AA62" s="86"/>
      <c r="AB62" s="86"/>
      <c r="AC62" s="87"/>
    </row>
    <row r="63" spans="1:29" x14ac:dyDescent="0.25">
      <c r="A63">
        <f t="shared" si="0"/>
        <v>2002</v>
      </c>
      <c r="B63" s="52">
        <v>37257</v>
      </c>
      <c r="C63">
        <v>1857</v>
      </c>
      <c r="D63">
        <v>29638</v>
      </c>
      <c r="E63" s="53">
        <v>0.13734326018808773</v>
      </c>
      <c r="F63" s="53">
        <v>7.2432684176337858E-3</v>
      </c>
      <c r="K63">
        <f t="shared" si="1"/>
        <v>2002</v>
      </c>
      <c r="L63" s="54">
        <v>37257</v>
      </c>
      <c r="M63">
        <v>1857</v>
      </c>
      <c r="N63">
        <v>29638</v>
      </c>
      <c r="O63" s="53">
        <v>-5.2311235400559264E-2</v>
      </c>
      <c r="P63" s="53">
        <v>-4.6285122334120077E-2</v>
      </c>
      <c r="S63" s="81">
        <v>37257</v>
      </c>
      <c r="T63" s="86"/>
      <c r="U63" s="86"/>
      <c r="V63" s="86"/>
      <c r="W63" s="87"/>
      <c r="Y63" s="81">
        <v>37257</v>
      </c>
      <c r="Z63" s="86"/>
      <c r="AA63" s="86"/>
      <c r="AB63" s="86"/>
      <c r="AC63" s="87"/>
    </row>
    <row r="64" spans="1:29" x14ac:dyDescent="0.25">
      <c r="A64" t="str">
        <f t="shared" si="0"/>
        <v/>
      </c>
      <c r="B64" s="52">
        <v>37288</v>
      </c>
      <c r="C64">
        <v>6570</v>
      </c>
      <c r="D64">
        <v>16062</v>
      </c>
      <c r="E64" s="53">
        <v>4.6095954844779019E-2</v>
      </c>
      <c r="F64" s="53">
        <v>2.502461138322043E-2</v>
      </c>
      <c r="K64" t="str">
        <f t="shared" si="1"/>
        <v/>
      </c>
      <c r="L64" s="54">
        <v>37288</v>
      </c>
      <c r="M64">
        <v>6570</v>
      </c>
      <c r="N64">
        <v>16062</v>
      </c>
      <c r="O64" s="53">
        <v>-5.8741744873131774E-2</v>
      </c>
      <c r="P64" s="53">
        <v>-6.0022425961348214E-2</v>
      </c>
      <c r="S64" s="81">
        <v>37288</v>
      </c>
      <c r="T64" s="86"/>
      <c r="U64" s="86"/>
      <c r="V64" s="86"/>
      <c r="W64" s="87"/>
      <c r="Y64" s="81">
        <v>37288</v>
      </c>
      <c r="Z64" s="86"/>
      <c r="AA64" s="86"/>
      <c r="AB64" s="86"/>
      <c r="AC64" s="87"/>
    </row>
    <row r="65" spans="1:29" x14ac:dyDescent="0.25">
      <c r="A65" t="str">
        <f t="shared" si="0"/>
        <v/>
      </c>
      <c r="B65" s="52">
        <v>37316</v>
      </c>
      <c r="C65">
        <v>9162</v>
      </c>
      <c r="D65">
        <v>26868</v>
      </c>
      <c r="E65" s="53">
        <v>-4.6624331550802145E-2</v>
      </c>
      <c r="F65" s="53">
        <v>1.7498814521818673E-2</v>
      </c>
      <c r="K65" t="str">
        <f t="shared" si="1"/>
        <v/>
      </c>
      <c r="L65" s="54">
        <v>37316</v>
      </c>
      <c r="M65">
        <v>9162</v>
      </c>
      <c r="N65">
        <v>26868</v>
      </c>
      <c r="O65" s="53">
        <v>3.0964739574011135E-2</v>
      </c>
      <c r="P65" s="53">
        <v>-7.3095371850827484E-2</v>
      </c>
      <c r="S65" s="81">
        <v>37316</v>
      </c>
      <c r="T65" s="86"/>
      <c r="U65" s="86"/>
      <c r="V65" s="86"/>
      <c r="W65" s="87"/>
      <c r="Y65" s="81">
        <v>37316</v>
      </c>
      <c r="Z65" s="86"/>
      <c r="AA65" s="86"/>
      <c r="AB65" s="86"/>
      <c r="AC65" s="87"/>
    </row>
    <row r="66" spans="1:29" x14ac:dyDescent="0.25">
      <c r="A66" t="str">
        <f t="shared" si="0"/>
        <v/>
      </c>
      <c r="B66" s="52">
        <v>37347</v>
      </c>
      <c r="C66">
        <v>9356</v>
      </c>
      <c r="D66">
        <v>64064</v>
      </c>
      <c r="E66" s="53">
        <v>-3.6057692307692735E-3</v>
      </c>
      <c r="F66" s="53">
        <v>3.2750184638109303E-2</v>
      </c>
      <c r="K66" t="str">
        <f t="shared" si="1"/>
        <v/>
      </c>
      <c r="L66" s="54">
        <v>37347</v>
      </c>
      <c r="M66">
        <v>9356</v>
      </c>
      <c r="N66">
        <v>64064</v>
      </c>
      <c r="O66" s="53">
        <v>5.3491294202118178E-2</v>
      </c>
      <c r="P66" s="53">
        <v>-3.5445673966260083E-3</v>
      </c>
      <c r="S66" s="81">
        <v>37347</v>
      </c>
      <c r="T66" s="86"/>
      <c r="U66" s="86"/>
      <c r="V66" s="86"/>
      <c r="W66" s="87"/>
      <c r="Y66" s="81">
        <v>37347</v>
      </c>
      <c r="Z66" s="86"/>
      <c r="AA66" s="86"/>
      <c r="AB66" s="86"/>
      <c r="AC66" s="87"/>
    </row>
    <row r="67" spans="1:29" x14ac:dyDescent="0.25">
      <c r="A67" t="str">
        <f t="shared" si="0"/>
        <v/>
      </c>
      <c r="B67" s="52">
        <v>37377</v>
      </c>
      <c r="C67">
        <v>5976</v>
      </c>
      <c r="D67">
        <v>24754</v>
      </c>
      <c r="E67" s="53">
        <v>-6.8015347052667874E-3</v>
      </c>
      <c r="F67" s="53">
        <v>4.5863767623577356E-3</v>
      </c>
      <c r="K67" t="str">
        <f t="shared" si="1"/>
        <v/>
      </c>
      <c r="L67" s="54">
        <v>37377</v>
      </c>
      <c r="M67">
        <v>5976</v>
      </c>
      <c r="N67">
        <v>24754</v>
      </c>
      <c r="O67" s="53">
        <v>0.10144404332129975</v>
      </c>
      <c r="P67" s="53">
        <v>2.0694378944059011E-2</v>
      </c>
      <c r="S67" s="81">
        <v>37377</v>
      </c>
      <c r="T67" s="86"/>
      <c r="U67" s="86"/>
      <c r="V67" s="86"/>
      <c r="W67" s="87"/>
      <c r="Y67" s="81">
        <v>37377</v>
      </c>
      <c r="Z67" s="86"/>
      <c r="AA67" s="86"/>
      <c r="AB67" s="86"/>
      <c r="AC67" s="87"/>
    </row>
    <row r="68" spans="1:29" x14ac:dyDescent="0.25">
      <c r="A68" t="str">
        <f t="shared" si="0"/>
        <v/>
      </c>
      <c r="B68" s="52">
        <v>37408</v>
      </c>
      <c r="C68">
        <v>6022</v>
      </c>
      <c r="D68">
        <v>45735</v>
      </c>
      <c r="E68" s="53">
        <v>7.2772452964147138E-3</v>
      </c>
      <c r="F68" s="53">
        <v>1.2217199595720984E-3</v>
      </c>
      <c r="K68" t="str">
        <f t="shared" si="1"/>
        <v/>
      </c>
      <c r="L68" s="54">
        <v>37408</v>
      </c>
      <c r="M68">
        <v>6022</v>
      </c>
      <c r="N68">
        <v>45735</v>
      </c>
      <c r="O68" s="53">
        <v>0.10658362989323833</v>
      </c>
      <c r="P68" s="53">
        <v>4.3525915547068417E-2</v>
      </c>
      <c r="S68" s="81">
        <v>37408</v>
      </c>
      <c r="T68" s="86"/>
      <c r="U68" s="86"/>
      <c r="V68" s="86"/>
      <c r="W68" s="87"/>
      <c r="Y68" s="81">
        <v>37408</v>
      </c>
      <c r="Z68" s="86"/>
      <c r="AA68" s="86"/>
      <c r="AB68" s="86"/>
      <c r="AC68" s="87"/>
    </row>
    <row r="69" spans="1:29" x14ac:dyDescent="0.25">
      <c r="A69" t="str">
        <f t="shared" si="0"/>
        <v/>
      </c>
      <c r="B69" s="52">
        <v>37438</v>
      </c>
      <c r="C69">
        <v>8252</v>
      </c>
      <c r="D69">
        <v>39462</v>
      </c>
      <c r="E69" s="53">
        <v>2.8176695146337138E-2</v>
      </c>
      <c r="F69" s="53">
        <v>1.4367003405092893E-2</v>
      </c>
      <c r="K69" t="str">
        <f t="shared" si="1"/>
        <v/>
      </c>
      <c r="L69" s="54">
        <v>37438</v>
      </c>
      <c r="M69">
        <v>8252</v>
      </c>
      <c r="N69">
        <v>39462</v>
      </c>
      <c r="O69" s="53">
        <v>1.864951768488754E-2</v>
      </c>
      <c r="P69" s="53">
        <v>-3.7621816882678627E-2</v>
      </c>
      <c r="S69" s="81">
        <v>37438</v>
      </c>
      <c r="T69" s="86"/>
      <c r="U69" s="86"/>
      <c r="V69" s="86"/>
      <c r="W69" s="87"/>
      <c r="Y69" s="81">
        <v>37438</v>
      </c>
      <c r="Z69" s="86"/>
      <c r="AA69" s="86"/>
      <c r="AB69" s="86"/>
      <c r="AC69" s="87"/>
    </row>
    <row r="70" spans="1:29" x14ac:dyDescent="0.25">
      <c r="A70" t="str">
        <f t="shared" si="0"/>
        <v/>
      </c>
      <c r="B70" s="52">
        <v>37469</v>
      </c>
      <c r="C70">
        <v>3258</v>
      </c>
      <c r="D70">
        <v>90713</v>
      </c>
      <c r="E70" s="53">
        <v>6.079613992762356E-2</v>
      </c>
      <c r="F70" s="53">
        <v>4.2098700172135795E-2</v>
      </c>
      <c r="K70" t="str">
        <f t="shared" si="1"/>
        <v/>
      </c>
      <c r="L70" s="54">
        <v>37469</v>
      </c>
      <c r="M70">
        <v>3258</v>
      </c>
      <c r="N70">
        <v>90713</v>
      </c>
      <c r="O70" s="53">
        <v>-1.4927848731133286E-3</v>
      </c>
      <c r="P70" s="53">
        <v>-6.3438295484155471E-2</v>
      </c>
      <c r="S70" s="81">
        <v>37469</v>
      </c>
      <c r="T70" s="86"/>
      <c r="U70" s="86"/>
      <c r="V70" s="86"/>
      <c r="W70" s="87"/>
      <c r="Y70" s="81">
        <v>37469</v>
      </c>
      <c r="Z70" s="86"/>
      <c r="AA70" s="86"/>
      <c r="AB70" s="86"/>
      <c r="AC70" s="87"/>
    </row>
    <row r="71" spans="1:29" x14ac:dyDescent="0.25">
      <c r="A71" t="str">
        <f t="shared" si="0"/>
        <v/>
      </c>
      <c r="B71" s="52">
        <v>37500</v>
      </c>
      <c r="C71">
        <v>6473</v>
      </c>
      <c r="D71">
        <v>20841</v>
      </c>
      <c r="E71" s="53">
        <v>-3.6587960008508835E-2</v>
      </c>
      <c r="F71" s="53">
        <v>3.5751840168243953E-2</v>
      </c>
      <c r="K71" t="str">
        <f t="shared" si="1"/>
        <v/>
      </c>
      <c r="L71" s="54">
        <v>37500</v>
      </c>
      <c r="M71">
        <v>6473</v>
      </c>
      <c r="N71">
        <v>20841</v>
      </c>
      <c r="O71" s="53">
        <v>3.3985251683231743E-2</v>
      </c>
      <c r="P71" s="53">
        <v>-1.5254375088924577E-2</v>
      </c>
      <c r="S71" s="81">
        <v>37500</v>
      </c>
      <c r="T71" s="86"/>
      <c r="U71" s="86"/>
      <c r="V71" s="86"/>
      <c r="W71" s="87"/>
      <c r="Y71" s="81">
        <v>37500</v>
      </c>
      <c r="Z71" s="86"/>
      <c r="AA71" s="86"/>
      <c r="AB71" s="86"/>
      <c r="AC71" s="87"/>
    </row>
    <row r="72" spans="1:29" x14ac:dyDescent="0.25">
      <c r="A72" t="str">
        <f t="shared" si="0"/>
        <v/>
      </c>
      <c r="B72" s="52">
        <v>37530</v>
      </c>
      <c r="C72">
        <v>5031</v>
      </c>
      <c r="D72">
        <v>41554</v>
      </c>
      <c r="E72" s="53">
        <v>-7.7911959485781113E-2</v>
      </c>
      <c r="F72" s="53">
        <v>-3.4966354317338411E-3</v>
      </c>
      <c r="K72" t="str">
        <f t="shared" si="1"/>
        <v/>
      </c>
      <c r="L72" s="54">
        <v>37530</v>
      </c>
      <c r="M72">
        <v>5031</v>
      </c>
      <c r="N72">
        <v>41554</v>
      </c>
      <c r="O72" s="53">
        <v>0.11480362537764344</v>
      </c>
      <c r="P72" s="53">
        <v>-9.6802967948588226E-3</v>
      </c>
      <c r="S72" s="81">
        <v>37530</v>
      </c>
      <c r="T72" s="86"/>
      <c r="U72" s="86"/>
      <c r="V72" s="86"/>
      <c r="W72" s="87"/>
      <c r="Y72" s="81">
        <v>37530</v>
      </c>
      <c r="Z72" s="86"/>
      <c r="AA72" s="86"/>
      <c r="AB72" s="86"/>
      <c r="AC72" s="87"/>
    </row>
    <row r="73" spans="1:29" x14ac:dyDescent="0.25">
      <c r="A73" t="str">
        <f t="shared" si="0"/>
        <v/>
      </c>
      <c r="B73" s="52">
        <v>37561</v>
      </c>
      <c r="C73">
        <v>6133</v>
      </c>
      <c r="D73">
        <v>60273</v>
      </c>
      <c r="E73" s="53">
        <v>-7.9656499851939566E-2</v>
      </c>
      <c r="F73" s="53">
        <v>-3.4176424839250652E-3</v>
      </c>
      <c r="K73" t="str">
        <f t="shared" si="1"/>
        <v/>
      </c>
      <c r="L73" s="54">
        <v>37561</v>
      </c>
      <c r="M73">
        <v>6133</v>
      </c>
      <c r="N73">
        <v>60273</v>
      </c>
      <c r="O73" s="53">
        <v>8.1856019731771257E-2</v>
      </c>
      <c r="P73" s="53">
        <v>1.5518427518427469E-2</v>
      </c>
      <c r="S73" s="81">
        <v>37561</v>
      </c>
      <c r="T73" s="86"/>
      <c r="U73" s="86"/>
      <c r="V73" s="86"/>
      <c r="W73" s="87"/>
      <c r="Y73" s="81">
        <v>37561</v>
      </c>
      <c r="Z73" s="86"/>
      <c r="AA73" s="86"/>
      <c r="AB73" s="86"/>
      <c r="AC73" s="87"/>
    </row>
    <row r="74" spans="1:29" x14ac:dyDescent="0.25">
      <c r="A74" t="str">
        <f t="shared" si="0"/>
        <v/>
      </c>
      <c r="B74" s="52">
        <v>37591</v>
      </c>
      <c r="C74">
        <v>9567</v>
      </c>
      <c r="D74">
        <v>62906</v>
      </c>
      <c r="E74" s="53">
        <v>-0.11016403988420709</v>
      </c>
      <c r="F74" s="53">
        <v>1.0925865976044058E-2</v>
      </c>
      <c r="K74" t="str">
        <f t="shared" si="1"/>
        <v/>
      </c>
      <c r="L74" s="54">
        <v>37591</v>
      </c>
      <c r="M74">
        <v>9567</v>
      </c>
      <c r="N74">
        <v>62906</v>
      </c>
      <c r="O74" s="53">
        <v>0.13504556752278374</v>
      </c>
      <c r="P74" s="53">
        <v>1.5280135823429575E-2</v>
      </c>
      <c r="S74" s="81">
        <v>37591</v>
      </c>
      <c r="T74" s="86"/>
      <c r="U74" s="86"/>
      <c r="V74" s="86"/>
      <c r="W74" s="87"/>
      <c r="Y74" s="81">
        <v>37591</v>
      </c>
      <c r="Z74" s="86"/>
      <c r="AA74" s="86"/>
      <c r="AB74" s="86"/>
      <c r="AC74" s="87"/>
    </row>
    <row r="75" spans="1:29" x14ac:dyDescent="0.25">
      <c r="A75">
        <f t="shared" si="0"/>
        <v>2003</v>
      </c>
      <c r="B75" s="52">
        <v>37622</v>
      </c>
      <c r="C75">
        <v>4545</v>
      </c>
      <c r="D75">
        <v>65233</v>
      </c>
      <c r="E75" s="53">
        <v>2.2222222222222143E-2</v>
      </c>
      <c r="F75" s="53">
        <v>1.3311593497517871E-2</v>
      </c>
      <c r="K75">
        <f t="shared" si="1"/>
        <v>2003</v>
      </c>
      <c r="L75" s="54">
        <v>37622</v>
      </c>
      <c r="M75">
        <v>4545</v>
      </c>
      <c r="N75">
        <v>65233</v>
      </c>
      <c r="O75" s="53">
        <v>0.10814094775212646</v>
      </c>
      <c r="P75" s="53">
        <v>4.3369203722159355E-2</v>
      </c>
      <c r="S75" s="81">
        <v>37622</v>
      </c>
      <c r="T75" s="86"/>
      <c r="U75" s="86"/>
      <c r="V75" s="86"/>
      <c r="W75" s="87"/>
      <c r="Y75" s="81">
        <v>37622</v>
      </c>
      <c r="Z75" s="86"/>
      <c r="AA75" s="86"/>
      <c r="AB75" s="86"/>
      <c r="AC75" s="87"/>
    </row>
    <row r="76" spans="1:29" x14ac:dyDescent="0.25">
      <c r="A76" t="str">
        <f t="shared" si="0"/>
        <v/>
      </c>
      <c r="B76" s="52">
        <v>37653</v>
      </c>
      <c r="C76">
        <v>3631</v>
      </c>
      <c r="D76">
        <v>12627</v>
      </c>
      <c r="E76" s="53">
        <v>0.11870503597122295</v>
      </c>
      <c r="F76" s="53">
        <v>5.8455263345111863E-3</v>
      </c>
      <c r="K76" t="str">
        <f t="shared" si="1"/>
        <v/>
      </c>
      <c r="L76" s="54">
        <v>37653</v>
      </c>
      <c r="M76">
        <v>3631</v>
      </c>
      <c r="N76">
        <v>12627</v>
      </c>
      <c r="O76" s="53">
        <v>0.16894387001477096</v>
      </c>
      <c r="P76" s="53">
        <v>8.6894486936589299E-2</v>
      </c>
      <c r="S76" s="81">
        <v>37653</v>
      </c>
      <c r="T76" s="86"/>
      <c r="U76" s="86"/>
      <c r="V76" s="86"/>
      <c r="W76" s="87"/>
      <c r="Y76" s="81">
        <v>37653</v>
      </c>
      <c r="Z76" s="86"/>
      <c r="AA76" s="86"/>
      <c r="AB76" s="86"/>
      <c r="AC76" s="87"/>
    </row>
    <row r="77" spans="1:29" x14ac:dyDescent="0.25">
      <c r="A77" t="str">
        <f t="shared" si="0"/>
        <v/>
      </c>
      <c r="B77" s="52">
        <v>37681</v>
      </c>
      <c r="C77">
        <v>9481</v>
      </c>
      <c r="D77">
        <v>79578</v>
      </c>
      <c r="E77" s="53">
        <v>0.23067484662576687</v>
      </c>
      <c r="F77" s="53">
        <v>3.1178957897608495E-2</v>
      </c>
      <c r="K77" t="str">
        <f t="shared" si="1"/>
        <v/>
      </c>
      <c r="L77" s="54">
        <v>37681</v>
      </c>
      <c r="M77">
        <v>9481</v>
      </c>
      <c r="N77">
        <v>79578</v>
      </c>
      <c r="O77" s="53">
        <v>1.7361111111111605E-3</v>
      </c>
      <c r="P77" s="53">
        <v>6.6796428821184639E-2</v>
      </c>
      <c r="S77" s="81">
        <v>37681</v>
      </c>
      <c r="T77" s="86"/>
      <c r="U77" s="86"/>
      <c r="V77" s="86"/>
      <c r="W77" s="87"/>
      <c r="Y77" s="81">
        <v>37681</v>
      </c>
      <c r="Z77" s="86"/>
      <c r="AA77" s="86"/>
      <c r="AB77" s="86"/>
      <c r="AC77" s="87"/>
    </row>
    <row r="78" spans="1:29" x14ac:dyDescent="0.25">
      <c r="A78" t="str">
        <f t="shared" si="0"/>
        <v/>
      </c>
      <c r="B78" s="52">
        <v>37712</v>
      </c>
      <c r="C78">
        <v>1157</v>
      </c>
      <c r="D78">
        <v>50073</v>
      </c>
      <c r="E78" s="53">
        <v>0.17921764604514911</v>
      </c>
      <c r="F78" s="53">
        <v>3.3264799874851869E-2</v>
      </c>
      <c r="K78" t="str">
        <f t="shared" si="1"/>
        <v/>
      </c>
      <c r="L78" s="54">
        <v>37712</v>
      </c>
      <c r="M78">
        <v>1157</v>
      </c>
      <c r="N78">
        <v>50073</v>
      </c>
      <c r="O78" s="53">
        <v>-1.0563980235133719E-2</v>
      </c>
      <c r="P78" s="53">
        <v>4.7677275203148017E-2</v>
      </c>
      <c r="S78" s="81">
        <v>37712</v>
      </c>
      <c r="T78" s="86"/>
      <c r="U78" s="86"/>
      <c r="V78" s="86"/>
      <c r="W78" s="87"/>
      <c r="Y78" s="81">
        <v>37712</v>
      </c>
      <c r="Z78" s="86"/>
      <c r="AA78" s="86"/>
      <c r="AB78" s="86"/>
      <c r="AC78" s="87"/>
    </row>
    <row r="79" spans="1:29" x14ac:dyDescent="0.25">
      <c r="A79" t="str">
        <f t="shared" si="0"/>
        <v/>
      </c>
      <c r="B79" s="52">
        <v>37742</v>
      </c>
      <c r="C79">
        <v>7100</v>
      </c>
      <c r="D79">
        <v>48900</v>
      </c>
      <c r="E79" s="53">
        <v>0.1246707638279192</v>
      </c>
      <c r="F79" s="53">
        <v>5.5247435463871009E-2</v>
      </c>
      <c r="K79" t="str">
        <f t="shared" si="1"/>
        <v/>
      </c>
      <c r="L79" s="54">
        <v>37742</v>
      </c>
      <c r="M79">
        <v>7100</v>
      </c>
      <c r="N79">
        <v>48900</v>
      </c>
      <c r="O79" s="53">
        <v>1.8026876433956396E-3</v>
      </c>
      <c r="P79" s="53">
        <v>4.6061099437849862E-2</v>
      </c>
      <c r="S79" s="81">
        <v>37742</v>
      </c>
      <c r="T79" s="86"/>
      <c r="U79" s="86"/>
      <c r="V79" s="86"/>
      <c r="W79" s="87"/>
      <c r="Y79" s="81">
        <v>37742</v>
      </c>
      <c r="Z79" s="86"/>
      <c r="AA79" s="86"/>
      <c r="AB79" s="86"/>
      <c r="AC79" s="87"/>
    </row>
    <row r="80" spans="1:29" x14ac:dyDescent="0.25">
      <c r="A80" t="str">
        <f t="shared" si="0"/>
        <v/>
      </c>
      <c r="B80" s="52">
        <v>37773</v>
      </c>
      <c r="C80">
        <v>5830</v>
      </c>
      <c r="D80">
        <v>99358</v>
      </c>
      <c r="E80" s="53">
        <v>0.16299559471365632</v>
      </c>
      <c r="F80" s="53">
        <v>4.6257778961030338E-2</v>
      </c>
      <c r="K80" t="str">
        <f t="shared" si="1"/>
        <v/>
      </c>
      <c r="L80" s="54">
        <v>37773</v>
      </c>
      <c r="M80">
        <v>5830</v>
      </c>
      <c r="N80">
        <v>99358</v>
      </c>
      <c r="O80" s="53">
        <v>0.13040681781636909</v>
      </c>
      <c r="P80" s="53">
        <v>5.6101179196760276E-2</v>
      </c>
      <c r="S80" s="81">
        <v>37773</v>
      </c>
      <c r="T80" s="86"/>
      <c r="U80" s="86"/>
      <c r="V80" s="86"/>
      <c r="W80" s="87"/>
      <c r="Y80" s="81">
        <v>37773</v>
      </c>
      <c r="Z80" s="86"/>
      <c r="AA80" s="86"/>
      <c r="AB80" s="86"/>
      <c r="AC80" s="87"/>
    </row>
    <row r="81" spans="1:29" x14ac:dyDescent="0.25">
      <c r="A81" t="str">
        <f t="shared" si="0"/>
        <v/>
      </c>
      <c r="B81" s="52">
        <v>37803</v>
      </c>
      <c r="C81">
        <v>5436</v>
      </c>
      <c r="D81">
        <v>87501</v>
      </c>
      <c r="E81" s="53">
        <v>0.11704384724186712</v>
      </c>
      <c r="F81" s="53">
        <v>7.2367760714644236E-2</v>
      </c>
      <c r="K81" t="str">
        <f t="shared" si="1"/>
        <v/>
      </c>
      <c r="L81" s="54">
        <v>37803</v>
      </c>
      <c r="M81">
        <v>5436</v>
      </c>
      <c r="N81">
        <v>87501</v>
      </c>
      <c r="O81" s="53">
        <v>0.19633838383838387</v>
      </c>
      <c r="P81" s="53">
        <v>0.10721319927816442</v>
      </c>
      <c r="S81" s="81">
        <v>37803</v>
      </c>
      <c r="T81" s="86"/>
      <c r="U81" s="86"/>
      <c r="V81" s="86"/>
      <c r="W81" s="87"/>
      <c r="Y81" s="81">
        <v>37803</v>
      </c>
      <c r="Z81" s="86"/>
      <c r="AA81" s="86"/>
      <c r="AB81" s="86"/>
      <c r="AC81" s="87"/>
    </row>
    <row r="82" spans="1:29" x14ac:dyDescent="0.25">
      <c r="A82" t="str">
        <f t="shared" si="0"/>
        <v/>
      </c>
      <c r="B82" s="52">
        <v>37834</v>
      </c>
      <c r="C82">
        <v>4183</v>
      </c>
      <c r="D82">
        <v>86687</v>
      </c>
      <c r="E82" s="53">
        <v>0.1450989310893791</v>
      </c>
      <c r="F82" s="53">
        <v>5.7085257202315054E-2</v>
      </c>
      <c r="K82" t="str">
        <f t="shared" si="1"/>
        <v/>
      </c>
      <c r="L82" s="54">
        <v>37834</v>
      </c>
      <c r="M82">
        <v>4183</v>
      </c>
      <c r="N82">
        <v>86687</v>
      </c>
      <c r="O82" s="53">
        <v>0.22093023255813948</v>
      </c>
      <c r="P82" s="53">
        <v>0.12760561571715967</v>
      </c>
      <c r="S82" s="81">
        <v>37834</v>
      </c>
      <c r="T82" s="86"/>
      <c r="U82" s="86"/>
      <c r="V82" s="86"/>
      <c r="W82" s="87"/>
      <c r="Y82" s="81">
        <v>37834</v>
      </c>
      <c r="Z82" s="86"/>
      <c r="AA82" s="86"/>
      <c r="AB82" s="86"/>
      <c r="AC82" s="87"/>
    </row>
    <row r="83" spans="1:29" x14ac:dyDescent="0.25">
      <c r="A83" t="str">
        <f t="shared" si="0"/>
        <v/>
      </c>
      <c r="B83" s="52">
        <v>37865</v>
      </c>
      <c r="C83">
        <v>8754</v>
      </c>
      <c r="D83">
        <v>90040</v>
      </c>
      <c r="E83" s="53">
        <v>0.13645396334731719</v>
      </c>
      <c r="F83" s="53">
        <v>8.781725888324865E-2</v>
      </c>
      <c r="K83" t="str">
        <f t="shared" si="1"/>
        <v/>
      </c>
      <c r="L83" s="54">
        <v>37865</v>
      </c>
      <c r="M83">
        <v>8754</v>
      </c>
      <c r="N83">
        <v>90040</v>
      </c>
      <c r="O83" s="53">
        <v>9.2558139534883788E-2</v>
      </c>
      <c r="P83" s="53">
        <v>0.14748650629018445</v>
      </c>
      <c r="S83" s="81">
        <v>37865</v>
      </c>
      <c r="T83" s="86"/>
      <c r="U83" s="86"/>
      <c r="V83" s="86"/>
      <c r="W83" s="87"/>
      <c r="Y83" s="81">
        <v>37865</v>
      </c>
      <c r="Z83" s="86"/>
      <c r="AA83" s="86"/>
      <c r="AB83" s="86"/>
      <c r="AC83" s="87"/>
    </row>
    <row r="84" spans="1:29" x14ac:dyDescent="0.25">
      <c r="A84" t="str">
        <f t="shared" si="0"/>
        <v/>
      </c>
      <c r="B84" s="52">
        <v>37895</v>
      </c>
      <c r="C84">
        <v>5463</v>
      </c>
      <c r="D84">
        <v>92681</v>
      </c>
      <c r="E84" s="53">
        <v>0.2374313476975074</v>
      </c>
      <c r="F84" s="53">
        <v>8.7381826902444892E-2</v>
      </c>
      <c r="K84" t="str">
        <f t="shared" si="1"/>
        <v/>
      </c>
      <c r="L84" s="54">
        <v>37895</v>
      </c>
      <c r="M84">
        <v>5463</v>
      </c>
      <c r="N84">
        <v>92681</v>
      </c>
      <c r="O84" s="53">
        <v>0.12195121951219523</v>
      </c>
      <c r="P84" s="53">
        <v>0.12228374906600892</v>
      </c>
      <c r="S84" s="81">
        <v>37895</v>
      </c>
      <c r="T84" s="86"/>
      <c r="U84" s="86"/>
      <c r="V84" s="86"/>
      <c r="W84" s="87"/>
      <c r="Y84" s="81">
        <v>37895</v>
      </c>
      <c r="Z84" s="86"/>
      <c r="AA84" s="86"/>
      <c r="AB84" s="86"/>
      <c r="AC84" s="87"/>
    </row>
    <row r="85" spans="1:29" x14ac:dyDescent="0.25">
      <c r="A85" t="str">
        <f t="shared" si="0"/>
        <v/>
      </c>
      <c r="B85" s="52">
        <v>37926</v>
      </c>
      <c r="C85">
        <v>7395</v>
      </c>
      <c r="D85">
        <v>330787</v>
      </c>
      <c r="E85" s="53">
        <v>0.21251608751608742</v>
      </c>
      <c r="F85" s="53">
        <v>0.11795029622220521</v>
      </c>
      <c r="K85" t="str">
        <f t="shared" si="1"/>
        <v/>
      </c>
      <c r="L85" s="54">
        <v>37926</v>
      </c>
      <c r="M85">
        <v>7395</v>
      </c>
      <c r="N85">
        <v>330787</v>
      </c>
      <c r="O85" s="53">
        <v>0.115417497862639</v>
      </c>
      <c r="P85" s="53">
        <v>0.10700771322668379</v>
      </c>
      <c r="S85" s="81">
        <v>37926</v>
      </c>
      <c r="T85" s="86"/>
      <c r="U85" s="86"/>
      <c r="V85" s="86"/>
      <c r="W85" s="87"/>
      <c r="Y85" s="81">
        <v>37926</v>
      </c>
      <c r="Z85" s="86"/>
      <c r="AA85" s="86"/>
      <c r="AB85" s="86"/>
      <c r="AC85" s="87"/>
    </row>
    <row r="86" spans="1:29" x14ac:dyDescent="0.25">
      <c r="A86" t="str">
        <f t="shared" si="0"/>
        <v/>
      </c>
      <c r="B86" s="52">
        <v>37956</v>
      </c>
      <c r="C86">
        <v>9196</v>
      </c>
      <c r="D86">
        <v>82310</v>
      </c>
      <c r="E86" s="53">
        <v>0.25935297307066696</v>
      </c>
      <c r="F86" s="53">
        <v>8.9858984182897395E-2</v>
      </c>
      <c r="K86" t="str">
        <f t="shared" si="1"/>
        <v/>
      </c>
      <c r="L86" s="54">
        <v>37956</v>
      </c>
      <c r="M86">
        <v>9196</v>
      </c>
      <c r="N86">
        <v>82310</v>
      </c>
      <c r="O86" s="53">
        <v>0.17270072992700736</v>
      </c>
      <c r="P86" s="53">
        <v>0.11764705882352944</v>
      </c>
      <c r="S86" s="81">
        <v>37956</v>
      </c>
      <c r="T86" s="86"/>
      <c r="U86" s="86"/>
      <c r="V86" s="86"/>
      <c r="W86" s="87"/>
      <c r="Y86" s="81">
        <v>37956</v>
      </c>
      <c r="Z86" s="86"/>
      <c r="AA86" s="86"/>
      <c r="AB86" s="86"/>
      <c r="AC86" s="87"/>
    </row>
    <row r="87" spans="1:29" x14ac:dyDescent="0.25">
      <c r="A87">
        <f t="shared" si="0"/>
        <v>2004</v>
      </c>
      <c r="B87" s="52">
        <v>37987</v>
      </c>
      <c r="C87">
        <v>6802</v>
      </c>
      <c r="D87">
        <v>94216</v>
      </c>
      <c r="E87" s="53">
        <v>0.14189416919447262</v>
      </c>
      <c r="F87" s="53">
        <v>0.11777420207017464</v>
      </c>
      <c r="K87">
        <f t="shared" si="1"/>
        <v>2004</v>
      </c>
      <c r="L87" s="54">
        <v>37987</v>
      </c>
      <c r="M87">
        <v>6802</v>
      </c>
      <c r="N87">
        <v>94216</v>
      </c>
      <c r="O87" s="53">
        <v>0.23057644110275688</v>
      </c>
      <c r="P87" s="53">
        <v>0.16361509401562624</v>
      </c>
      <c r="S87" s="81">
        <v>37987</v>
      </c>
      <c r="T87" s="86"/>
      <c r="U87" s="86"/>
      <c r="V87" s="86"/>
      <c r="W87" s="87"/>
      <c r="Y87" s="81">
        <v>37987</v>
      </c>
      <c r="Z87" s="86"/>
      <c r="AA87" s="86"/>
      <c r="AB87" s="86"/>
      <c r="AC87" s="87"/>
    </row>
    <row r="88" spans="1:29" x14ac:dyDescent="0.25">
      <c r="A88" t="str">
        <f t="shared" si="0"/>
        <v/>
      </c>
      <c r="B88" s="52">
        <v>38018</v>
      </c>
      <c r="C88">
        <v>3820</v>
      </c>
      <c r="D88">
        <v>92906</v>
      </c>
      <c r="E88" s="53">
        <v>0.12266881028938914</v>
      </c>
      <c r="F88" s="53">
        <v>0.12528438896158245</v>
      </c>
      <c r="K88" t="str">
        <f t="shared" si="1"/>
        <v/>
      </c>
      <c r="L88" s="54">
        <v>38018</v>
      </c>
      <c r="M88">
        <v>3820</v>
      </c>
      <c r="N88">
        <v>92906</v>
      </c>
      <c r="O88" s="53">
        <v>0.25114515874269472</v>
      </c>
      <c r="P88" s="53">
        <v>0.19727554446070417</v>
      </c>
      <c r="S88" s="81">
        <v>38018</v>
      </c>
      <c r="T88" s="86"/>
      <c r="U88" s="86"/>
      <c r="V88" s="86"/>
      <c r="W88" s="87"/>
      <c r="Y88" s="81">
        <v>38018</v>
      </c>
      <c r="Z88" s="86"/>
      <c r="AA88" s="86"/>
      <c r="AB88" s="86"/>
      <c r="AC88" s="87"/>
    </row>
    <row r="89" spans="1:29" x14ac:dyDescent="0.25">
      <c r="A89" t="str">
        <f t="shared" si="0"/>
        <v/>
      </c>
      <c r="B89" s="52">
        <v>38047</v>
      </c>
      <c r="C89">
        <v>1407</v>
      </c>
      <c r="D89">
        <v>448873</v>
      </c>
      <c r="E89" s="53">
        <v>0.12761714855433692</v>
      </c>
      <c r="F89" s="53">
        <v>0.11694352891896953</v>
      </c>
      <c r="K89" t="str">
        <f t="shared" si="1"/>
        <v/>
      </c>
      <c r="L89" s="54">
        <v>38047</v>
      </c>
      <c r="M89">
        <v>1407</v>
      </c>
      <c r="N89">
        <v>448873</v>
      </c>
      <c r="O89" s="53">
        <v>0.38214904679376094</v>
      </c>
      <c r="P89" s="53">
        <v>0.21386664335893535</v>
      </c>
      <c r="S89" s="81">
        <v>38047</v>
      </c>
      <c r="T89" s="86"/>
      <c r="U89" s="86"/>
      <c r="V89" s="86"/>
      <c r="W89" s="87"/>
      <c r="Y89" s="81">
        <v>38047</v>
      </c>
      <c r="Z89" s="86"/>
      <c r="AA89" s="86"/>
      <c r="AB89" s="86"/>
      <c r="AC89" s="87"/>
    </row>
    <row r="90" spans="1:29" x14ac:dyDescent="0.25">
      <c r="A90" t="str">
        <f t="shared" si="0"/>
        <v/>
      </c>
      <c r="B90" s="52">
        <v>38078</v>
      </c>
      <c r="C90">
        <v>4747</v>
      </c>
      <c r="D90">
        <v>566172</v>
      </c>
      <c r="E90" s="53">
        <v>0.18193774660236728</v>
      </c>
      <c r="F90" s="53">
        <v>0.13065717900747265</v>
      </c>
      <c r="K90" t="str">
        <f t="shared" si="1"/>
        <v/>
      </c>
      <c r="L90" s="54">
        <v>38078</v>
      </c>
      <c r="M90">
        <v>4747</v>
      </c>
      <c r="N90">
        <v>566172</v>
      </c>
      <c r="O90" s="53">
        <v>0.37971413810917864</v>
      </c>
      <c r="P90" s="53">
        <v>0.2127047788812495</v>
      </c>
      <c r="S90" s="81">
        <v>38078</v>
      </c>
      <c r="T90" s="86"/>
      <c r="U90" s="86"/>
      <c r="V90" s="86"/>
      <c r="W90" s="87"/>
      <c r="Y90" s="81">
        <v>38078</v>
      </c>
      <c r="Z90" s="86"/>
      <c r="AA90" s="86"/>
      <c r="AB90" s="86"/>
      <c r="AC90" s="87"/>
    </row>
    <row r="91" spans="1:29" x14ac:dyDescent="0.25">
      <c r="A91" t="str">
        <f t="shared" si="0"/>
        <v/>
      </c>
      <c r="B91" s="52">
        <v>38108</v>
      </c>
      <c r="C91">
        <v>8307</v>
      </c>
      <c r="D91">
        <v>469470</v>
      </c>
      <c r="E91" s="53">
        <v>0.25480093676814985</v>
      </c>
      <c r="F91" s="53">
        <v>0.12228263772419901</v>
      </c>
      <c r="K91" t="str">
        <f t="shared" si="1"/>
        <v/>
      </c>
      <c r="L91" s="54">
        <v>38108</v>
      </c>
      <c r="M91">
        <v>8307</v>
      </c>
      <c r="N91">
        <v>469470</v>
      </c>
      <c r="O91" s="53">
        <v>0.28398495010633074</v>
      </c>
      <c r="P91" s="53">
        <v>0.21317095742890801</v>
      </c>
      <c r="S91" s="81">
        <v>38108</v>
      </c>
      <c r="T91" s="86"/>
      <c r="U91" s="86"/>
      <c r="V91" s="86"/>
      <c r="W91" s="87"/>
      <c r="Y91" s="81">
        <v>38108</v>
      </c>
      <c r="Z91" s="86"/>
      <c r="AA91" s="86"/>
      <c r="AB91" s="86"/>
      <c r="AC91" s="87"/>
    </row>
    <row r="92" spans="1:29" x14ac:dyDescent="0.25">
      <c r="A92" t="str">
        <f t="shared" si="0"/>
        <v/>
      </c>
      <c r="B92" s="52">
        <v>38139</v>
      </c>
      <c r="C92">
        <v>4458</v>
      </c>
      <c r="D92">
        <v>327697</v>
      </c>
      <c r="E92" s="53">
        <v>0.18424242424242432</v>
      </c>
      <c r="F92" s="53">
        <v>0.15683280850748016</v>
      </c>
      <c r="K92" t="str">
        <f t="shared" si="1"/>
        <v/>
      </c>
      <c r="L92" s="54">
        <v>38139</v>
      </c>
      <c r="M92">
        <v>4458</v>
      </c>
      <c r="N92">
        <v>327697</v>
      </c>
      <c r="O92" s="53">
        <v>0.22062588904694169</v>
      </c>
      <c r="P92" s="53">
        <v>0.25187630726325727</v>
      </c>
      <c r="S92" s="81">
        <v>38139</v>
      </c>
      <c r="T92" s="86"/>
      <c r="U92" s="86"/>
      <c r="V92" s="86"/>
      <c r="W92" s="87"/>
      <c r="Y92" s="81">
        <v>38139</v>
      </c>
      <c r="Z92" s="86"/>
      <c r="AA92" s="86"/>
      <c r="AB92" s="86"/>
      <c r="AC92" s="87"/>
    </row>
    <row r="93" spans="1:29" x14ac:dyDescent="0.25">
      <c r="A93" t="str">
        <f t="shared" si="0"/>
        <v/>
      </c>
      <c r="B93" s="52">
        <v>38169</v>
      </c>
      <c r="C93">
        <v>8560</v>
      </c>
      <c r="D93">
        <v>217933</v>
      </c>
      <c r="E93" s="53">
        <v>0.16619183285849948</v>
      </c>
      <c r="F93" s="53">
        <v>0.13069387245725705</v>
      </c>
      <c r="K93" t="str">
        <f t="shared" si="1"/>
        <v/>
      </c>
      <c r="L93" s="54">
        <v>38169</v>
      </c>
      <c r="M93">
        <v>8560</v>
      </c>
      <c r="N93">
        <v>217933</v>
      </c>
      <c r="O93" s="53">
        <v>0.3389182058047493</v>
      </c>
      <c r="P93" s="53">
        <v>0.2071769176321574</v>
      </c>
      <c r="S93" s="81">
        <v>38169</v>
      </c>
      <c r="T93" s="86"/>
      <c r="U93" s="86"/>
      <c r="V93" s="86"/>
      <c r="W93" s="87"/>
      <c r="Y93" s="81">
        <v>38169</v>
      </c>
      <c r="Z93" s="86"/>
      <c r="AA93" s="86"/>
      <c r="AB93" s="86"/>
      <c r="AC93" s="87"/>
    </row>
    <row r="94" spans="1:29" x14ac:dyDescent="0.25">
      <c r="A94" t="str">
        <f t="shared" si="0"/>
        <v/>
      </c>
      <c r="B94" s="52">
        <v>38200</v>
      </c>
      <c r="C94">
        <v>6788</v>
      </c>
      <c r="D94">
        <v>99186</v>
      </c>
      <c r="E94" s="53">
        <v>0.17855014895729893</v>
      </c>
      <c r="F94" s="53">
        <v>0.15890690749809289</v>
      </c>
      <c r="K94" t="str">
        <f t="shared" si="1"/>
        <v/>
      </c>
      <c r="L94" s="54">
        <v>38200</v>
      </c>
      <c r="M94">
        <v>6788</v>
      </c>
      <c r="N94">
        <v>99186</v>
      </c>
      <c r="O94" s="53">
        <v>0.41360544217687067</v>
      </c>
      <c r="P94" s="53">
        <v>0.22570390123081885</v>
      </c>
      <c r="S94" s="81">
        <v>38200</v>
      </c>
      <c r="T94" s="86"/>
      <c r="U94" s="86"/>
      <c r="V94" s="86"/>
      <c r="W94" s="87"/>
      <c r="Y94" s="81">
        <v>38200</v>
      </c>
      <c r="Z94" s="86"/>
      <c r="AA94" s="86"/>
      <c r="AB94" s="86"/>
      <c r="AC94" s="87"/>
    </row>
    <row r="95" spans="1:29" x14ac:dyDescent="0.25">
      <c r="A95" t="str">
        <f t="shared" si="0"/>
        <v/>
      </c>
      <c r="B95" s="52">
        <v>38231</v>
      </c>
      <c r="C95">
        <v>5317</v>
      </c>
      <c r="D95">
        <v>70158</v>
      </c>
      <c r="E95" s="53">
        <v>0.28618612784146102</v>
      </c>
      <c r="F95" s="53">
        <v>0.12708041686109817</v>
      </c>
      <c r="K95" t="str">
        <f t="shared" si="1"/>
        <v/>
      </c>
      <c r="L95" s="54">
        <v>38231</v>
      </c>
      <c r="M95">
        <v>5317</v>
      </c>
      <c r="N95">
        <v>70158</v>
      </c>
      <c r="O95" s="53">
        <v>0.53810131971051511</v>
      </c>
      <c r="P95" s="53">
        <v>0.16069180127351879</v>
      </c>
      <c r="S95" s="81">
        <v>38231</v>
      </c>
      <c r="T95" s="86"/>
      <c r="U95" s="86"/>
      <c r="V95" s="86"/>
      <c r="W95" s="87"/>
      <c r="Y95" s="81">
        <v>38231</v>
      </c>
      <c r="Z95" s="86"/>
      <c r="AA95" s="86"/>
      <c r="AB95" s="86"/>
      <c r="AC95" s="87"/>
    </row>
    <row r="96" spans="1:29" x14ac:dyDescent="0.25">
      <c r="A96" t="str">
        <f t="shared" si="0"/>
        <v/>
      </c>
      <c r="B96" s="52">
        <v>38261</v>
      </c>
      <c r="C96">
        <v>4262</v>
      </c>
      <c r="D96">
        <v>60766</v>
      </c>
      <c r="E96" s="53">
        <v>0.21816319562990771</v>
      </c>
      <c r="F96" s="53">
        <v>0.1221474172954149</v>
      </c>
      <c r="K96" t="str">
        <f t="shared" si="1"/>
        <v/>
      </c>
      <c r="L96" s="54">
        <v>38261</v>
      </c>
      <c r="M96">
        <v>4262</v>
      </c>
      <c r="N96">
        <v>60766</v>
      </c>
      <c r="O96" s="53">
        <v>0.41800858829844345</v>
      </c>
      <c r="P96" s="53">
        <v>0.19787315542746664</v>
      </c>
      <c r="S96" s="81">
        <v>38261</v>
      </c>
      <c r="T96" s="86"/>
      <c r="U96" s="86"/>
      <c r="V96" s="86"/>
      <c r="W96" s="87"/>
      <c r="Y96" s="81">
        <v>38261</v>
      </c>
      <c r="Z96" s="86"/>
      <c r="AA96" s="86"/>
      <c r="AB96" s="86"/>
      <c r="AC96" s="87"/>
    </row>
    <row r="97" spans="1:29" x14ac:dyDescent="0.25">
      <c r="A97" t="str">
        <f t="shared" si="0"/>
        <v/>
      </c>
      <c r="B97" s="52">
        <v>38292</v>
      </c>
      <c r="C97">
        <v>4843</v>
      </c>
      <c r="D97">
        <v>160118</v>
      </c>
      <c r="E97" s="53">
        <v>0.14103754809605951</v>
      </c>
      <c r="F97" s="53">
        <v>0.14266050535837183</v>
      </c>
      <c r="K97" t="str">
        <f t="shared" si="1"/>
        <v/>
      </c>
      <c r="L97" s="54">
        <v>38292</v>
      </c>
      <c r="M97">
        <v>4843</v>
      </c>
      <c r="N97">
        <v>160118</v>
      </c>
      <c r="O97" s="53">
        <v>0.40176290240163515</v>
      </c>
      <c r="P97" s="53">
        <v>0.18736558669767289</v>
      </c>
      <c r="S97" s="81">
        <v>38292</v>
      </c>
      <c r="T97" s="86"/>
      <c r="U97" s="86"/>
      <c r="V97" s="86"/>
      <c r="W97" s="87"/>
      <c r="Y97" s="81">
        <v>38292</v>
      </c>
      <c r="Z97" s="86"/>
      <c r="AA97" s="86"/>
      <c r="AB97" s="86"/>
      <c r="AC97" s="87"/>
    </row>
    <row r="98" spans="1:29" x14ac:dyDescent="0.25">
      <c r="A98" t="str">
        <f t="shared" si="0"/>
        <v/>
      </c>
      <c r="B98" s="52">
        <v>38322</v>
      </c>
      <c r="C98">
        <v>8154</v>
      </c>
      <c r="D98">
        <v>455651</v>
      </c>
      <c r="E98" s="53">
        <v>6.9747416762342196E-2</v>
      </c>
      <c r="F98" s="53">
        <v>0.15238105232228683</v>
      </c>
      <c r="K98" t="str">
        <f t="shared" si="1"/>
        <v/>
      </c>
      <c r="L98" s="54">
        <v>38322</v>
      </c>
      <c r="M98">
        <v>8154</v>
      </c>
      <c r="N98">
        <v>455651</v>
      </c>
      <c r="O98" s="53">
        <v>0.25183617577492834</v>
      </c>
      <c r="P98" s="53">
        <v>0.21558704453441302</v>
      </c>
      <c r="S98" s="81">
        <v>38322</v>
      </c>
      <c r="T98" s="86"/>
      <c r="U98" s="86"/>
      <c r="V98" s="86"/>
      <c r="W98" s="87"/>
      <c r="Y98" s="81">
        <v>38322</v>
      </c>
      <c r="Z98" s="86"/>
      <c r="AA98" s="86"/>
      <c r="AB98" s="86"/>
      <c r="AC98" s="87"/>
    </row>
    <row r="99" spans="1:29" x14ac:dyDescent="0.25">
      <c r="A99">
        <f t="shared" si="0"/>
        <v>2005</v>
      </c>
      <c r="B99" s="52">
        <v>38353</v>
      </c>
      <c r="C99">
        <v>9517</v>
      </c>
      <c r="D99">
        <v>590689</v>
      </c>
      <c r="E99" s="53">
        <v>0.1137839433293979</v>
      </c>
      <c r="F99" s="53">
        <v>0.19305803235717511</v>
      </c>
      <c r="K99">
        <f t="shared" si="1"/>
        <v>2005</v>
      </c>
      <c r="L99" s="54">
        <v>38353</v>
      </c>
      <c r="M99">
        <v>9517</v>
      </c>
      <c r="N99">
        <v>590689</v>
      </c>
      <c r="O99" s="53">
        <v>0.18469959266802438</v>
      </c>
      <c r="P99" s="53">
        <v>0.21705204711264425</v>
      </c>
      <c r="S99" s="81">
        <v>38353</v>
      </c>
      <c r="T99" s="86"/>
      <c r="U99" s="86"/>
      <c r="V99" s="86"/>
      <c r="W99" s="87"/>
      <c r="Y99" s="81">
        <v>38353</v>
      </c>
      <c r="Z99" s="86"/>
      <c r="AA99" s="86"/>
      <c r="AB99" s="86"/>
      <c r="AC99" s="87"/>
    </row>
    <row r="100" spans="1:29" x14ac:dyDescent="0.25">
      <c r="A100" t="str">
        <f t="shared" si="0"/>
        <v/>
      </c>
      <c r="B100" s="52">
        <v>38384</v>
      </c>
      <c r="C100">
        <v>7654</v>
      </c>
      <c r="D100">
        <v>289105</v>
      </c>
      <c r="E100" s="53">
        <v>0.12516110554203075</v>
      </c>
      <c r="F100" s="53">
        <v>0.12385422013639369</v>
      </c>
      <c r="K100" t="str">
        <f t="shared" si="1"/>
        <v/>
      </c>
      <c r="L100" s="54">
        <v>38384</v>
      </c>
      <c r="M100">
        <v>7654</v>
      </c>
      <c r="N100">
        <v>289105</v>
      </c>
      <c r="O100" s="53">
        <v>0.15427345032192896</v>
      </c>
      <c r="P100" s="53">
        <v>0.16015098409274731</v>
      </c>
      <c r="S100" s="81">
        <v>38384</v>
      </c>
      <c r="T100" s="86"/>
      <c r="U100" s="86"/>
      <c r="V100" s="86"/>
      <c r="W100" s="87"/>
      <c r="Y100" s="81">
        <v>38384</v>
      </c>
      <c r="Z100" s="86"/>
      <c r="AA100" s="86"/>
      <c r="AB100" s="86"/>
      <c r="AC100" s="87"/>
    </row>
    <row r="101" spans="1:29" x14ac:dyDescent="0.25">
      <c r="A101" t="str">
        <f t="shared" si="0"/>
        <v/>
      </c>
      <c r="B101" s="52">
        <v>38412</v>
      </c>
      <c r="C101">
        <v>5568</v>
      </c>
      <c r="D101">
        <v>635586</v>
      </c>
      <c r="E101" s="53">
        <v>0.14765694076038893</v>
      </c>
      <c r="F101" s="53">
        <v>0.12777317227222484</v>
      </c>
      <c r="K101" t="str">
        <f t="shared" si="1"/>
        <v/>
      </c>
      <c r="L101" s="54">
        <v>38412</v>
      </c>
      <c r="M101">
        <v>5568</v>
      </c>
      <c r="N101">
        <v>635586</v>
      </c>
      <c r="O101" s="53">
        <v>0.20890282131661442</v>
      </c>
      <c r="P101" s="53">
        <v>0.12458597350230405</v>
      </c>
      <c r="S101" s="81">
        <v>38412</v>
      </c>
      <c r="T101" s="86"/>
      <c r="U101" s="86"/>
      <c r="V101" s="86"/>
      <c r="W101" s="87"/>
      <c r="Y101" s="81">
        <v>38412</v>
      </c>
      <c r="Z101" s="86"/>
      <c r="AA101" s="86"/>
      <c r="AB101" s="86"/>
      <c r="AC101" s="87"/>
    </row>
    <row r="102" spans="1:29" x14ac:dyDescent="0.25">
      <c r="A102" t="str">
        <f t="shared" si="0"/>
        <v/>
      </c>
      <c r="B102" s="52">
        <v>38443</v>
      </c>
      <c r="C102">
        <v>7449</v>
      </c>
      <c r="D102">
        <v>691625</v>
      </c>
      <c r="E102" s="53">
        <v>0.16617210682492578</v>
      </c>
      <c r="F102" s="53">
        <v>8.4808661635725313E-2</v>
      </c>
      <c r="K102" t="str">
        <f t="shared" si="1"/>
        <v/>
      </c>
      <c r="L102" s="54">
        <v>38443</v>
      </c>
      <c r="M102">
        <v>7449</v>
      </c>
      <c r="N102">
        <v>691625</v>
      </c>
      <c r="O102" s="53">
        <v>0.16175736395406881</v>
      </c>
      <c r="P102" s="53">
        <v>9.183253860623819E-2</v>
      </c>
      <c r="S102" s="81">
        <v>38443</v>
      </c>
      <c r="T102" s="86"/>
      <c r="U102" s="86"/>
      <c r="V102" s="86"/>
      <c r="W102" s="87"/>
      <c r="Y102" s="81">
        <v>38443</v>
      </c>
      <c r="Z102" s="86"/>
      <c r="AA102" s="86"/>
      <c r="AB102" s="86"/>
      <c r="AC102" s="87"/>
    </row>
    <row r="103" spans="1:29" x14ac:dyDescent="0.25">
      <c r="A103" t="str">
        <f t="shared" si="0"/>
        <v/>
      </c>
      <c r="B103" s="52">
        <v>38473</v>
      </c>
      <c r="C103">
        <v>3692</v>
      </c>
      <c r="D103">
        <v>998693</v>
      </c>
      <c r="E103" s="53">
        <v>0.22172452407614784</v>
      </c>
      <c r="F103" s="53">
        <v>0.15654210055397977</v>
      </c>
      <c r="K103" t="str">
        <f t="shared" si="1"/>
        <v/>
      </c>
      <c r="L103" s="54">
        <v>38473</v>
      </c>
      <c r="M103">
        <v>3692</v>
      </c>
      <c r="N103">
        <v>998693</v>
      </c>
      <c r="O103" s="53">
        <v>0.28806217352528996</v>
      </c>
      <c r="P103" s="53">
        <v>9.5849442604760915E-2</v>
      </c>
      <c r="S103" s="81">
        <v>38473</v>
      </c>
      <c r="T103" s="86"/>
      <c r="U103" s="86"/>
      <c r="V103" s="86"/>
      <c r="W103" s="87"/>
      <c r="Y103" s="81">
        <v>38473</v>
      </c>
      <c r="Z103" s="86"/>
      <c r="AA103" s="86"/>
      <c r="AB103" s="86"/>
      <c r="AC103" s="87"/>
    </row>
    <row r="104" spans="1:29" x14ac:dyDescent="0.25">
      <c r="A104" t="str">
        <f t="shared" si="0"/>
        <v/>
      </c>
      <c r="B104" s="52">
        <v>38504</v>
      </c>
      <c r="C104">
        <v>5618</v>
      </c>
      <c r="D104">
        <v>211461</v>
      </c>
      <c r="E104" s="53">
        <v>0.2744370522006141</v>
      </c>
      <c r="F104" s="53">
        <v>0.14189480244526109</v>
      </c>
      <c r="K104" t="str">
        <f t="shared" si="1"/>
        <v/>
      </c>
      <c r="L104" s="54">
        <v>38504</v>
      </c>
      <c r="M104">
        <v>5618</v>
      </c>
      <c r="N104">
        <v>211461</v>
      </c>
      <c r="O104" s="53">
        <v>0.25579769257662277</v>
      </c>
      <c r="P104" s="53">
        <v>0.1127618798014709</v>
      </c>
      <c r="S104" s="81">
        <v>38504</v>
      </c>
      <c r="T104" s="86"/>
      <c r="U104" s="86"/>
      <c r="V104" s="86"/>
      <c r="W104" s="87"/>
      <c r="Y104" s="81">
        <v>38504</v>
      </c>
      <c r="Z104" s="86"/>
      <c r="AA104" s="86"/>
      <c r="AB104" s="86"/>
      <c r="AC104" s="87"/>
    </row>
    <row r="105" spans="1:29" x14ac:dyDescent="0.25">
      <c r="A105" t="str">
        <f t="shared" si="0"/>
        <v/>
      </c>
      <c r="B105" s="52">
        <v>38534</v>
      </c>
      <c r="C105">
        <v>4477</v>
      </c>
      <c r="D105">
        <v>225205</v>
      </c>
      <c r="E105" s="53">
        <v>0.27592290988056467</v>
      </c>
      <c r="F105" s="53">
        <v>0.1321431527827599</v>
      </c>
      <c r="K105" t="str">
        <f t="shared" si="1"/>
        <v/>
      </c>
      <c r="L105" s="54">
        <v>38534</v>
      </c>
      <c r="M105">
        <v>4477</v>
      </c>
      <c r="N105">
        <v>225205</v>
      </c>
      <c r="O105" s="53">
        <v>0.15479357572174601</v>
      </c>
      <c r="P105" s="53">
        <v>0.1120532028977681</v>
      </c>
      <c r="S105" s="81">
        <v>38534</v>
      </c>
      <c r="T105" s="86"/>
      <c r="U105" s="86"/>
      <c r="V105" s="86"/>
      <c r="W105" s="87"/>
      <c r="Y105" s="81">
        <v>38534</v>
      </c>
      <c r="Z105" s="86"/>
      <c r="AA105" s="86"/>
      <c r="AB105" s="86"/>
      <c r="AC105" s="87"/>
    </row>
    <row r="106" spans="1:29" x14ac:dyDescent="0.25">
      <c r="A106" t="str">
        <f t="shared" si="0"/>
        <v/>
      </c>
      <c r="B106" s="52">
        <v>38565</v>
      </c>
      <c r="C106">
        <v>7234</v>
      </c>
      <c r="D106">
        <v>268957</v>
      </c>
      <c r="E106" s="53">
        <v>0.2558139534883721</v>
      </c>
      <c r="F106" s="53">
        <v>8.5296584526855623E-2</v>
      </c>
      <c r="K106" t="str">
        <f t="shared" si="1"/>
        <v/>
      </c>
      <c r="L106" s="54">
        <v>38565</v>
      </c>
      <c r="M106">
        <v>7234</v>
      </c>
      <c r="N106">
        <v>268957</v>
      </c>
      <c r="O106" s="53">
        <v>6.2656400384985655E-2</v>
      </c>
      <c r="P106" s="53">
        <v>0.11207717499864511</v>
      </c>
      <c r="S106" s="81">
        <v>38565</v>
      </c>
      <c r="T106" s="86"/>
      <c r="U106" s="86"/>
      <c r="V106" s="86"/>
      <c r="W106" s="87"/>
      <c r="Y106" s="81">
        <v>38565</v>
      </c>
      <c r="Z106" s="86"/>
      <c r="AA106" s="86"/>
      <c r="AB106" s="86"/>
      <c r="AC106" s="87"/>
    </row>
    <row r="107" spans="1:29" x14ac:dyDescent="0.25">
      <c r="A107" t="str">
        <f t="shared" si="0"/>
        <v/>
      </c>
      <c r="B107" s="52">
        <v>38596</v>
      </c>
      <c r="C107">
        <v>7594</v>
      </c>
      <c r="D107">
        <v>416969</v>
      </c>
      <c r="E107" s="53">
        <v>0.13293051359516617</v>
      </c>
      <c r="F107" s="53">
        <v>0.11539523132125939</v>
      </c>
      <c r="K107" t="str">
        <f t="shared" si="1"/>
        <v/>
      </c>
      <c r="L107" s="54">
        <v>38596</v>
      </c>
      <c r="M107">
        <v>7594</v>
      </c>
      <c r="N107">
        <v>416969</v>
      </c>
      <c r="O107" s="53">
        <v>1.2731801826736833E-2</v>
      </c>
      <c r="P107" s="53">
        <v>8.7582813529115455E-2</v>
      </c>
      <c r="S107" s="81">
        <v>38596</v>
      </c>
      <c r="T107" s="86"/>
      <c r="U107" s="86"/>
      <c r="V107" s="86"/>
      <c r="W107" s="87"/>
      <c r="Y107" s="81">
        <v>38596</v>
      </c>
      <c r="Z107" s="86"/>
      <c r="AA107" s="86"/>
      <c r="AB107" s="86"/>
      <c r="AC107" s="87"/>
    </row>
    <row r="108" spans="1:29" x14ac:dyDescent="0.25">
      <c r="A108" t="str">
        <f t="shared" si="0"/>
        <v/>
      </c>
      <c r="B108" s="52">
        <v>38626</v>
      </c>
      <c r="C108">
        <v>7135</v>
      </c>
      <c r="D108">
        <v>234878</v>
      </c>
      <c r="E108" s="53">
        <v>0.12373878923766823</v>
      </c>
      <c r="F108" s="53">
        <v>0.14266651495246863</v>
      </c>
      <c r="K108" t="str">
        <f t="shared" si="1"/>
        <v/>
      </c>
      <c r="L108" s="54">
        <v>38626</v>
      </c>
      <c r="M108">
        <v>7135</v>
      </c>
      <c r="N108">
        <v>234878</v>
      </c>
      <c r="O108" s="53">
        <v>6.5676161635279673E-2</v>
      </c>
      <c r="P108" s="53">
        <v>6.0056950556562239E-2</v>
      </c>
      <c r="S108" s="81">
        <v>38626</v>
      </c>
      <c r="T108" s="86"/>
      <c r="U108" s="86"/>
      <c r="V108" s="86"/>
      <c r="W108" s="87"/>
      <c r="Y108" s="81">
        <v>38626</v>
      </c>
      <c r="Z108" s="86"/>
      <c r="AA108" s="86"/>
      <c r="AB108" s="86"/>
      <c r="AC108" s="87"/>
    </row>
    <row r="109" spans="1:29" x14ac:dyDescent="0.25">
      <c r="A109" t="str">
        <f t="shared" si="0"/>
        <v/>
      </c>
      <c r="B109" s="52">
        <v>38657</v>
      </c>
      <c r="C109">
        <v>92319</v>
      </c>
      <c r="D109">
        <v>369862</v>
      </c>
      <c r="E109" s="53">
        <v>0.17372093023255819</v>
      </c>
      <c r="F109" s="53">
        <v>9.573223197384273E-2</v>
      </c>
      <c r="K109" t="str">
        <f t="shared" si="1"/>
        <v/>
      </c>
      <c r="L109" s="54">
        <v>38657</v>
      </c>
      <c r="M109">
        <v>92319</v>
      </c>
      <c r="N109">
        <v>369862</v>
      </c>
      <c r="O109" s="53">
        <v>6.9443178711382503E-2</v>
      </c>
      <c r="P109" s="53">
        <v>5.994787141615987E-2</v>
      </c>
      <c r="S109" s="81">
        <v>38657</v>
      </c>
      <c r="T109" s="86"/>
      <c r="U109" s="86"/>
      <c r="V109" s="86"/>
      <c r="W109" s="87"/>
      <c r="Y109" s="81">
        <v>38657</v>
      </c>
      <c r="Z109" s="86"/>
      <c r="AA109" s="86"/>
      <c r="AB109" s="86"/>
      <c r="AC109" s="87"/>
    </row>
    <row r="110" spans="1:29" x14ac:dyDescent="0.25">
      <c r="A110" t="str">
        <f t="shared" si="0"/>
        <v/>
      </c>
      <c r="B110" s="52">
        <v>38687</v>
      </c>
      <c r="C110">
        <v>2017</v>
      </c>
      <c r="D110">
        <v>588015</v>
      </c>
      <c r="E110" s="53">
        <v>0.24201770861282523</v>
      </c>
      <c r="F110" s="53">
        <v>0.10153439876155357</v>
      </c>
      <c r="K110" t="str">
        <f t="shared" si="1"/>
        <v/>
      </c>
      <c r="L110" s="54">
        <v>38687</v>
      </c>
      <c r="M110">
        <v>2017</v>
      </c>
      <c r="N110">
        <v>588015</v>
      </c>
      <c r="O110" s="53">
        <v>0.12102227525855214</v>
      </c>
      <c r="P110" s="53">
        <v>9.0040907939036297E-2</v>
      </c>
      <c r="S110" s="81">
        <v>38687</v>
      </c>
      <c r="T110" s="86"/>
      <c r="U110" s="86"/>
      <c r="V110" s="86"/>
      <c r="W110" s="87"/>
      <c r="Y110" s="81">
        <v>38687</v>
      </c>
      <c r="Z110" s="86"/>
      <c r="AA110" s="86"/>
      <c r="AB110" s="86"/>
      <c r="AC110" s="87"/>
    </row>
    <row r="111" spans="1:29" x14ac:dyDescent="0.25">
      <c r="A111">
        <f t="shared" si="0"/>
        <v>2006</v>
      </c>
      <c r="B111" s="52">
        <v>38718</v>
      </c>
      <c r="C111">
        <v>2908</v>
      </c>
      <c r="D111">
        <v>346407</v>
      </c>
      <c r="E111" s="53">
        <v>0.27984629654167215</v>
      </c>
      <c r="F111" s="53">
        <v>7.1602870597981205E-2</v>
      </c>
      <c r="K111">
        <f t="shared" si="1"/>
        <v>2006</v>
      </c>
      <c r="L111" s="54">
        <v>38718</v>
      </c>
      <c r="M111">
        <v>2908</v>
      </c>
      <c r="N111">
        <v>346407</v>
      </c>
      <c r="O111" s="53">
        <v>0.13505963253465136</v>
      </c>
      <c r="P111" s="53">
        <v>0.12289131060824232</v>
      </c>
      <c r="S111" s="81">
        <v>38718</v>
      </c>
      <c r="T111" s="86"/>
      <c r="U111" s="86"/>
      <c r="V111" s="86"/>
      <c r="W111" s="87"/>
      <c r="Y111" s="81">
        <v>38718</v>
      </c>
      <c r="Z111" s="86"/>
      <c r="AA111" s="86"/>
      <c r="AB111" s="86"/>
      <c r="AC111" s="87"/>
    </row>
    <row r="112" spans="1:29" x14ac:dyDescent="0.25">
      <c r="A112" t="str">
        <f t="shared" si="0"/>
        <v/>
      </c>
      <c r="B112" s="52">
        <v>38749</v>
      </c>
      <c r="C112">
        <v>6225</v>
      </c>
      <c r="D112">
        <v>176522</v>
      </c>
      <c r="E112" s="53">
        <v>0.19740358915616651</v>
      </c>
      <c r="F112" s="53">
        <v>0.10497567159448939</v>
      </c>
      <c r="K112" t="str">
        <f t="shared" si="1"/>
        <v/>
      </c>
      <c r="L112" s="54">
        <v>38749</v>
      </c>
      <c r="M112">
        <v>6225</v>
      </c>
      <c r="N112">
        <v>176522</v>
      </c>
      <c r="O112" s="53">
        <v>0.12085748660177176</v>
      </c>
      <c r="P112" s="53">
        <v>0.15615462080718889</v>
      </c>
      <c r="S112" s="81">
        <v>38749</v>
      </c>
      <c r="T112" s="86"/>
      <c r="U112" s="86"/>
      <c r="V112" s="86"/>
      <c r="W112" s="87"/>
      <c r="Y112" s="81">
        <v>38749</v>
      </c>
      <c r="Z112" s="86"/>
      <c r="AA112" s="86"/>
      <c r="AB112" s="86"/>
      <c r="AC112" s="87"/>
    </row>
    <row r="113" spans="1:29" x14ac:dyDescent="0.25">
      <c r="A113" t="str">
        <f t="shared" si="0"/>
        <v/>
      </c>
      <c r="B113" s="52">
        <v>38777</v>
      </c>
      <c r="C113">
        <v>78574</v>
      </c>
      <c r="D113">
        <v>575481</v>
      </c>
      <c r="E113" s="53">
        <v>0.14241690512876959</v>
      </c>
      <c r="F113" s="53">
        <v>7.3218114198206008E-2</v>
      </c>
      <c r="K113" t="str">
        <f t="shared" si="1"/>
        <v/>
      </c>
      <c r="L113" s="54">
        <v>38777</v>
      </c>
      <c r="M113">
        <v>78574</v>
      </c>
      <c r="N113">
        <v>575481</v>
      </c>
      <c r="O113" s="53">
        <v>0.10714656156000424</v>
      </c>
      <c r="P113" s="53">
        <v>0.1661437741104157</v>
      </c>
      <c r="S113" s="81">
        <v>38777</v>
      </c>
      <c r="T113" s="86"/>
      <c r="U113" s="86"/>
      <c r="V113" s="86"/>
      <c r="W113" s="87"/>
      <c r="Y113" s="81">
        <v>38777</v>
      </c>
      <c r="Z113" s="86"/>
      <c r="AA113" s="86"/>
      <c r="AB113" s="86"/>
      <c r="AC113" s="87"/>
    </row>
    <row r="114" spans="1:29" x14ac:dyDescent="0.25">
      <c r="A114" t="str">
        <f t="shared" si="0"/>
        <v/>
      </c>
      <c r="B114" s="52">
        <v>38808</v>
      </c>
      <c r="C114">
        <v>9093</v>
      </c>
      <c r="D114">
        <v>750595</v>
      </c>
      <c r="E114" s="53">
        <v>5.0466497031382618E-2</v>
      </c>
      <c r="F114" s="53">
        <v>0.1039763710104038</v>
      </c>
      <c r="K114" t="str">
        <f t="shared" si="1"/>
        <v/>
      </c>
      <c r="L114" s="54">
        <v>38808</v>
      </c>
      <c r="M114">
        <v>9093</v>
      </c>
      <c r="N114">
        <v>750595</v>
      </c>
      <c r="O114" s="53">
        <v>0.1612591319295229</v>
      </c>
      <c r="P114" s="53">
        <v>0.1717191143592085</v>
      </c>
      <c r="S114" s="81">
        <v>38808</v>
      </c>
      <c r="T114" s="86"/>
      <c r="U114" s="86"/>
      <c r="V114" s="86"/>
      <c r="W114" s="87"/>
      <c r="Y114" s="81">
        <v>38808</v>
      </c>
      <c r="Z114" s="86"/>
      <c r="AA114" s="86"/>
      <c r="AB114" s="86"/>
      <c r="AC114" s="87"/>
    </row>
    <row r="115" spans="1:29" x14ac:dyDescent="0.25">
      <c r="A115" t="str">
        <f t="shared" ref="A115:A178" si="2">IF(YEAR(B115)&lt;&gt;$B$10,IF(MONTH(B115)=1,YEAR(B115),""),IF(MONTH(B115)=$C$10,YEAR(B115),""))</f>
        <v/>
      </c>
      <c r="B115" s="52">
        <v>38838</v>
      </c>
      <c r="C115">
        <v>42897</v>
      </c>
      <c r="D115">
        <v>725066</v>
      </c>
      <c r="E115" s="53">
        <v>5.8967308279865627E-2</v>
      </c>
      <c r="F115" s="53">
        <v>8.2153673953120787E-2</v>
      </c>
      <c r="K115" t="str">
        <f t="shared" ref="K115:K178" si="3">IF(MONTH(L115)=1,YEAR(L115),"")</f>
        <v/>
      </c>
      <c r="L115" s="54">
        <v>38838</v>
      </c>
      <c r="M115">
        <v>42897</v>
      </c>
      <c r="N115">
        <v>725066</v>
      </c>
      <c r="O115" s="53">
        <v>0.14213649851632049</v>
      </c>
      <c r="P115" s="53">
        <v>0.17135624728078147</v>
      </c>
      <c r="S115" s="81">
        <v>38838</v>
      </c>
      <c r="T115" s="86"/>
      <c r="U115" s="86"/>
      <c r="V115" s="86"/>
      <c r="W115" s="87"/>
      <c r="Y115" s="81">
        <v>38838</v>
      </c>
      <c r="Z115" s="86"/>
      <c r="AA115" s="86"/>
      <c r="AB115" s="86"/>
      <c r="AC115" s="87"/>
    </row>
    <row r="116" spans="1:29" x14ac:dyDescent="0.25">
      <c r="A116" t="str">
        <f t="shared" si="2"/>
        <v/>
      </c>
      <c r="B116" s="52">
        <v>38869</v>
      </c>
      <c r="C116">
        <v>40155</v>
      </c>
      <c r="D116">
        <v>953052</v>
      </c>
      <c r="E116" s="53">
        <v>1.8371649432787907E-2</v>
      </c>
      <c r="F116" s="53">
        <v>9.51192301209558E-2</v>
      </c>
      <c r="K116" t="str">
        <f t="shared" si="3"/>
        <v/>
      </c>
      <c r="L116" s="54">
        <v>38869</v>
      </c>
      <c r="M116">
        <v>40155</v>
      </c>
      <c r="N116">
        <v>953052</v>
      </c>
      <c r="O116" s="53">
        <v>0.1307535263548627</v>
      </c>
      <c r="P116" s="53">
        <v>0.11572431660606775</v>
      </c>
      <c r="S116" s="81">
        <v>38869</v>
      </c>
      <c r="T116" s="86"/>
      <c r="U116" s="86"/>
      <c r="V116" s="86"/>
      <c r="W116" s="87"/>
      <c r="Y116" s="81">
        <v>38869</v>
      </c>
      <c r="Z116" s="86"/>
      <c r="AA116" s="86"/>
      <c r="AB116" s="86"/>
      <c r="AC116" s="87"/>
    </row>
    <row r="117" spans="1:29" x14ac:dyDescent="0.25">
      <c r="A117" t="str">
        <f t="shared" si="2"/>
        <v/>
      </c>
      <c r="B117" s="52">
        <v>38899</v>
      </c>
      <c r="C117">
        <v>93284</v>
      </c>
      <c r="D117">
        <v>410765</v>
      </c>
      <c r="E117" s="53">
        <v>9.9244761195617537E-2</v>
      </c>
      <c r="F117" s="53">
        <v>7.3962141522463165E-2</v>
      </c>
      <c r="K117" t="str">
        <f t="shared" si="3"/>
        <v/>
      </c>
      <c r="L117" s="54">
        <v>38899</v>
      </c>
      <c r="M117">
        <v>93284</v>
      </c>
      <c r="N117">
        <v>410765</v>
      </c>
      <c r="O117" s="53">
        <v>7.1331058020477789E-2</v>
      </c>
      <c r="P117" s="53">
        <v>0.10019356047203787</v>
      </c>
      <c r="S117" s="81">
        <v>38899</v>
      </c>
      <c r="T117" s="86"/>
      <c r="U117" s="86"/>
      <c r="V117" s="86"/>
      <c r="W117" s="87"/>
      <c r="Y117" s="81">
        <v>38899</v>
      </c>
      <c r="Z117" s="86"/>
      <c r="AA117" s="86"/>
      <c r="AB117" s="86"/>
      <c r="AC117" s="87"/>
    </row>
    <row r="118" spans="1:29" x14ac:dyDescent="0.25">
      <c r="A118" t="str">
        <f t="shared" si="2"/>
        <v/>
      </c>
      <c r="B118" s="52">
        <v>38930</v>
      </c>
      <c r="C118">
        <v>9622</v>
      </c>
      <c r="D118">
        <v>977590</v>
      </c>
      <c r="E118" s="53">
        <v>7.1121846484165419E-2</v>
      </c>
      <c r="F118" s="53">
        <v>9.41079796131985E-2</v>
      </c>
      <c r="K118" t="str">
        <f t="shared" si="3"/>
        <v/>
      </c>
      <c r="L118" s="54">
        <v>38930</v>
      </c>
      <c r="M118">
        <v>9622</v>
      </c>
      <c r="N118">
        <v>977590</v>
      </c>
      <c r="O118" s="53">
        <v>9.5462367539172144E-2</v>
      </c>
      <c r="P118" s="53">
        <v>7.4479416863342918E-2</v>
      </c>
      <c r="S118" s="81">
        <v>38930</v>
      </c>
      <c r="T118" s="86"/>
      <c r="U118" s="86"/>
      <c r="V118" s="86"/>
      <c r="W118" s="87"/>
      <c r="Y118" s="81">
        <v>38930</v>
      </c>
      <c r="Z118" s="86"/>
      <c r="AA118" s="86"/>
      <c r="AB118" s="86"/>
      <c r="AC118" s="87"/>
    </row>
    <row r="119" spans="1:29" x14ac:dyDescent="0.25">
      <c r="A119" t="str">
        <f t="shared" si="2"/>
        <v/>
      </c>
      <c r="B119" s="52">
        <v>38961</v>
      </c>
      <c r="C119">
        <v>5962</v>
      </c>
      <c r="D119">
        <v>442898</v>
      </c>
      <c r="E119" s="53">
        <v>9.5199999999999951E-2</v>
      </c>
      <c r="F119" s="53">
        <v>2.9666501694140868E-2</v>
      </c>
      <c r="K119" t="str">
        <f t="shared" si="3"/>
        <v/>
      </c>
      <c r="L119" s="54">
        <v>38961</v>
      </c>
      <c r="M119">
        <v>5962</v>
      </c>
      <c r="N119">
        <v>442898</v>
      </c>
      <c r="O119" s="53">
        <v>-3.2795845859524442E-2</v>
      </c>
      <c r="P119" s="53">
        <v>3.4098519500135316E-2</v>
      </c>
      <c r="S119" s="81">
        <v>38961</v>
      </c>
      <c r="T119" s="86"/>
      <c r="U119" s="86"/>
      <c r="V119" s="86"/>
      <c r="W119" s="87"/>
      <c r="Y119" s="81">
        <v>38961</v>
      </c>
      <c r="Z119" s="86"/>
      <c r="AA119" s="86"/>
      <c r="AB119" s="86"/>
      <c r="AC119" s="87"/>
    </row>
    <row r="120" spans="1:29" x14ac:dyDescent="0.25">
      <c r="A120" t="str">
        <f t="shared" si="2"/>
        <v/>
      </c>
      <c r="B120" s="52">
        <v>38991</v>
      </c>
      <c r="C120">
        <v>3748</v>
      </c>
      <c r="D120">
        <v>607566</v>
      </c>
      <c r="E120" s="53">
        <v>8.8290310512532777E-2</v>
      </c>
      <c r="F120" s="53">
        <v>4.3461729959715756E-2</v>
      </c>
      <c r="K120" t="str">
        <f t="shared" si="3"/>
        <v/>
      </c>
      <c r="L120" s="54">
        <v>38991</v>
      </c>
      <c r="M120">
        <v>3748</v>
      </c>
      <c r="N120">
        <v>607566</v>
      </c>
      <c r="O120" s="53">
        <v>-5.9230974158600458E-2</v>
      </c>
      <c r="P120" s="53">
        <v>5.9031817855347279E-2</v>
      </c>
      <c r="S120" s="81">
        <v>38991</v>
      </c>
      <c r="T120" s="86"/>
      <c r="U120" s="86"/>
      <c r="V120" s="86"/>
      <c r="W120" s="87"/>
      <c r="Y120" s="81">
        <v>38991</v>
      </c>
      <c r="Z120" s="86"/>
      <c r="AA120" s="86"/>
      <c r="AB120" s="86"/>
      <c r="AC120" s="87"/>
    </row>
    <row r="121" spans="1:29" x14ac:dyDescent="0.25">
      <c r="A121" t="str">
        <f t="shared" si="2"/>
        <v/>
      </c>
      <c r="B121" s="52">
        <v>39022</v>
      </c>
      <c r="C121">
        <v>78241</v>
      </c>
      <c r="D121">
        <v>749619</v>
      </c>
      <c r="E121" s="53">
        <v>2.8729938577372716E-2</v>
      </c>
      <c r="F121" s="53">
        <v>5.5706500400483749E-2</v>
      </c>
      <c r="K121" t="str">
        <f t="shared" si="3"/>
        <v/>
      </c>
      <c r="L121" s="54">
        <v>39022</v>
      </c>
      <c r="M121">
        <v>78241</v>
      </c>
      <c r="N121">
        <v>749619</v>
      </c>
      <c r="O121" s="53">
        <v>-5.1981252662974042E-2</v>
      </c>
      <c r="P121" s="53">
        <v>6.8706585162545242E-2</v>
      </c>
      <c r="S121" s="81">
        <v>39022</v>
      </c>
      <c r="T121" s="86"/>
      <c r="U121" s="86"/>
      <c r="V121" s="86"/>
      <c r="W121" s="87"/>
      <c r="Y121" s="81">
        <v>39022</v>
      </c>
      <c r="Z121" s="86"/>
      <c r="AA121" s="86"/>
      <c r="AB121" s="86"/>
      <c r="AC121" s="87"/>
    </row>
    <row r="122" spans="1:29" x14ac:dyDescent="0.25">
      <c r="A122" t="str">
        <f t="shared" si="2"/>
        <v/>
      </c>
      <c r="B122" s="52">
        <v>39052</v>
      </c>
      <c r="C122">
        <v>3502</v>
      </c>
      <c r="D122">
        <v>145612</v>
      </c>
      <c r="E122" s="53">
        <v>-3.5320803629293573E-2</v>
      </c>
      <c r="F122" s="53">
        <v>4.6162113007894856E-2</v>
      </c>
      <c r="K122" t="str">
        <f t="shared" si="3"/>
        <v/>
      </c>
      <c r="L122" s="54">
        <v>39052</v>
      </c>
      <c r="M122">
        <v>3502</v>
      </c>
      <c r="N122">
        <v>145612</v>
      </c>
      <c r="O122" s="53">
        <v>-1.7120553534995087E-2</v>
      </c>
      <c r="P122" s="53">
        <v>6.2457240403584136E-2</v>
      </c>
      <c r="S122" s="81">
        <v>39052</v>
      </c>
      <c r="T122" s="86"/>
      <c r="U122" s="86"/>
      <c r="V122" s="86"/>
      <c r="W122" s="87"/>
      <c r="Y122" s="81">
        <v>39052</v>
      </c>
      <c r="Z122" s="86"/>
      <c r="AA122" s="86"/>
      <c r="AB122" s="86"/>
      <c r="AC122" s="87"/>
    </row>
    <row r="123" spans="1:29" x14ac:dyDescent="0.25">
      <c r="A123">
        <f t="shared" si="2"/>
        <v>2007</v>
      </c>
      <c r="B123" s="52">
        <v>39083</v>
      </c>
      <c r="C123">
        <v>5714</v>
      </c>
      <c r="D123">
        <v>404142</v>
      </c>
      <c r="E123" s="53">
        <v>-0.17299927528729686</v>
      </c>
      <c r="F123" s="53">
        <v>1.8502802309068977E-2</v>
      </c>
      <c r="K123">
        <f t="shared" si="3"/>
        <v>2007</v>
      </c>
      <c r="L123" s="54">
        <v>39083</v>
      </c>
      <c r="M123">
        <v>5714</v>
      </c>
      <c r="N123">
        <v>404142</v>
      </c>
      <c r="O123" s="53">
        <v>-2.5463839454751946E-2</v>
      </c>
      <c r="P123" s="53">
        <v>-2.1799284605520386E-3</v>
      </c>
      <c r="S123" s="81">
        <v>39083</v>
      </c>
      <c r="T123" s="86"/>
      <c r="U123" s="86"/>
      <c r="V123" s="86"/>
      <c r="W123" s="87"/>
      <c r="Y123" s="81">
        <v>39083</v>
      </c>
      <c r="Z123" s="86"/>
      <c r="AA123" s="86"/>
      <c r="AB123" s="86"/>
      <c r="AC123" s="87"/>
    </row>
    <row r="124" spans="1:29" x14ac:dyDescent="0.25">
      <c r="A124" t="str">
        <f t="shared" si="2"/>
        <v/>
      </c>
      <c r="B124" s="52">
        <v>39114</v>
      </c>
      <c r="C124">
        <v>8274</v>
      </c>
      <c r="D124">
        <v>174380</v>
      </c>
      <c r="E124" s="53">
        <v>-0.1462585034013606</v>
      </c>
      <c r="F124" s="53">
        <v>-2.291975975165339E-2</v>
      </c>
      <c r="K124" t="str">
        <f t="shared" si="3"/>
        <v/>
      </c>
      <c r="L124" s="54">
        <v>39114</v>
      </c>
      <c r="M124">
        <v>8274</v>
      </c>
      <c r="N124">
        <v>174380</v>
      </c>
      <c r="O124" s="53">
        <v>2.1077283372365363E-2</v>
      </c>
      <c r="P124" s="53">
        <v>-3.4506325042881647E-2</v>
      </c>
      <c r="S124" s="81">
        <v>39114</v>
      </c>
      <c r="T124" s="86"/>
      <c r="U124" s="86"/>
      <c r="V124" s="86"/>
      <c r="W124" s="87"/>
      <c r="Y124" s="81">
        <v>39114</v>
      </c>
      <c r="Z124" s="86"/>
      <c r="AA124" s="86"/>
      <c r="AB124" s="86"/>
      <c r="AC124" s="87"/>
    </row>
    <row r="125" spans="1:29" x14ac:dyDescent="0.25">
      <c r="A125" t="str">
        <f t="shared" si="2"/>
        <v/>
      </c>
      <c r="B125" s="52">
        <v>39142</v>
      </c>
      <c r="C125">
        <v>4602</v>
      </c>
      <c r="D125">
        <v>263910</v>
      </c>
      <c r="E125" s="53">
        <v>-0.1433526011560694</v>
      </c>
      <c r="F125" s="53">
        <v>-1.1782260563265479E-2</v>
      </c>
      <c r="K125" t="str">
        <f t="shared" si="3"/>
        <v/>
      </c>
      <c r="L125" s="54">
        <v>39142</v>
      </c>
      <c r="M125">
        <v>4602</v>
      </c>
      <c r="N125">
        <v>263910</v>
      </c>
      <c r="O125" s="53">
        <v>9.9306726625445041E-2</v>
      </c>
      <c r="P125" s="53">
        <v>-3.568854878006622E-4</v>
      </c>
      <c r="S125" s="81">
        <v>39142</v>
      </c>
      <c r="T125" s="86"/>
      <c r="U125" s="86"/>
      <c r="V125" s="86"/>
      <c r="W125" s="87"/>
      <c r="Y125" s="81">
        <v>39142</v>
      </c>
      <c r="Z125" s="86"/>
      <c r="AA125" s="86"/>
      <c r="AB125" s="86"/>
      <c r="AC125" s="87"/>
    </row>
    <row r="126" spans="1:29" x14ac:dyDescent="0.25">
      <c r="A126" t="str">
        <f t="shared" si="2"/>
        <v/>
      </c>
      <c r="B126" s="52">
        <v>39173</v>
      </c>
      <c r="C126">
        <v>3681</v>
      </c>
      <c r="D126">
        <v>213957</v>
      </c>
      <c r="E126" s="53">
        <v>-8.6596689543802952E-2</v>
      </c>
      <c r="F126" s="53">
        <v>-2.0157651362079032E-2</v>
      </c>
      <c r="K126" t="str">
        <f t="shared" si="3"/>
        <v/>
      </c>
      <c r="L126" s="54">
        <v>39173</v>
      </c>
      <c r="M126">
        <v>3681</v>
      </c>
      <c r="N126">
        <v>213957</v>
      </c>
      <c r="O126" s="53">
        <v>0.10630030530113799</v>
      </c>
      <c r="P126" s="53">
        <v>-5.9157434003556109E-3</v>
      </c>
      <c r="S126" s="81">
        <v>39173</v>
      </c>
      <c r="T126" s="86"/>
      <c r="U126" s="86"/>
      <c r="V126" s="86"/>
      <c r="W126" s="87"/>
      <c r="Y126" s="81">
        <v>39173</v>
      </c>
      <c r="Z126" s="86"/>
      <c r="AA126" s="86"/>
      <c r="AB126" s="86"/>
      <c r="AC126" s="87"/>
    </row>
    <row r="127" spans="1:29" x14ac:dyDescent="0.25">
      <c r="A127" t="str">
        <f t="shared" si="2"/>
        <v/>
      </c>
      <c r="B127" s="52">
        <v>39203</v>
      </c>
      <c r="C127">
        <v>2180</v>
      </c>
      <c r="D127">
        <v>212967</v>
      </c>
      <c r="E127" s="53">
        <v>-0.10492402385074051</v>
      </c>
      <c r="F127" s="53">
        <v>-3.3783064356661563E-2</v>
      </c>
      <c r="K127" t="str">
        <f t="shared" si="3"/>
        <v/>
      </c>
      <c r="L127" s="54">
        <v>39203</v>
      </c>
      <c r="M127">
        <v>2180</v>
      </c>
      <c r="N127">
        <v>212967</v>
      </c>
      <c r="O127" s="53">
        <v>-6.9282064605524774E-3</v>
      </c>
      <c r="P127" s="53">
        <v>-1.8010899734597574E-2</v>
      </c>
      <c r="S127" s="81">
        <v>39203</v>
      </c>
      <c r="T127" s="86"/>
      <c r="U127" s="86"/>
      <c r="V127" s="86"/>
      <c r="W127" s="87"/>
      <c r="Y127" s="81">
        <v>39203</v>
      </c>
      <c r="Z127" s="86"/>
      <c r="AA127" s="86"/>
      <c r="AB127" s="86"/>
      <c r="AC127" s="87"/>
    </row>
    <row r="128" spans="1:29" x14ac:dyDescent="0.25">
      <c r="A128" t="str">
        <f t="shared" si="2"/>
        <v/>
      </c>
      <c r="B128" s="52">
        <v>39234</v>
      </c>
      <c r="C128">
        <v>3934</v>
      </c>
      <c r="D128">
        <v>285869</v>
      </c>
      <c r="E128" s="53">
        <v>-4.4361198738170349E-2</v>
      </c>
      <c r="F128" s="53">
        <v>-3.6828835695753459E-2</v>
      </c>
      <c r="K128" t="str">
        <f t="shared" si="3"/>
        <v/>
      </c>
      <c r="L128" s="54">
        <v>39234</v>
      </c>
      <c r="M128">
        <v>3934</v>
      </c>
      <c r="N128">
        <v>285869</v>
      </c>
      <c r="O128" s="53">
        <v>-9.0603200656544924E-2</v>
      </c>
      <c r="P128" s="53">
        <v>-5.7352446417616054E-2</v>
      </c>
      <c r="S128" s="81">
        <v>39234</v>
      </c>
      <c r="T128" s="86"/>
      <c r="U128" s="86"/>
      <c r="V128" s="86"/>
      <c r="W128" s="87"/>
      <c r="Y128" s="81">
        <v>39234</v>
      </c>
      <c r="Z128" s="86"/>
      <c r="AA128" s="86"/>
      <c r="AB128" s="86"/>
      <c r="AC128" s="87"/>
    </row>
    <row r="129" spans="1:29" x14ac:dyDescent="0.25">
      <c r="A129" t="str">
        <f t="shared" si="2"/>
        <v/>
      </c>
      <c r="B129" s="52">
        <v>39264</v>
      </c>
      <c r="C129">
        <v>6946</v>
      </c>
      <c r="D129">
        <v>524810</v>
      </c>
      <c r="E129" s="53">
        <v>-4.1223146893748841E-2</v>
      </c>
      <c r="F129" s="53">
        <v>1.5673933764013492E-2</v>
      </c>
      <c r="K129" t="str">
        <f t="shared" si="3"/>
        <v/>
      </c>
      <c r="L129" s="54">
        <v>39264</v>
      </c>
      <c r="M129">
        <v>6946</v>
      </c>
      <c r="N129">
        <v>524810</v>
      </c>
      <c r="O129" s="53">
        <v>-8.9837527875119449E-2</v>
      </c>
      <c r="P129" s="53">
        <v>-2.4889174753914389E-2</v>
      </c>
      <c r="S129" s="81">
        <v>39264</v>
      </c>
      <c r="T129" s="86"/>
      <c r="U129" s="86"/>
      <c r="V129" s="86"/>
      <c r="W129" s="87"/>
      <c r="Y129" s="81">
        <v>39264</v>
      </c>
      <c r="Z129" s="86"/>
      <c r="AA129" s="86"/>
      <c r="AB129" s="86"/>
      <c r="AC129" s="87"/>
    </row>
    <row r="130" spans="1:29" x14ac:dyDescent="0.25">
      <c r="A130" t="str">
        <f t="shared" si="2"/>
        <v/>
      </c>
      <c r="B130" s="52">
        <v>39295</v>
      </c>
      <c r="C130">
        <v>4329</v>
      </c>
      <c r="D130">
        <v>751751</v>
      </c>
      <c r="E130" s="53">
        <v>-1.4783262340265613E-2</v>
      </c>
      <c r="F130" s="53">
        <v>1.1605554214389802E-2</v>
      </c>
      <c r="K130" t="str">
        <f t="shared" si="3"/>
        <v/>
      </c>
      <c r="L130" s="54">
        <v>39295</v>
      </c>
      <c r="M130">
        <v>4329</v>
      </c>
      <c r="N130">
        <v>751751</v>
      </c>
      <c r="O130" s="53">
        <v>-0.11202976436544021</v>
      </c>
      <c r="P130" s="53">
        <v>-1.8991155603071186E-2</v>
      </c>
      <c r="S130" s="81">
        <v>39295</v>
      </c>
      <c r="T130" s="86"/>
      <c r="U130" s="86"/>
      <c r="V130" s="86"/>
      <c r="W130" s="87"/>
      <c r="Y130" s="81">
        <v>39295</v>
      </c>
      <c r="Z130" s="86"/>
      <c r="AA130" s="86"/>
      <c r="AB130" s="86"/>
      <c r="AC130" s="87"/>
    </row>
    <row r="131" spans="1:29" x14ac:dyDescent="0.25">
      <c r="A131" t="str">
        <f t="shared" si="2"/>
        <v/>
      </c>
      <c r="B131" s="52">
        <v>39326</v>
      </c>
      <c r="C131">
        <v>3739</v>
      </c>
      <c r="D131">
        <v>615006</v>
      </c>
      <c r="E131" s="53">
        <v>-2.0939858777696663E-2</v>
      </c>
      <c r="F131" s="53">
        <v>2.3210241715579727E-2</v>
      </c>
      <c r="K131" t="str">
        <f t="shared" si="3"/>
        <v/>
      </c>
      <c r="L131" s="54">
        <v>39326</v>
      </c>
      <c r="M131">
        <v>3739</v>
      </c>
      <c r="N131">
        <v>615006</v>
      </c>
      <c r="O131" s="53">
        <v>-0.10671564472073092</v>
      </c>
      <c r="P131" s="53">
        <v>-4.7194510279446877E-3</v>
      </c>
      <c r="S131" s="81">
        <v>39326</v>
      </c>
      <c r="T131" s="86"/>
      <c r="U131" s="86"/>
      <c r="V131" s="86"/>
      <c r="W131" s="87"/>
      <c r="Y131" s="81">
        <v>39326</v>
      </c>
      <c r="Z131" s="86"/>
      <c r="AA131" s="86"/>
      <c r="AB131" s="86"/>
      <c r="AC131" s="87"/>
    </row>
    <row r="132" spans="1:29" x14ac:dyDescent="0.25">
      <c r="A132" t="str">
        <f t="shared" si="2"/>
        <v/>
      </c>
      <c r="B132" s="52">
        <v>39356</v>
      </c>
      <c r="C132">
        <v>7842</v>
      </c>
      <c r="D132">
        <v>238842</v>
      </c>
      <c r="E132" s="53">
        <v>1.2260799816660839E-2</v>
      </c>
      <c r="F132" s="53">
        <v>-4.7715718425207498E-3</v>
      </c>
      <c r="K132" t="str">
        <f t="shared" si="3"/>
        <v/>
      </c>
      <c r="L132" s="54">
        <v>39356</v>
      </c>
      <c r="M132">
        <v>7842</v>
      </c>
      <c r="N132">
        <v>238842</v>
      </c>
      <c r="O132" s="53">
        <v>-2.8506701906739651E-2</v>
      </c>
      <c r="P132" s="53">
        <v>-4.065812586046702E-2</v>
      </c>
      <c r="S132" s="81">
        <v>39356</v>
      </c>
      <c r="T132" s="86"/>
      <c r="U132" s="86"/>
      <c r="V132" s="86"/>
      <c r="W132" s="87"/>
      <c r="Y132" s="81">
        <v>39356</v>
      </c>
      <c r="Z132" s="86"/>
      <c r="AA132" s="86"/>
      <c r="AB132" s="86"/>
      <c r="AC132" s="87"/>
    </row>
    <row r="133" spans="1:29" x14ac:dyDescent="0.25">
      <c r="A133" t="str">
        <f t="shared" si="2"/>
        <v/>
      </c>
      <c r="B133" s="52">
        <v>39387</v>
      </c>
      <c r="C133">
        <v>14927</v>
      </c>
      <c r="D133">
        <v>960135</v>
      </c>
      <c r="E133" s="53">
        <v>3.0720338983050821E-2</v>
      </c>
      <c r="F133" s="53">
        <v>-4.4183278786075197E-3</v>
      </c>
      <c r="K133" t="str">
        <f t="shared" si="3"/>
        <v/>
      </c>
      <c r="L133" s="54">
        <v>39387</v>
      </c>
      <c r="M133">
        <v>14927</v>
      </c>
      <c r="N133">
        <v>960135</v>
      </c>
      <c r="O133" s="53">
        <v>-8.6202247191011216E-2</v>
      </c>
      <c r="P133" s="53">
        <v>-0.11009353205374028</v>
      </c>
      <c r="S133" s="81">
        <v>39387</v>
      </c>
      <c r="T133" s="86"/>
      <c r="U133" s="86"/>
      <c r="V133" s="86"/>
      <c r="W133" s="87"/>
      <c r="Y133" s="81">
        <v>39387</v>
      </c>
      <c r="Z133" s="86"/>
      <c r="AA133" s="86"/>
      <c r="AB133" s="86"/>
      <c r="AC133" s="87"/>
    </row>
    <row r="134" spans="1:29" x14ac:dyDescent="0.25">
      <c r="A134" t="str">
        <f t="shared" si="2"/>
        <v/>
      </c>
      <c r="B134" s="52">
        <v>39417</v>
      </c>
      <c r="C134">
        <v>1260</v>
      </c>
      <c r="D134">
        <v>648927</v>
      </c>
      <c r="E134" s="53">
        <v>4.4451909080730045E-2</v>
      </c>
      <c r="F134" s="53">
        <v>-7.7756442168646078E-3</v>
      </c>
      <c r="K134" t="str">
        <f t="shared" si="3"/>
        <v/>
      </c>
      <c r="L134" s="54">
        <v>39417</v>
      </c>
      <c r="M134">
        <v>1260</v>
      </c>
      <c r="N134">
        <v>648927</v>
      </c>
      <c r="O134" s="53">
        <v>-3.8989169675090252E-2</v>
      </c>
      <c r="P134" s="53">
        <v>-0.133907248333896</v>
      </c>
      <c r="S134" s="81">
        <v>39417</v>
      </c>
      <c r="T134" s="86"/>
      <c r="U134" s="86"/>
      <c r="V134" s="86"/>
      <c r="W134" s="87"/>
      <c r="Y134" s="81">
        <v>39417</v>
      </c>
      <c r="Z134" s="86"/>
      <c r="AA134" s="86"/>
      <c r="AB134" s="86"/>
      <c r="AC134" s="87"/>
    </row>
    <row r="135" spans="1:29" x14ac:dyDescent="0.25">
      <c r="A135">
        <f t="shared" si="2"/>
        <v>2008</v>
      </c>
      <c r="B135" s="52">
        <v>39448</v>
      </c>
      <c r="C135">
        <v>2186</v>
      </c>
      <c r="D135">
        <v>660110</v>
      </c>
      <c r="E135" s="53">
        <v>2.854281422133198E-2</v>
      </c>
      <c r="F135" s="53">
        <v>-4.6225177582892685E-2</v>
      </c>
      <c r="K135">
        <f t="shared" si="3"/>
        <v>2008</v>
      </c>
      <c r="L135" s="54">
        <v>39448</v>
      </c>
      <c r="M135">
        <v>2186</v>
      </c>
      <c r="N135">
        <v>660110</v>
      </c>
      <c r="O135" s="53">
        <v>-8.0913064594463346E-2</v>
      </c>
      <c r="P135" s="53">
        <v>-0.12698262392879123</v>
      </c>
      <c r="S135" s="81">
        <v>39448</v>
      </c>
      <c r="T135" s="86"/>
      <c r="U135" s="86"/>
      <c r="V135" s="86"/>
      <c r="W135" s="87"/>
      <c r="Y135" s="81">
        <v>39448</v>
      </c>
      <c r="Z135" s="86"/>
      <c r="AA135" s="86"/>
      <c r="AB135" s="86"/>
      <c r="AC135" s="87"/>
    </row>
    <row r="136" spans="1:29" x14ac:dyDescent="0.25">
      <c r="A136" t="str">
        <f t="shared" si="2"/>
        <v/>
      </c>
      <c r="B136" s="52">
        <v>39479</v>
      </c>
      <c r="C136">
        <v>3343</v>
      </c>
      <c r="D136">
        <v>559833</v>
      </c>
      <c r="E136" s="53">
        <v>-1.9920318725099584E-3</v>
      </c>
      <c r="F136" s="53">
        <v>-2.8482132836039953E-2</v>
      </c>
      <c r="K136" t="str">
        <f t="shared" si="3"/>
        <v/>
      </c>
      <c r="L136" s="54">
        <v>39479</v>
      </c>
      <c r="M136">
        <v>3343</v>
      </c>
      <c r="N136">
        <v>559833</v>
      </c>
      <c r="O136" s="53">
        <v>-4.9694189602446537E-2</v>
      </c>
      <c r="P136" s="53">
        <v>-6.1541450956987598E-2</v>
      </c>
      <c r="S136" s="81">
        <v>39479</v>
      </c>
      <c r="T136" s="86"/>
      <c r="U136" s="86"/>
      <c r="V136" s="86"/>
      <c r="W136" s="87"/>
      <c r="Y136" s="81">
        <v>39479</v>
      </c>
      <c r="Z136" s="86"/>
      <c r="AA136" s="86"/>
      <c r="AB136" s="86"/>
      <c r="AC136" s="87"/>
    </row>
    <row r="137" spans="1:29" x14ac:dyDescent="0.25">
      <c r="A137" t="str">
        <f t="shared" si="2"/>
        <v/>
      </c>
      <c r="B137" s="52">
        <v>39508</v>
      </c>
      <c r="C137">
        <v>9920</v>
      </c>
      <c r="D137">
        <v>717135</v>
      </c>
      <c r="E137" s="53">
        <v>-4.9707602339181256E-2</v>
      </c>
      <c r="F137" s="53">
        <v>-6.6189757172207209E-2</v>
      </c>
      <c r="K137" t="str">
        <f t="shared" si="3"/>
        <v/>
      </c>
      <c r="L137" s="54">
        <v>39508</v>
      </c>
      <c r="M137">
        <v>9920</v>
      </c>
      <c r="N137">
        <v>717135</v>
      </c>
      <c r="O137" s="53">
        <v>-0.13465144025907616</v>
      </c>
      <c r="P137" s="53">
        <v>-7.1560489656924298E-2</v>
      </c>
      <c r="S137" s="81">
        <v>39508</v>
      </c>
      <c r="T137" s="86"/>
      <c r="U137" s="86"/>
      <c r="V137" s="86"/>
      <c r="W137" s="87"/>
      <c r="Y137" s="81">
        <v>39508</v>
      </c>
      <c r="Z137" s="86"/>
      <c r="AA137" s="86"/>
      <c r="AB137" s="86"/>
      <c r="AC137" s="87"/>
    </row>
    <row r="138" spans="1:29" x14ac:dyDescent="0.25">
      <c r="A138" t="str">
        <f t="shared" si="2"/>
        <v/>
      </c>
      <c r="B138" s="52">
        <v>39539</v>
      </c>
      <c r="C138">
        <v>8505</v>
      </c>
      <c r="D138">
        <v>156936</v>
      </c>
      <c r="E138" s="53">
        <v>-0.11922651933701656</v>
      </c>
      <c r="F138" s="53">
        <v>-9.7718621881342282E-2</v>
      </c>
      <c r="K138" t="str">
        <f t="shared" si="3"/>
        <v/>
      </c>
      <c r="L138" s="54">
        <v>39539</v>
      </c>
      <c r="M138">
        <v>8505</v>
      </c>
      <c r="N138">
        <v>156936</v>
      </c>
      <c r="O138" s="53">
        <v>-0.20931593912025426</v>
      </c>
      <c r="P138" s="53">
        <v>-8.7372295414674395E-2</v>
      </c>
      <c r="S138" s="81">
        <v>39539</v>
      </c>
      <c r="T138" s="86"/>
      <c r="U138" s="86"/>
      <c r="V138" s="86"/>
      <c r="W138" s="87"/>
      <c r="Y138" s="81">
        <v>39539</v>
      </c>
      <c r="Z138" s="86"/>
      <c r="AA138" s="86"/>
      <c r="AB138" s="86"/>
      <c r="AC138" s="87"/>
    </row>
    <row r="139" spans="1:29" x14ac:dyDescent="0.25">
      <c r="A139" t="str">
        <f t="shared" si="2"/>
        <v/>
      </c>
      <c r="B139" s="52">
        <v>39569</v>
      </c>
      <c r="C139">
        <v>7555</v>
      </c>
      <c r="D139">
        <v>687019</v>
      </c>
      <c r="E139" s="53">
        <v>-0.18566670248200279</v>
      </c>
      <c r="F139" s="53">
        <v>-0.14773621737350839</v>
      </c>
      <c r="K139" t="str">
        <f t="shared" si="3"/>
        <v/>
      </c>
      <c r="L139" s="54">
        <v>39569</v>
      </c>
      <c r="M139">
        <v>7555</v>
      </c>
      <c r="N139">
        <v>687019</v>
      </c>
      <c r="O139" s="53">
        <v>-0.2366791663033051</v>
      </c>
      <c r="P139" s="53">
        <v>-0.11765353139398937</v>
      </c>
      <c r="S139" s="81">
        <v>39569</v>
      </c>
      <c r="T139" s="86"/>
      <c r="U139" s="86"/>
      <c r="V139" s="86"/>
      <c r="W139" s="87"/>
      <c r="Y139" s="81">
        <v>39569</v>
      </c>
      <c r="Z139" s="86"/>
      <c r="AA139" s="86"/>
      <c r="AB139" s="86"/>
      <c r="AC139" s="87"/>
    </row>
    <row r="140" spans="1:29" x14ac:dyDescent="0.25">
      <c r="A140" t="str">
        <f t="shared" si="2"/>
        <v/>
      </c>
      <c r="B140" s="52">
        <v>39600</v>
      </c>
      <c r="C140">
        <v>6174</v>
      </c>
      <c r="D140">
        <v>247372</v>
      </c>
      <c r="E140" s="53">
        <v>-0.2110583866309057</v>
      </c>
      <c r="F140" s="53">
        <v>-0.16579285784944109</v>
      </c>
      <c r="K140" t="str">
        <f t="shared" si="3"/>
        <v/>
      </c>
      <c r="L140" s="54">
        <v>39600</v>
      </c>
      <c r="M140">
        <v>6174</v>
      </c>
      <c r="N140">
        <v>247372</v>
      </c>
      <c r="O140" s="53">
        <v>-0.28002887826008482</v>
      </c>
      <c r="P140" s="53">
        <v>-0.13547709856887924</v>
      </c>
      <c r="S140" s="81">
        <v>39600</v>
      </c>
      <c r="T140" s="86"/>
      <c r="U140" s="86"/>
      <c r="V140" s="86"/>
      <c r="W140" s="87"/>
      <c r="Y140" s="81">
        <v>39600</v>
      </c>
      <c r="Z140" s="86"/>
      <c r="AA140" s="86"/>
      <c r="AB140" s="86"/>
      <c r="AC140" s="87"/>
    </row>
    <row r="141" spans="1:29" x14ac:dyDescent="0.25">
      <c r="A141" t="str">
        <f t="shared" si="2"/>
        <v/>
      </c>
      <c r="B141" s="52">
        <v>39630</v>
      </c>
      <c r="C141">
        <v>5767</v>
      </c>
      <c r="D141">
        <v>771355</v>
      </c>
      <c r="E141" s="53">
        <v>-0.26170771094065404</v>
      </c>
      <c r="F141" s="53">
        <v>-0.21044791682183128</v>
      </c>
      <c r="K141" t="str">
        <f t="shared" si="3"/>
        <v/>
      </c>
      <c r="L141" s="54">
        <v>39630</v>
      </c>
      <c r="M141">
        <v>5767</v>
      </c>
      <c r="N141">
        <v>771355</v>
      </c>
      <c r="O141" s="53">
        <v>-0.23643682184109205</v>
      </c>
      <c r="P141" s="53">
        <v>-0.18385110840942598</v>
      </c>
      <c r="S141" s="81">
        <v>39630</v>
      </c>
      <c r="T141" s="86"/>
      <c r="U141" s="86"/>
      <c r="V141" s="86"/>
      <c r="W141" s="87"/>
      <c r="Y141" s="81">
        <v>39630</v>
      </c>
      <c r="Z141" s="86"/>
      <c r="AA141" s="86"/>
      <c r="AB141" s="86"/>
      <c r="AC141" s="87"/>
    </row>
    <row r="142" spans="1:29" x14ac:dyDescent="0.25">
      <c r="A142" t="str">
        <f t="shared" si="2"/>
        <v/>
      </c>
      <c r="B142" s="52">
        <v>39661</v>
      </c>
      <c r="C142">
        <v>8466</v>
      </c>
      <c r="D142">
        <v>85997</v>
      </c>
      <c r="E142" s="53">
        <v>-0.28217192268565616</v>
      </c>
      <c r="F142" s="53">
        <v>-0.21138225753705553</v>
      </c>
      <c r="K142" t="str">
        <f t="shared" si="3"/>
        <v/>
      </c>
      <c r="L142" s="54">
        <v>39661</v>
      </c>
      <c r="M142">
        <v>8466</v>
      </c>
      <c r="N142">
        <v>85997</v>
      </c>
      <c r="O142" s="53">
        <v>-0.25232774674115455</v>
      </c>
      <c r="P142" s="53">
        <v>-0.22982219756413302</v>
      </c>
      <c r="S142" s="81">
        <v>39661</v>
      </c>
      <c r="T142" s="86"/>
      <c r="U142" s="86"/>
      <c r="V142" s="86"/>
      <c r="W142" s="87"/>
      <c r="Y142" s="81">
        <v>39661</v>
      </c>
      <c r="Z142" s="86"/>
      <c r="AA142" s="86"/>
      <c r="AB142" s="86"/>
      <c r="AC142" s="87"/>
    </row>
    <row r="143" spans="1:29" x14ac:dyDescent="0.25">
      <c r="A143" t="str">
        <f t="shared" si="2"/>
        <v/>
      </c>
      <c r="B143" s="52">
        <v>39692</v>
      </c>
      <c r="C143">
        <v>8083</v>
      </c>
      <c r="D143">
        <v>92553</v>
      </c>
      <c r="E143" s="53">
        <v>-0.32939567271822934</v>
      </c>
      <c r="F143" s="53">
        <v>-0.2125280046252801</v>
      </c>
      <c r="K143" t="str">
        <f t="shared" si="3"/>
        <v/>
      </c>
      <c r="L143" s="54">
        <v>39692</v>
      </c>
      <c r="M143">
        <v>8083</v>
      </c>
      <c r="N143">
        <v>92553</v>
      </c>
      <c r="O143" s="53">
        <v>-0.16849430619991568</v>
      </c>
      <c r="P143" s="53">
        <v>-0.22049854976152405</v>
      </c>
      <c r="S143" s="81">
        <v>39692</v>
      </c>
      <c r="T143" s="86"/>
      <c r="U143" s="86"/>
      <c r="V143" s="86"/>
      <c r="W143" s="87"/>
      <c r="Y143" s="81">
        <v>39692</v>
      </c>
      <c r="Z143" s="86"/>
      <c r="AA143" s="86"/>
      <c r="AB143" s="86"/>
      <c r="AC143" s="87"/>
    </row>
    <row r="144" spans="1:29" x14ac:dyDescent="0.25">
      <c r="A144" t="str">
        <f t="shared" si="2"/>
        <v/>
      </c>
      <c r="B144" s="52">
        <v>39722</v>
      </c>
      <c r="C144">
        <v>1213</v>
      </c>
      <c r="D144">
        <v>86453</v>
      </c>
      <c r="E144" s="53">
        <v>-0.34559655875028295</v>
      </c>
      <c r="F144" s="53">
        <v>-0.22170403431081975</v>
      </c>
      <c r="K144" t="str">
        <f t="shared" si="3"/>
        <v/>
      </c>
      <c r="L144" s="54">
        <v>39722</v>
      </c>
      <c r="M144">
        <v>1213</v>
      </c>
      <c r="N144">
        <v>86453</v>
      </c>
      <c r="O144" s="53">
        <v>-0.33666925767586475</v>
      </c>
      <c r="P144" s="53">
        <v>-0.213143495411936</v>
      </c>
      <c r="S144" s="81">
        <v>39722</v>
      </c>
      <c r="T144" s="86"/>
      <c r="U144" s="86"/>
      <c r="V144" s="86"/>
      <c r="W144" s="87"/>
      <c r="Y144" s="81">
        <v>39722</v>
      </c>
      <c r="Z144" s="86"/>
      <c r="AA144" s="86"/>
      <c r="AB144" s="86"/>
      <c r="AC144" s="87"/>
    </row>
    <row r="145" spans="1:29" x14ac:dyDescent="0.25">
      <c r="A145" t="str">
        <f t="shared" si="2"/>
        <v/>
      </c>
      <c r="B145" s="52">
        <v>39753</v>
      </c>
      <c r="C145">
        <v>3421</v>
      </c>
      <c r="D145">
        <v>24334</v>
      </c>
      <c r="E145" s="53">
        <v>-0.35504064281042702</v>
      </c>
      <c r="F145" s="53">
        <v>-0.26706812306680816</v>
      </c>
      <c r="K145" t="str">
        <f t="shared" si="3"/>
        <v/>
      </c>
      <c r="L145" s="54">
        <v>39753</v>
      </c>
      <c r="M145">
        <v>3421</v>
      </c>
      <c r="N145">
        <v>24334</v>
      </c>
      <c r="O145" s="53">
        <v>-0.32785756443045444</v>
      </c>
      <c r="P145" s="53">
        <v>-0.1964678299357987</v>
      </c>
      <c r="S145" s="81">
        <v>39753</v>
      </c>
      <c r="T145" s="86"/>
      <c r="U145" s="86"/>
      <c r="V145" s="86"/>
      <c r="W145" s="87"/>
      <c r="Y145" s="81">
        <v>39753</v>
      </c>
      <c r="Z145" s="86"/>
      <c r="AA145" s="86"/>
      <c r="AB145" s="86"/>
      <c r="AC145" s="87"/>
    </row>
    <row r="146" spans="1:29" x14ac:dyDescent="0.25">
      <c r="A146" t="str">
        <f t="shared" si="2"/>
        <v/>
      </c>
      <c r="B146" s="52">
        <v>39783</v>
      </c>
      <c r="C146">
        <v>9240</v>
      </c>
      <c r="D146">
        <v>19239</v>
      </c>
      <c r="E146" s="53">
        <v>-0.37167667238421953</v>
      </c>
      <c r="F146" s="53">
        <v>-0.29590252060685696</v>
      </c>
      <c r="K146" t="str">
        <f t="shared" si="3"/>
        <v/>
      </c>
      <c r="L146" s="54">
        <v>39783</v>
      </c>
      <c r="M146">
        <v>9240</v>
      </c>
      <c r="N146">
        <v>19239</v>
      </c>
      <c r="O146" s="53">
        <v>-0.4211119459053343</v>
      </c>
      <c r="P146" s="53">
        <v>-0.24082722777637422</v>
      </c>
      <c r="S146" s="81">
        <v>39783</v>
      </c>
      <c r="T146" s="86"/>
      <c r="U146" s="86"/>
      <c r="V146" s="86"/>
      <c r="W146" s="87"/>
      <c r="Y146" s="81">
        <v>39783</v>
      </c>
      <c r="Z146" s="86"/>
      <c r="AA146" s="86"/>
      <c r="AB146" s="86"/>
      <c r="AC146" s="87"/>
    </row>
    <row r="147" spans="1:29" x14ac:dyDescent="0.25">
      <c r="A147">
        <f t="shared" si="2"/>
        <v>2009</v>
      </c>
      <c r="B147" s="52">
        <v>39814</v>
      </c>
      <c r="C147">
        <v>8938</v>
      </c>
      <c r="D147">
        <v>89010</v>
      </c>
      <c r="E147" s="53">
        <v>-0.34250243427458615</v>
      </c>
      <c r="F147" s="53">
        <v>-0.31650058819458859</v>
      </c>
      <c r="K147">
        <f t="shared" si="3"/>
        <v>2009</v>
      </c>
      <c r="L147" s="54">
        <v>39814</v>
      </c>
      <c r="M147">
        <v>8938</v>
      </c>
      <c r="N147">
        <v>89010</v>
      </c>
      <c r="O147" s="53">
        <v>-0.34506446839991545</v>
      </c>
      <c r="P147" s="53">
        <v>-0.27863302162342241</v>
      </c>
      <c r="S147" s="81">
        <v>39814</v>
      </c>
      <c r="T147" s="86"/>
      <c r="U147" s="86"/>
      <c r="V147" s="86"/>
      <c r="W147" s="87"/>
      <c r="Y147" s="81">
        <v>39814</v>
      </c>
      <c r="Z147" s="86"/>
      <c r="AA147" s="86"/>
      <c r="AB147" s="86"/>
      <c r="AC147" s="87"/>
    </row>
    <row r="148" spans="1:29" x14ac:dyDescent="0.25">
      <c r="A148" t="str">
        <f t="shared" si="2"/>
        <v/>
      </c>
      <c r="B148" s="52">
        <v>39845</v>
      </c>
      <c r="C148">
        <v>5165</v>
      </c>
      <c r="D148">
        <v>83577</v>
      </c>
      <c r="E148" s="53">
        <v>-0.36763972055888228</v>
      </c>
      <c r="F148" s="53">
        <v>-0.32865597895634868</v>
      </c>
      <c r="K148" t="str">
        <f t="shared" si="3"/>
        <v/>
      </c>
      <c r="L148" s="54">
        <v>39845</v>
      </c>
      <c r="M148">
        <v>5165</v>
      </c>
      <c r="N148">
        <v>83577</v>
      </c>
      <c r="O148" s="53">
        <v>-0.40667739340305709</v>
      </c>
      <c r="P148" s="53">
        <v>-0.33797234341492277</v>
      </c>
      <c r="S148" s="81">
        <v>39845</v>
      </c>
      <c r="T148" s="86"/>
      <c r="U148" s="86"/>
      <c r="V148" s="86"/>
      <c r="W148" s="87"/>
      <c r="Y148" s="81">
        <v>39845</v>
      </c>
      <c r="Z148" s="86"/>
      <c r="AA148" s="86"/>
      <c r="AB148" s="86"/>
      <c r="AC148" s="87"/>
    </row>
    <row r="149" spans="1:29" x14ac:dyDescent="0.25">
      <c r="A149" t="str">
        <f t="shared" si="2"/>
        <v/>
      </c>
      <c r="B149" s="52">
        <v>39873</v>
      </c>
      <c r="C149">
        <v>6556</v>
      </c>
      <c r="D149">
        <v>24223</v>
      </c>
      <c r="E149" s="53">
        <v>-0.31786982248520712</v>
      </c>
      <c r="F149" s="53">
        <v>-0.32419703998232829</v>
      </c>
      <c r="K149" t="str">
        <f t="shared" si="3"/>
        <v/>
      </c>
      <c r="L149" s="54">
        <v>39873</v>
      </c>
      <c r="M149">
        <v>6556</v>
      </c>
      <c r="N149">
        <v>24223</v>
      </c>
      <c r="O149" s="53">
        <v>-0.45223557218830013</v>
      </c>
      <c r="P149" s="53">
        <v>-0.34676477113066628</v>
      </c>
      <c r="S149" s="81">
        <v>39873</v>
      </c>
      <c r="T149" s="86"/>
      <c r="U149" s="86"/>
      <c r="V149" s="86"/>
      <c r="W149" s="87"/>
      <c r="Y149" s="81">
        <v>39873</v>
      </c>
      <c r="Z149" s="86"/>
      <c r="AA149" s="86"/>
      <c r="AB149" s="86"/>
      <c r="AC149" s="87"/>
    </row>
    <row r="150" spans="1:29" x14ac:dyDescent="0.25">
      <c r="A150" t="str">
        <f t="shared" si="2"/>
        <v/>
      </c>
      <c r="B150" s="52">
        <v>39904</v>
      </c>
      <c r="C150">
        <v>9911</v>
      </c>
      <c r="D150">
        <v>74426</v>
      </c>
      <c r="E150" s="53">
        <v>-0.28415506210011288</v>
      </c>
      <c r="F150" s="53">
        <v>-0.28140921409214092</v>
      </c>
      <c r="K150" t="str">
        <f t="shared" si="3"/>
        <v/>
      </c>
      <c r="L150" s="54">
        <v>39904</v>
      </c>
      <c r="M150">
        <v>9911</v>
      </c>
      <c r="N150">
        <v>74426</v>
      </c>
      <c r="O150" s="53">
        <v>-0.46641988365943943</v>
      </c>
      <c r="P150" s="53">
        <v>-0.34275375975274203</v>
      </c>
      <c r="S150" s="81">
        <v>39904</v>
      </c>
      <c r="T150" s="86"/>
      <c r="U150" s="86"/>
      <c r="V150" s="86"/>
      <c r="W150" s="87"/>
      <c r="Y150" s="81">
        <v>39904</v>
      </c>
      <c r="Z150" s="86"/>
      <c r="AA150" s="86"/>
      <c r="AB150" s="86"/>
      <c r="AC150" s="87"/>
    </row>
    <row r="151" spans="1:29" x14ac:dyDescent="0.25">
      <c r="A151" t="str">
        <f t="shared" si="2"/>
        <v/>
      </c>
      <c r="B151" s="52">
        <v>39934</v>
      </c>
      <c r="C151">
        <v>8034</v>
      </c>
      <c r="D151">
        <v>35401</v>
      </c>
      <c r="E151" s="53">
        <v>-0.23340810133262968</v>
      </c>
      <c r="F151" s="53">
        <v>-0.23532671438466868</v>
      </c>
      <c r="K151" t="str">
        <f t="shared" si="3"/>
        <v/>
      </c>
      <c r="L151" s="54">
        <v>39934</v>
      </c>
      <c r="M151">
        <v>8034</v>
      </c>
      <c r="N151">
        <v>35401</v>
      </c>
      <c r="O151" s="53">
        <v>-0.43093796412658514</v>
      </c>
      <c r="P151" s="53">
        <v>-0.31640972081495222</v>
      </c>
      <c r="S151" s="81">
        <v>39934</v>
      </c>
      <c r="T151" s="86"/>
      <c r="U151" s="86"/>
      <c r="V151" s="86"/>
      <c r="W151" s="87"/>
      <c r="Y151" s="81">
        <v>39934</v>
      </c>
      <c r="Z151" s="86"/>
      <c r="AA151" s="86"/>
      <c r="AB151" s="86"/>
      <c r="AC151" s="87"/>
    </row>
    <row r="152" spans="1:29" x14ac:dyDescent="0.25">
      <c r="A152" t="str">
        <f t="shared" si="2"/>
        <v/>
      </c>
      <c r="B152" s="52">
        <v>39965</v>
      </c>
      <c r="C152">
        <v>9500</v>
      </c>
      <c r="D152">
        <v>13592</v>
      </c>
      <c r="E152" s="53">
        <v>-0.25222280334728031</v>
      </c>
      <c r="F152" s="53">
        <v>-0.19978290415857114</v>
      </c>
      <c r="K152" t="str">
        <f t="shared" si="3"/>
        <v/>
      </c>
      <c r="L152" s="54">
        <v>39965</v>
      </c>
      <c r="M152">
        <v>9500</v>
      </c>
      <c r="N152">
        <v>13592</v>
      </c>
      <c r="O152" s="53">
        <v>-0.33905740787164707</v>
      </c>
      <c r="P152" s="53">
        <v>-0.29316150757673876</v>
      </c>
      <c r="S152" s="81">
        <v>39965</v>
      </c>
      <c r="T152" s="86"/>
      <c r="U152" s="86"/>
      <c r="V152" s="86"/>
      <c r="W152" s="87"/>
      <c r="Y152" s="81">
        <v>39965</v>
      </c>
      <c r="Z152" s="86"/>
      <c r="AA152" s="86"/>
      <c r="AB152" s="86"/>
      <c r="AC152" s="87"/>
    </row>
    <row r="153" spans="1:29" x14ac:dyDescent="0.25">
      <c r="A153" t="str">
        <f t="shared" si="2"/>
        <v/>
      </c>
      <c r="B153" s="52">
        <v>39995</v>
      </c>
      <c r="C153">
        <v>9005</v>
      </c>
      <c r="D153">
        <v>78889</v>
      </c>
      <c r="E153" s="53">
        <v>-0.17853725222146277</v>
      </c>
      <c r="F153" s="53">
        <v>-0.13347797377605886</v>
      </c>
      <c r="K153" t="str">
        <f t="shared" si="3"/>
        <v/>
      </c>
      <c r="L153" s="54">
        <v>39995</v>
      </c>
      <c r="M153">
        <v>9005</v>
      </c>
      <c r="N153">
        <v>78889</v>
      </c>
      <c r="O153" s="53">
        <v>-0.37474214989685994</v>
      </c>
      <c r="P153" s="53">
        <v>-0.23588418934123578</v>
      </c>
      <c r="S153" s="81">
        <v>39995</v>
      </c>
      <c r="T153" s="86"/>
      <c r="U153" s="86"/>
      <c r="V153" s="86"/>
      <c r="W153" s="87"/>
      <c r="Y153" s="81">
        <v>39995</v>
      </c>
      <c r="Z153" s="86"/>
      <c r="AA153" s="86"/>
      <c r="AB153" s="86"/>
      <c r="AC153" s="87"/>
    </row>
    <row r="154" spans="1:29" x14ac:dyDescent="0.25">
      <c r="A154" t="str">
        <f t="shared" si="2"/>
        <v/>
      </c>
      <c r="B154" s="52">
        <v>40026</v>
      </c>
      <c r="C154">
        <v>5057</v>
      </c>
      <c r="D154">
        <v>17131</v>
      </c>
      <c r="E154" s="53">
        <v>-5.3852967227635107E-2</v>
      </c>
      <c r="F154" s="53">
        <v>-7.2266741384141242E-2</v>
      </c>
      <c r="K154" t="str">
        <f t="shared" si="3"/>
        <v/>
      </c>
      <c r="L154" s="54">
        <v>40026</v>
      </c>
      <c r="M154">
        <v>5057</v>
      </c>
      <c r="N154">
        <v>17131</v>
      </c>
      <c r="O154" s="53">
        <v>-0.32428393524283938</v>
      </c>
      <c r="P154" s="53">
        <v>-0.17318708836443464</v>
      </c>
      <c r="S154" s="81">
        <v>40026</v>
      </c>
      <c r="T154" s="86"/>
      <c r="U154" s="86"/>
      <c r="V154" s="86"/>
      <c r="W154" s="87"/>
      <c r="Y154" s="81">
        <v>40026</v>
      </c>
      <c r="Z154" s="86"/>
      <c r="AA154" s="86"/>
      <c r="AB154" s="86"/>
      <c r="AC154" s="87"/>
    </row>
    <row r="155" spans="1:29" x14ac:dyDescent="0.25">
      <c r="A155" t="str">
        <f t="shared" si="2"/>
        <v/>
      </c>
      <c r="B155" s="52">
        <v>40057</v>
      </c>
      <c r="C155">
        <v>9866</v>
      </c>
      <c r="D155">
        <v>38079</v>
      </c>
      <c r="E155" s="53">
        <v>-2.11385128870758E-2</v>
      </c>
      <c r="F155" s="53">
        <v>-6.6811976597453304E-2</v>
      </c>
      <c r="K155" t="str">
        <f t="shared" si="3"/>
        <v/>
      </c>
      <c r="L155" s="54">
        <v>40057</v>
      </c>
      <c r="M155">
        <v>9866</v>
      </c>
      <c r="N155">
        <v>38079</v>
      </c>
      <c r="O155" s="53">
        <v>-0.28709104742581792</v>
      </c>
      <c r="P155" s="53">
        <v>-0.11264941477363555</v>
      </c>
      <c r="S155" s="81">
        <v>40057</v>
      </c>
      <c r="T155" s="86"/>
      <c r="U155" s="86"/>
      <c r="V155" s="86"/>
      <c r="W155" s="87"/>
      <c r="Y155" s="81">
        <v>40057</v>
      </c>
      <c r="Z155" s="86"/>
      <c r="AA155" s="86"/>
      <c r="AB155" s="86"/>
      <c r="AC155" s="87"/>
    </row>
    <row r="156" spans="1:29" x14ac:dyDescent="0.25">
      <c r="A156" t="str">
        <f t="shared" si="2"/>
        <v/>
      </c>
      <c r="B156" s="52">
        <v>40087</v>
      </c>
      <c r="C156">
        <v>2501</v>
      </c>
      <c r="D156">
        <v>55006</v>
      </c>
      <c r="E156" s="53">
        <v>-0.11191835322608545</v>
      </c>
      <c r="F156" s="53">
        <v>-9.2604415174221244E-2</v>
      </c>
      <c r="K156" t="str">
        <f t="shared" si="3"/>
        <v/>
      </c>
      <c r="L156" s="54">
        <v>40087</v>
      </c>
      <c r="M156">
        <v>2501</v>
      </c>
      <c r="N156">
        <v>55006</v>
      </c>
      <c r="O156" s="53">
        <v>-0.13080415995312733</v>
      </c>
      <c r="P156" s="53">
        <v>-0.10646517645367637</v>
      </c>
      <c r="S156" s="81">
        <v>40087</v>
      </c>
      <c r="T156" s="86"/>
      <c r="U156" s="86"/>
      <c r="V156" s="86"/>
      <c r="W156" s="87"/>
      <c r="Y156" s="81">
        <v>40087</v>
      </c>
      <c r="Z156" s="86"/>
      <c r="AA156" s="86"/>
      <c r="AB156" s="86"/>
      <c r="AC156" s="87"/>
    </row>
    <row r="157" spans="1:29" x14ac:dyDescent="0.25">
      <c r="A157" t="str">
        <f t="shared" si="2"/>
        <v/>
      </c>
      <c r="B157" s="52">
        <v>40118</v>
      </c>
      <c r="C157">
        <v>9071</v>
      </c>
      <c r="D157">
        <v>80181</v>
      </c>
      <c r="E157" s="53">
        <v>-0.11560191221208171</v>
      </c>
      <c r="F157" s="53">
        <v>-2.4148827726809374E-2</v>
      </c>
      <c r="K157" t="str">
        <f t="shared" si="3"/>
        <v/>
      </c>
      <c r="L157" s="54">
        <v>40118</v>
      </c>
      <c r="M157">
        <v>9071</v>
      </c>
      <c r="N157">
        <v>80181</v>
      </c>
      <c r="O157" s="53">
        <v>-8.1516171520562009E-2</v>
      </c>
      <c r="P157" s="53">
        <v>-5.6656425545839606E-2</v>
      </c>
      <c r="S157" s="81">
        <v>40118</v>
      </c>
      <c r="T157" s="86"/>
      <c r="U157" s="86"/>
      <c r="V157" s="86"/>
      <c r="W157" s="87"/>
      <c r="Y157" s="81">
        <v>40118</v>
      </c>
      <c r="Z157" s="86"/>
      <c r="AA157" s="86"/>
      <c r="AB157" s="86"/>
      <c r="AC157" s="87"/>
    </row>
    <row r="158" spans="1:29" x14ac:dyDescent="0.25">
      <c r="A158" t="str">
        <f t="shared" si="2"/>
        <v/>
      </c>
      <c r="B158" s="52">
        <v>40148</v>
      </c>
      <c r="C158">
        <v>3890</v>
      </c>
      <c r="D158">
        <v>459725</v>
      </c>
      <c r="E158" s="53">
        <v>1.791503156457952E-2</v>
      </c>
      <c r="F158" s="53">
        <v>0.13222486144101353</v>
      </c>
      <c r="K158" t="str">
        <f t="shared" si="3"/>
        <v/>
      </c>
      <c r="L158" s="54">
        <v>40148</v>
      </c>
      <c r="M158">
        <v>3890</v>
      </c>
      <c r="N158">
        <v>459725</v>
      </c>
      <c r="O158" s="53">
        <v>1.9143413367942896E-2</v>
      </c>
      <c r="P158" s="53">
        <v>2.8524702392271895E-3</v>
      </c>
      <c r="S158" s="81">
        <v>40148</v>
      </c>
      <c r="T158" s="86"/>
      <c r="U158" s="86"/>
      <c r="V158" s="86"/>
      <c r="W158" s="87"/>
      <c r="Y158" s="81">
        <v>40148</v>
      </c>
      <c r="Z158" s="86"/>
      <c r="AA158" s="86"/>
      <c r="AB158" s="86"/>
      <c r="AC158" s="87"/>
    </row>
    <row r="159" spans="1:29" x14ac:dyDescent="0.25">
      <c r="A159">
        <f t="shared" si="2"/>
        <v>2010</v>
      </c>
      <c r="B159" s="52">
        <v>40179</v>
      </c>
      <c r="C159">
        <v>2601</v>
      </c>
      <c r="D159">
        <v>91894</v>
      </c>
      <c r="E159" s="53">
        <v>4.3872639763050669E-2</v>
      </c>
      <c r="F159" s="53">
        <v>0.18546407147738497</v>
      </c>
      <c r="K159">
        <f t="shared" si="3"/>
        <v>2010</v>
      </c>
      <c r="L159" s="54">
        <v>40179</v>
      </c>
      <c r="M159">
        <v>2601</v>
      </c>
      <c r="N159">
        <v>91894</v>
      </c>
      <c r="O159" s="53">
        <v>-8.2620622882039751E-2</v>
      </c>
      <c r="P159" s="53">
        <v>7.8821596193708432E-2</v>
      </c>
      <c r="S159" s="81">
        <v>40179</v>
      </c>
      <c r="T159" s="86"/>
      <c r="U159" s="86"/>
      <c r="V159" s="86"/>
      <c r="W159" s="87"/>
      <c r="Y159" s="81">
        <v>40179</v>
      </c>
      <c r="Z159" s="86"/>
      <c r="AA159" s="86"/>
      <c r="AB159" s="86"/>
      <c r="AC159" s="87"/>
    </row>
    <row r="160" spans="1:29" x14ac:dyDescent="0.25">
      <c r="A160" t="str">
        <f t="shared" si="2"/>
        <v/>
      </c>
      <c r="B160" s="52">
        <v>40210</v>
      </c>
      <c r="C160">
        <v>4137</v>
      </c>
      <c r="D160">
        <v>88115</v>
      </c>
      <c r="E160" s="53">
        <v>0.10968632866443095</v>
      </c>
      <c r="F160" s="53">
        <v>0.15557614666754915</v>
      </c>
      <c r="K160" t="str">
        <f t="shared" si="3"/>
        <v/>
      </c>
      <c r="L160" s="54">
        <v>40210</v>
      </c>
      <c r="M160">
        <v>4137</v>
      </c>
      <c r="N160">
        <v>88115</v>
      </c>
      <c r="O160" s="53">
        <v>-1.3389830508474532E-2</v>
      </c>
      <c r="P160" s="53">
        <v>0.16499117574782751</v>
      </c>
      <c r="S160" s="81">
        <v>40210</v>
      </c>
      <c r="T160" s="86"/>
      <c r="U160" s="86"/>
      <c r="V160" s="86"/>
      <c r="W160" s="87"/>
      <c r="Y160" s="81">
        <v>40210</v>
      </c>
      <c r="Z160" s="86"/>
      <c r="AA160" s="86"/>
      <c r="AB160" s="86"/>
      <c r="AC160" s="87"/>
    </row>
    <row r="161" spans="1:29" x14ac:dyDescent="0.25">
      <c r="A161" t="str">
        <f t="shared" si="2"/>
        <v/>
      </c>
      <c r="B161" s="52">
        <v>40238</v>
      </c>
      <c r="C161">
        <v>5259</v>
      </c>
      <c r="D161">
        <v>90735</v>
      </c>
      <c r="E161" s="53">
        <v>2.0471894517696043E-2</v>
      </c>
      <c r="F161" s="53">
        <v>0.10780032425082364</v>
      </c>
      <c r="K161" t="str">
        <f t="shared" si="3"/>
        <v/>
      </c>
      <c r="L161" s="54">
        <v>40238</v>
      </c>
      <c r="M161">
        <v>5259</v>
      </c>
      <c r="N161">
        <v>90735</v>
      </c>
      <c r="O161" s="53">
        <v>0.14760877382236615</v>
      </c>
      <c r="P161" s="53">
        <v>0.27106421997577468</v>
      </c>
      <c r="S161" s="81">
        <v>40238</v>
      </c>
      <c r="T161" s="86"/>
      <c r="U161" s="86"/>
      <c r="V161" s="86"/>
      <c r="W161" s="87"/>
      <c r="Y161" s="81">
        <v>40238</v>
      </c>
      <c r="Z161" s="86"/>
      <c r="AA161" s="86"/>
      <c r="AB161" s="86"/>
      <c r="AC161" s="87"/>
    </row>
    <row r="162" spans="1:29" x14ac:dyDescent="0.25">
      <c r="A162" t="str">
        <f t="shared" si="2"/>
        <v/>
      </c>
      <c r="B162" s="52">
        <v>40269</v>
      </c>
      <c r="C162">
        <v>9460</v>
      </c>
      <c r="D162">
        <v>43930</v>
      </c>
      <c r="E162" s="53">
        <v>0.10550297932001396</v>
      </c>
      <c r="F162" s="53">
        <v>0.1299215567958969</v>
      </c>
      <c r="K162" t="str">
        <f t="shared" si="3"/>
        <v/>
      </c>
      <c r="L162" s="54">
        <v>40269</v>
      </c>
      <c r="M162">
        <v>9460</v>
      </c>
      <c r="N162">
        <v>43930</v>
      </c>
      <c r="O162" s="53">
        <v>0.2620416253716551</v>
      </c>
      <c r="P162" s="53">
        <v>0.35909023134182849</v>
      </c>
      <c r="S162" s="81">
        <v>40269</v>
      </c>
      <c r="T162" s="86"/>
      <c r="U162" s="86"/>
      <c r="V162" s="86"/>
      <c r="W162" s="87"/>
      <c r="Y162" s="81">
        <v>40269</v>
      </c>
      <c r="Z162" s="86"/>
      <c r="AA162" s="86"/>
      <c r="AB162" s="86"/>
      <c r="AC162" s="87"/>
    </row>
    <row r="163" spans="1:29" x14ac:dyDescent="0.25">
      <c r="A163" t="str">
        <f t="shared" si="2"/>
        <v/>
      </c>
      <c r="B163" s="52">
        <v>40299</v>
      </c>
      <c r="C163">
        <v>2096</v>
      </c>
      <c r="D163">
        <v>21253</v>
      </c>
      <c r="E163" s="53">
        <v>7.0223752151463037E-2</v>
      </c>
      <c r="F163" s="53">
        <v>0.16340358717313852</v>
      </c>
      <c r="K163" t="str">
        <f t="shared" si="3"/>
        <v/>
      </c>
      <c r="L163" s="54">
        <v>40299</v>
      </c>
      <c r="M163">
        <v>2096</v>
      </c>
      <c r="N163">
        <v>21253</v>
      </c>
      <c r="O163" s="53">
        <v>0.30837181288897808</v>
      </c>
      <c r="P163" s="53">
        <v>0.38029325245707257</v>
      </c>
      <c r="S163" s="81">
        <v>40299</v>
      </c>
      <c r="T163" s="86"/>
      <c r="U163" s="86"/>
      <c r="V163" s="86"/>
      <c r="W163" s="87"/>
      <c r="Y163" s="81">
        <v>40299</v>
      </c>
      <c r="Z163" s="86"/>
      <c r="AA163" s="86"/>
      <c r="AB163" s="86"/>
      <c r="AC163" s="87"/>
    </row>
    <row r="164" spans="1:29" x14ac:dyDescent="0.25">
      <c r="A164" t="str">
        <f t="shared" si="2"/>
        <v/>
      </c>
      <c r="B164" s="52">
        <v>40330</v>
      </c>
      <c r="C164">
        <v>2484</v>
      </c>
      <c r="D164">
        <v>859926</v>
      </c>
      <c r="E164" s="53">
        <v>0.10473859066270319</v>
      </c>
      <c r="F164" s="53">
        <v>0.1455652193737389</v>
      </c>
      <c r="K164" t="str">
        <f t="shared" si="3"/>
        <v/>
      </c>
      <c r="L164" s="54">
        <v>40330</v>
      </c>
      <c r="M164">
        <v>2484</v>
      </c>
      <c r="N164">
        <v>859926</v>
      </c>
      <c r="O164" s="53">
        <v>0.23022947088943679</v>
      </c>
      <c r="P164" s="53">
        <v>0.3781951442968392</v>
      </c>
      <c r="S164" s="81">
        <v>40330</v>
      </c>
      <c r="T164" s="86"/>
      <c r="U164" s="86"/>
      <c r="V164" s="86"/>
      <c r="W164" s="87"/>
      <c r="Y164" s="81">
        <v>40330</v>
      </c>
      <c r="Z164" s="86"/>
      <c r="AA164" s="86"/>
      <c r="AB164" s="86"/>
      <c r="AC164" s="87"/>
    </row>
    <row r="165" spans="1:29" x14ac:dyDescent="0.25">
      <c r="A165" t="str">
        <f t="shared" si="2"/>
        <v/>
      </c>
      <c r="B165" s="52">
        <v>40360</v>
      </c>
      <c r="C165">
        <v>2967</v>
      </c>
      <c r="D165">
        <v>663391</v>
      </c>
      <c r="E165" s="53">
        <v>5.5749708770178152E-2</v>
      </c>
      <c r="F165" s="53">
        <v>0.14517744393642507</v>
      </c>
      <c r="K165" t="str">
        <f t="shared" si="3"/>
        <v/>
      </c>
      <c r="L165" s="54">
        <v>40360</v>
      </c>
      <c r="M165">
        <v>2967</v>
      </c>
      <c r="N165">
        <v>663391</v>
      </c>
      <c r="O165" s="53">
        <v>0.34512463343108513</v>
      </c>
      <c r="P165" s="53">
        <v>0.36289352523953711</v>
      </c>
      <c r="S165" s="81">
        <v>40360</v>
      </c>
      <c r="T165" s="86"/>
      <c r="U165" s="86"/>
      <c r="V165" s="86"/>
      <c r="W165" s="87"/>
      <c r="Y165" s="81">
        <v>40360</v>
      </c>
      <c r="Z165" s="86"/>
      <c r="AA165" s="86"/>
      <c r="AB165" s="86"/>
      <c r="AC165" s="87"/>
    </row>
    <row r="166" spans="1:29" x14ac:dyDescent="0.25">
      <c r="A166" t="str">
        <f t="shared" si="2"/>
        <v/>
      </c>
      <c r="B166" s="52">
        <v>40391</v>
      </c>
      <c r="C166">
        <v>6470</v>
      </c>
      <c r="D166">
        <v>14157</v>
      </c>
      <c r="E166" s="53">
        <v>5.336079385882786E-2</v>
      </c>
      <c r="F166" s="53">
        <v>0.13260929968469504</v>
      </c>
      <c r="K166" t="str">
        <f t="shared" si="3"/>
        <v/>
      </c>
      <c r="L166" s="54">
        <v>40391</v>
      </c>
      <c r="M166">
        <v>6470</v>
      </c>
      <c r="N166">
        <v>14157</v>
      </c>
      <c r="O166" s="53">
        <v>0.25193512716549948</v>
      </c>
      <c r="P166" s="53">
        <v>0.32624231172144835</v>
      </c>
      <c r="S166" s="81">
        <v>40391</v>
      </c>
      <c r="T166" s="86"/>
      <c r="U166" s="86"/>
      <c r="V166" s="86"/>
      <c r="W166" s="87"/>
      <c r="Y166" s="81">
        <v>40391</v>
      </c>
      <c r="Z166" s="86"/>
      <c r="AA166" s="86"/>
      <c r="AB166" s="86"/>
      <c r="AC166" s="87"/>
    </row>
    <row r="167" spans="1:29" x14ac:dyDescent="0.25">
      <c r="A167" t="str">
        <f t="shared" si="2"/>
        <v/>
      </c>
      <c r="B167" s="52">
        <v>40422</v>
      </c>
      <c r="C167">
        <v>4092</v>
      </c>
      <c r="D167">
        <v>97676</v>
      </c>
      <c r="E167" s="53">
        <v>0.14093578329229017</v>
      </c>
      <c r="F167" s="53">
        <v>0.20382071644579947</v>
      </c>
      <c r="K167" t="str">
        <f t="shared" si="3"/>
        <v/>
      </c>
      <c r="L167" s="54">
        <v>40422</v>
      </c>
      <c r="M167">
        <v>4092</v>
      </c>
      <c r="N167">
        <v>97676</v>
      </c>
      <c r="O167" s="53">
        <v>0.17893987904660258</v>
      </c>
      <c r="P167" s="53">
        <v>0.27358613304510571</v>
      </c>
      <c r="S167" s="81">
        <v>40422</v>
      </c>
      <c r="T167" s="86"/>
      <c r="U167" s="86"/>
      <c r="V167" s="86"/>
      <c r="W167" s="87"/>
      <c r="Y167" s="81">
        <v>40422</v>
      </c>
      <c r="Z167" s="86"/>
      <c r="AA167" s="86"/>
      <c r="AB167" s="86"/>
      <c r="AC167" s="87"/>
    </row>
    <row r="168" spans="1:29" x14ac:dyDescent="0.25">
      <c r="A168" t="str">
        <f t="shared" si="2"/>
        <v/>
      </c>
      <c r="B168" s="52">
        <v>40452</v>
      </c>
      <c r="C168">
        <v>7205</v>
      </c>
      <c r="D168">
        <v>991675</v>
      </c>
      <c r="E168" s="53">
        <v>0.28028827425009739</v>
      </c>
      <c r="F168" s="53">
        <v>0.30654817009195834</v>
      </c>
      <c r="K168" t="str">
        <f t="shared" si="3"/>
        <v/>
      </c>
      <c r="L168" s="54">
        <v>40452</v>
      </c>
      <c r="M168">
        <v>7205</v>
      </c>
      <c r="N168">
        <v>991675</v>
      </c>
      <c r="O168" s="53">
        <v>6.3195146612740061E-2</v>
      </c>
      <c r="P168" s="53">
        <v>0.19143523639069326</v>
      </c>
      <c r="S168" s="81">
        <v>40452</v>
      </c>
      <c r="T168" s="86"/>
      <c r="U168" s="86"/>
      <c r="V168" s="86"/>
      <c r="W168" s="87"/>
      <c r="Y168" s="81">
        <v>40452</v>
      </c>
      <c r="Z168" s="86"/>
      <c r="AA168" s="86"/>
      <c r="AB168" s="86"/>
      <c r="AC168" s="87"/>
    </row>
    <row r="169" spans="1:29" x14ac:dyDescent="0.25">
      <c r="A169" t="str">
        <f t="shared" si="2"/>
        <v/>
      </c>
      <c r="B169" s="52">
        <v>40483</v>
      </c>
      <c r="C169">
        <v>7959</v>
      </c>
      <c r="D169">
        <v>440632</v>
      </c>
      <c r="E169" s="53">
        <v>0.41081081081081083</v>
      </c>
      <c r="F169" s="53">
        <v>0.3436190993513073</v>
      </c>
      <c r="K169" t="str">
        <f t="shared" si="3"/>
        <v/>
      </c>
      <c r="L169" s="54">
        <v>40483</v>
      </c>
      <c r="M169">
        <v>7959</v>
      </c>
      <c r="N169">
        <v>440632</v>
      </c>
      <c r="O169" s="53">
        <v>7.8075207138304625E-2</v>
      </c>
      <c r="P169" s="53">
        <v>0.14125899731164671</v>
      </c>
      <c r="S169" s="81">
        <v>40483</v>
      </c>
      <c r="T169" s="86"/>
      <c r="U169" s="86"/>
      <c r="V169" s="86"/>
      <c r="W169" s="87"/>
      <c r="Y169" s="81">
        <v>40483</v>
      </c>
      <c r="Z169" s="86"/>
      <c r="AA169" s="86"/>
      <c r="AB169" s="86"/>
      <c r="AC169" s="87"/>
    </row>
    <row r="170" spans="1:29" x14ac:dyDescent="0.25">
      <c r="A170" t="str">
        <f t="shared" si="2"/>
        <v/>
      </c>
      <c r="B170" s="52">
        <v>40513</v>
      </c>
      <c r="C170">
        <v>2817</v>
      </c>
      <c r="D170">
        <v>117388</v>
      </c>
      <c r="E170" s="53">
        <v>0.39591015755950387</v>
      </c>
      <c r="F170" s="53">
        <v>0.29257742257742247</v>
      </c>
      <c r="K170" t="str">
        <f t="shared" si="3"/>
        <v/>
      </c>
      <c r="L170" s="54">
        <v>40513</v>
      </c>
      <c r="M170">
        <v>2817</v>
      </c>
      <c r="N170">
        <v>117388</v>
      </c>
      <c r="O170" s="53">
        <v>8.245781598217139E-2</v>
      </c>
      <c r="P170" s="53">
        <v>0.11533866808252435</v>
      </c>
      <c r="S170" s="81">
        <v>40513</v>
      </c>
      <c r="T170" s="86"/>
      <c r="U170" s="86"/>
      <c r="V170" s="86"/>
      <c r="W170" s="87"/>
      <c r="Y170" s="81">
        <v>40513</v>
      </c>
      <c r="Z170" s="86"/>
      <c r="AA170" s="86"/>
      <c r="AB170" s="86"/>
      <c r="AC170" s="87"/>
    </row>
    <row r="171" spans="1:29" x14ac:dyDescent="0.25">
      <c r="A171">
        <f t="shared" si="2"/>
        <v>2011</v>
      </c>
      <c r="B171" s="52">
        <v>40544</v>
      </c>
      <c r="C171">
        <v>1897</v>
      </c>
      <c r="D171">
        <v>592974</v>
      </c>
      <c r="E171" s="53">
        <v>0.36176627061535727</v>
      </c>
      <c r="F171" s="53">
        <v>0.25342414569833349</v>
      </c>
      <c r="K171">
        <f t="shared" si="3"/>
        <v>2011</v>
      </c>
      <c r="L171" s="54">
        <v>40544</v>
      </c>
      <c r="M171">
        <v>1897</v>
      </c>
      <c r="N171">
        <v>592974</v>
      </c>
      <c r="O171" s="53">
        <v>0.18821459982409849</v>
      </c>
      <c r="P171" s="53">
        <v>0.16057064351704375</v>
      </c>
      <c r="S171" s="81">
        <v>40544</v>
      </c>
      <c r="T171" s="86"/>
      <c r="U171" s="86"/>
      <c r="V171" s="86"/>
      <c r="W171" s="87"/>
      <c r="Y171" s="81">
        <v>40544</v>
      </c>
      <c r="Z171" s="86"/>
      <c r="AA171" s="86"/>
      <c r="AB171" s="86"/>
      <c r="AC171" s="87"/>
    </row>
    <row r="172" spans="1:29" x14ac:dyDescent="0.25">
      <c r="A172" t="str">
        <f t="shared" si="2"/>
        <v/>
      </c>
      <c r="B172" s="52">
        <v>40575</v>
      </c>
      <c r="C172">
        <v>7045</v>
      </c>
      <c r="D172">
        <v>666282</v>
      </c>
      <c r="E172" s="53">
        <v>0.13066666666666671</v>
      </c>
      <c r="F172" s="53">
        <v>0.18594927718848075</v>
      </c>
      <c r="K172" t="str">
        <f t="shared" si="3"/>
        <v/>
      </c>
      <c r="L172" s="54">
        <v>40575</v>
      </c>
      <c r="M172">
        <v>7045</v>
      </c>
      <c r="N172">
        <v>666282</v>
      </c>
      <c r="O172" s="53">
        <v>0.15667411097749517</v>
      </c>
      <c r="P172" s="53">
        <v>0.13744403002962691</v>
      </c>
      <c r="S172" s="81">
        <v>40575</v>
      </c>
      <c r="T172" s="86"/>
      <c r="U172" s="86"/>
      <c r="V172" s="86"/>
      <c r="W172" s="87"/>
      <c r="Y172" s="81">
        <v>40575</v>
      </c>
      <c r="Z172" s="86"/>
      <c r="AA172" s="86"/>
      <c r="AB172" s="86"/>
      <c r="AC172" s="87"/>
    </row>
    <row r="173" spans="1:29" x14ac:dyDescent="0.25">
      <c r="A173" t="str">
        <f t="shared" si="2"/>
        <v/>
      </c>
      <c r="B173" s="52">
        <v>40603</v>
      </c>
      <c r="C173">
        <v>3191</v>
      </c>
      <c r="D173">
        <v>98235</v>
      </c>
      <c r="E173" s="53">
        <v>1.2580754845290754E-2</v>
      </c>
      <c r="F173" s="53">
        <v>0.16983559348039035</v>
      </c>
      <c r="K173" t="str">
        <f t="shared" si="3"/>
        <v/>
      </c>
      <c r="L173" s="54">
        <v>40603</v>
      </c>
      <c r="M173">
        <v>3191</v>
      </c>
      <c r="N173">
        <v>98235</v>
      </c>
      <c r="O173" s="53">
        <v>5.3266489111702953E-3</v>
      </c>
      <c r="P173" s="53">
        <v>5.1717995760673929E-2</v>
      </c>
      <c r="S173" s="81">
        <v>40603</v>
      </c>
      <c r="T173" s="86"/>
      <c r="U173" s="86"/>
      <c r="V173" s="86"/>
      <c r="W173" s="87"/>
      <c r="Y173" s="81">
        <v>40603</v>
      </c>
      <c r="Z173" s="86"/>
      <c r="AA173" s="86"/>
      <c r="AB173" s="86"/>
      <c r="AC173" s="87"/>
    </row>
    <row r="174" spans="1:29" x14ac:dyDescent="0.25">
      <c r="A174" t="str">
        <f t="shared" si="2"/>
        <v/>
      </c>
      <c r="B174" s="52">
        <v>40634</v>
      </c>
      <c r="C174">
        <v>9899</v>
      </c>
      <c r="D174">
        <v>465790</v>
      </c>
      <c r="E174" s="53">
        <v>-2.2194039315155401E-2</v>
      </c>
      <c r="F174" s="53">
        <v>0.11424852308000411</v>
      </c>
      <c r="K174" t="str">
        <f t="shared" si="3"/>
        <v/>
      </c>
      <c r="L174" s="54">
        <v>40634</v>
      </c>
      <c r="M174">
        <v>9899</v>
      </c>
      <c r="N174">
        <v>465790</v>
      </c>
      <c r="O174" s="53">
        <v>-8.3241715093450575E-3</v>
      </c>
      <c r="P174" s="53">
        <v>-2.2591670534621744E-2</v>
      </c>
      <c r="S174" s="81">
        <v>40634</v>
      </c>
      <c r="T174" s="86"/>
      <c r="U174" s="86"/>
      <c r="V174" s="86"/>
      <c r="W174" s="87"/>
      <c r="Y174" s="81">
        <v>40634</v>
      </c>
      <c r="Z174" s="86"/>
      <c r="AA174" s="86"/>
      <c r="AB174" s="86"/>
      <c r="AC174" s="87"/>
    </row>
    <row r="175" spans="1:29" x14ac:dyDescent="0.25">
      <c r="A175" t="str">
        <f t="shared" si="2"/>
        <v/>
      </c>
      <c r="B175" s="52">
        <v>40664</v>
      </c>
      <c r="C175">
        <v>4978</v>
      </c>
      <c r="D175">
        <v>601285</v>
      </c>
      <c r="E175" s="53">
        <v>5.8378899967835407E-2</v>
      </c>
      <c r="F175" s="53">
        <v>0.11525684149329352</v>
      </c>
      <c r="K175" t="str">
        <f t="shared" si="3"/>
        <v/>
      </c>
      <c r="L175" s="54">
        <v>40664</v>
      </c>
      <c r="M175">
        <v>4978</v>
      </c>
      <c r="N175">
        <v>601285</v>
      </c>
      <c r="O175" s="53">
        <v>2.0254718428724949E-2</v>
      </c>
      <c r="P175" s="53">
        <v>3.296712374029398E-2</v>
      </c>
      <c r="S175" s="81">
        <v>40664</v>
      </c>
      <c r="T175" s="86"/>
      <c r="U175" s="86"/>
      <c r="V175" s="86"/>
      <c r="W175" s="87"/>
      <c r="Y175" s="81">
        <v>40664</v>
      </c>
      <c r="Z175" s="86"/>
      <c r="AA175" s="86"/>
      <c r="AB175" s="86"/>
      <c r="AC175" s="87"/>
    </row>
    <row r="176" spans="1:29" x14ac:dyDescent="0.25">
      <c r="A176" t="str">
        <f t="shared" si="2"/>
        <v/>
      </c>
      <c r="B176" s="52">
        <v>40695</v>
      </c>
      <c r="C176">
        <v>7967</v>
      </c>
      <c r="D176">
        <v>408363</v>
      </c>
      <c r="E176" s="53">
        <v>3.5929091484647069E-2</v>
      </c>
      <c r="F176" s="53">
        <v>1.366209936615026E-2</v>
      </c>
      <c r="K176" t="str">
        <f t="shared" si="3"/>
        <v/>
      </c>
      <c r="L176" s="54">
        <v>40695</v>
      </c>
      <c r="M176">
        <v>7967</v>
      </c>
      <c r="N176">
        <v>408363</v>
      </c>
      <c r="O176" s="53">
        <v>7.7848003699707125E-2</v>
      </c>
      <c r="P176" s="53">
        <v>6.682510137605524E-2</v>
      </c>
      <c r="S176" s="81">
        <v>40695</v>
      </c>
      <c r="T176" s="86"/>
      <c r="U176" s="86"/>
      <c r="V176" s="86"/>
      <c r="W176" s="87"/>
      <c r="Y176" s="81">
        <v>40695</v>
      </c>
      <c r="Z176" s="86"/>
      <c r="AA176" s="86"/>
      <c r="AB176" s="86"/>
      <c r="AC176" s="87"/>
    </row>
    <row r="177" spans="1:29" x14ac:dyDescent="0.25">
      <c r="A177" t="str">
        <f t="shared" si="2"/>
        <v/>
      </c>
      <c r="B177" s="52">
        <v>40725</v>
      </c>
      <c r="C177">
        <v>7959</v>
      </c>
      <c r="D177">
        <v>902701</v>
      </c>
      <c r="E177" s="53">
        <v>-6.6519546027742793E-2</v>
      </c>
      <c r="F177" s="53">
        <v>-1.8109053576181644E-2</v>
      </c>
      <c r="K177" t="str">
        <f t="shared" si="3"/>
        <v/>
      </c>
      <c r="L177" s="54">
        <v>40725</v>
      </c>
      <c r="M177">
        <v>7959</v>
      </c>
      <c r="N177">
        <v>902701</v>
      </c>
      <c r="O177" s="53">
        <v>0.10273879275105591</v>
      </c>
      <c r="P177" s="53">
        <v>7.6792561933166859E-2</v>
      </c>
      <c r="S177" s="81">
        <v>40725</v>
      </c>
      <c r="T177" s="86"/>
      <c r="U177" s="86"/>
      <c r="V177" s="86"/>
      <c r="W177" s="87"/>
      <c r="Y177" s="81">
        <v>40725</v>
      </c>
      <c r="Z177" s="86"/>
      <c r="AA177" s="86"/>
      <c r="AB177" s="86"/>
      <c r="AC177" s="87"/>
    </row>
    <row r="178" spans="1:29" x14ac:dyDescent="0.25">
      <c r="A178" t="str">
        <f t="shared" si="2"/>
        <v/>
      </c>
      <c r="B178" s="52">
        <v>40756</v>
      </c>
      <c r="C178">
        <v>5208</v>
      </c>
      <c r="D178">
        <v>32868</v>
      </c>
      <c r="E178" s="53">
        <v>-0.20191965872733741</v>
      </c>
      <c r="F178" s="53">
        <v>-9.3222689165262329E-2</v>
      </c>
      <c r="K178" t="str">
        <f t="shared" si="3"/>
        <v/>
      </c>
      <c r="L178" s="54">
        <v>40756</v>
      </c>
      <c r="M178">
        <v>5208</v>
      </c>
      <c r="N178">
        <v>32868</v>
      </c>
      <c r="O178" s="53">
        <v>0.17459149124098339</v>
      </c>
      <c r="P178" s="53">
        <v>6.3589510976248764E-2</v>
      </c>
      <c r="S178" s="81">
        <v>40756</v>
      </c>
      <c r="T178" s="86"/>
      <c r="U178" s="86"/>
      <c r="V178" s="86"/>
      <c r="W178" s="87"/>
      <c r="Y178" s="81">
        <v>40756</v>
      </c>
      <c r="Z178" s="86"/>
      <c r="AA178" s="86"/>
      <c r="AB178" s="86"/>
      <c r="AC178" s="87"/>
    </row>
    <row r="179" spans="1:29" x14ac:dyDescent="0.25">
      <c r="A179" t="str">
        <f t="shared" ref="A179:A242" si="4">IF(YEAR(B179)&lt;&gt;$B$10,IF(MONTH(B179)=1,YEAR(B179),""),IF(MONTH(B179)=$C$10,YEAR(B179),""))</f>
        <v/>
      </c>
      <c r="B179" s="52">
        <v>40787</v>
      </c>
      <c r="C179">
        <v>6792</v>
      </c>
      <c r="D179">
        <v>45596</v>
      </c>
      <c r="E179" s="53">
        <v>-0.13714095965465711</v>
      </c>
      <c r="F179" s="53">
        <v>-6.1015460653963238E-2</v>
      </c>
      <c r="K179" t="str">
        <f t="shared" ref="K179:K242" si="5">IF(MONTH(L179)=1,YEAR(L179),"")</f>
        <v/>
      </c>
      <c r="L179" s="54">
        <v>40787</v>
      </c>
      <c r="M179">
        <v>6792</v>
      </c>
      <c r="N179">
        <v>45596</v>
      </c>
      <c r="O179" s="53">
        <v>0.25844900422450201</v>
      </c>
      <c r="P179" s="53">
        <v>0.11148218579578484</v>
      </c>
      <c r="S179" s="81">
        <v>40787</v>
      </c>
      <c r="T179" s="86"/>
      <c r="U179" s="86"/>
      <c r="V179" s="86"/>
      <c r="W179" s="87"/>
      <c r="Y179" s="81">
        <v>40787</v>
      </c>
      <c r="Z179" s="86"/>
      <c r="AA179" s="86"/>
      <c r="AB179" s="86"/>
      <c r="AC179" s="87"/>
    </row>
    <row r="180" spans="1:29" x14ac:dyDescent="0.25">
      <c r="A180" t="str">
        <f t="shared" si="4"/>
        <v/>
      </c>
      <c r="B180" s="52">
        <v>40817</v>
      </c>
      <c r="C180">
        <v>2217</v>
      </c>
      <c r="D180">
        <v>91417</v>
      </c>
      <c r="E180" s="53">
        <v>-0.11212536132663931</v>
      </c>
      <c r="F180" s="53">
        <v>-7.9697685403873453E-2</v>
      </c>
      <c r="K180" t="str">
        <f t="shared" si="5"/>
        <v/>
      </c>
      <c r="L180" s="54">
        <v>40817</v>
      </c>
      <c r="M180">
        <v>2217</v>
      </c>
      <c r="N180">
        <v>91417</v>
      </c>
      <c r="O180" s="53">
        <v>0.2410841654778888</v>
      </c>
      <c r="P180" s="53">
        <v>0.13878456955263174</v>
      </c>
      <c r="S180" s="81">
        <v>40817</v>
      </c>
      <c r="T180" s="86"/>
      <c r="U180" s="86"/>
      <c r="V180" s="86"/>
      <c r="W180" s="87"/>
      <c r="Y180" s="81">
        <v>40817</v>
      </c>
      <c r="Z180" s="86"/>
      <c r="AA180" s="86"/>
      <c r="AB180" s="86"/>
      <c r="AC180" s="87"/>
    </row>
    <row r="181" spans="1:29" x14ac:dyDescent="0.25">
      <c r="A181" t="str">
        <f t="shared" si="4"/>
        <v/>
      </c>
      <c r="B181" s="52">
        <v>40848</v>
      </c>
      <c r="C181">
        <v>6776</v>
      </c>
      <c r="D181">
        <v>455178</v>
      </c>
      <c r="E181" s="53">
        <v>-8.1040287936839706E-2</v>
      </c>
      <c r="F181" s="53">
        <v>1.0728779562452218E-3</v>
      </c>
      <c r="K181" t="str">
        <f t="shared" si="5"/>
        <v/>
      </c>
      <c r="L181" s="54">
        <v>40848</v>
      </c>
      <c r="M181">
        <v>6776</v>
      </c>
      <c r="N181">
        <v>455178</v>
      </c>
      <c r="O181" s="53">
        <v>0.12548034289092524</v>
      </c>
      <c r="P181" s="53">
        <v>0.12990434055774602</v>
      </c>
      <c r="S181" s="81">
        <v>40848</v>
      </c>
      <c r="T181" s="86"/>
      <c r="U181" s="86"/>
      <c r="V181" s="86"/>
      <c r="W181" s="87"/>
      <c r="Y181" s="81">
        <v>40848</v>
      </c>
      <c r="Z181" s="86"/>
      <c r="AA181" s="86"/>
      <c r="AB181" s="86"/>
      <c r="AC181" s="87"/>
    </row>
    <row r="182" spans="1:29" x14ac:dyDescent="0.25">
      <c r="A182" t="str">
        <f t="shared" si="4"/>
        <v/>
      </c>
      <c r="B182" s="52">
        <v>40878</v>
      </c>
      <c r="C182">
        <v>1073</v>
      </c>
      <c r="D182">
        <v>605801</v>
      </c>
      <c r="E182" s="53">
        <v>-0.12391930835734866</v>
      </c>
      <c r="F182" s="53">
        <v>6.1080324916722661E-2</v>
      </c>
      <c r="K182" t="str">
        <f t="shared" si="5"/>
        <v/>
      </c>
      <c r="L182" s="54">
        <v>40878</v>
      </c>
      <c r="M182">
        <v>1073</v>
      </c>
      <c r="N182">
        <v>605801</v>
      </c>
      <c r="O182" s="53">
        <v>7.4852941176470678E-2</v>
      </c>
      <c r="P182" s="53">
        <v>0.11141052559993869</v>
      </c>
      <c r="S182" s="81">
        <v>40878</v>
      </c>
      <c r="T182" s="86"/>
      <c r="U182" s="86"/>
      <c r="V182" s="86"/>
      <c r="W182" s="87"/>
      <c r="Y182" s="81">
        <v>40878</v>
      </c>
      <c r="Z182" s="86"/>
      <c r="AA182" s="86"/>
      <c r="AB182" s="86"/>
      <c r="AC182" s="87"/>
    </row>
    <row r="183" spans="1:29" x14ac:dyDescent="0.25">
      <c r="A183">
        <f t="shared" si="4"/>
        <v>2012</v>
      </c>
      <c r="B183" s="52">
        <v>40909</v>
      </c>
      <c r="C183">
        <v>7309</v>
      </c>
      <c r="D183">
        <v>152300</v>
      </c>
      <c r="E183" s="53">
        <v>-0.10899856752181269</v>
      </c>
      <c r="F183" s="53">
        <v>8.4378087418662595E-2</v>
      </c>
      <c r="K183">
        <f t="shared" si="5"/>
        <v>2012</v>
      </c>
      <c r="L183" s="54">
        <v>40909</v>
      </c>
      <c r="M183">
        <v>7309</v>
      </c>
      <c r="N183">
        <v>152300</v>
      </c>
      <c r="O183" s="53">
        <v>4.3227239082161306E-2</v>
      </c>
      <c r="P183" s="53">
        <v>7.5134889386414105E-2</v>
      </c>
      <c r="S183" s="81">
        <v>40909</v>
      </c>
      <c r="T183" s="86"/>
      <c r="U183" s="86"/>
      <c r="V183" s="86"/>
      <c r="W183" s="87"/>
      <c r="Y183" s="81">
        <v>40909</v>
      </c>
      <c r="Z183" s="86"/>
      <c r="AA183" s="86"/>
      <c r="AB183" s="86"/>
      <c r="AC183" s="87"/>
    </row>
    <row r="184" spans="1:29" x14ac:dyDescent="0.25">
      <c r="A184" t="str">
        <f t="shared" si="4"/>
        <v/>
      </c>
      <c r="B184" s="52">
        <v>40940</v>
      </c>
      <c r="C184">
        <v>7706</v>
      </c>
      <c r="D184">
        <v>857122</v>
      </c>
      <c r="E184" s="53">
        <v>-0.10864779874213837</v>
      </c>
      <c r="F184" s="53">
        <v>2.6455844143300045E-2</v>
      </c>
      <c r="K184" t="str">
        <f t="shared" si="5"/>
        <v/>
      </c>
      <c r="L184" s="54">
        <v>40940</v>
      </c>
      <c r="M184">
        <v>7706</v>
      </c>
      <c r="N184">
        <v>857122</v>
      </c>
      <c r="O184" s="53">
        <v>0.11510470815386897</v>
      </c>
      <c r="P184" s="53">
        <v>4.2821498415267278E-2</v>
      </c>
      <c r="S184" s="81">
        <v>40940</v>
      </c>
      <c r="T184" s="86"/>
      <c r="U184" s="86"/>
      <c r="V184" s="86"/>
      <c r="W184" s="87"/>
      <c r="Y184" s="81">
        <v>40940</v>
      </c>
      <c r="Z184" s="86"/>
      <c r="AA184" s="86"/>
      <c r="AB184" s="86"/>
      <c r="AC184" s="87"/>
    </row>
    <row r="185" spans="1:29" x14ac:dyDescent="0.25">
      <c r="A185" t="str">
        <f t="shared" si="4"/>
        <v/>
      </c>
      <c r="B185" s="52">
        <v>40969</v>
      </c>
      <c r="C185">
        <v>5418</v>
      </c>
      <c r="D185">
        <v>36172</v>
      </c>
      <c r="E185" s="53">
        <v>3.3243787777031519E-2</v>
      </c>
      <c r="F185" s="53">
        <v>-1.7655545354573809E-2</v>
      </c>
      <c r="K185" t="str">
        <f t="shared" si="5"/>
        <v/>
      </c>
      <c r="L185" s="54">
        <v>40969</v>
      </c>
      <c r="M185">
        <v>5418</v>
      </c>
      <c r="N185">
        <v>36172</v>
      </c>
      <c r="O185" s="53">
        <v>0.14461586411095517</v>
      </c>
      <c r="P185" s="53">
        <v>-1.8968743913488906E-3</v>
      </c>
      <c r="S185" s="81">
        <v>40969</v>
      </c>
      <c r="T185" s="86"/>
      <c r="U185" s="86"/>
      <c r="V185" s="86"/>
      <c r="W185" s="87"/>
      <c r="Y185" s="81">
        <v>40969</v>
      </c>
      <c r="Z185" s="86"/>
      <c r="AA185" s="86"/>
      <c r="AB185" s="86"/>
      <c r="AC185" s="87"/>
    </row>
    <row r="186" spans="1:29" x14ac:dyDescent="0.25">
      <c r="A186" t="str">
        <f t="shared" si="4"/>
        <v/>
      </c>
      <c r="B186" s="52">
        <v>41000</v>
      </c>
      <c r="C186">
        <v>1478</v>
      </c>
      <c r="D186">
        <v>82780</v>
      </c>
      <c r="E186" s="53">
        <v>-3.3884565499351482E-2</v>
      </c>
      <c r="F186" s="53">
        <v>-6.1836009265915814E-2</v>
      </c>
      <c r="K186" t="str">
        <f t="shared" si="5"/>
        <v/>
      </c>
      <c r="L186" s="54">
        <v>41000</v>
      </c>
      <c r="M186">
        <v>1478</v>
      </c>
      <c r="N186">
        <v>82780</v>
      </c>
      <c r="O186" s="53">
        <v>5.6065885334178001E-2</v>
      </c>
      <c r="P186" s="53">
        <v>2.801809735965044E-2</v>
      </c>
      <c r="S186" s="81">
        <v>41000</v>
      </c>
      <c r="T186" s="86"/>
      <c r="U186" s="86"/>
      <c r="V186" s="86"/>
      <c r="W186" s="87"/>
      <c r="Y186" s="81">
        <v>41000</v>
      </c>
      <c r="Z186" s="86"/>
      <c r="AA186" s="86"/>
      <c r="AB186" s="86"/>
      <c r="AC186" s="87"/>
    </row>
    <row r="187" spans="1:29" x14ac:dyDescent="0.25">
      <c r="A187" t="str">
        <f t="shared" si="4"/>
        <v/>
      </c>
      <c r="B187" s="52">
        <v>41030</v>
      </c>
      <c r="C187">
        <v>9646</v>
      </c>
      <c r="D187">
        <v>89665</v>
      </c>
      <c r="E187" s="53">
        <v>-0.1059109557817961</v>
      </c>
      <c r="F187" s="53">
        <v>-0.14336380392083858</v>
      </c>
      <c r="K187" t="str">
        <f t="shared" si="5"/>
        <v/>
      </c>
      <c r="L187" s="54">
        <v>41030</v>
      </c>
      <c r="M187">
        <v>9646</v>
      </c>
      <c r="N187">
        <v>89665</v>
      </c>
      <c r="O187" s="53">
        <v>-0.11309971424274323</v>
      </c>
      <c r="P187" s="53">
        <v>-3.4154065141422274E-2</v>
      </c>
      <c r="S187" s="81">
        <v>41030</v>
      </c>
      <c r="T187" s="86"/>
      <c r="U187" s="86"/>
      <c r="V187" s="86"/>
      <c r="W187" s="87"/>
      <c r="Y187" s="81">
        <v>41030</v>
      </c>
      <c r="Z187" s="86"/>
      <c r="AA187" s="86"/>
      <c r="AB187" s="86"/>
      <c r="AC187" s="87"/>
    </row>
    <row r="188" spans="1:29" x14ac:dyDescent="0.25">
      <c r="A188" t="str">
        <f t="shared" si="4"/>
        <v/>
      </c>
      <c r="B188" s="52">
        <v>41061</v>
      </c>
      <c r="C188">
        <v>4003</v>
      </c>
      <c r="D188">
        <v>43482</v>
      </c>
      <c r="E188" s="53">
        <v>-0.18701298701298696</v>
      </c>
      <c r="F188" s="53">
        <v>-0.1540394620594876</v>
      </c>
      <c r="K188" t="str">
        <f t="shared" si="5"/>
        <v/>
      </c>
      <c r="L188" s="54">
        <v>41061</v>
      </c>
      <c r="M188">
        <v>4003</v>
      </c>
      <c r="N188">
        <v>43482</v>
      </c>
      <c r="O188" s="53">
        <v>-0.20580663615560646</v>
      </c>
      <c r="P188" s="53">
        <v>-5.1002445749536607E-2</v>
      </c>
      <c r="S188" s="81">
        <v>41061</v>
      </c>
      <c r="T188" s="86"/>
      <c r="U188" s="86"/>
      <c r="V188" s="86"/>
      <c r="W188" s="87"/>
      <c r="Y188" s="81">
        <v>41061</v>
      </c>
      <c r="Z188" s="86"/>
      <c r="AA188" s="86"/>
      <c r="AB188" s="86"/>
      <c r="AC188" s="87"/>
    </row>
    <row r="189" spans="1:29" x14ac:dyDescent="0.25">
      <c r="A189" t="str">
        <f t="shared" si="4"/>
        <v/>
      </c>
      <c r="B189" s="52">
        <v>41091</v>
      </c>
      <c r="C189">
        <v>4032</v>
      </c>
      <c r="D189">
        <v>46515</v>
      </c>
      <c r="E189" s="53">
        <v>-9.7771023302938187E-2</v>
      </c>
      <c r="F189" s="53">
        <v>-0.11249770067092002</v>
      </c>
      <c r="K189" t="str">
        <f t="shared" si="5"/>
        <v/>
      </c>
      <c r="L189" s="54">
        <v>41091</v>
      </c>
      <c r="M189">
        <v>4032</v>
      </c>
      <c r="N189">
        <v>46515</v>
      </c>
      <c r="O189" s="53">
        <v>-0.26417892005436794</v>
      </c>
      <c r="P189" s="53">
        <v>-8.9023140787846677E-2</v>
      </c>
      <c r="S189" s="81">
        <v>41091</v>
      </c>
      <c r="T189" s="86"/>
      <c r="U189" s="86"/>
      <c r="V189" s="86"/>
      <c r="W189" s="87"/>
      <c r="Y189" s="81">
        <v>41091</v>
      </c>
      <c r="Z189" s="86"/>
      <c r="AA189" s="86"/>
      <c r="AB189" s="86"/>
      <c r="AC189" s="87"/>
    </row>
    <row r="190" spans="1:29" x14ac:dyDescent="0.25">
      <c r="A190" t="str">
        <f t="shared" si="4"/>
        <v/>
      </c>
      <c r="B190" s="52">
        <v>41122</v>
      </c>
      <c r="C190">
        <v>8737</v>
      </c>
      <c r="D190">
        <v>73659</v>
      </c>
      <c r="E190" s="53">
        <v>1.4253897550111416E-2</v>
      </c>
      <c r="F190" s="53">
        <v>-5.172089302938343E-2</v>
      </c>
      <c r="K190" t="str">
        <f t="shared" si="5"/>
        <v/>
      </c>
      <c r="L190" s="54">
        <v>41122</v>
      </c>
      <c r="M190">
        <v>8737</v>
      </c>
      <c r="N190">
        <v>73659</v>
      </c>
      <c r="O190" s="53">
        <v>-0.25441784684797597</v>
      </c>
      <c r="P190" s="53">
        <v>-3.5493169017191462E-2</v>
      </c>
      <c r="S190" s="81">
        <v>41122</v>
      </c>
      <c r="T190" s="86"/>
      <c r="U190" s="86"/>
      <c r="V190" s="86"/>
      <c r="W190" s="87"/>
      <c r="Y190" s="81">
        <v>41122</v>
      </c>
      <c r="Z190" s="86"/>
      <c r="AA190" s="86"/>
      <c r="AB190" s="86"/>
      <c r="AC190" s="87"/>
    </row>
    <row r="191" spans="1:29" x14ac:dyDescent="0.25">
      <c r="A191" t="str">
        <f t="shared" si="4"/>
        <v/>
      </c>
      <c r="B191" s="52">
        <v>41153</v>
      </c>
      <c r="C191">
        <v>3252</v>
      </c>
      <c r="D191">
        <v>22622</v>
      </c>
      <c r="E191" s="53">
        <v>-0.13892630363671354</v>
      </c>
      <c r="F191" s="53">
        <v>-0.14556666050396405</v>
      </c>
      <c r="K191" t="str">
        <f t="shared" si="5"/>
        <v/>
      </c>
      <c r="L191" s="54">
        <v>41153</v>
      </c>
      <c r="M191">
        <v>3252</v>
      </c>
      <c r="N191">
        <v>22622</v>
      </c>
      <c r="O191" s="53">
        <v>-0.22083683011629296</v>
      </c>
      <c r="P191" s="53">
        <v>-9.1491392414012496E-2</v>
      </c>
      <c r="S191" s="81">
        <v>41153</v>
      </c>
      <c r="T191" s="86"/>
      <c r="U191" s="86"/>
      <c r="V191" s="86"/>
      <c r="W191" s="87"/>
      <c r="Y191" s="81">
        <v>41153</v>
      </c>
      <c r="Z191" s="86"/>
      <c r="AA191" s="86"/>
      <c r="AB191" s="86"/>
      <c r="AC191" s="87"/>
    </row>
    <row r="192" spans="1:29" x14ac:dyDescent="0.25">
      <c r="A192" t="str">
        <f t="shared" si="4"/>
        <v/>
      </c>
      <c r="B192" s="52">
        <v>41183</v>
      </c>
      <c r="C192">
        <v>6396</v>
      </c>
      <c r="D192">
        <v>39624</v>
      </c>
      <c r="E192" s="53">
        <v>-0.14393420150788216</v>
      </c>
      <c r="F192" s="53">
        <v>-0.14093456792658143</v>
      </c>
      <c r="K192" t="str">
        <f t="shared" si="5"/>
        <v/>
      </c>
      <c r="L192" s="54">
        <v>41183</v>
      </c>
      <c r="M192">
        <v>6396</v>
      </c>
      <c r="N192">
        <v>39624</v>
      </c>
      <c r="O192" s="53">
        <v>-0.18058748403575986</v>
      </c>
      <c r="P192" s="53">
        <v>-8.5031644162504305E-2</v>
      </c>
      <c r="S192" s="81">
        <v>41183</v>
      </c>
      <c r="T192" s="86"/>
      <c r="U192" s="86"/>
      <c r="V192" s="86"/>
      <c r="W192" s="87"/>
      <c r="Y192" s="81">
        <v>41183</v>
      </c>
      <c r="Z192" s="86"/>
      <c r="AA192" s="86"/>
      <c r="AB192" s="86"/>
      <c r="AC192" s="87"/>
    </row>
    <row r="193" spans="1:29" x14ac:dyDescent="0.25">
      <c r="A193" t="str">
        <f t="shared" si="4"/>
        <v/>
      </c>
      <c r="B193" s="52">
        <v>41214</v>
      </c>
      <c r="C193">
        <v>5621</v>
      </c>
      <c r="D193">
        <v>816400</v>
      </c>
      <c r="E193" s="53">
        <v>-0.23916614024005056</v>
      </c>
      <c r="F193" s="53">
        <v>-0.19714361156845084</v>
      </c>
      <c r="K193" t="str">
        <f t="shared" si="5"/>
        <v/>
      </c>
      <c r="L193" s="54">
        <v>41214</v>
      </c>
      <c r="M193">
        <v>5621</v>
      </c>
      <c r="N193">
        <v>816400</v>
      </c>
      <c r="O193" s="53">
        <v>-0.143532501641497</v>
      </c>
      <c r="P193" s="53">
        <v>-0.13305237358679489</v>
      </c>
      <c r="S193" s="81">
        <v>41214</v>
      </c>
      <c r="T193" s="86"/>
      <c r="U193" s="86"/>
      <c r="V193" s="86"/>
      <c r="W193" s="87"/>
      <c r="Y193" s="81">
        <v>41214</v>
      </c>
      <c r="Z193" s="86"/>
      <c r="AA193" s="86"/>
      <c r="AB193" s="86"/>
      <c r="AC193" s="87"/>
    </row>
    <row r="194" spans="1:29" x14ac:dyDescent="0.25">
      <c r="A194" t="str">
        <f t="shared" si="4"/>
        <v/>
      </c>
      <c r="B194" s="52">
        <v>41244</v>
      </c>
      <c r="C194">
        <v>5086</v>
      </c>
      <c r="D194">
        <v>776126</v>
      </c>
      <c r="E194" s="53">
        <v>-0.18722587719298245</v>
      </c>
      <c r="F194" s="53">
        <v>-0.12445917401121709</v>
      </c>
      <c r="K194" t="str">
        <f t="shared" si="5"/>
        <v/>
      </c>
      <c r="L194" s="54">
        <v>41244</v>
      </c>
      <c r="M194">
        <v>5086</v>
      </c>
      <c r="N194">
        <v>776126</v>
      </c>
      <c r="O194" s="53">
        <v>-1.5323573676289559E-2</v>
      </c>
      <c r="P194" s="53">
        <v>-0.12109252503002077</v>
      </c>
      <c r="S194" s="81">
        <v>41244</v>
      </c>
      <c r="T194" s="86"/>
      <c r="U194" s="86"/>
      <c r="V194" s="86"/>
      <c r="W194" s="87"/>
      <c r="Y194" s="81">
        <v>41244</v>
      </c>
      <c r="Z194" s="86"/>
      <c r="AA194" s="86"/>
      <c r="AB194" s="86"/>
      <c r="AC194" s="87"/>
    </row>
    <row r="195" spans="1:29" x14ac:dyDescent="0.25">
      <c r="A195">
        <f t="shared" si="4"/>
        <v>2013</v>
      </c>
      <c r="B195" s="52">
        <v>41275</v>
      </c>
      <c r="C195">
        <v>3444</v>
      </c>
      <c r="D195">
        <v>917712</v>
      </c>
      <c r="E195" s="53">
        <v>-0.21265711780181229</v>
      </c>
      <c r="F195" s="53">
        <v>-0.12262113274530906</v>
      </c>
      <c r="K195">
        <f t="shared" si="5"/>
        <v>2013</v>
      </c>
      <c r="L195" s="54">
        <v>41275</v>
      </c>
      <c r="M195">
        <v>3444</v>
      </c>
      <c r="N195">
        <v>917712</v>
      </c>
      <c r="O195" s="53">
        <v>7.634454377749389E-2</v>
      </c>
      <c r="P195" s="53">
        <v>-0.10284355652007404</v>
      </c>
      <c r="S195" s="81">
        <v>41275</v>
      </c>
      <c r="T195" s="86"/>
      <c r="U195" s="86"/>
      <c r="V195" s="86"/>
      <c r="W195" s="87"/>
      <c r="Y195" s="81">
        <v>41275</v>
      </c>
      <c r="Z195" s="86"/>
      <c r="AA195" s="86"/>
      <c r="AB195" s="86"/>
      <c r="AC195" s="87"/>
    </row>
    <row r="196" spans="1:29" x14ac:dyDescent="0.25">
      <c r="A196" t="str">
        <f t="shared" si="4"/>
        <v/>
      </c>
      <c r="B196" s="52">
        <v>41306</v>
      </c>
      <c r="C196">
        <v>8105</v>
      </c>
      <c r="D196">
        <v>137587</v>
      </c>
      <c r="E196" s="53">
        <v>-4.2511906861880444E-2</v>
      </c>
      <c r="F196" s="53">
        <v>-3.6228474640067621E-3</v>
      </c>
      <c r="K196" t="str">
        <f t="shared" si="5"/>
        <v/>
      </c>
      <c r="L196" s="54">
        <v>41306</v>
      </c>
      <c r="M196">
        <v>8105</v>
      </c>
      <c r="N196">
        <v>137587</v>
      </c>
      <c r="O196" s="53">
        <v>0.1176078849227491</v>
      </c>
      <c r="P196" s="53">
        <v>-5.0682229694775094E-3</v>
      </c>
      <c r="S196" s="81">
        <v>41306</v>
      </c>
      <c r="T196" s="86"/>
      <c r="U196" s="86"/>
      <c r="V196" s="86"/>
      <c r="W196" s="87"/>
      <c r="Y196" s="81">
        <v>41306</v>
      </c>
      <c r="Z196" s="86"/>
      <c r="AA196" s="86"/>
      <c r="AB196" s="86"/>
      <c r="AC196" s="87"/>
    </row>
    <row r="197" spans="1:29" x14ac:dyDescent="0.25">
      <c r="A197" t="str">
        <f t="shared" si="4"/>
        <v/>
      </c>
      <c r="B197" s="52">
        <v>41334</v>
      </c>
      <c r="C197">
        <v>5906</v>
      </c>
      <c r="D197">
        <v>68673</v>
      </c>
      <c r="E197" s="53">
        <v>-9.132271693207672E-2</v>
      </c>
      <c r="F197" s="53">
        <v>-4.8136470539904885E-2</v>
      </c>
      <c r="K197" t="str">
        <f t="shared" si="5"/>
        <v/>
      </c>
      <c r="L197" s="54">
        <v>41334</v>
      </c>
      <c r="M197">
        <v>5906</v>
      </c>
      <c r="N197">
        <v>68673</v>
      </c>
      <c r="O197" s="53">
        <v>5.0918992511912897E-2</v>
      </c>
      <c r="P197" s="53">
        <v>7.9005642048105784E-2</v>
      </c>
      <c r="S197" s="81">
        <v>41334</v>
      </c>
      <c r="T197" s="86"/>
      <c r="U197" s="86"/>
      <c r="V197" s="86"/>
      <c r="W197" s="87"/>
      <c r="Y197" s="81">
        <v>41334</v>
      </c>
      <c r="Z197" s="86"/>
      <c r="AA197" s="86"/>
      <c r="AB197" s="86"/>
      <c r="AC197" s="87"/>
    </row>
    <row r="198" spans="1:29" x14ac:dyDescent="0.25">
      <c r="A198" t="str">
        <f t="shared" si="4"/>
        <v/>
      </c>
      <c r="B198" s="52">
        <v>41365</v>
      </c>
      <c r="C198">
        <v>3406</v>
      </c>
      <c r="D198">
        <v>16610</v>
      </c>
      <c r="E198" s="53">
        <v>-4.7323376405437156E-2</v>
      </c>
      <c r="F198" s="53">
        <v>8.1099202843792906E-3</v>
      </c>
      <c r="K198" t="str">
        <f t="shared" si="5"/>
        <v/>
      </c>
      <c r="L198" s="54">
        <v>41365</v>
      </c>
      <c r="M198">
        <v>3406</v>
      </c>
      <c r="N198">
        <v>16610</v>
      </c>
      <c r="O198" s="53">
        <v>3.2843431313737348E-2</v>
      </c>
      <c r="P198" s="53">
        <v>3.3427681143596288E-3</v>
      </c>
      <c r="S198" s="81">
        <v>41365</v>
      </c>
      <c r="T198" s="86"/>
      <c r="U198" s="86"/>
      <c r="V198" s="86"/>
      <c r="W198" s="87"/>
      <c r="Y198" s="81">
        <v>41365</v>
      </c>
      <c r="Z198" s="86"/>
      <c r="AA198" s="86"/>
      <c r="AB198" s="86"/>
      <c r="AC198" s="87"/>
    </row>
    <row r="199" spans="1:29" x14ac:dyDescent="0.25">
      <c r="A199" t="str">
        <f t="shared" si="4"/>
        <v/>
      </c>
      <c r="B199" s="52">
        <v>41395</v>
      </c>
      <c r="C199">
        <v>6459</v>
      </c>
      <c r="D199">
        <v>96934</v>
      </c>
      <c r="E199" s="53">
        <v>-0.12185588035350103</v>
      </c>
      <c r="F199" s="53">
        <v>1.2800869328986719E-2</v>
      </c>
      <c r="K199" t="str">
        <f t="shared" si="5"/>
        <v/>
      </c>
      <c r="L199" s="54">
        <v>41395</v>
      </c>
      <c r="M199">
        <v>6459</v>
      </c>
      <c r="N199">
        <v>96934</v>
      </c>
      <c r="O199" s="53">
        <v>-5.2908258436493161E-2</v>
      </c>
      <c r="P199" s="53">
        <v>-0.13486504388143727</v>
      </c>
      <c r="S199" s="81">
        <v>41395</v>
      </c>
      <c r="T199" s="86"/>
      <c r="U199" s="86"/>
      <c r="V199" s="86"/>
      <c r="W199" s="87"/>
      <c r="Y199" s="81">
        <v>41395</v>
      </c>
      <c r="Z199" s="86"/>
      <c r="AA199" s="86"/>
      <c r="AB199" s="86"/>
      <c r="AC199" s="87"/>
    </row>
    <row r="200" spans="1:29" x14ac:dyDescent="0.25">
      <c r="A200" t="str">
        <f t="shared" si="4"/>
        <v/>
      </c>
      <c r="B200" s="52">
        <v>41426</v>
      </c>
      <c r="C200">
        <v>9732</v>
      </c>
      <c r="D200">
        <v>18995</v>
      </c>
      <c r="E200" s="53">
        <v>-9.6034579966171818E-2</v>
      </c>
      <c r="F200" s="53">
        <v>5.7253591403838566E-2</v>
      </c>
      <c r="K200" t="str">
        <f t="shared" si="5"/>
        <v/>
      </c>
      <c r="L200" s="54">
        <v>41426</v>
      </c>
      <c r="M200">
        <v>9732</v>
      </c>
      <c r="N200">
        <v>18995</v>
      </c>
      <c r="O200" s="53">
        <v>-9.958580947235729E-2</v>
      </c>
      <c r="P200" s="53">
        <v>-0.21109998522628404</v>
      </c>
      <c r="S200" s="81">
        <v>41426</v>
      </c>
      <c r="T200" s="86"/>
      <c r="U200" s="86"/>
      <c r="V200" s="86"/>
      <c r="W200" s="87"/>
      <c r="Y200" s="81">
        <v>41426</v>
      </c>
      <c r="Z200" s="86"/>
      <c r="AA200" s="86"/>
      <c r="AB200" s="86"/>
      <c r="AC200" s="87"/>
    </row>
    <row r="201" spans="1:29" x14ac:dyDescent="0.25">
      <c r="A201" t="str">
        <f t="shared" si="4"/>
        <v/>
      </c>
      <c r="B201" s="52">
        <v>41456</v>
      </c>
      <c r="C201">
        <v>6492</v>
      </c>
      <c r="D201">
        <v>20861</v>
      </c>
      <c r="E201" s="53">
        <v>-0.11416807037244991</v>
      </c>
      <c r="F201" s="53">
        <v>-1.450840505721529E-3</v>
      </c>
      <c r="K201" t="str">
        <f t="shared" si="5"/>
        <v/>
      </c>
      <c r="L201" s="54">
        <v>41456</v>
      </c>
      <c r="M201">
        <v>6492</v>
      </c>
      <c r="N201">
        <v>20861</v>
      </c>
      <c r="O201" s="53">
        <v>-0.10646515533165413</v>
      </c>
      <c r="P201" s="53">
        <v>-0.21031444394458831</v>
      </c>
      <c r="S201" s="81">
        <v>41456</v>
      </c>
      <c r="T201" s="86"/>
      <c r="U201" s="86"/>
      <c r="V201" s="86"/>
      <c r="W201" s="87"/>
      <c r="Y201" s="81">
        <v>41456</v>
      </c>
      <c r="Z201" s="86"/>
      <c r="AA201" s="86"/>
      <c r="AB201" s="86"/>
      <c r="AC201" s="87"/>
    </row>
    <row r="202" spans="1:29" x14ac:dyDescent="0.25">
      <c r="A202" t="str">
        <f t="shared" si="4"/>
        <v/>
      </c>
      <c r="B202" s="52">
        <v>41487</v>
      </c>
      <c r="C202">
        <v>8177</v>
      </c>
      <c r="D202">
        <v>68175</v>
      </c>
      <c r="E202" s="53">
        <v>-0.13482652613087398</v>
      </c>
      <c r="F202" s="53">
        <v>-3.9879926070183758E-2</v>
      </c>
      <c r="K202" t="str">
        <f t="shared" si="5"/>
        <v/>
      </c>
      <c r="L202" s="54">
        <v>41487</v>
      </c>
      <c r="M202">
        <v>8177</v>
      </c>
      <c r="N202">
        <v>68175</v>
      </c>
      <c r="O202" s="53">
        <v>-0.14405782484451168</v>
      </c>
      <c r="P202" s="53">
        <v>-0.24968171318355425</v>
      </c>
      <c r="S202" s="81">
        <v>41487</v>
      </c>
      <c r="T202" s="86"/>
      <c r="U202" s="86"/>
      <c r="V202" s="86"/>
      <c r="W202" s="87"/>
      <c r="Y202" s="81">
        <v>41487</v>
      </c>
      <c r="Z202" s="86"/>
      <c r="AA202" s="86"/>
      <c r="AB202" s="86"/>
      <c r="AC202" s="87"/>
    </row>
    <row r="203" spans="1:29" x14ac:dyDescent="0.25">
      <c r="A203" t="str">
        <f t="shared" si="4"/>
        <v/>
      </c>
      <c r="B203" s="52">
        <v>41518</v>
      </c>
      <c r="C203">
        <v>2343</v>
      </c>
      <c r="D203">
        <v>49332</v>
      </c>
      <c r="E203" s="53">
        <v>-7.396648044692733E-2</v>
      </c>
      <c r="F203" s="53">
        <v>-3.1476720209760001E-2</v>
      </c>
      <c r="K203" t="str">
        <f t="shared" si="5"/>
        <v/>
      </c>
      <c r="L203" s="54">
        <v>41518</v>
      </c>
      <c r="M203">
        <v>2343</v>
      </c>
      <c r="N203">
        <v>49332</v>
      </c>
      <c r="O203" s="53">
        <v>-0.24019079858439762</v>
      </c>
      <c r="P203" s="53">
        <v>-0.24697285687605053</v>
      </c>
      <c r="S203" s="81">
        <v>41518</v>
      </c>
      <c r="T203" s="86"/>
      <c r="U203" s="86"/>
      <c r="V203" s="86"/>
      <c r="W203" s="87"/>
      <c r="Y203" s="81">
        <v>41518</v>
      </c>
      <c r="Z203" s="86"/>
      <c r="AA203" s="86"/>
      <c r="AB203" s="86"/>
      <c r="AC203" s="87"/>
    </row>
    <row r="204" spans="1:29" x14ac:dyDescent="0.25">
      <c r="A204" t="str">
        <f t="shared" si="4"/>
        <v/>
      </c>
      <c r="B204" s="52">
        <v>41548</v>
      </c>
      <c r="C204">
        <v>3428</v>
      </c>
      <c r="D204">
        <v>87866</v>
      </c>
      <c r="E204" s="53">
        <v>-0.11028823058446757</v>
      </c>
      <c r="F204" s="53">
        <v>-8.9585947302383895E-2</v>
      </c>
      <c r="K204" t="str">
        <f t="shared" si="5"/>
        <v/>
      </c>
      <c r="L204" s="54">
        <v>41548</v>
      </c>
      <c r="M204">
        <v>3428</v>
      </c>
      <c r="N204">
        <v>87866</v>
      </c>
      <c r="O204" s="53">
        <v>-0.22927057356608482</v>
      </c>
      <c r="P204" s="53">
        <v>-0.20435106589775154</v>
      </c>
      <c r="S204" s="81">
        <v>41548</v>
      </c>
      <c r="T204" s="86"/>
      <c r="U204" s="86"/>
      <c r="V204" s="86"/>
      <c r="W204" s="87"/>
      <c r="Y204" s="81">
        <v>41548</v>
      </c>
      <c r="Z204" s="86"/>
      <c r="AA204" s="86"/>
      <c r="AB204" s="86"/>
      <c r="AC204" s="87"/>
    </row>
    <row r="205" spans="1:29" x14ac:dyDescent="0.25">
      <c r="A205" t="str">
        <f t="shared" si="4"/>
        <v/>
      </c>
      <c r="B205" s="52">
        <v>41579</v>
      </c>
      <c r="C205">
        <v>6858</v>
      </c>
      <c r="D205">
        <v>77749</v>
      </c>
      <c r="E205" s="53">
        <v>-5.0813683161740286E-2</v>
      </c>
      <c r="F205" s="53">
        <v>-9.8917575136149516E-2</v>
      </c>
      <c r="K205" t="str">
        <f t="shared" si="5"/>
        <v/>
      </c>
      <c r="L205" s="54">
        <v>41579</v>
      </c>
      <c r="M205">
        <v>6858</v>
      </c>
      <c r="N205">
        <v>77749</v>
      </c>
      <c r="O205" s="53">
        <v>-0.23351732597362773</v>
      </c>
      <c r="P205" s="53">
        <v>-0.11940941726066834</v>
      </c>
      <c r="S205" s="81">
        <v>41579</v>
      </c>
      <c r="T205" s="86"/>
      <c r="U205" s="86"/>
      <c r="V205" s="86"/>
      <c r="W205" s="87"/>
      <c r="Y205" s="81">
        <v>41579</v>
      </c>
      <c r="Z205" s="86"/>
      <c r="AA205" s="86"/>
      <c r="AB205" s="86"/>
      <c r="AC205" s="87"/>
    </row>
    <row r="206" spans="1:29" x14ac:dyDescent="0.25">
      <c r="A206" t="str">
        <f t="shared" si="4"/>
        <v/>
      </c>
      <c r="B206" s="52">
        <v>41609</v>
      </c>
      <c r="C206">
        <v>7731</v>
      </c>
      <c r="D206">
        <v>54721</v>
      </c>
      <c r="E206" s="53">
        <v>-9.5278246205733552E-2</v>
      </c>
      <c r="F206" s="53">
        <v>-0.18437143831684732</v>
      </c>
      <c r="K206" t="str">
        <f t="shared" si="5"/>
        <v/>
      </c>
      <c r="L206" s="54">
        <v>41609</v>
      </c>
      <c r="M206">
        <v>7731</v>
      </c>
      <c r="N206">
        <v>54721</v>
      </c>
      <c r="O206" s="53">
        <v>-0.32068917604557456</v>
      </c>
      <c r="P206" s="53">
        <v>-9.6230996162247284E-2</v>
      </c>
      <c r="S206" s="81">
        <v>41609</v>
      </c>
      <c r="T206" s="86"/>
      <c r="U206" s="86"/>
      <c r="V206" s="86"/>
      <c r="W206" s="87"/>
      <c r="Y206" s="81">
        <v>41609</v>
      </c>
      <c r="Z206" s="86"/>
      <c r="AA206" s="86"/>
      <c r="AB206" s="86"/>
      <c r="AC206" s="87"/>
    </row>
    <row r="207" spans="1:29" x14ac:dyDescent="0.25">
      <c r="A207">
        <f t="shared" si="4"/>
        <v>2014</v>
      </c>
      <c r="B207" s="52">
        <v>41640</v>
      </c>
      <c r="C207">
        <v>8938</v>
      </c>
      <c r="D207">
        <v>35880</v>
      </c>
      <c r="E207" s="53">
        <v>-0.10358269909040285</v>
      </c>
      <c r="F207" s="53">
        <v>-0.15785940003759835</v>
      </c>
      <c r="K207">
        <f t="shared" si="5"/>
        <v>2014</v>
      </c>
      <c r="L207" s="54">
        <v>41640</v>
      </c>
      <c r="M207">
        <v>8938</v>
      </c>
      <c r="N207">
        <v>35880</v>
      </c>
      <c r="O207" s="53">
        <v>-0.41384311140408703</v>
      </c>
      <c r="P207" s="53">
        <v>-0.16044145634348927</v>
      </c>
      <c r="S207" s="81">
        <v>41640</v>
      </c>
      <c r="T207" s="86"/>
      <c r="U207" s="86"/>
      <c r="V207" s="86"/>
      <c r="W207" s="87"/>
      <c r="Y207" s="81">
        <v>41640</v>
      </c>
      <c r="Z207" s="86"/>
      <c r="AA207" s="86"/>
      <c r="AB207" s="86"/>
      <c r="AC207" s="87"/>
    </row>
    <row r="208" spans="1:29" x14ac:dyDescent="0.25">
      <c r="A208" t="str">
        <f t="shared" si="4"/>
        <v/>
      </c>
      <c r="B208" s="52">
        <v>41671</v>
      </c>
      <c r="C208">
        <v>6381</v>
      </c>
      <c r="D208">
        <v>55047</v>
      </c>
      <c r="E208" s="53">
        <v>-0.16599115696389088</v>
      </c>
      <c r="F208" s="53">
        <v>-0.1847759361571516</v>
      </c>
      <c r="K208" t="str">
        <f t="shared" si="5"/>
        <v/>
      </c>
      <c r="L208" s="54">
        <v>41671</v>
      </c>
      <c r="M208">
        <v>6381</v>
      </c>
      <c r="N208">
        <v>55047</v>
      </c>
      <c r="O208" s="53">
        <v>-0.43737337623644379</v>
      </c>
      <c r="P208" s="53">
        <v>-0.23460210423690941</v>
      </c>
      <c r="S208" s="81">
        <v>41671</v>
      </c>
      <c r="T208" s="86"/>
      <c r="U208" s="86"/>
      <c r="V208" s="86"/>
      <c r="W208" s="87"/>
      <c r="Y208" s="81">
        <v>41671</v>
      </c>
      <c r="Z208" s="86"/>
      <c r="AA208" s="86"/>
      <c r="AB208" s="86"/>
      <c r="AC208" s="87"/>
    </row>
    <row r="209" spans="1:29" x14ac:dyDescent="0.25">
      <c r="A209" t="str">
        <f t="shared" si="4"/>
        <v/>
      </c>
      <c r="B209" s="52">
        <v>41699</v>
      </c>
      <c r="C209">
        <v>9627</v>
      </c>
      <c r="D209">
        <v>89897</v>
      </c>
      <c r="E209" s="53">
        <v>-0.20493562231759654</v>
      </c>
      <c r="F209" s="53">
        <v>-0.14257353099846792</v>
      </c>
      <c r="K209" t="str">
        <f t="shared" si="5"/>
        <v/>
      </c>
      <c r="L209" s="54">
        <v>41699</v>
      </c>
      <c r="M209">
        <v>9627</v>
      </c>
      <c r="N209">
        <v>89897</v>
      </c>
      <c r="O209" s="53">
        <v>-0.43632594895711885</v>
      </c>
      <c r="P209" s="53">
        <v>-0.22790284406771666</v>
      </c>
      <c r="S209" s="81">
        <v>41699</v>
      </c>
      <c r="T209" s="86"/>
      <c r="U209" s="86"/>
      <c r="V209" s="86"/>
      <c r="W209" s="87"/>
      <c r="Y209" s="81">
        <v>41699</v>
      </c>
      <c r="Z209" s="86"/>
      <c r="AA209" s="86"/>
      <c r="AB209" s="86"/>
      <c r="AC209" s="87"/>
    </row>
    <row r="210" spans="1:29" x14ac:dyDescent="0.25">
      <c r="A210" t="str">
        <f t="shared" si="4"/>
        <v/>
      </c>
      <c r="B210" s="52">
        <v>41730</v>
      </c>
      <c r="C210">
        <v>5600</v>
      </c>
      <c r="D210">
        <v>63791</v>
      </c>
      <c r="E210" s="53">
        <v>-0.19200281838999467</v>
      </c>
      <c r="F210" s="53">
        <v>-0.13788916924441252</v>
      </c>
      <c r="K210" t="str">
        <f t="shared" si="5"/>
        <v/>
      </c>
      <c r="L210" s="54">
        <v>41730</v>
      </c>
      <c r="M210">
        <v>5600</v>
      </c>
      <c r="N210">
        <v>63791</v>
      </c>
      <c r="O210" s="53">
        <v>-0.37984608683025989</v>
      </c>
      <c r="P210" s="53">
        <v>-0.20732289198985443</v>
      </c>
      <c r="S210" s="81">
        <v>41730</v>
      </c>
      <c r="T210" s="86"/>
      <c r="U210" s="86"/>
      <c r="V210" s="86"/>
      <c r="W210" s="87"/>
      <c r="Y210" s="81">
        <v>41730</v>
      </c>
      <c r="Z210" s="86"/>
      <c r="AA210" s="86"/>
      <c r="AB210" s="86"/>
      <c r="AC210" s="87"/>
    </row>
    <row r="211" spans="1:29" x14ac:dyDescent="0.25">
      <c r="A211" t="str">
        <f t="shared" si="4"/>
        <v/>
      </c>
      <c r="B211" s="52">
        <v>41760</v>
      </c>
      <c r="C211">
        <v>8604</v>
      </c>
      <c r="D211">
        <v>43090</v>
      </c>
      <c r="E211" s="53">
        <v>-0.12173408167215016</v>
      </c>
      <c r="F211" s="53">
        <v>-9.953542267952753E-2</v>
      </c>
      <c r="K211" t="str">
        <f t="shared" si="5"/>
        <v/>
      </c>
      <c r="L211" s="54">
        <v>41760</v>
      </c>
      <c r="M211">
        <v>8604</v>
      </c>
      <c r="N211">
        <v>43090</v>
      </c>
      <c r="O211" s="53">
        <v>-0.26266786034019696</v>
      </c>
      <c r="P211" s="53">
        <v>-9.6247523710175975E-2</v>
      </c>
      <c r="S211" s="81">
        <v>41760</v>
      </c>
      <c r="T211" s="86"/>
      <c r="U211" s="86"/>
      <c r="V211" s="86"/>
      <c r="W211" s="87"/>
      <c r="Y211" s="81">
        <v>41760</v>
      </c>
      <c r="Z211" s="86"/>
      <c r="AA211" s="86"/>
      <c r="AB211" s="86"/>
      <c r="AC211" s="87"/>
    </row>
    <row r="212" spans="1:29" x14ac:dyDescent="0.25">
      <c r="A212" t="str">
        <f t="shared" si="4"/>
        <v/>
      </c>
      <c r="B212" s="52">
        <v>41791</v>
      </c>
      <c r="C212">
        <v>5462</v>
      </c>
      <c r="D212">
        <v>81652</v>
      </c>
      <c r="E212" s="53">
        <v>-6.4449064449064397E-2</v>
      </c>
      <c r="F212" s="53">
        <v>-7.8858986741592751E-2</v>
      </c>
      <c r="K212" t="str">
        <f t="shared" si="5"/>
        <v/>
      </c>
      <c r="L212" s="54">
        <v>41791</v>
      </c>
      <c r="M212">
        <v>5462</v>
      </c>
      <c r="N212">
        <v>81652</v>
      </c>
      <c r="O212" s="53">
        <v>-0.12160000000000004</v>
      </c>
      <c r="P212" s="53">
        <v>-5.9364531097193085E-2</v>
      </c>
      <c r="S212" s="81">
        <v>41791</v>
      </c>
      <c r="T212" s="86"/>
      <c r="U212" s="86"/>
      <c r="V212" s="86"/>
      <c r="W212" s="87"/>
      <c r="Y212" s="81">
        <v>41791</v>
      </c>
      <c r="Z212" s="86"/>
      <c r="AA212" s="86"/>
      <c r="AB212" s="86"/>
      <c r="AC212" s="87"/>
    </row>
    <row r="213" spans="1:29" x14ac:dyDescent="0.25">
      <c r="A213" t="str">
        <f t="shared" si="4"/>
        <v/>
      </c>
      <c r="B213" s="52">
        <v>41821</v>
      </c>
      <c r="C213">
        <v>4429</v>
      </c>
      <c r="D213">
        <v>82206</v>
      </c>
      <c r="E213" s="53">
        <v>-5.1975491231776916E-2</v>
      </c>
      <c r="F213" s="53">
        <v>-6.3230570910441597E-2</v>
      </c>
      <c r="K213" t="str">
        <f t="shared" si="5"/>
        <v/>
      </c>
      <c r="L213" s="54">
        <v>41821</v>
      </c>
      <c r="M213">
        <v>4429</v>
      </c>
      <c r="N213">
        <v>82206</v>
      </c>
      <c r="O213" s="53">
        <v>-0.1324938921255403</v>
      </c>
      <c r="P213" s="53">
        <v>1.8750429717810491E-2</v>
      </c>
      <c r="S213" s="81">
        <v>41821</v>
      </c>
      <c r="T213" s="86"/>
      <c r="U213" s="86"/>
      <c r="V213" s="86"/>
      <c r="W213" s="87"/>
      <c r="Y213" s="81">
        <v>41821</v>
      </c>
      <c r="Z213" s="86"/>
      <c r="AA213" s="86"/>
      <c r="AB213" s="86"/>
      <c r="AC213" s="87"/>
    </row>
    <row r="214" spans="1:29" x14ac:dyDescent="0.25">
      <c r="A214" t="str">
        <f t="shared" si="4"/>
        <v/>
      </c>
      <c r="B214" s="52">
        <v>41852</v>
      </c>
      <c r="C214">
        <v>4683</v>
      </c>
      <c r="D214">
        <v>15892</v>
      </c>
      <c r="E214" s="53">
        <v>-0.11751269035532996</v>
      </c>
      <c r="F214" s="53">
        <v>-5.8874447688690212E-2</v>
      </c>
      <c r="K214" t="str">
        <f t="shared" si="5"/>
        <v/>
      </c>
      <c r="L214" s="54">
        <v>41852</v>
      </c>
      <c r="M214">
        <v>4683</v>
      </c>
      <c r="N214">
        <v>15892</v>
      </c>
      <c r="O214" s="53">
        <v>-0.11468970934799683</v>
      </c>
      <c r="P214" s="53">
        <v>1.047551310709216E-2</v>
      </c>
      <c r="S214" s="81">
        <v>41852</v>
      </c>
      <c r="T214" s="86"/>
      <c r="U214" s="86"/>
      <c r="V214" s="86"/>
      <c r="W214" s="87"/>
      <c r="Y214" s="81">
        <v>41852</v>
      </c>
      <c r="Z214" s="86"/>
      <c r="AA214" s="86"/>
      <c r="AB214" s="86"/>
      <c r="AC214" s="87"/>
    </row>
    <row r="215" spans="1:29" x14ac:dyDescent="0.25">
      <c r="A215" t="str">
        <f t="shared" si="4"/>
        <v/>
      </c>
      <c r="B215" s="52">
        <v>41883</v>
      </c>
      <c r="C215">
        <v>4615</v>
      </c>
      <c r="D215">
        <v>41355</v>
      </c>
      <c r="E215" s="53">
        <v>-9.6283783783783772E-2</v>
      </c>
      <c r="F215" s="53">
        <v>-9.8300763539352909E-3</v>
      </c>
      <c r="K215" t="str">
        <f t="shared" si="5"/>
        <v/>
      </c>
      <c r="L215" s="54">
        <v>41883</v>
      </c>
      <c r="M215">
        <v>4615</v>
      </c>
      <c r="N215">
        <v>41355</v>
      </c>
      <c r="O215" s="53">
        <v>-6.804374240583233E-2</v>
      </c>
      <c r="P215" s="53">
        <v>2.1670610848739669E-2</v>
      </c>
      <c r="S215" s="81">
        <v>41883</v>
      </c>
      <c r="T215" s="86"/>
      <c r="U215" s="86"/>
      <c r="V215" s="86"/>
      <c r="W215" s="87"/>
      <c r="Y215" s="81">
        <v>41883</v>
      </c>
      <c r="Z215" s="86"/>
      <c r="AA215" s="86"/>
      <c r="AB215" s="86"/>
      <c r="AC215" s="87"/>
    </row>
    <row r="216" spans="1:29" x14ac:dyDescent="0.25">
      <c r="A216" t="str">
        <f t="shared" si="4"/>
        <v/>
      </c>
      <c r="B216" s="52">
        <v>41913</v>
      </c>
      <c r="C216">
        <v>5521</v>
      </c>
      <c r="D216">
        <v>34609</v>
      </c>
      <c r="E216" s="53">
        <v>-0.14735658042744659</v>
      </c>
      <c r="F216" s="53">
        <v>-1.9543760172205604E-2</v>
      </c>
      <c r="K216" t="str">
        <f t="shared" si="5"/>
        <v/>
      </c>
      <c r="L216" s="54">
        <v>41913</v>
      </c>
      <c r="M216">
        <v>5521</v>
      </c>
      <c r="N216">
        <v>34609</v>
      </c>
      <c r="O216" s="53">
        <v>-0.15389282103134483</v>
      </c>
      <c r="P216" s="53">
        <v>-4.1421503756336908E-2</v>
      </c>
      <c r="S216" s="81">
        <v>41913</v>
      </c>
      <c r="T216" s="86"/>
      <c r="U216" s="86"/>
      <c r="V216" s="86"/>
      <c r="W216" s="87"/>
      <c r="Y216" s="81">
        <v>41913</v>
      </c>
      <c r="Z216" s="86"/>
      <c r="AA216" s="86"/>
      <c r="AB216" s="86"/>
      <c r="AC216" s="87"/>
    </row>
    <row r="217" spans="1:29" x14ac:dyDescent="0.25">
      <c r="A217" t="str">
        <f t="shared" si="4"/>
        <v/>
      </c>
      <c r="B217" s="52">
        <v>41944</v>
      </c>
      <c r="C217">
        <v>6769</v>
      </c>
      <c r="D217">
        <v>72304</v>
      </c>
      <c r="E217" s="53">
        <v>-0.17687193841847448</v>
      </c>
      <c r="F217" s="53">
        <v>-1.6639292346999346E-3</v>
      </c>
      <c r="K217" t="str">
        <f t="shared" si="5"/>
        <v/>
      </c>
      <c r="L217" s="54">
        <v>41944</v>
      </c>
      <c r="M217">
        <v>6769</v>
      </c>
      <c r="N217">
        <v>72304</v>
      </c>
      <c r="O217" s="53">
        <v>-0.16343268653730747</v>
      </c>
      <c r="P217" s="53">
        <v>-7.534722562079732E-2</v>
      </c>
      <c r="S217" s="81">
        <v>41944</v>
      </c>
      <c r="T217" s="86"/>
      <c r="U217" s="86"/>
      <c r="V217" s="86"/>
      <c r="W217" s="87"/>
      <c r="Y217" s="81">
        <v>41944</v>
      </c>
      <c r="Z217" s="86"/>
      <c r="AA217" s="86"/>
      <c r="AB217" s="86"/>
      <c r="AC217" s="87"/>
    </row>
    <row r="218" spans="1:29" x14ac:dyDescent="0.25">
      <c r="A218" t="str">
        <f t="shared" si="4"/>
        <v/>
      </c>
      <c r="B218" s="52">
        <v>41974</v>
      </c>
      <c r="C218">
        <v>1737</v>
      </c>
      <c r="D218">
        <v>16880</v>
      </c>
      <c r="E218" s="53">
        <v>-0.20055917986952465</v>
      </c>
      <c r="F218" s="53">
        <v>3.5699350271825026E-3</v>
      </c>
      <c r="K218" t="str">
        <f t="shared" si="5"/>
        <v/>
      </c>
      <c r="L218" s="54">
        <v>41974</v>
      </c>
      <c r="M218">
        <v>1737</v>
      </c>
      <c r="N218">
        <v>16880</v>
      </c>
      <c r="O218" s="53">
        <v>-0.12190632031090198</v>
      </c>
      <c r="P218" s="53">
        <v>-9.0098504617103004E-2</v>
      </c>
      <c r="S218" s="81">
        <v>41974</v>
      </c>
      <c r="T218" s="86"/>
      <c r="U218" s="86"/>
      <c r="V218" s="86"/>
      <c r="W218" s="87"/>
      <c r="Y218" s="81">
        <v>41974</v>
      </c>
      <c r="Z218" s="86"/>
      <c r="AA218" s="86"/>
      <c r="AB218" s="86"/>
      <c r="AC218" s="87"/>
    </row>
    <row r="219" spans="1:29" x14ac:dyDescent="0.25">
      <c r="A219">
        <f t="shared" si="4"/>
        <v>2015</v>
      </c>
      <c r="B219" s="52">
        <v>42005</v>
      </c>
      <c r="C219">
        <v>7376</v>
      </c>
      <c r="D219">
        <v>83472</v>
      </c>
      <c r="E219" s="53">
        <v>-0.14702837026299442</v>
      </c>
      <c r="F219" s="53">
        <v>-1.7178148884377076E-2</v>
      </c>
      <c r="K219">
        <f t="shared" si="5"/>
        <v>2015</v>
      </c>
      <c r="L219" s="54">
        <v>42005</v>
      </c>
      <c r="M219">
        <v>7376</v>
      </c>
      <c r="N219">
        <v>83472</v>
      </c>
      <c r="O219" s="53">
        <v>-8.7719298245614308E-3</v>
      </c>
      <c r="P219" s="53">
        <v>-6.4731740903553825E-2</v>
      </c>
      <c r="S219" s="81">
        <v>42005</v>
      </c>
      <c r="T219" s="86"/>
      <c r="U219" s="86"/>
      <c r="V219" s="86"/>
      <c r="W219" s="87"/>
      <c r="Y219" s="81">
        <v>42005</v>
      </c>
      <c r="Z219" s="86"/>
      <c r="AA219" s="86"/>
      <c r="AB219" s="86"/>
      <c r="AC219" s="87"/>
    </row>
    <row r="220" spans="1:29" x14ac:dyDescent="0.25">
      <c r="A220" t="str">
        <f t="shared" si="4"/>
        <v/>
      </c>
      <c r="B220" s="52">
        <v>42036</v>
      </c>
      <c r="C220">
        <v>6766</v>
      </c>
      <c r="D220">
        <v>44879</v>
      </c>
      <c r="E220" s="53">
        <v>-0.11221559531698699</v>
      </c>
      <c r="F220" s="53">
        <v>-1.3102409638554247E-2</v>
      </c>
      <c r="K220" t="str">
        <f t="shared" si="5"/>
        <v/>
      </c>
      <c r="L220" s="54">
        <v>42036</v>
      </c>
      <c r="M220">
        <v>6766</v>
      </c>
      <c r="N220">
        <v>44879</v>
      </c>
      <c r="O220" s="53">
        <v>-4.3846642660453239E-2</v>
      </c>
      <c r="P220" s="53">
        <v>-4.2734770563321978E-2</v>
      </c>
      <c r="S220" s="81">
        <v>42036</v>
      </c>
      <c r="T220" s="86"/>
      <c r="U220" s="86"/>
      <c r="V220" s="86"/>
      <c r="W220" s="87"/>
      <c r="Y220" s="81">
        <v>42036</v>
      </c>
      <c r="Z220" s="86"/>
      <c r="AA220" s="86"/>
      <c r="AB220" s="86"/>
      <c r="AC220" s="87"/>
    </row>
    <row r="221" spans="1:29" x14ac:dyDescent="0.25">
      <c r="A221" t="str">
        <f t="shared" si="4"/>
        <v/>
      </c>
      <c r="B221" s="52">
        <v>42064</v>
      </c>
      <c r="C221">
        <v>9473</v>
      </c>
      <c r="D221">
        <v>75686</v>
      </c>
      <c r="E221" s="53">
        <v>-1.8893387314439902E-2</v>
      </c>
      <c r="F221" s="53">
        <v>-3.0465092867569377E-2</v>
      </c>
      <c r="K221" t="str">
        <f t="shared" si="5"/>
        <v/>
      </c>
      <c r="L221" s="54">
        <v>42064</v>
      </c>
      <c r="M221">
        <v>9473</v>
      </c>
      <c r="N221">
        <v>75686</v>
      </c>
      <c r="O221" s="53">
        <v>-3.5394162261549122E-2</v>
      </c>
      <c r="P221" s="53">
        <v>-7.8753067937633037E-2</v>
      </c>
      <c r="S221" s="81">
        <v>42064</v>
      </c>
      <c r="T221" s="86"/>
      <c r="U221" s="86"/>
      <c r="V221" s="86"/>
      <c r="W221" s="87"/>
      <c r="Y221" s="81">
        <v>42064</v>
      </c>
      <c r="Z221" s="86"/>
      <c r="AA221" s="86"/>
      <c r="AB221" s="86"/>
      <c r="AC221" s="87"/>
    </row>
    <row r="222" spans="1:29" x14ac:dyDescent="0.25">
      <c r="A222" t="str">
        <f t="shared" si="4"/>
        <v/>
      </c>
      <c r="B222" s="52">
        <v>42095</v>
      </c>
      <c r="C222">
        <v>4476</v>
      </c>
      <c r="D222">
        <v>22085</v>
      </c>
      <c r="E222" s="53">
        <v>-3.0085022890778301E-2</v>
      </c>
      <c r="F222" s="53">
        <v>-3.8966446240509378E-2</v>
      </c>
      <c r="K222" t="str">
        <f t="shared" si="5"/>
        <v/>
      </c>
      <c r="L222" s="54">
        <v>42095</v>
      </c>
      <c r="M222">
        <v>4476</v>
      </c>
      <c r="N222">
        <v>22085</v>
      </c>
      <c r="O222" s="53">
        <v>6.0641535940060942E-2</v>
      </c>
      <c r="P222" s="53">
        <v>-2.4700614611274263E-2</v>
      </c>
      <c r="S222" s="81">
        <v>42095</v>
      </c>
      <c r="T222" s="86"/>
      <c r="U222" s="86"/>
      <c r="V222" s="86"/>
      <c r="W222" s="87"/>
      <c r="Y222" s="81">
        <v>42095</v>
      </c>
      <c r="Z222" s="86"/>
      <c r="AA222" s="86"/>
      <c r="AB222" s="86"/>
      <c r="AC222" s="87"/>
    </row>
    <row r="223" spans="1:29" x14ac:dyDescent="0.25">
      <c r="A223" t="str">
        <f t="shared" si="4"/>
        <v/>
      </c>
      <c r="B223" s="52">
        <v>42125</v>
      </c>
      <c r="C223">
        <v>6383</v>
      </c>
      <c r="D223">
        <v>72829</v>
      </c>
      <c r="E223" s="53">
        <v>4.0105773468488426E-2</v>
      </c>
      <c r="F223" s="53">
        <v>-7.2980959416628965E-2</v>
      </c>
      <c r="K223" t="str">
        <f t="shared" si="5"/>
        <v/>
      </c>
      <c r="L223" s="54">
        <v>42125</v>
      </c>
      <c r="M223">
        <v>6383</v>
      </c>
      <c r="N223">
        <v>72829</v>
      </c>
      <c r="O223" s="53">
        <v>0.15492957746478875</v>
      </c>
      <c r="P223" s="53">
        <v>-2.6494694707414723E-2</v>
      </c>
      <c r="S223" s="81">
        <v>42125</v>
      </c>
      <c r="T223" s="86"/>
      <c r="U223" s="86"/>
      <c r="V223" s="86"/>
      <c r="W223" s="87"/>
      <c r="Y223" s="81">
        <v>42125</v>
      </c>
      <c r="Z223" s="86"/>
      <c r="AA223" s="86"/>
      <c r="AB223" s="86"/>
      <c r="AC223" s="87"/>
    </row>
    <row r="224" spans="1:29" x14ac:dyDescent="0.25">
      <c r="A224" t="str">
        <f t="shared" si="4"/>
        <v/>
      </c>
      <c r="B224" s="52">
        <v>42156</v>
      </c>
      <c r="C224">
        <v>1349</v>
      </c>
      <c r="D224">
        <v>28237</v>
      </c>
      <c r="E224" s="53">
        <v>0.17155555555555546</v>
      </c>
      <c r="F224" s="53">
        <v>-4.0285009591668919E-2</v>
      </c>
      <c r="K224" t="str">
        <f t="shared" si="5"/>
        <v/>
      </c>
      <c r="L224" s="54">
        <v>42156</v>
      </c>
      <c r="M224">
        <v>1349</v>
      </c>
      <c r="N224">
        <v>28237</v>
      </c>
      <c r="O224" s="53">
        <v>0.22677595628415292</v>
      </c>
      <c r="P224" s="53">
        <v>7.0377825952307127E-2</v>
      </c>
      <c r="S224" s="81">
        <v>42156</v>
      </c>
      <c r="T224" s="86"/>
      <c r="U224" s="86"/>
      <c r="V224" s="86"/>
      <c r="W224" s="87"/>
      <c r="Y224" s="81">
        <v>42156</v>
      </c>
      <c r="Z224" s="86"/>
      <c r="AA224" s="86"/>
      <c r="AB224" s="86"/>
      <c r="AC224" s="87"/>
    </row>
    <row r="225" spans="1:29" x14ac:dyDescent="0.25">
      <c r="A225" t="str">
        <f t="shared" si="4"/>
        <v/>
      </c>
      <c r="B225" s="52">
        <v>42186</v>
      </c>
      <c r="C225">
        <v>9282</v>
      </c>
      <c r="D225">
        <v>79601</v>
      </c>
      <c r="E225" s="53">
        <v>0.10496991308223746</v>
      </c>
      <c r="F225" s="53">
        <v>-2.4501457725947473E-2</v>
      </c>
      <c r="K225" t="str">
        <f t="shared" si="5"/>
        <v/>
      </c>
      <c r="L225" s="54">
        <v>42186</v>
      </c>
      <c r="M225">
        <v>9282</v>
      </c>
      <c r="N225">
        <v>79601</v>
      </c>
      <c r="O225" s="53">
        <v>0.16226169844020788</v>
      </c>
      <c r="P225" s="53">
        <v>1.162745854222913E-2</v>
      </c>
      <c r="S225" s="81">
        <v>42186</v>
      </c>
      <c r="T225" s="86"/>
      <c r="U225" s="86"/>
      <c r="V225" s="86"/>
      <c r="W225" s="87"/>
      <c r="Y225" s="81">
        <v>42186</v>
      </c>
      <c r="Z225" s="86"/>
      <c r="AA225" s="86"/>
      <c r="AB225" s="86"/>
      <c r="AC225" s="87"/>
    </row>
    <row r="226" spans="1:29" x14ac:dyDescent="0.25">
      <c r="A226" t="str">
        <f t="shared" si="4"/>
        <v/>
      </c>
      <c r="B226" s="52">
        <v>42217</v>
      </c>
      <c r="C226">
        <v>8005</v>
      </c>
      <c r="D226">
        <v>44425</v>
      </c>
      <c r="E226" s="53">
        <v>9.634742594190393E-2</v>
      </c>
      <c r="F226" s="53">
        <v>3.1738623103850561E-2</v>
      </c>
      <c r="K226" t="str">
        <f t="shared" si="5"/>
        <v/>
      </c>
      <c r="L226" s="54">
        <v>42217</v>
      </c>
      <c r="M226">
        <v>8005</v>
      </c>
      <c r="N226">
        <v>44425</v>
      </c>
      <c r="O226" s="53">
        <v>0.24844720496894412</v>
      </c>
      <c r="P226" s="53">
        <v>8.0532121346190477E-2</v>
      </c>
      <c r="S226" s="81">
        <v>42217</v>
      </c>
      <c r="T226" s="86"/>
      <c r="U226" s="86"/>
      <c r="V226" s="86"/>
      <c r="W226" s="87"/>
      <c r="Y226" s="81">
        <v>42217</v>
      </c>
      <c r="Z226" s="86"/>
      <c r="AA226" s="86"/>
      <c r="AB226" s="86"/>
      <c r="AC226" s="87"/>
    </row>
    <row r="227" spans="1:29" x14ac:dyDescent="0.25">
      <c r="A227" t="str">
        <f t="shared" si="4"/>
        <v/>
      </c>
      <c r="B227" s="52">
        <v>42248</v>
      </c>
      <c r="C227">
        <v>2379</v>
      </c>
      <c r="D227">
        <v>40474</v>
      </c>
      <c r="E227" s="53">
        <v>-5.1802403204272318E-2</v>
      </c>
      <c r="F227" s="53">
        <v>1.2993562943791837E-2</v>
      </c>
      <c r="K227" t="str">
        <f t="shared" si="5"/>
        <v/>
      </c>
      <c r="L227" s="54">
        <v>42248</v>
      </c>
      <c r="M227">
        <v>2379</v>
      </c>
      <c r="N227">
        <v>40474</v>
      </c>
      <c r="O227" s="53">
        <v>0.15319426336375486</v>
      </c>
      <c r="P227" s="53">
        <v>7.248341155526794E-2</v>
      </c>
      <c r="S227" s="81">
        <v>42248</v>
      </c>
      <c r="T227" s="86"/>
      <c r="U227" s="86"/>
      <c r="V227" s="86"/>
      <c r="W227" s="87"/>
      <c r="Y227" s="81">
        <v>42248</v>
      </c>
      <c r="Z227" s="86"/>
      <c r="AA227" s="86"/>
      <c r="AB227" s="86"/>
      <c r="AC227" s="87"/>
    </row>
    <row r="228" spans="1:29" x14ac:dyDescent="0.25">
      <c r="A228" t="str">
        <f t="shared" si="4"/>
        <v/>
      </c>
      <c r="B228" s="52">
        <v>42278</v>
      </c>
      <c r="C228">
        <v>6033</v>
      </c>
      <c r="D228">
        <v>30339</v>
      </c>
      <c r="E228" s="53">
        <v>3.4828496042216273E-2</v>
      </c>
      <c r="F228" s="53">
        <v>4.8742285706635968E-2</v>
      </c>
      <c r="K228" t="str">
        <f t="shared" si="5"/>
        <v/>
      </c>
      <c r="L228" s="54">
        <v>42278</v>
      </c>
      <c r="M228">
        <v>6033</v>
      </c>
      <c r="N228">
        <v>30339</v>
      </c>
      <c r="O228" s="53">
        <v>0.2196462715105163</v>
      </c>
      <c r="P228" s="53">
        <v>0.11775075665056023</v>
      </c>
      <c r="S228" s="81">
        <v>42278</v>
      </c>
      <c r="T228" s="86"/>
      <c r="U228" s="86"/>
      <c r="V228" s="86"/>
      <c r="W228" s="87"/>
      <c r="Y228" s="81">
        <v>42278</v>
      </c>
      <c r="Z228" s="86"/>
      <c r="AA228" s="86"/>
      <c r="AB228" s="86"/>
      <c r="AC228" s="87"/>
    </row>
    <row r="229" spans="1:29" x14ac:dyDescent="0.25">
      <c r="A229" t="str">
        <f t="shared" si="4"/>
        <v/>
      </c>
      <c r="B229" s="52">
        <v>42309</v>
      </c>
      <c r="C229">
        <v>1927</v>
      </c>
      <c r="D229">
        <v>64695</v>
      </c>
      <c r="E229" s="53">
        <v>8.9904357066949991E-2</v>
      </c>
      <c r="F229" s="53">
        <v>6.4818598249424708E-2</v>
      </c>
      <c r="K229" t="str">
        <f t="shared" si="5"/>
        <v/>
      </c>
      <c r="L229" s="54">
        <v>42309</v>
      </c>
      <c r="M229">
        <v>1927</v>
      </c>
      <c r="N229">
        <v>64695</v>
      </c>
      <c r="O229" s="53">
        <v>0.13438546150167374</v>
      </c>
      <c r="P229" s="53">
        <v>0.16980173390212672</v>
      </c>
      <c r="S229" s="81">
        <v>42309</v>
      </c>
      <c r="T229" s="86"/>
      <c r="U229" s="86"/>
      <c r="V229" s="86"/>
      <c r="W229" s="87"/>
      <c r="Y229" s="81">
        <v>42309</v>
      </c>
      <c r="Z229" s="86"/>
      <c r="AA229" s="86"/>
      <c r="AB229" s="86"/>
      <c r="AC229" s="87"/>
    </row>
    <row r="230" spans="1:29" x14ac:dyDescent="0.25">
      <c r="A230" t="str">
        <f t="shared" si="4"/>
        <v/>
      </c>
      <c r="B230" s="52">
        <v>42339</v>
      </c>
      <c r="C230">
        <v>8500</v>
      </c>
      <c r="D230">
        <v>168175</v>
      </c>
      <c r="E230" s="53">
        <v>0.17300069946374452</v>
      </c>
      <c r="F230" s="53">
        <v>9.2142574015916079E-2</v>
      </c>
      <c r="K230" t="str">
        <f t="shared" si="5"/>
        <v/>
      </c>
      <c r="L230" s="54">
        <v>42339</v>
      </c>
      <c r="M230">
        <v>8500</v>
      </c>
      <c r="N230">
        <v>168175</v>
      </c>
      <c r="O230" s="53">
        <v>0.146051712089448</v>
      </c>
      <c r="P230" s="53">
        <v>0.19259016254656292</v>
      </c>
      <c r="S230" s="81">
        <v>42339</v>
      </c>
      <c r="T230" s="86"/>
      <c r="U230" s="86"/>
      <c r="V230" s="86"/>
      <c r="W230" s="87"/>
      <c r="Y230" s="81">
        <v>42339</v>
      </c>
      <c r="Z230" s="86"/>
      <c r="AA230" s="86"/>
      <c r="AB230" s="86"/>
      <c r="AC230" s="87"/>
    </row>
    <row r="231" spans="1:29" x14ac:dyDescent="0.25">
      <c r="A231">
        <f t="shared" si="4"/>
        <v>2016</v>
      </c>
      <c r="B231" s="52">
        <v>42370</v>
      </c>
      <c r="C231">
        <v>9812</v>
      </c>
      <c r="D231">
        <v>288771</v>
      </c>
      <c r="E231" s="53">
        <v>0.22335518329691673</v>
      </c>
      <c r="F231" s="53">
        <v>0.10228538672031329</v>
      </c>
      <c r="K231">
        <f t="shared" si="5"/>
        <v>2016</v>
      </c>
      <c r="L231" s="54">
        <v>42370</v>
      </c>
      <c r="M231">
        <v>9812</v>
      </c>
      <c r="N231">
        <v>288771</v>
      </c>
      <c r="O231" s="53">
        <v>0.22963467211254818</v>
      </c>
      <c r="P231" s="53">
        <v>0.18824608693682476</v>
      </c>
      <c r="S231" s="81">
        <v>42370</v>
      </c>
      <c r="T231" s="86"/>
      <c r="U231" s="86"/>
      <c r="V231" s="86"/>
      <c r="W231" s="87"/>
      <c r="Y231" s="81">
        <v>42370</v>
      </c>
      <c r="Z231" s="86"/>
      <c r="AA231" s="86"/>
      <c r="AB231" s="86"/>
      <c r="AC231" s="87"/>
    </row>
    <row r="232" spans="1:29" x14ac:dyDescent="0.25">
      <c r="A232" t="str">
        <f t="shared" si="4"/>
        <v/>
      </c>
      <c r="B232" s="52">
        <v>42401</v>
      </c>
      <c r="C232">
        <v>9572</v>
      </c>
      <c r="D232">
        <v>16855</v>
      </c>
      <c r="E232" s="53">
        <v>0.20179149042050271</v>
      </c>
      <c r="F232" s="53">
        <v>0.11536700747749129</v>
      </c>
      <c r="K232" t="str">
        <f t="shared" si="5"/>
        <v/>
      </c>
      <c r="L232" s="54">
        <v>42401</v>
      </c>
      <c r="M232">
        <v>9572</v>
      </c>
      <c r="N232">
        <v>16855</v>
      </c>
      <c r="O232" s="53">
        <v>0.43841382365972525</v>
      </c>
      <c r="P232" s="53">
        <v>0.15663706019981594</v>
      </c>
      <c r="S232" s="81">
        <v>42401</v>
      </c>
      <c r="T232" s="86"/>
      <c r="U232" s="86"/>
      <c r="V232" s="86"/>
      <c r="W232" s="87"/>
      <c r="Y232" s="81">
        <v>42401</v>
      </c>
      <c r="Z232" s="86"/>
      <c r="AA232" s="86"/>
      <c r="AB232" s="86"/>
      <c r="AC232" s="87"/>
    </row>
    <row r="233" spans="1:29" x14ac:dyDescent="0.25">
      <c r="A233" t="str">
        <f t="shared" si="4"/>
        <v/>
      </c>
      <c r="B233" s="52">
        <v>42430</v>
      </c>
      <c r="C233">
        <v>2773</v>
      </c>
      <c r="D233">
        <v>56049</v>
      </c>
      <c r="E233" s="53">
        <v>7.8404401650618905E-2</v>
      </c>
      <c r="F233" s="53">
        <v>3.2071333082404285E-2</v>
      </c>
      <c r="K233" t="str">
        <f t="shared" si="5"/>
        <v/>
      </c>
      <c r="L233" s="54">
        <v>42430</v>
      </c>
      <c r="M233">
        <v>2773</v>
      </c>
      <c r="N233">
        <v>56049</v>
      </c>
      <c r="O233" s="53">
        <v>0.56492732904455556</v>
      </c>
      <c r="P233" s="53">
        <v>0.10750608003537465</v>
      </c>
      <c r="S233" s="81">
        <v>42430</v>
      </c>
      <c r="T233" s="86"/>
      <c r="U233" s="86"/>
      <c r="V233" s="86"/>
      <c r="W233" s="87"/>
      <c r="Y233" s="81">
        <v>42430</v>
      </c>
      <c r="Z233" s="86"/>
      <c r="AA233" s="86"/>
      <c r="AB233" s="86"/>
      <c r="AC233" s="87"/>
    </row>
    <row r="234" spans="1:29" x14ac:dyDescent="0.25">
      <c r="A234" t="str">
        <f t="shared" si="4"/>
        <v/>
      </c>
      <c r="B234" s="52">
        <v>42461</v>
      </c>
      <c r="C234">
        <v>7767</v>
      </c>
      <c r="D234">
        <v>57879</v>
      </c>
      <c r="E234" s="53">
        <v>5.2371319397617411E-2</v>
      </c>
      <c r="F234" s="53">
        <v>6.0845077601366038E-2</v>
      </c>
      <c r="K234" t="str">
        <f t="shared" si="5"/>
        <v/>
      </c>
      <c r="L234" s="54">
        <v>42461</v>
      </c>
      <c r="M234">
        <v>7767</v>
      </c>
      <c r="N234">
        <v>57879</v>
      </c>
      <c r="O234" s="53">
        <v>0.49690949227373071</v>
      </c>
      <c r="P234" s="53">
        <v>0.14421525634778853</v>
      </c>
      <c r="S234" s="81">
        <v>42461</v>
      </c>
      <c r="T234" s="86"/>
      <c r="U234" s="86"/>
      <c r="V234" s="86"/>
      <c r="W234" s="87"/>
      <c r="Y234" s="81">
        <v>42461</v>
      </c>
      <c r="Z234" s="86"/>
      <c r="AA234" s="86"/>
      <c r="AB234" s="86"/>
      <c r="AC234" s="87"/>
    </row>
    <row r="235" spans="1:29" x14ac:dyDescent="0.25">
      <c r="A235" t="str">
        <f t="shared" si="4"/>
        <v/>
      </c>
      <c r="B235" s="52">
        <v>42491</v>
      </c>
      <c r="C235">
        <v>1214</v>
      </c>
      <c r="D235">
        <v>88440</v>
      </c>
      <c r="E235" s="53">
        <v>0.10593220338983045</v>
      </c>
      <c r="F235" s="53">
        <v>0.11877739360676598</v>
      </c>
      <c r="K235" t="str">
        <f t="shared" si="5"/>
        <v/>
      </c>
      <c r="L235" s="54">
        <v>42491</v>
      </c>
      <c r="M235">
        <v>1214</v>
      </c>
      <c r="N235">
        <v>88440</v>
      </c>
      <c r="O235" s="53">
        <v>0.29142136248948702</v>
      </c>
      <c r="P235" s="53">
        <v>0.17384588608971852</v>
      </c>
      <c r="S235" s="81">
        <v>42491</v>
      </c>
      <c r="T235" s="86"/>
      <c r="U235" s="86"/>
      <c r="V235" s="86"/>
      <c r="W235" s="87"/>
      <c r="Y235" s="81">
        <v>42491</v>
      </c>
      <c r="Z235" s="86"/>
      <c r="AA235" s="86"/>
      <c r="AB235" s="86"/>
      <c r="AC235" s="87"/>
    </row>
    <row r="236" spans="1:29" x14ac:dyDescent="0.25">
      <c r="A236" t="str">
        <f t="shared" si="4"/>
        <v/>
      </c>
      <c r="B236" s="52">
        <v>42522</v>
      </c>
      <c r="C236">
        <v>9524</v>
      </c>
      <c r="D236">
        <v>13993</v>
      </c>
      <c r="E236" s="53">
        <v>3.2814871016692004E-2</v>
      </c>
      <c r="F236" s="53">
        <v>0.16769299530702941</v>
      </c>
      <c r="K236" t="str">
        <f t="shared" si="5"/>
        <v/>
      </c>
      <c r="L236" s="54">
        <v>42522</v>
      </c>
      <c r="M236">
        <v>9524</v>
      </c>
      <c r="N236">
        <v>13993</v>
      </c>
      <c r="O236" s="53">
        <v>0.10504825538233109</v>
      </c>
      <c r="P236" s="53">
        <v>0.16738827176440196</v>
      </c>
      <c r="S236" s="81">
        <v>42522</v>
      </c>
      <c r="T236" s="86"/>
      <c r="U236" s="86"/>
      <c r="V236" s="86"/>
      <c r="W236" s="87"/>
      <c r="Y236" s="81">
        <v>42522</v>
      </c>
      <c r="Z236" s="86"/>
      <c r="AA236" s="86"/>
      <c r="AB236" s="86"/>
      <c r="AC236" s="87"/>
    </row>
    <row r="237" spans="1:29" x14ac:dyDescent="0.25">
      <c r="A237" t="str">
        <f t="shared" si="4"/>
        <v/>
      </c>
      <c r="B237" s="52">
        <v>42552</v>
      </c>
      <c r="C237">
        <v>5308</v>
      </c>
      <c r="D237">
        <v>41929</v>
      </c>
      <c r="E237" s="53">
        <v>9.4796288826139996E-3</v>
      </c>
      <c r="F237" s="53">
        <v>0.1314779614819066</v>
      </c>
      <c r="K237" t="str">
        <f t="shared" si="5"/>
        <v/>
      </c>
      <c r="L237" s="54">
        <v>42552</v>
      </c>
      <c r="M237">
        <v>5308</v>
      </c>
      <c r="N237">
        <v>41929</v>
      </c>
      <c r="O237" s="53">
        <v>8.4995340167753897E-2</v>
      </c>
      <c r="P237" s="53">
        <v>0.1527552751462935</v>
      </c>
      <c r="S237" s="81">
        <v>42552</v>
      </c>
      <c r="T237" s="86"/>
      <c r="U237" s="86"/>
      <c r="V237" s="86"/>
      <c r="W237" s="87"/>
      <c r="Y237" s="81">
        <v>42552</v>
      </c>
      <c r="Z237" s="86"/>
      <c r="AA237" s="86"/>
      <c r="AB237" s="86"/>
      <c r="AC237" s="87"/>
    </row>
    <row r="238" spans="1:29" x14ac:dyDescent="0.25">
      <c r="A238" t="str">
        <f t="shared" si="4"/>
        <v/>
      </c>
      <c r="B238" s="52">
        <v>42583</v>
      </c>
      <c r="C238">
        <v>1909</v>
      </c>
      <c r="D238">
        <v>83616</v>
      </c>
      <c r="E238" s="53">
        <v>-4.4858342077649493E-2</v>
      </c>
      <c r="F238" s="53">
        <v>3.1094907992602172E-2</v>
      </c>
      <c r="K238" t="str">
        <f t="shared" si="5"/>
        <v/>
      </c>
      <c r="L238" s="54">
        <v>42583</v>
      </c>
      <c r="M238">
        <v>1909</v>
      </c>
      <c r="N238">
        <v>83616</v>
      </c>
      <c r="O238" s="53">
        <v>2.4875621890547261E-2</v>
      </c>
      <c r="P238" s="53">
        <v>0.1094546808114647</v>
      </c>
      <c r="S238" s="81">
        <v>42583</v>
      </c>
      <c r="T238" s="86"/>
      <c r="U238" s="86"/>
      <c r="V238" s="86"/>
      <c r="W238" s="87"/>
      <c r="Y238" s="81">
        <v>42583</v>
      </c>
      <c r="Z238" s="86"/>
      <c r="AA238" s="86"/>
      <c r="AB238" s="86"/>
      <c r="AC238" s="87"/>
    </row>
    <row r="239" spans="1:29" x14ac:dyDescent="0.25">
      <c r="A239" t="str">
        <f t="shared" si="4"/>
        <v/>
      </c>
      <c r="B239" s="52">
        <v>42614</v>
      </c>
      <c r="C239">
        <v>3962</v>
      </c>
      <c r="D239">
        <v>18854</v>
      </c>
      <c r="E239" s="53">
        <v>0.18642635877217684</v>
      </c>
      <c r="F239" s="53">
        <v>3.5401708505843565E-2</v>
      </c>
      <c r="K239" t="str">
        <f t="shared" si="5"/>
        <v/>
      </c>
      <c r="L239" s="54">
        <v>42614</v>
      </c>
      <c r="M239">
        <v>3962</v>
      </c>
      <c r="N239">
        <v>18854</v>
      </c>
      <c r="O239" s="53">
        <v>0.19295270397588093</v>
      </c>
      <c r="P239" s="53">
        <v>0.192473828161841</v>
      </c>
      <c r="S239" s="81">
        <v>42614</v>
      </c>
      <c r="T239" s="86"/>
      <c r="U239" s="86"/>
      <c r="V239" s="86"/>
      <c r="W239" s="87"/>
      <c r="Y239" s="81">
        <v>42614</v>
      </c>
      <c r="Z239" s="86"/>
      <c r="AA239" s="86"/>
      <c r="AB239" s="86"/>
      <c r="AC239" s="87"/>
    </row>
    <row r="240" spans="1:29" x14ac:dyDescent="0.25">
      <c r="A240" t="str">
        <f t="shared" si="4"/>
        <v/>
      </c>
      <c r="B240" s="52">
        <v>42644</v>
      </c>
      <c r="C240">
        <v>7668</v>
      </c>
      <c r="D240">
        <v>69620</v>
      </c>
      <c r="E240" s="53">
        <v>0.20984191738908731</v>
      </c>
      <c r="F240" s="53">
        <v>7.8848608629052741E-2</v>
      </c>
      <c r="K240" t="str">
        <f t="shared" si="5"/>
        <v/>
      </c>
      <c r="L240" s="54">
        <v>42644</v>
      </c>
      <c r="M240">
        <v>7668</v>
      </c>
      <c r="N240">
        <v>69620</v>
      </c>
      <c r="O240" s="53">
        <v>0.27572016460905346</v>
      </c>
      <c r="P240" s="53">
        <v>0.17818969530559703</v>
      </c>
      <c r="S240" s="81">
        <v>42644</v>
      </c>
      <c r="T240" s="86"/>
      <c r="U240" s="86"/>
      <c r="V240" s="86"/>
      <c r="W240" s="87"/>
      <c r="Y240" s="81">
        <v>42644</v>
      </c>
      <c r="Z240" s="86"/>
      <c r="AA240" s="86"/>
      <c r="AB240" s="86"/>
      <c r="AC240" s="87"/>
    </row>
    <row r="241" spans="1:29" x14ac:dyDescent="0.25">
      <c r="A241" t="str">
        <f t="shared" si="4"/>
        <v/>
      </c>
      <c r="B241" s="52">
        <v>42675</v>
      </c>
      <c r="C241">
        <v>5170</v>
      </c>
      <c r="D241">
        <v>505510</v>
      </c>
      <c r="E241" s="53">
        <v>0.14645085803432134</v>
      </c>
      <c r="F241" s="53">
        <v>8.5442207097125911E-2</v>
      </c>
      <c r="K241" t="str">
        <f t="shared" si="5"/>
        <v/>
      </c>
      <c r="L241" s="54">
        <v>42675</v>
      </c>
      <c r="M241">
        <v>5170</v>
      </c>
      <c r="N241">
        <v>505510</v>
      </c>
      <c r="O241" s="53">
        <v>0.36867622259696464</v>
      </c>
      <c r="P241" s="53">
        <v>0.1628540403583385</v>
      </c>
      <c r="S241" s="81">
        <v>42675</v>
      </c>
      <c r="T241" s="86"/>
      <c r="U241" s="86"/>
      <c r="V241" s="86"/>
      <c r="W241" s="87"/>
      <c r="Y241" s="81">
        <v>42675</v>
      </c>
      <c r="Z241" s="86"/>
      <c r="AA241" s="86"/>
      <c r="AB241" s="86"/>
      <c r="AC241" s="87"/>
    </row>
    <row r="242" spans="1:29" x14ac:dyDescent="0.25">
      <c r="A242" t="str">
        <f t="shared" si="4"/>
        <v/>
      </c>
      <c r="B242" s="52">
        <v>42705</v>
      </c>
      <c r="C242">
        <v>5507</v>
      </c>
      <c r="D242">
        <v>898274</v>
      </c>
      <c r="E242" s="53">
        <v>1.3118664281454917E-2</v>
      </c>
      <c r="F242" s="53">
        <v>9.7406404422234028E-2</v>
      </c>
      <c r="K242" t="str">
        <f t="shared" si="5"/>
        <v/>
      </c>
      <c r="L242" s="54">
        <v>42705</v>
      </c>
      <c r="M242">
        <v>5507</v>
      </c>
      <c r="N242">
        <v>898274</v>
      </c>
      <c r="O242" s="53">
        <v>0.28678861788617893</v>
      </c>
      <c r="P242" s="53">
        <v>0.11438839345135099</v>
      </c>
      <c r="S242" s="81">
        <v>42705</v>
      </c>
      <c r="T242" s="86"/>
      <c r="U242" s="86"/>
      <c r="V242" s="86"/>
      <c r="W242" s="87"/>
      <c r="Y242" s="81">
        <v>42705</v>
      </c>
      <c r="Z242" s="86"/>
      <c r="AA242" s="86"/>
      <c r="AB242" s="86"/>
      <c r="AC242" s="87"/>
    </row>
    <row r="243" spans="1:29" x14ac:dyDescent="0.25">
      <c r="A243">
        <f t="shared" ref="A243:A306" si="6">IF(YEAR(B243)&lt;&gt;$B$10,IF(MONTH(B243)=1,YEAR(B243),""),IF(MONTH(B243)=$C$10,YEAR(B243),""))</f>
        <v>2017</v>
      </c>
      <c r="B243" s="52">
        <v>42736</v>
      </c>
      <c r="C243">
        <v>3493</v>
      </c>
      <c r="D243">
        <v>233793</v>
      </c>
      <c r="E243" s="53">
        <v>0.14149632863663419</v>
      </c>
      <c r="F243" s="53">
        <v>0.13128716368703031</v>
      </c>
      <c r="K243">
        <f t="shared" ref="K243:K306" si="7">IF(MONTH(L243)=1,YEAR(L243),"")</f>
        <v>2017</v>
      </c>
      <c r="L243" s="54">
        <v>42736</v>
      </c>
      <c r="M243">
        <v>3493</v>
      </c>
      <c r="N243">
        <v>233793</v>
      </c>
      <c r="O243" s="53">
        <v>0.12382358368702717</v>
      </c>
      <c r="P243" s="53">
        <v>0.12649287518467323</v>
      </c>
      <c r="S243" s="81">
        <v>42736</v>
      </c>
      <c r="T243" s="86"/>
      <c r="U243" s="86"/>
      <c r="V243" s="86"/>
      <c r="W243" s="87"/>
      <c r="Y243" s="81">
        <v>42736</v>
      </c>
      <c r="Z243" s="86"/>
      <c r="AA243" s="86"/>
      <c r="AB243" s="86"/>
      <c r="AC243" s="87"/>
    </row>
    <row r="244" spans="1:29" x14ac:dyDescent="0.25">
      <c r="A244" t="str">
        <f t="shared" si="6"/>
        <v/>
      </c>
      <c r="B244" s="52">
        <v>42767</v>
      </c>
      <c r="C244">
        <v>3335</v>
      </c>
      <c r="D244">
        <v>852954</v>
      </c>
      <c r="E244" s="53">
        <v>0.15569358178053827</v>
      </c>
      <c r="F244" s="53">
        <v>0.14034330698717068</v>
      </c>
      <c r="K244" t="str">
        <f t="shared" si="7"/>
        <v/>
      </c>
      <c r="L244" s="54">
        <v>42767</v>
      </c>
      <c r="M244">
        <v>3335</v>
      </c>
      <c r="N244">
        <v>852954</v>
      </c>
      <c r="O244" s="53">
        <v>-4.0197135376559334E-2</v>
      </c>
      <c r="P244" s="53">
        <v>9.3472279477322173E-2</v>
      </c>
      <c r="S244" s="81">
        <v>42767</v>
      </c>
      <c r="T244" s="86"/>
      <c r="U244" s="86"/>
      <c r="V244" s="86"/>
      <c r="W244" s="87"/>
      <c r="Y244" s="81">
        <v>42767</v>
      </c>
      <c r="Z244" s="86"/>
      <c r="AA244" s="86"/>
      <c r="AB244" s="86"/>
      <c r="AC244" s="87"/>
    </row>
    <row r="245" spans="1:29" x14ac:dyDescent="0.25">
      <c r="A245" t="str">
        <f t="shared" si="6"/>
        <v/>
      </c>
      <c r="B245" s="52">
        <v>42795</v>
      </c>
      <c r="C245">
        <v>1754</v>
      </c>
      <c r="D245">
        <v>499315</v>
      </c>
      <c r="E245" s="53">
        <v>0.34906462585034004</v>
      </c>
      <c r="F245" s="53">
        <v>0.26977539676551232</v>
      </c>
      <c r="K245" t="str">
        <f t="shared" si="7"/>
        <v/>
      </c>
      <c r="L245" s="54">
        <v>42795</v>
      </c>
      <c r="M245">
        <v>1754</v>
      </c>
      <c r="N245">
        <v>499315</v>
      </c>
      <c r="O245" s="53">
        <v>-9.5919610231425256E-3</v>
      </c>
      <c r="P245" s="53">
        <v>0.14747716724060478</v>
      </c>
      <c r="S245" s="81">
        <v>42795</v>
      </c>
      <c r="T245" s="86"/>
      <c r="U245" s="86"/>
      <c r="V245" s="86"/>
      <c r="W245" s="87"/>
      <c r="Y245" s="81">
        <v>42795</v>
      </c>
      <c r="Z245" s="86"/>
      <c r="AA245" s="86"/>
      <c r="AB245" s="86"/>
      <c r="AC245" s="87"/>
    </row>
    <row r="246" spans="1:29" x14ac:dyDescent="0.25">
      <c r="A246" t="str">
        <f t="shared" si="6"/>
        <v/>
      </c>
      <c r="B246" s="52">
        <v>42826</v>
      </c>
      <c r="C246">
        <v>7087</v>
      </c>
      <c r="D246">
        <v>601574</v>
      </c>
      <c r="E246" s="53">
        <v>0.22255446390431444</v>
      </c>
      <c r="F246" s="53">
        <v>0.21982391024948056</v>
      </c>
      <c r="K246" t="str">
        <f t="shared" si="7"/>
        <v/>
      </c>
      <c r="L246" s="54">
        <v>42826</v>
      </c>
      <c r="M246">
        <v>7087</v>
      </c>
      <c r="N246">
        <v>601574</v>
      </c>
      <c r="O246" s="53">
        <v>-7.21132576316178E-2</v>
      </c>
      <c r="P246" s="53">
        <v>9.7214073471241669E-2</v>
      </c>
      <c r="S246" s="81">
        <v>42826</v>
      </c>
      <c r="T246" s="86"/>
      <c r="U246" s="86"/>
      <c r="V246" s="86"/>
      <c r="W246" s="87"/>
      <c r="Y246" s="81">
        <v>42826</v>
      </c>
      <c r="Z246" s="86"/>
      <c r="AA246" s="86"/>
      <c r="AB246" s="86"/>
      <c r="AC246" s="87"/>
    </row>
    <row r="247" spans="1:29" x14ac:dyDescent="0.25">
      <c r="A247" t="str">
        <f t="shared" si="6"/>
        <v/>
      </c>
      <c r="B247" s="52">
        <v>42856</v>
      </c>
      <c r="C247">
        <v>1409</v>
      </c>
      <c r="D247">
        <v>282144</v>
      </c>
      <c r="E247" s="53">
        <v>0.13045977011494259</v>
      </c>
      <c r="F247" s="53">
        <v>0.18627788883527496</v>
      </c>
      <c r="K247" t="str">
        <f t="shared" si="7"/>
        <v/>
      </c>
      <c r="L247" s="54">
        <v>42856</v>
      </c>
      <c r="M247">
        <v>1409</v>
      </c>
      <c r="N247">
        <v>282144</v>
      </c>
      <c r="O247" s="53">
        <v>2.1654184304786606E-2</v>
      </c>
      <c r="P247" s="53">
        <v>0.12266249050169575</v>
      </c>
      <c r="S247" s="81">
        <v>42856</v>
      </c>
      <c r="T247" s="86"/>
      <c r="U247" s="86"/>
      <c r="V247" s="86"/>
      <c r="W247" s="87"/>
      <c r="Y247" s="81">
        <v>42856</v>
      </c>
      <c r="Z247" s="86"/>
      <c r="AA247" s="86"/>
      <c r="AB247" s="86"/>
      <c r="AC247" s="87"/>
    </row>
    <row r="248" spans="1:29" x14ac:dyDescent="0.25">
      <c r="A248" t="str">
        <f t="shared" si="6"/>
        <v/>
      </c>
      <c r="B248" s="52">
        <v>42887</v>
      </c>
      <c r="C248">
        <v>2859</v>
      </c>
      <c r="D248">
        <v>175095</v>
      </c>
      <c r="E248" s="53">
        <v>9.3663911845730086E-2</v>
      </c>
      <c r="F248" s="53">
        <v>0.10473881747525327</v>
      </c>
      <c r="K248" t="str">
        <f t="shared" si="7"/>
        <v/>
      </c>
      <c r="L248" s="54">
        <v>42887</v>
      </c>
      <c r="M248">
        <v>2859</v>
      </c>
      <c r="N248">
        <v>175095</v>
      </c>
      <c r="O248" s="53">
        <v>5.3073563990594597E-2</v>
      </c>
      <c r="P248" s="53">
        <v>7.2414891922035096E-2</v>
      </c>
      <c r="S248" s="81">
        <v>42887</v>
      </c>
      <c r="T248" s="86"/>
      <c r="U248" s="86"/>
      <c r="V248" s="86"/>
      <c r="W248" s="87"/>
      <c r="Y248" s="81">
        <v>42887</v>
      </c>
      <c r="Z248" s="86"/>
      <c r="AA248" s="86"/>
      <c r="AB248" s="86"/>
      <c r="AC248" s="87"/>
    </row>
    <row r="249" spans="1:29" x14ac:dyDescent="0.25">
      <c r="A249" t="str">
        <f t="shared" si="6"/>
        <v/>
      </c>
      <c r="B249" s="52">
        <v>42917</v>
      </c>
      <c r="C249">
        <v>2987</v>
      </c>
      <c r="D249">
        <v>558862</v>
      </c>
      <c r="E249" s="53">
        <v>0.2429570429570429</v>
      </c>
      <c r="F249" s="53">
        <v>0.13793358479402418</v>
      </c>
      <c r="K249" t="str">
        <f t="shared" si="7"/>
        <v/>
      </c>
      <c r="L249" s="54">
        <v>42917</v>
      </c>
      <c r="M249">
        <v>2987</v>
      </c>
      <c r="N249">
        <v>558862</v>
      </c>
      <c r="O249" s="53">
        <v>0.16629445112523622</v>
      </c>
      <c r="P249" s="53">
        <v>0.12664318666600516</v>
      </c>
      <c r="S249" s="81">
        <v>42917</v>
      </c>
      <c r="T249" s="86"/>
      <c r="U249" s="86"/>
      <c r="V249" s="86"/>
      <c r="W249" s="87"/>
      <c r="Y249" s="81">
        <v>42917</v>
      </c>
      <c r="Z249" s="86"/>
      <c r="AA249" s="86"/>
      <c r="AB249" s="86"/>
      <c r="AC249" s="87"/>
    </row>
    <row r="250" spans="1:29" x14ac:dyDescent="0.25">
      <c r="A250" t="str">
        <f t="shared" si="6"/>
        <v/>
      </c>
      <c r="B250" s="52">
        <v>42948</v>
      </c>
      <c r="C250">
        <v>3290</v>
      </c>
      <c r="D250">
        <v>19461</v>
      </c>
      <c r="E250" s="53">
        <v>0.43861576489975285</v>
      </c>
      <c r="F250" s="53">
        <v>0.18558856169509896</v>
      </c>
      <c r="K250" t="str">
        <f t="shared" si="7"/>
        <v/>
      </c>
      <c r="L250" s="54">
        <v>42948</v>
      </c>
      <c r="M250">
        <v>3290</v>
      </c>
      <c r="N250">
        <v>19461</v>
      </c>
      <c r="O250" s="53">
        <v>0.28588765603328703</v>
      </c>
      <c r="P250" s="53">
        <v>0.11401419201154139</v>
      </c>
      <c r="S250" s="81">
        <v>42948</v>
      </c>
      <c r="T250" s="86"/>
      <c r="U250" s="86"/>
      <c r="V250" s="86"/>
      <c r="W250" s="87"/>
      <c r="Y250" s="81">
        <v>42948</v>
      </c>
      <c r="Z250" s="86"/>
      <c r="AA250" s="86"/>
      <c r="AB250" s="86"/>
      <c r="AC250" s="87"/>
    </row>
    <row r="251" spans="1:29" x14ac:dyDescent="0.25">
      <c r="A251" t="str">
        <f t="shared" si="6"/>
        <v/>
      </c>
      <c r="B251" s="52">
        <v>42979</v>
      </c>
      <c r="C251">
        <v>5746</v>
      </c>
      <c r="D251">
        <v>61002</v>
      </c>
      <c r="E251" s="53">
        <v>0.14621409921671025</v>
      </c>
      <c r="F251" s="53">
        <v>0.14946979475109456</v>
      </c>
      <c r="K251" t="str">
        <f t="shared" si="7"/>
        <v/>
      </c>
      <c r="L251" s="54">
        <v>42979</v>
      </c>
      <c r="M251">
        <v>5746</v>
      </c>
      <c r="N251">
        <v>61002</v>
      </c>
      <c r="O251" s="53">
        <v>0.16158584741746962</v>
      </c>
      <c r="P251" s="53">
        <v>7.5372910042866836E-2</v>
      </c>
      <c r="S251" s="81">
        <v>42979</v>
      </c>
      <c r="T251" s="86"/>
      <c r="U251" s="86"/>
      <c r="V251" s="86"/>
      <c r="W251" s="87"/>
      <c r="Y251" s="81">
        <v>42979</v>
      </c>
      <c r="Z251" s="86"/>
      <c r="AA251" s="86"/>
      <c r="AB251" s="86"/>
      <c r="AC251" s="87"/>
    </row>
    <row r="252" spans="1:29" x14ac:dyDescent="0.25">
      <c r="A252" t="str">
        <f t="shared" si="6"/>
        <v/>
      </c>
      <c r="B252" s="52">
        <v>43009</v>
      </c>
      <c r="C252">
        <v>6938</v>
      </c>
      <c r="D252">
        <v>44877</v>
      </c>
      <c r="E252" s="53">
        <v>0.13171759747102207</v>
      </c>
      <c r="F252" s="53">
        <v>9.0821964811812927E-2</v>
      </c>
      <c r="K252" t="str">
        <f t="shared" si="7"/>
        <v/>
      </c>
      <c r="L252" s="54">
        <v>43009</v>
      </c>
      <c r="M252">
        <v>6938</v>
      </c>
      <c r="N252">
        <v>44877</v>
      </c>
      <c r="O252" s="53">
        <v>0.14807987711213522</v>
      </c>
      <c r="P252" s="53">
        <v>4.4932584994516578E-2</v>
      </c>
      <c r="S252" s="81">
        <v>43009</v>
      </c>
      <c r="T252" s="86"/>
      <c r="U252" s="86"/>
      <c r="V252" s="86"/>
      <c r="W252" s="87"/>
      <c r="Y252" s="81">
        <v>43009</v>
      </c>
      <c r="Z252" s="86"/>
      <c r="AA252" s="86"/>
      <c r="AB252" s="86"/>
      <c r="AC252" s="87"/>
    </row>
    <row r="253" spans="1:29" x14ac:dyDescent="0.25">
      <c r="A253" t="str">
        <f t="shared" si="6"/>
        <v/>
      </c>
      <c r="B253" s="52">
        <v>43040</v>
      </c>
      <c r="C253">
        <v>1415</v>
      </c>
      <c r="D253">
        <v>476946</v>
      </c>
      <c r="E253" s="53">
        <v>0.15155638714067021</v>
      </c>
      <c r="F253" s="53">
        <v>0.11968889261026905</v>
      </c>
      <c r="K253" t="str">
        <f t="shared" si="7"/>
        <v/>
      </c>
      <c r="L253" s="54">
        <v>43040</v>
      </c>
      <c r="M253">
        <v>1415</v>
      </c>
      <c r="N253">
        <v>476946</v>
      </c>
      <c r="O253" s="53">
        <v>6.5763129524102792E-2</v>
      </c>
      <c r="P253" s="53">
        <v>-5.9062930424023108E-3</v>
      </c>
      <c r="S253" s="81">
        <v>43040</v>
      </c>
      <c r="T253" s="86"/>
      <c r="U253" s="86"/>
      <c r="V253" s="86"/>
      <c r="W253" s="87"/>
      <c r="Y253" s="81">
        <v>43040</v>
      </c>
      <c r="Z253" s="86"/>
      <c r="AA253" s="86"/>
      <c r="AB253" s="86"/>
      <c r="AC253" s="87"/>
    </row>
    <row r="254" spans="1:29" x14ac:dyDescent="0.25">
      <c r="A254" t="str">
        <f t="shared" si="6"/>
        <v/>
      </c>
      <c r="B254" s="52">
        <v>43070</v>
      </c>
      <c r="C254">
        <v>4222</v>
      </c>
      <c r="D254">
        <v>700442</v>
      </c>
      <c r="E254" s="53">
        <v>0.3349028840494408</v>
      </c>
      <c r="F254" s="53">
        <v>0.18505986906821348</v>
      </c>
      <c r="K254" t="str">
        <f t="shared" si="7"/>
        <v/>
      </c>
      <c r="L254" s="54">
        <v>43070</v>
      </c>
      <c r="M254">
        <v>4222</v>
      </c>
      <c r="N254">
        <v>700442</v>
      </c>
      <c r="O254" s="53">
        <v>5.7968725319854641E-2</v>
      </c>
      <c r="P254" s="53">
        <v>-2.5584061917729661E-2</v>
      </c>
      <c r="S254" s="81">
        <v>43070</v>
      </c>
      <c r="T254" s="86"/>
      <c r="U254" s="86"/>
      <c r="V254" s="86"/>
      <c r="W254" s="87"/>
      <c r="Y254" s="81">
        <v>43070</v>
      </c>
      <c r="Z254" s="86"/>
      <c r="AA254" s="86"/>
      <c r="AB254" s="86"/>
      <c r="AC254" s="87"/>
    </row>
    <row r="255" spans="1:29" x14ac:dyDescent="0.25">
      <c r="A255">
        <f t="shared" si="6"/>
        <v>2018</v>
      </c>
      <c r="B255" s="52">
        <v>43101</v>
      </c>
      <c r="C255">
        <v>3257</v>
      </c>
      <c r="D255">
        <v>397571</v>
      </c>
      <c r="E255" s="53">
        <v>0.12812934631432538</v>
      </c>
      <c r="F255" s="53">
        <v>0.14473433136156255</v>
      </c>
      <c r="K255">
        <f t="shared" si="7"/>
        <v>2018</v>
      </c>
      <c r="L255" s="54">
        <v>43101</v>
      </c>
      <c r="M255">
        <v>3257</v>
      </c>
      <c r="N255">
        <v>397571</v>
      </c>
      <c r="O255" s="53">
        <v>8.8834154351395744E-2</v>
      </c>
      <c r="P255" s="53">
        <v>-3.2888836241179109E-2</v>
      </c>
      <c r="S255" s="81">
        <v>43101</v>
      </c>
      <c r="T255" s="86"/>
      <c r="U255" s="86"/>
      <c r="V255" s="86"/>
      <c r="W255" s="87"/>
      <c r="Y255" s="81">
        <v>43101</v>
      </c>
      <c r="Z255" s="86"/>
      <c r="AA255" s="86"/>
      <c r="AB255" s="86"/>
      <c r="AC255" s="87"/>
    </row>
    <row r="256" spans="1:29" x14ac:dyDescent="0.25">
      <c r="A256" t="str">
        <f t="shared" si="6"/>
        <v/>
      </c>
      <c r="B256" s="52">
        <v>43132</v>
      </c>
      <c r="C256">
        <v>5860</v>
      </c>
      <c r="D256">
        <v>462911</v>
      </c>
      <c r="E256" s="53">
        <v>0.12396990326048019</v>
      </c>
      <c r="F256" s="53">
        <v>7.0824719432959204E-2</v>
      </c>
      <c r="K256" t="str">
        <f t="shared" si="7"/>
        <v/>
      </c>
      <c r="L256" s="54">
        <v>43132</v>
      </c>
      <c r="M256">
        <v>5860</v>
      </c>
      <c r="N256">
        <v>462911</v>
      </c>
      <c r="O256" s="53">
        <v>5.9370988446726614E-2</v>
      </c>
      <c r="P256" s="53">
        <v>2.6626570459148402E-2</v>
      </c>
      <c r="S256" s="81">
        <v>43132</v>
      </c>
      <c r="T256" s="86"/>
      <c r="U256" s="86"/>
      <c r="V256" s="86"/>
      <c r="W256" s="87"/>
      <c r="Y256" s="81">
        <v>43132</v>
      </c>
      <c r="Z256" s="86"/>
      <c r="AA256" s="86"/>
      <c r="AB256" s="86"/>
      <c r="AC256" s="87"/>
    </row>
    <row r="257" spans="1:29" x14ac:dyDescent="0.25">
      <c r="A257" t="str">
        <f t="shared" si="6"/>
        <v/>
      </c>
      <c r="B257" s="52">
        <v>43160</v>
      </c>
      <c r="C257">
        <v>3809</v>
      </c>
      <c r="D257">
        <v>58781</v>
      </c>
      <c r="E257" s="53">
        <v>8.6668767727702267E-3</v>
      </c>
      <c r="F257" s="53">
        <v>-8.6045360007923177E-2</v>
      </c>
      <c r="K257" t="str">
        <f t="shared" si="7"/>
        <v/>
      </c>
      <c r="L257" s="54">
        <v>43160</v>
      </c>
      <c r="M257">
        <v>3809</v>
      </c>
      <c r="N257">
        <v>58781</v>
      </c>
      <c r="O257" s="53">
        <v>1.1683320522674956E-2</v>
      </c>
      <c r="P257" s="53">
        <v>-1.7153792623521236E-2</v>
      </c>
      <c r="S257" s="81">
        <v>43160</v>
      </c>
      <c r="T257" s="86"/>
      <c r="U257" s="86"/>
      <c r="V257" s="86"/>
      <c r="W257" s="87"/>
      <c r="Y257" s="81">
        <v>43160</v>
      </c>
      <c r="Z257" s="86"/>
      <c r="AA257" s="86"/>
      <c r="AB257" s="86"/>
      <c r="AC257" s="87"/>
    </row>
    <row r="258" spans="1:29" x14ac:dyDescent="0.25">
      <c r="A258" t="str">
        <f t="shared" si="6"/>
        <v/>
      </c>
      <c r="B258" s="52">
        <v>43191</v>
      </c>
      <c r="C258">
        <v>5734</v>
      </c>
      <c r="D258">
        <v>73498</v>
      </c>
      <c r="E258" s="53">
        <v>5.6429070580013896E-2</v>
      </c>
      <c r="F258" s="53">
        <v>-6.2794178466628603E-2</v>
      </c>
      <c r="K258" t="str">
        <f t="shared" si="7"/>
        <v/>
      </c>
      <c r="L258" s="54">
        <v>43191</v>
      </c>
      <c r="M258">
        <v>5734</v>
      </c>
      <c r="N258">
        <v>73498</v>
      </c>
      <c r="O258" s="53">
        <v>-1.9230769230769273E-2</v>
      </c>
      <c r="P258" s="53">
        <v>-2.6382743839857836E-2</v>
      </c>
      <c r="S258" s="81">
        <v>43191</v>
      </c>
      <c r="T258" s="86"/>
      <c r="U258" s="86"/>
      <c r="V258" s="86"/>
      <c r="W258" s="87"/>
      <c r="Y258" s="81">
        <v>43191</v>
      </c>
      <c r="Z258" s="86"/>
      <c r="AA258" s="86"/>
      <c r="AB258" s="86"/>
      <c r="AC258" s="87"/>
    </row>
    <row r="259" spans="1:29" x14ac:dyDescent="0.25">
      <c r="A259" t="str">
        <f t="shared" si="6"/>
        <v/>
      </c>
      <c r="B259" s="52">
        <v>43221</v>
      </c>
      <c r="C259">
        <v>4873</v>
      </c>
      <c r="D259">
        <v>83229</v>
      </c>
      <c r="E259" s="53">
        <v>3.0503304524656771E-2</v>
      </c>
      <c r="F259" s="53">
        <v>-4.0811187727589626E-2</v>
      </c>
      <c r="K259" t="str">
        <f t="shared" si="7"/>
        <v/>
      </c>
      <c r="L259" s="54">
        <v>43221</v>
      </c>
      <c r="M259">
        <v>4873</v>
      </c>
      <c r="N259">
        <v>83229</v>
      </c>
      <c r="O259" s="53">
        <v>2.8047808764940285E-2</v>
      </c>
      <c r="P259" s="53">
        <v>-5.8323909831532572E-2</v>
      </c>
      <c r="S259" s="81">
        <v>43221</v>
      </c>
      <c r="T259" s="86"/>
      <c r="U259" s="86"/>
      <c r="V259" s="86"/>
      <c r="W259" s="87"/>
      <c r="Y259" s="81">
        <v>43221</v>
      </c>
      <c r="Z259" s="86"/>
      <c r="AA259" s="86"/>
      <c r="AB259" s="86"/>
      <c r="AC259" s="87"/>
    </row>
    <row r="260" spans="1:29" x14ac:dyDescent="0.25">
      <c r="A260" t="str">
        <f t="shared" si="6"/>
        <v/>
      </c>
      <c r="B260" s="52">
        <v>43252</v>
      </c>
      <c r="C260">
        <v>9619</v>
      </c>
      <c r="D260">
        <v>470843</v>
      </c>
      <c r="E260" s="53">
        <v>3.8790931989924449E-2</v>
      </c>
      <c r="F260" s="53">
        <v>-6.5445026178012622E-4</v>
      </c>
      <c r="K260" t="str">
        <f t="shared" si="7"/>
        <v/>
      </c>
      <c r="L260" s="54">
        <v>43252</v>
      </c>
      <c r="M260">
        <v>9619</v>
      </c>
      <c r="N260">
        <v>470843</v>
      </c>
      <c r="O260" s="53">
        <v>4.8484848484848575E-2</v>
      </c>
      <c r="P260" s="53">
        <v>-6.0080062729561345E-2</v>
      </c>
      <c r="S260" s="81">
        <v>43252</v>
      </c>
      <c r="T260" s="86"/>
      <c r="U260" s="86"/>
      <c r="V260" s="86"/>
      <c r="W260" s="87"/>
      <c r="Y260" s="81">
        <v>43252</v>
      </c>
      <c r="Z260" s="86"/>
      <c r="AA260" s="86"/>
      <c r="AB260" s="86"/>
      <c r="AC260" s="87"/>
    </row>
    <row r="261" spans="1:29" x14ac:dyDescent="0.25">
      <c r="A261" t="str">
        <f t="shared" si="6"/>
        <v/>
      </c>
      <c r="B261" s="52">
        <v>43282</v>
      </c>
      <c r="C261">
        <v>5173</v>
      </c>
      <c r="D261">
        <v>101846</v>
      </c>
      <c r="E261" s="53">
        <v>-1.5110110914643982E-2</v>
      </c>
      <c r="F261" s="53">
        <v>-3.9098623980984515E-2</v>
      </c>
      <c r="K261" t="str">
        <f t="shared" si="7"/>
        <v/>
      </c>
      <c r="L261" s="54">
        <v>43282</v>
      </c>
      <c r="M261">
        <v>5173</v>
      </c>
      <c r="N261">
        <v>101846</v>
      </c>
      <c r="O261" s="53">
        <v>2.4304021210782123E-2</v>
      </c>
      <c r="P261" s="53">
        <v>-0.10101855113302805</v>
      </c>
      <c r="S261" s="81">
        <v>43282</v>
      </c>
      <c r="T261" s="86"/>
      <c r="U261" s="86"/>
      <c r="V261" s="86"/>
      <c r="W261" s="87"/>
      <c r="Y261" s="81">
        <v>43282</v>
      </c>
      <c r="Z261" s="86"/>
      <c r="AA261" s="86"/>
      <c r="AB261" s="86"/>
      <c r="AC261" s="87"/>
    </row>
    <row r="262" spans="1:29" x14ac:dyDescent="0.25">
      <c r="A262" t="str">
        <f t="shared" si="6"/>
        <v/>
      </c>
      <c r="B262" s="52">
        <v>43313</v>
      </c>
      <c r="C262">
        <v>9956</v>
      </c>
      <c r="D262">
        <v>94058</v>
      </c>
      <c r="E262" s="53">
        <v>-7.3119511263841197E-2</v>
      </c>
      <c r="F262" s="53">
        <v>-7.3229134920980488E-2</v>
      </c>
      <c r="K262" t="str">
        <f t="shared" si="7"/>
        <v/>
      </c>
      <c r="L262" s="54">
        <v>43313</v>
      </c>
      <c r="M262">
        <v>9956</v>
      </c>
      <c r="N262">
        <v>94058</v>
      </c>
      <c r="O262" s="53">
        <v>-0.1485775920183362</v>
      </c>
      <c r="P262" s="53">
        <v>-0.10845160561683542</v>
      </c>
      <c r="S262" s="81">
        <v>43313</v>
      </c>
      <c r="T262" s="86"/>
      <c r="U262" s="86"/>
      <c r="V262" s="86"/>
      <c r="W262" s="87"/>
      <c r="Y262" s="81">
        <v>43313</v>
      </c>
      <c r="Z262" s="86"/>
      <c r="AA262" s="86"/>
      <c r="AB262" s="86"/>
      <c r="AC262" s="87"/>
    </row>
    <row r="263" spans="1:29" x14ac:dyDescent="0.25">
      <c r="A263" t="str">
        <f t="shared" si="6"/>
        <v/>
      </c>
      <c r="B263" s="52">
        <v>43344</v>
      </c>
      <c r="C263">
        <v>6240</v>
      </c>
      <c r="D263">
        <v>65808</v>
      </c>
      <c r="E263" s="53">
        <v>-1.0768275005177075E-2</v>
      </c>
      <c r="F263" s="53">
        <v>-8.9852264470816179E-2</v>
      </c>
      <c r="K263" t="str">
        <f t="shared" si="7"/>
        <v/>
      </c>
      <c r="L263" s="54">
        <v>43344</v>
      </c>
      <c r="M263">
        <v>6240</v>
      </c>
      <c r="N263">
        <v>65808</v>
      </c>
      <c r="O263" s="53">
        <v>-0.11136796301332608</v>
      </c>
      <c r="P263" s="53">
        <v>-8.9351906330901398E-2</v>
      </c>
      <c r="S263" s="81">
        <v>43344</v>
      </c>
      <c r="T263" s="86"/>
      <c r="U263" s="86"/>
      <c r="V263" s="86"/>
      <c r="W263" s="87"/>
      <c r="Y263" s="81">
        <v>43344</v>
      </c>
      <c r="Z263" s="86"/>
      <c r="AA263" s="86"/>
      <c r="AB263" s="86"/>
      <c r="AC263" s="87"/>
    </row>
    <row r="264" spans="1:29" x14ac:dyDescent="0.25">
      <c r="A264" t="str">
        <f t="shared" si="6"/>
        <v/>
      </c>
      <c r="B264" s="52">
        <v>43374</v>
      </c>
      <c r="C264">
        <v>8662</v>
      </c>
      <c r="D264">
        <v>16739</v>
      </c>
      <c r="E264" s="53">
        <v>-3.9478584729981336E-2</v>
      </c>
      <c r="F264" s="53">
        <v>-3.3288861410302295E-2</v>
      </c>
      <c r="K264" t="str">
        <f t="shared" si="7"/>
        <v/>
      </c>
      <c r="L264" s="54">
        <v>43374</v>
      </c>
      <c r="M264">
        <v>8662</v>
      </c>
      <c r="N264">
        <v>16739</v>
      </c>
      <c r="O264" s="53">
        <v>-0.15573989831415569</v>
      </c>
      <c r="P264" s="53">
        <v>-5.3465040901373717E-2</v>
      </c>
      <c r="S264" s="81">
        <v>43374</v>
      </c>
      <c r="T264" s="86"/>
      <c r="U264" s="86"/>
      <c r="V264" s="86"/>
      <c r="W264" s="87"/>
      <c r="Y264" s="81">
        <v>43374</v>
      </c>
      <c r="Z264" s="86"/>
      <c r="AA264" s="86"/>
      <c r="AB264" s="86"/>
      <c r="AC264" s="87"/>
    </row>
    <row r="265" spans="1:29" x14ac:dyDescent="0.25">
      <c r="A265" t="str">
        <f t="shared" si="6"/>
        <v/>
      </c>
      <c r="B265" s="52">
        <v>43405</v>
      </c>
      <c r="C265">
        <v>7338</v>
      </c>
      <c r="D265">
        <v>625673</v>
      </c>
      <c r="E265" s="53">
        <v>3.2053175775480058E-2</v>
      </c>
      <c r="F265" s="53">
        <v>-4.6862536559425738E-2</v>
      </c>
      <c r="K265" t="str">
        <f t="shared" si="7"/>
        <v/>
      </c>
      <c r="L265" s="54">
        <v>43405</v>
      </c>
      <c r="M265">
        <v>7338</v>
      </c>
      <c r="N265">
        <v>625673</v>
      </c>
      <c r="O265" s="53">
        <v>-7.0086705202312194E-2</v>
      </c>
      <c r="P265" s="53">
        <v>-4.7147509158656065E-2</v>
      </c>
      <c r="S265" s="81">
        <v>43405</v>
      </c>
      <c r="T265" s="86"/>
      <c r="U265" s="86"/>
      <c r="V265" s="86"/>
      <c r="W265" s="87"/>
      <c r="Y265" s="81">
        <v>43405</v>
      </c>
      <c r="Z265" s="86"/>
      <c r="AA265" s="86"/>
      <c r="AB265" s="86"/>
      <c r="AC265" s="87"/>
    </row>
    <row r="266" spans="1:29" x14ac:dyDescent="0.25">
      <c r="A266" t="str">
        <f t="shared" si="6"/>
        <v/>
      </c>
      <c r="B266" s="52">
        <v>43435</v>
      </c>
      <c r="C266">
        <v>6364</v>
      </c>
      <c r="D266">
        <v>366370</v>
      </c>
      <c r="E266" s="53">
        <v>1.4550264550264647E-2</v>
      </c>
      <c r="F266" s="53">
        <v>-0.10907568677681811</v>
      </c>
      <c r="K266" t="str">
        <f t="shared" si="7"/>
        <v/>
      </c>
      <c r="L266" s="54">
        <v>43435</v>
      </c>
      <c r="M266">
        <v>6364</v>
      </c>
      <c r="N266">
        <v>366370</v>
      </c>
      <c r="O266" s="53">
        <v>-9.0922663481636357E-2</v>
      </c>
      <c r="P266" s="53">
        <v>-6.8291208027914663E-2</v>
      </c>
      <c r="S266" s="81">
        <v>43435</v>
      </c>
      <c r="T266" s="86"/>
      <c r="U266" s="86"/>
      <c r="V266" s="86"/>
      <c r="W266" s="87"/>
      <c r="Y266" s="81">
        <v>43435</v>
      </c>
      <c r="Z266" s="86"/>
      <c r="AA266" s="86"/>
      <c r="AB266" s="86"/>
      <c r="AC266" s="87"/>
    </row>
    <row r="267" spans="1:29" x14ac:dyDescent="0.25">
      <c r="A267" t="str">
        <f t="shared" si="6"/>
        <v/>
      </c>
      <c r="B267" s="52">
        <v>43466</v>
      </c>
      <c r="C267">
        <v>6890</v>
      </c>
      <c r="D267">
        <v>485902</v>
      </c>
      <c r="E267" s="53">
        <v>4.1917090460779738E-2</v>
      </c>
      <c r="F267" s="53">
        <v>-0.12056280828301047</v>
      </c>
      <c r="K267">
        <f t="shared" si="7"/>
        <v>2019</v>
      </c>
      <c r="L267" s="54">
        <v>43466</v>
      </c>
      <c r="M267">
        <v>6890</v>
      </c>
      <c r="N267">
        <v>485902</v>
      </c>
      <c r="O267" s="53">
        <v>-0.1132559191675464</v>
      </c>
      <c r="P267" s="53">
        <v>-8.7428586426827937E-2</v>
      </c>
      <c r="S267" s="81">
        <v>43466</v>
      </c>
      <c r="T267" s="82"/>
      <c r="U267" s="82"/>
      <c r="V267" s="82"/>
      <c r="W267" s="83"/>
      <c r="Y267" s="81">
        <v>43466</v>
      </c>
      <c r="Z267" s="82"/>
      <c r="AA267" s="82"/>
      <c r="AB267" s="82"/>
      <c r="AC267" s="83"/>
    </row>
    <row r="268" spans="1:29" x14ac:dyDescent="0.25">
      <c r="A268">
        <f>IF(YEAR(B268)&lt;&gt;$B$10,IF(MONTH(B268)=1,YEAR(B268),""),IF(MONTH(B268)=$C$10,YEAR(B268),""))</f>
        <v>2019</v>
      </c>
      <c r="B268" s="52">
        <v>43497</v>
      </c>
      <c r="C268">
        <v>7923</v>
      </c>
      <c r="D268">
        <v>851157</v>
      </c>
      <c r="E268" s="53">
        <v>6.5667835511635353E-2</v>
      </c>
      <c r="F268" s="53">
        <v>-9.3091203695723324E-2</v>
      </c>
      <c r="K268" t="str">
        <f t="shared" si="7"/>
        <v/>
      </c>
      <c r="L268" s="54">
        <v>43497</v>
      </c>
      <c r="M268">
        <v>7923</v>
      </c>
      <c r="N268">
        <v>851157</v>
      </c>
      <c r="O268" s="53">
        <v>-3.9987882459860624E-2</v>
      </c>
      <c r="P268" s="53">
        <v>-0.13692184190749468</v>
      </c>
      <c r="S268" s="81">
        <v>43497</v>
      </c>
      <c r="T268" s="82"/>
      <c r="U268" s="82"/>
      <c r="V268" s="82"/>
      <c r="W268" s="83"/>
      <c r="Y268" s="81">
        <v>43497</v>
      </c>
      <c r="Z268" s="82"/>
      <c r="AA268" s="82"/>
      <c r="AB268" s="82"/>
      <c r="AC268" s="83"/>
    </row>
    <row r="269" spans="1:29" x14ac:dyDescent="0.25">
      <c r="A269" t="str">
        <f t="shared" si="6"/>
        <v/>
      </c>
      <c r="B269" s="52">
        <v>43525</v>
      </c>
      <c r="C269">
        <v>5600</v>
      </c>
      <c r="D269">
        <v>20399</v>
      </c>
      <c r="E269" s="53">
        <v>-4.2805811591938747E-2</v>
      </c>
      <c r="F269" s="53">
        <v>-2.114171777811491E-2</v>
      </c>
      <c r="K269" t="str">
        <f t="shared" si="7"/>
        <v/>
      </c>
      <c r="L269" s="54">
        <v>43525</v>
      </c>
      <c r="M269">
        <v>5600</v>
      </c>
      <c r="N269">
        <v>20399</v>
      </c>
      <c r="O269" s="53">
        <v>-0.11274882236742134</v>
      </c>
      <c r="P269" s="53">
        <v>-0.11061351647962614</v>
      </c>
      <c r="S269" s="81">
        <v>43525</v>
      </c>
      <c r="T269" s="82"/>
      <c r="U269" s="82"/>
      <c r="V269" s="82"/>
      <c r="W269" s="83"/>
      <c r="Y269" s="81">
        <v>43525</v>
      </c>
      <c r="Z269" s="82"/>
      <c r="AA269" s="82"/>
      <c r="AB269" s="82"/>
      <c r="AC269" s="83"/>
    </row>
    <row r="270" spans="1:29" x14ac:dyDescent="0.25">
      <c r="A270" t="str">
        <f t="shared" si="6"/>
        <v/>
      </c>
      <c r="B270" s="52">
        <v>43556</v>
      </c>
      <c r="C270">
        <v>3622</v>
      </c>
      <c r="D270">
        <v>87433</v>
      </c>
      <c r="E270" s="53">
        <v>-3.7373904415412551E-2</v>
      </c>
      <c r="F270" s="53">
        <v>-3.2434306607688868E-2</v>
      </c>
      <c r="K270" t="str">
        <f t="shared" si="7"/>
        <v/>
      </c>
      <c r="L270" s="54">
        <v>43556</v>
      </c>
      <c r="M270">
        <v>3622</v>
      </c>
      <c r="N270">
        <v>87433</v>
      </c>
      <c r="O270" s="53">
        <v>-9.9659698590179868E-2</v>
      </c>
      <c r="P270" s="53">
        <v>-7.9414995393664478E-2</v>
      </c>
      <c r="S270" s="81">
        <v>43556</v>
      </c>
      <c r="T270" s="82"/>
      <c r="U270" s="82"/>
      <c r="V270" s="82"/>
      <c r="W270" s="83"/>
      <c r="Y270" s="81">
        <v>43556</v>
      </c>
      <c r="Z270" s="82"/>
      <c r="AA270" s="82"/>
      <c r="AB270" s="82"/>
      <c r="AC270" s="83"/>
    </row>
    <row r="271" spans="1:29" x14ac:dyDescent="0.25">
      <c r="A271" t="str">
        <f t="shared" si="6"/>
        <v/>
      </c>
      <c r="B271" s="52">
        <v>43586</v>
      </c>
      <c r="C271">
        <v>6450</v>
      </c>
      <c r="D271">
        <v>61406</v>
      </c>
      <c r="E271" s="53">
        <v>-0.17974017431343525</v>
      </c>
      <c r="F271" s="53">
        <v>-7.3453686314896682E-2</v>
      </c>
      <c r="K271" t="str">
        <f t="shared" si="7"/>
        <v/>
      </c>
      <c r="L271" s="54">
        <v>43586</v>
      </c>
      <c r="M271">
        <v>6450</v>
      </c>
      <c r="N271">
        <v>61406</v>
      </c>
      <c r="O271" s="53">
        <v>-0.16044024182297323</v>
      </c>
      <c r="P271" s="53">
        <v>-4.0382171188149241E-2</v>
      </c>
      <c r="S271" s="81">
        <v>43586</v>
      </c>
      <c r="T271" s="82"/>
      <c r="U271" s="82"/>
      <c r="V271" s="82"/>
      <c r="W271" s="83"/>
      <c r="Y271" s="81">
        <v>43586</v>
      </c>
      <c r="Z271" s="82"/>
      <c r="AA271" s="82"/>
      <c r="AB271" s="82"/>
      <c r="AC271" s="83"/>
    </row>
    <row r="272" spans="1:29" x14ac:dyDescent="0.25">
      <c r="A272" t="str">
        <f t="shared" si="6"/>
        <v/>
      </c>
      <c r="B272" s="52">
        <v>43617</v>
      </c>
      <c r="C272">
        <v>4884</v>
      </c>
      <c r="D272">
        <v>77194</v>
      </c>
      <c r="E272" s="53">
        <v>-0.15050113158745559</v>
      </c>
      <c r="F272" s="53">
        <v>-9.0768134365730613E-2</v>
      </c>
      <c r="K272" t="str">
        <f t="shared" si="7"/>
        <v/>
      </c>
      <c r="L272" s="54">
        <v>43617</v>
      </c>
      <c r="M272">
        <v>4884</v>
      </c>
      <c r="N272">
        <v>77194</v>
      </c>
      <c r="O272" s="53">
        <v>-0.15226650441131728</v>
      </c>
      <c r="P272" s="53">
        <v>-2.226105588534899E-2</v>
      </c>
      <c r="S272" s="81">
        <v>43617</v>
      </c>
      <c r="T272" s="82"/>
      <c r="U272" s="82"/>
      <c r="V272" s="82"/>
      <c r="W272" s="83"/>
      <c r="Y272" s="81">
        <v>43617</v>
      </c>
      <c r="Z272" s="82"/>
      <c r="AA272" s="82"/>
      <c r="AB272" s="82"/>
      <c r="AC272" s="83"/>
    </row>
    <row r="273" spans="1:29" x14ac:dyDescent="0.25">
      <c r="A273" t="str">
        <f t="shared" si="6"/>
        <v/>
      </c>
      <c r="B273" s="52">
        <v>43647</v>
      </c>
      <c r="C273">
        <v>3999</v>
      </c>
      <c r="D273">
        <v>57011</v>
      </c>
      <c r="E273" s="53">
        <v>-0.18899951036396279</v>
      </c>
      <c r="F273" s="53">
        <v>-6.7909286797885771E-2</v>
      </c>
      <c r="K273" t="str">
        <f t="shared" si="7"/>
        <v/>
      </c>
      <c r="L273" s="54">
        <v>43647</v>
      </c>
      <c r="M273">
        <v>3999</v>
      </c>
      <c r="N273">
        <v>57011</v>
      </c>
      <c r="O273" s="53">
        <v>-3.609433419614605E-2</v>
      </c>
      <c r="P273" s="53">
        <v>-1.0587236543516232E-2</v>
      </c>
      <c r="S273" s="81">
        <v>43647</v>
      </c>
      <c r="T273" s="82"/>
      <c r="U273" s="82"/>
      <c r="V273" s="82"/>
      <c r="W273" s="83"/>
      <c r="Y273" s="81">
        <v>43647</v>
      </c>
      <c r="Z273" s="82"/>
      <c r="AA273" s="82"/>
      <c r="AB273" s="82"/>
      <c r="AC273" s="83"/>
    </row>
    <row r="274" spans="1:29" x14ac:dyDescent="0.25">
      <c r="A274" t="str">
        <f t="shared" si="6"/>
        <v/>
      </c>
      <c r="B274" s="52">
        <v>43678</v>
      </c>
      <c r="C274">
        <v>5214</v>
      </c>
      <c r="D274">
        <v>55910</v>
      </c>
      <c r="E274" s="53">
        <v>-0.18990731204943356</v>
      </c>
      <c r="F274" s="53">
        <v>-5.4152769295814362E-2</v>
      </c>
      <c r="K274" t="str">
        <f t="shared" si="7"/>
        <v/>
      </c>
      <c r="L274" s="54">
        <v>43678</v>
      </c>
      <c r="M274">
        <v>5214</v>
      </c>
      <c r="N274">
        <v>55910</v>
      </c>
      <c r="O274" s="53">
        <v>3.3095803642121835E-2</v>
      </c>
      <c r="P274" s="53">
        <v>-2.4879445321802862E-2</v>
      </c>
      <c r="S274" s="81">
        <v>43678</v>
      </c>
      <c r="T274" s="82"/>
      <c r="U274" s="82"/>
      <c r="V274" s="82"/>
      <c r="W274" s="83"/>
      <c r="Y274" s="81">
        <v>43678</v>
      </c>
      <c r="Z274" s="82"/>
      <c r="AA274" s="82"/>
      <c r="AB274" s="82"/>
      <c r="AC274" s="83"/>
    </row>
    <row r="275" spans="1:29" x14ac:dyDescent="0.25">
      <c r="A275" t="str">
        <f t="shared" si="6"/>
        <v/>
      </c>
      <c r="B275" s="52">
        <v>43709</v>
      </c>
      <c r="C275">
        <v>9193</v>
      </c>
      <c r="D275">
        <v>20922</v>
      </c>
      <c r="E275" s="53">
        <v>-0.12769520619635755</v>
      </c>
      <c r="F275" s="53">
        <v>5.7211282597127155E-3</v>
      </c>
      <c r="K275" t="str">
        <f t="shared" si="7"/>
        <v/>
      </c>
      <c r="L275" s="54">
        <v>43709</v>
      </c>
      <c r="M275">
        <v>9193</v>
      </c>
      <c r="N275">
        <v>20922</v>
      </c>
      <c r="O275" s="53">
        <v>1.1782708492731553E-2</v>
      </c>
      <c r="P275" s="53">
        <v>-6.3568596095914143E-2</v>
      </c>
      <c r="S275" s="81">
        <v>43709</v>
      </c>
      <c r="T275" s="82"/>
      <c r="U275" s="82"/>
      <c r="V275" s="82"/>
      <c r="W275" s="83"/>
      <c r="Y275" s="81">
        <v>43709</v>
      </c>
      <c r="Z275" s="82"/>
      <c r="AA275" s="82"/>
      <c r="AB275" s="82"/>
      <c r="AC275" s="83"/>
    </row>
    <row r="276" spans="1:29" x14ac:dyDescent="0.25">
      <c r="A276" t="str">
        <f t="shared" si="6"/>
        <v/>
      </c>
      <c r="B276" s="52">
        <v>43739</v>
      </c>
      <c r="C276">
        <v>9235</v>
      </c>
      <c r="D276">
        <v>71846</v>
      </c>
      <c r="E276" s="53">
        <v>-0.12310973245443968</v>
      </c>
      <c r="F276" s="53">
        <v>-6.9689421480184865E-2</v>
      </c>
      <c r="K276" t="str">
        <f t="shared" si="7"/>
        <v/>
      </c>
      <c r="L276" s="54">
        <v>43739</v>
      </c>
      <c r="M276">
        <v>9235</v>
      </c>
      <c r="N276">
        <v>71846</v>
      </c>
      <c r="O276" s="53">
        <v>6.6085578446909654E-2</v>
      </c>
      <c r="P276" s="53">
        <v>-5.8686364674037095E-2</v>
      </c>
      <c r="S276" s="81">
        <v>43739</v>
      </c>
      <c r="T276" s="82"/>
      <c r="U276" s="82"/>
      <c r="V276" s="82"/>
      <c r="W276" s="83"/>
      <c r="Y276" s="81">
        <v>43739</v>
      </c>
      <c r="Z276" s="82"/>
      <c r="AA276" s="82"/>
      <c r="AB276" s="82"/>
      <c r="AC276" s="83"/>
    </row>
    <row r="277" spans="1:29" x14ac:dyDescent="0.25">
      <c r="A277" t="str">
        <f t="shared" si="6"/>
        <v/>
      </c>
      <c r="B277" s="52">
        <v>43770</v>
      </c>
      <c r="C277">
        <v>2508</v>
      </c>
      <c r="D277">
        <v>707301</v>
      </c>
      <c r="E277" s="53">
        <v>-0.11578646056962927</v>
      </c>
      <c r="F277" s="53">
        <v>-4.2131599135225573E-2</v>
      </c>
      <c r="K277" t="str">
        <f t="shared" si="7"/>
        <v/>
      </c>
      <c r="L277" s="54">
        <v>43770</v>
      </c>
      <c r="M277">
        <v>2508</v>
      </c>
      <c r="N277">
        <v>707301</v>
      </c>
      <c r="O277" s="53">
        <v>4.3667443667443573E-2</v>
      </c>
      <c r="P277" s="53">
        <v>-2.2961593756418153E-2</v>
      </c>
      <c r="S277" s="81">
        <v>43770</v>
      </c>
      <c r="T277" s="82"/>
      <c r="U277" s="82"/>
      <c r="V277" s="82"/>
      <c r="W277" s="83"/>
      <c r="Y277" s="81">
        <v>43770</v>
      </c>
      <c r="Z277" s="82"/>
      <c r="AA277" s="82"/>
      <c r="AB277" s="82"/>
      <c r="AC277" s="83"/>
    </row>
    <row r="278" spans="1:29" x14ac:dyDescent="0.25">
      <c r="A278" t="str">
        <f t="shared" si="6"/>
        <v/>
      </c>
      <c r="B278" s="52">
        <v>43800</v>
      </c>
      <c r="C278">
        <v>7122</v>
      </c>
      <c r="D278">
        <v>502878</v>
      </c>
      <c r="E278" s="53">
        <v>-0.11212516297262065</v>
      </c>
      <c r="F278" s="53">
        <v>-3.8055002248923775E-2</v>
      </c>
      <c r="K278" t="str">
        <f t="shared" si="7"/>
        <v/>
      </c>
      <c r="L278" s="54">
        <v>43800</v>
      </c>
      <c r="M278">
        <v>7122</v>
      </c>
      <c r="N278">
        <v>502878</v>
      </c>
      <c r="O278" s="53">
        <v>0.23287896206273606</v>
      </c>
      <c r="P278" s="53">
        <v>8.9996140892506293E-2</v>
      </c>
      <c r="S278" s="81">
        <v>43800</v>
      </c>
      <c r="T278" s="82"/>
      <c r="U278" s="82"/>
      <c r="V278" s="82"/>
      <c r="W278" s="83"/>
      <c r="Y278" s="81">
        <v>43800</v>
      </c>
      <c r="Z278" s="82"/>
      <c r="AA278" s="82"/>
      <c r="AB278" s="82"/>
      <c r="AC278" s="83"/>
    </row>
    <row r="279" spans="1:29" x14ac:dyDescent="0.25">
      <c r="A279">
        <f t="shared" si="6"/>
        <v>2020</v>
      </c>
      <c r="B279" s="52">
        <v>43831</v>
      </c>
      <c r="C279">
        <v>4815</v>
      </c>
      <c r="D279">
        <v>459295</v>
      </c>
      <c r="E279" s="53">
        <v>-3.3574914953409252E-2</v>
      </c>
      <c r="F279" s="53">
        <v>-8.8051073068605712E-3</v>
      </c>
      <c r="K279">
        <f t="shared" si="7"/>
        <v>2020</v>
      </c>
      <c r="L279" s="54">
        <v>43831</v>
      </c>
      <c r="M279">
        <v>4815</v>
      </c>
      <c r="N279">
        <v>459295</v>
      </c>
      <c r="O279" s="53">
        <v>0.21241496598639453</v>
      </c>
      <c r="P279" s="53">
        <v>9.6437405326635028E-2</v>
      </c>
      <c r="S279" s="81">
        <v>43831</v>
      </c>
      <c r="T279" s="82"/>
      <c r="U279" s="82"/>
      <c r="V279" s="82"/>
      <c r="W279" s="83"/>
      <c r="Y279" s="81">
        <v>43831</v>
      </c>
      <c r="Z279" s="82"/>
      <c r="AA279" s="82"/>
      <c r="AB279" s="82"/>
      <c r="AC279" s="83"/>
    </row>
    <row r="280" spans="1:29" x14ac:dyDescent="0.25">
      <c r="A280" t="str">
        <f t="shared" si="6"/>
        <v/>
      </c>
      <c r="B280" s="52">
        <v>43862</v>
      </c>
      <c r="C280">
        <v>9519</v>
      </c>
      <c r="D280">
        <v>994432</v>
      </c>
      <c r="E280" s="53">
        <v>-0.11127729584205803</v>
      </c>
      <c r="F280" s="53">
        <v>-2.0346875742456638E-2</v>
      </c>
      <c r="K280" t="str">
        <f t="shared" si="7"/>
        <v/>
      </c>
      <c r="L280" s="54">
        <v>43862</v>
      </c>
      <c r="M280">
        <v>9519</v>
      </c>
      <c r="N280">
        <v>994432</v>
      </c>
      <c r="O280" s="53">
        <v>0.16992742189965293</v>
      </c>
      <c r="P280" s="53">
        <v>0.1497283872436006</v>
      </c>
      <c r="S280" s="81">
        <v>43862</v>
      </c>
      <c r="T280" s="82"/>
      <c r="U280" s="82"/>
      <c r="V280" s="82"/>
      <c r="W280" s="83"/>
      <c r="Y280" s="81">
        <v>43862</v>
      </c>
      <c r="Z280" s="82"/>
      <c r="AA280" s="82"/>
      <c r="AB280" s="82"/>
      <c r="AC280" s="83"/>
    </row>
    <row r="281" spans="1:29" x14ac:dyDescent="0.25">
      <c r="A281" t="str">
        <f t="shared" si="6"/>
        <v/>
      </c>
      <c r="B281" s="52">
        <v>43891</v>
      </c>
      <c r="C281">
        <v>1487</v>
      </c>
      <c r="D281">
        <v>12268</v>
      </c>
      <c r="E281" s="53">
        <v>-0.12567324955116699</v>
      </c>
      <c r="F281" s="53">
        <v>-0.10939765971814774</v>
      </c>
      <c r="K281" t="str">
        <f t="shared" si="7"/>
        <v/>
      </c>
      <c r="L281" s="54">
        <v>43891</v>
      </c>
      <c r="M281">
        <v>1487</v>
      </c>
      <c r="N281">
        <v>12268</v>
      </c>
      <c r="O281" s="53">
        <v>0.14899811611577318</v>
      </c>
      <c r="P281" s="53">
        <v>7.4564633296845484E-2</v>
      </c>
      <c r="S281" s="81">
        <v>43891</v>
      </c>
      <c r="T281" s="84" cm="1">
        <f t="array" ref="T281">MAX(IF(($B$50:$B$325&lt;=$T$55)*($B$50:$B$325&gt;=$T$54),$E$50:$F$325,""))</f>
        <v>7.6009394265583712</v>
      </c>
      <c r="U281" s="84"/>
      <c r="V281" s="84" cm="1">
        <f t="array" ref="V281">MIN(IF(($B$50:$B$325&lt;=$T$55)*($B$50:$B$325&gt;=$T$54),$E$50:$F$325,""))</f>
        <v>-0.91421937347148929</v>
      </c>
      <c r="W281" s="85"/>
      <c r="Y281" s="81">
        <v>43891</v>
      </c>
      <c r="Z281" s="84" cm="1">
        <f t="array" ref="Z281">MAX(IF(($L$50:$L$325&lt;=$T$55)*($L$50:$L$325&gt;=$T$54),$O$50:$P$325,""))</f>
        <v>7.6009394265583712</v>
      </c>
      <c r="AA281" s="84"/>
      <c r="AB281" s="84" cm="1">
        <f t="array" ref="AB281">MIN(IF(($L$50:$L$325&lt;=$T$55)*($L$50:$L$325&gt;=$T$54),$O$50:$P$325,""))</f>
        <v>-0.91421937347148929</v>
      </c>
      <c r="AC281" s="85"/>
    </row>
    <row r="282" spans="1:29" x14ac:dyDescent="0.25">
      <c r="A282" t="str">
        <f t="shared" si="6"/>
        <v/>
      </c>
      <c r="B282" s="52">
        <v>43922</v>
      </c>
      <c r="C282">
        <v>6855</v>
      </c>
      <c r="D282">
        <v>71843</v>
      </c>
      <c r="E282" s="53">
        <v>-0.3018381721353719</v>
      </c>
      <c r="F282" s="53">
        <v>-0.2876859593875557</v>
      </c>
      <c r="K282" t="str">
        <f t="shared" si="7"/>
        <v/>
      </c>
      <c r="L282" s="54">
        <v>43922</v>
      </c>
      <c r="M282">
        <v>6855</v>
      </c>
      <c r="N282">
        <v>71843</v>
      </c>
      <c r="O282" s="53">
        <v>-3.689704823614115E-2</v>
      </c>
      <c r="P282" s="53">
        <v>-0.16172550830903654</v>
      </c>
      <c r="S282" s="81">
        <v>43922</v>
      </c>
      <c r="T282" s="84" cm="1">
        <f t="array" ref="T282">MAX(IF(($B$50:$B$325&lt;=$T$55)*($B$50:$B$325&gt;=$T$54),$E$50:$F$325,""))</f>
        <v>7.6009394265583712</v>
      </c>
      <c r="U282" s="84"/>
      <c r="V282" s="84" cm="1">
        <f t="array" ref="V282">MIN(IF(($B$50:$B$325&lt;=$T$55)*($B$50:$B$325&gt;=$T$54),$E$50:$F$325,""))</f>
        <v>-0.91421937347148929</v>
      </c>
      <c r="W282" s="85"/>
      <c r="Y282" s="81">
        <v>43922</v>
      </c>
      <c r="Z282" s="84" cm="1">
        <f t="array" ref="Z282">MAX(IF(($L$50:$L$325&lt;=$T$55)*($L$50:$L$325&gt;=$T$54),$O$50:$P$325,""))</f>
        <v>7.6009394265583712</v>
      </c>
      <c r="AA282" s="84"/>
      <c r="AB282" s="84" cm="1">
        <f t="array" ref="AB282">MIN(IF(($L$50:$L$325&lt;=$T$55)*($L$50:$L$325&gt;=$T$54),$O$50:$P$325,""))</f>
        <v>-0.91421937347148929</v>
      </c>
      <c r="AC282" s="85"/>
    </row>
    <row r="283" spans="1:29" x14ac:dyDescent="0.25">
      <c r="A283" t="str">
        <f t="shared" si="6"/>
        <v/>
      </c>
      <c r="B283" s="52">
        <v>43952</v>
      </c>
      <c r="C283">
        <v>1409</v>
      </c>
      <c r="D283">
        <v>72609</v>
      </c>
      <c r="E283" s="53">
        <v>-0.13051323175621488</v>
      </c>
      <c r="F283" s="53">
        <v>-0.32733989342574132</v>
      </c>
      <c r="K283" t="str">
        <f t="shared" si="7"/>
        <v/>
      </c>
      <c r="L283" s="54">
        <v>43952</v>
      </c>
      <c r="M283">
        <v>1409</v>
      </c>
      <c r="N283">
        <v>72609</v>
      </c>
      <c r="O283" s="53">
        <v>-0.17485228951255538</v>
      </c>
      <c r="P283" s="53">
        <v>-0.34665412228940973</v>
      </c>
      <c r="S283" s="81">
        <v>43952</v>
      </c>
      <c r="T283" s="84" cm="1">
        <f t="array" ref="T283">MAX(IF(($B$50:$B$325&lt;=$T$55)*($B$50:$B$325&gt;=$T$54),$E$50:$F$325,""))</f>
        <v>7.6009394265583712</v>
      </c>
      <c r="U283" s="84"/>
      <c r="V283" s="84" cm="1">
        <f t="array" ref="V283">MIN(IF(($B$50:$B$325&lt;=$T$55)*($B$50:$B$325&gt;=$T$54),$E$50:$F$325,""))</f>
        <v>-0.91421937347148929</v>
      </c>
      <c r="W283" s="85"/>
      <c r="Y283" s="81">
        <v>43952</v>
      </c>
      <c r="Z283" s="84" cm="1">
        <f t="array" ref="Z283">MAX(IF(($L$50:$L$325&lt;=$T$55)*($L$50:$L$325&gt;=$T$54),$O$50:$P$325,""))</f>
        <v>7.6009394265583712</v>
      </c>
      <c r="AA283" s="84"/>
      <c r="AB283" s="84" cm="1">
        <f t="array" ref="AB283">MIN(IF(($L$50:$L$325&lt;=$T$55)*($L$50:$L$325&gt;=$T$54),$O$50:$P$325,""))</f>
        <v>-0.91421937347148929</v>
      </c>
      <c r="AC283" s="85"/>
    </row>
    <row r="284" spans="1:29" x14ac:dyDescent="0.25">
      <c r="A284" t="str">
        <f t="shared" si="6"/>
        <v/>
      </c>
      <c r="B284" s="52">
        <v>43983</v>
      </c>
      <c r="C284">
        <v>4467</v>
      </c>
      <c r="D284">
        <v>85912</v>
      </c>
      <c r="E284" s="53">
        <v>-8.8677450047573769E-2</v>
      </c>
      <c r="F284" s="53">
        <v>-0.21407463113408398</v>
      </c>
      <c r="K284" t="str">
        <f t="shared" si="7"/>
        <v/>
      </c>
      <c r="L284" s="54">
        <v>43983</v>
      </c>
      <c r="M284">
        <v>4467</v>
      </c>
      <c r="N284">
        <v>85912</v>
      </c>
      <c r="O284" s="53">
        <v>-0.28045935761708241</v>
      </c>
      <c r="P284" s="53">
        <v>-0.37968044116722499</v>
      </c>
      <c r="S284" s="81">
        <v>43983</v>
      </c>
      <c r="T284" s="82"/>
      <c r="U284" s="82"/>
      <c r="V284" s="82"/>
      <c r="W284" s="83"/>
      <c r="Y284" s="81">
        <v>43983</v>
      </c>
      <c r="Z284" s="82"/>
      <c r="AA284" s="82"/>
      <c r="AB284" s="82"/>
      <c r="AC284" s="83"/>
    </row>
    <row r="285" spans="1:29" x14ac:dyDescent="0.25">
      <c r="A285" t="str">
        <f t="shared" si="6"/>
        <v/>
      </c>
      <c r="B285" s="52">
        <v>44013</v>
      </c>
      <c r="C285">
        <v>9801</v>
      </c>
      <c r="D285">
        <v>47684</v>
      </c>
      <c r="E285" s="53">
        <v>8.210907627289199E-2</v>
      </c>
      <c r="F285" s="53">
        <v>-4.1943543120160021E-2</v>
      </c>
      <c r="K285" t="str">
        <f t="shared" si="7"/>
        <v/>
      </c>
      <c r="L285" s="54">
        <v>44013</v>
      </c>
      <c r="M285">
        <v>9801</v>
      </c>
      <c r="N285">
        <v>47684</v>
      </c>
      <c r="O285" s="53">
        <v>-0.19662837535431898</v>
      </c>
      <c r="P285" s="53">
        <v>-0.25759638310686506</v>
      </c>
      <c r="S285" s="81">
        <v>44013</v>
      </c>
      <c r="T285" s="82"/>
      <c r="U285" s="82"/>
      <c r="V285" s="82"/>
      <c r="W285" s="83"/>
      <c r="Y285" s="81">
        <v>44013</v>
      </c>
      <c r="Z285" s="82"/>
      <c r="AA285" s="82"/>
      <c r="AB285" s="82"/>
      <c r="AC285" s="83"/>
    </row>
    <row r="286" spans="1:29" x14ac:dyDescent="0.25">
      <c r="A286" t="str">
        <f t="shared" si="6"/>
        <v/>
      </c>
      <c r="B286" s="52">
        <v>44044</v>
      </c>
      <c r="C286">
        <v>2413</v>
      </c>
      <c r="D286">
        <v>10219</v>
      </c>
      <c r="E286" s="53">
        <v>5.2631578947368363E-2</v>
      </c>
      <c r="F286" s="53">
        <v>5.370202515613931E-2</v>
      </c>
      <c r="K286" t="str">
        <f t="shared" si="7"/>
        <v/>
      </c>
      <c r="L286" s="54">
        <v>44044</v>
      </c>
      <c r="M286">
        <v>2413</v>
      </c>
      <c r="N286">
        <v>10219</v>
      </c>
      <c r="O286" s="53">
        <v>-9.9019006744328619E-2</v>
      </c>
      <c r="P286" s="53">
        <v>-0.15633308794872902</v>
      </c>
      <c r="S286" s="81">
        <v>44044</v>
      </c>
      <c r="T286" s="82"/>
      <c r="U286" s="82"/>
      <c r="V286" s="82"/>
      <c r="W286" s="83"/>
      <c r="Y286" s="81">
        <v>44044</v>
      </c>
      <c r="Z286" s="82"/>
      <c r="AA286" s="82"/>
      <c r="AB286" s="82"/>
      <c r="AC286" s="83"/>
    </row>
    <row r="287" spans="1:29" x14ac:dyDescent="0.25">
      <c r="A287" t="str">
        <f t="shared" si="6"/>
        <v/>
      </c>
      <c r="B287" s="52">
        <v>44075</v>
      </c>
      <c r="C287">
        <v>3864</v>
      </c>
      <c r="D287">
        <v>46539</v>
      </c>
      <c r="E287" s="53">
        <v>0.15910727141828662</v>
      </c>
      <c r="F287" s="53">
        <v>8.3705155804640885E-3</v>
      </c>
      <c r="K287" t="str">
        <f t="shared" si="7"/>
        <v/>
      </c>
      <c r="L287" s="54">
        <v>44075</v>
      </c>
      <c r="M287">
        <v>3864</v>
      </c>
      <c r="N287">
        <v>46539</v>
      </c>
      <c r="O287" s="53">
        <v>0.12008469449485792</v>
      </c>
      <c r="P287" s="53">
        <v>-0.10979059578431716</v>
      </c>
      <c r="S287" s="81">
        <v>44075</v>
      </c>
      <c r="T287" s="82"/>
      <c r="U287" s="82"/>
      <c r="V287" s="82"/>
      <c r="W287" s="83"/>
      <c r="Y287" s="81">
        <v>44075</v>
      </c>
      <c r="Z287" s="82"/>
      <c r="AA287" s="82"/>
      <c r="AB287" s="82"/>
      <c r="AC287" s="83"/>
    </row>
    <row r="288" spans="1:29" x14ac:dyDescent="0.25">
      <c r="A288" t="str">
        <f t="shared" si="6"/>
        <v/>
      </c>
      <c r="B288" s="52">
        <v>44105</v>
      </c>
      <c r="C288">
        <v>2439</v>
      </c>
      <c r="D288">
        <v>67740</v>
      </c>
      <c r="E288" s="53">
        <v>0.23988503205836831</v>
      </c>
      <c r="F288" s="53">
        <v>2.4049304692870921E-2</v>
      </c>
      <c r="K288" t="str">
        <f t="shared" si="7"/>
        <v/>
      </c>
      <c r="L288" s="54">
        <v>44105</v>
      </c>
      <c r="M288">
        <v>2439</v>
      </c>
      <c r="N288">
        <v>67740</v>
      </c>
      <c r="O288" s="53">
        <v>0.11193697041771955</v>
      </c>
      <c r="P288" s="53">
        <v>-8.1824796022658353E-2</v>
      </c>
      <c r="S288" s="81">
        <v>44105</v>
      </c>
      <c r="T288" s="82"/>
      <c r="U288" s="82"/>
      <c r="V288" s="82"/>
      <c r="W288" s="83"/>
      <c r="Y288" s="81">
        <v>44105</v>
      </c>
      <c r="Z288" s="82"/>
      <c r="AA288" s="82"/>
      <c r="AB288" s="82"/>
      <c r="AC288" s="83"/>
    </row>
    <row r="289" spans="1:29" x14ac:dyDescent="0.25">
      <c r="A289" t="str">
        <f t="shared" si="6"/>
        <v/>
      </c>
      <c r="B289" s="52">
        <v>44136</v>
      </c>
      <c r="C289">
        <v>3307</v>
      </c>
      <c r="D289">
        <v>390256</v>
      </c>
      <c r="E289" s="53">
        <v>0.26513434768533517</v>
      </c>
      <c r="F289" s="53">
        <v>-3.8360378234239434E-2</v>
      </c>
      <c r="K289" t="str">
        <f t="shared" si="7"/>
        <v/>
      </c>
      <c r="L289" s="54">
        <v>44136</v>
      </c>
      <c r="M289">
        <v>3307</v>
      </c>
      <c r="N289">
        <v>390256</v>
      </c>
      <c r="O289" s="53">
        <v>0.20071471113758199</v>
      </c>
      <c r="P289" s="53">
        <v>-4.9045657109223928E-2</v>
      </c>
      <c r="S289" s="81">
        <v>44136</v>
      </c>
      <c r="T289" s="84" cm="1">
        <f t="array" ref="T289">MAX(IF(($B$50:$B$325&lt;=$T$55)*($B$50:$B$325&gt;=$T$54),$E$50:$F$325,""))</f>
        <v>7.6009394265583712</v>
      </c>
      <c r="U289" s="84"/>
      <c r="V289" s="84" cm="1">
        <f t="array" ref="V289">MIN(IF(($B$50:$B$325&lt;=$T$55)*($B$50:$B$325&gt;=$T$54),$E$50:$F$325,""))</f>
        <v>-0.91421937347148929</v>
      </c>
      <c r="W289" s="85"/>
      <c r="Y289" s="81">
        <v>44136</v>
      </c>
      <c r="Z289" s="84" cm="1">
        <f t="array" ref="Z289">MAX(IF(($L$50:$L$325&lt;=$T$55)*($L$50:$L$325&gt;=$T$54),$O$50:$P$325,""))</f>
        <v>7.6009394265583712</v>
      </c>
      <c r="AA289" s="84"/>
      <c r="AB289" s="84" cm="1">
        <f t="array" ref="AB289">MIN(IF(($L$50:$L$325&lt;=$T$55)*($L$50:$L$325&gt;=$T$54),$O$50:$P$325,""))</f>
        <v>-0.91421937347148929</v>
      </c>
      <c r="AC289" s="85"/>
    </row>
    <row r="290" spans="1:29" x14ac:dyDescent="0.25">
      <c r="A290" t="str">
        <f t="shared" si="6"/>
        <v/>
      </c>
      <c r="B290" s="52">
        <v>44166</v>
      </c>
      <c r="C290">
        <v>9897</v>
      </c>
      <c r="D290">
        <v>579620</v>
      </c>
      <c r="E290" s="53">
        <v>0.14798498939468097</v>
      </c>
      <c r="F290" s="53">
        <v>-5.4289197268005962E-2</v>
      </c>
      <c r="K290" t="str">
        <f t="shared" si="7"/>
        <v/>
      </c>
      <c r="L290" s="54">
        <v>44166</v>
      </c>
      <c r="M290">
        <v>9897</v>
      </c>
      <c r="N290">
        <v>579620</v>
      </c>
      <c r="O290" s="53">
        <v>2.2512321832955928E-2</v>
      </c>
      <c r="P290" s="53">
        <v>-8.5977292660749827E-2</v>
      </c>
      <c r="S290" s="81">
        <v>44166</v>
      </c>
      <c r="T290" s="84" cm="1">
        <f t="array" ref="T290">MAX(IF(($B$50:$B$325&lt;=$T$55)*($B$50:$B$325&gt;=$T$54),$E$50:$F$325,""))</f>
        <v>7.6009394265583712</v>
      </c>
      <c r="U290" s="84"/>
      <c r="V290" s="84" cm="1">
        <f t="array" ref="V290">MIN(IF(($B$50:$B$325&lt;=$T$55)*($B$50:$B$325&gt;=$T$54),$E$50:$F$325,""))</f>
        <v>-0.91421937347148929</v>
      </c>
      <c r="W290" s="85"/>
      <c r="Y290" s="81">
        <v>44166</v>
      </c>
      <c r="Z290" s="84" cm="1">
        <f t="array" ref="Z290">MAX(IF(($L$50:$L$325&lt;=$T$55)*($L$50:$L$325&gt;=$T$54),$O$50:$P$325,""))</f>
        <v>7.6009394265583712</v>
      </c>
      <c r="AA290" s="84"/>
      <c r="AB290" s="84" cm="1">
        <f t="array" ref="AB290">MIN(IF(($L$50:$L$325&lt;=$T$55)*($L$50:$L$325&gt;=$T$54),$O$50:$P$325,""))</f>
        <v>-0.91421937347148929</v>
      </c>
      <c r="AC290" s="85"/>
    </row>
    <row r="291" spans="1:29" x14ac:dyDescent="0.25">
      <c r="A291">
        <f t="shared" si="6"/>
        <v>2021</v>
      </c>
      <c r="B291" s="52">
        <v>44197</v>
      </c>
      <c r="C291">
        <v>5512</v>
      </c>
      <c r="D291">
        <v>674517</v>
      </c>
      <c r="E291" s="53">
        <f t="shared" ref="E291:F306" si="8">C291/C279-1</f>
        <v>0.14475597092419523</v>
      </c>
      <c r="F291" s="53">
        <f t="shared" si="8"/>
        <v>0.46859208134205677</v>
      </c>
      <c r="K291">
        <f t="shared" si="7"/>
        <v>2021</v>
      </c>
      <c r="L291" s="54">
        <v>44197</v>
      </c>
      <c r="M291">
        <v>5512</v>
      </c>
      <c r="N291">
        <v>674517</v>
      </c>
      <c r="O291" s="53">
        <f t="shared" ref="O291:P306" si="9">M291/M279-1</f>
        <v>0.14475597092419523</v>
      </c>
      <c r="P291" s="53">
        <f t="shared" si="9"/>
        <v>0.46859208134205677</v>
      </c>
      <c r="S291" s="81">
        <v>44197</v>
      </c>
      <c r="T291" s="82"/>
      <c r="U291" s="82"/>
      <c r="V291" s="82"/>
      <c r="W291" s="83"/>
      <c r="Y291" s="81">
        <v>44197</v>
      </c>
      <c r="Z291" s="82"/>
      <c r="AA291" s="82"/>
      <c r="AB291" s="82"/>
      <c r="AC291" s="83"/>
    </row>
    <row r="292" spans="1:29" x14ac:dyDescent="0.25">
      <c r="A292" t="str">
        <f t="shared" si="6"/>
        <v/>
      </c>
      <c r="B292" s="52">
        <v>44228</v>
      </c>
      <c r="C292">
        <v>7036</v>
      </c>
      <c r="D292">
        <v>85303</v>
      </c>
      <c r="E292" s="53">
        <f t="shared" si="8"/>
        <v>-0.26084672759743666</v>
      </c>
      <c r="F292" s="53">
        <f t="shared" si="8"/>
        <v>-0.91421937347148929</v>
      </c>
      <c r="K292" t="str">
        <f t="shared" si="7"/>
        <v/>
      </c>
      <c r="L292" s="54">
        <v>44228</v>
      </c>
      <c r="M292">
        <v>7036</v>
      </c>
      <c r="N292">
        <v>85303</v>
      </c>
      <c r="O292" s="53">
        <f t="shared" si="9"/>
        <v>-0.26084672759743666</v>
      </c>
      <c r="P292" s="53">
        <f t="shared" si="9"/>
        <v>-0.91421937347148929</v>
      </c>
      <c r="S292" s="81">
        <v>44228</v>
      </c>
      <c r="T292" s="82"/>
      <c r="U292" s="82"/>
      <c r="V292" s="82"/>
      <c r="W292" s="83"/>
      <c r="Y292" s="81">
        <v>44228</v>
      </c>
      <c r="Z292" s="82"/>
      <c r="AA292" s="82"/>
      <c r="AB292" s="82"/>
      <c r="AC292" s="83"/>
    </row>
    <row r="293" spans="1:29" x14ac:dyDescent="0.25">
      <c r="A293" t="str">
        <f t="shared" si="6"/>
        <v/>
      </c>
      <c r="B293" s="52">
        <v>44256</v>
      </c>
      <c r="C293">
        <v>7134</v>
      </c>
      <c r="D293">
        <v>88054</v>
      </c>
      <c r="E293" s="53">
        <f t="shared" si="8"/>
        <v>3.7975790181573634</v>
      </c>
      <c r="F293" s="53">
        <f t="shared" si="8"/>
        <v>6.1775350505379851</v>
      </c>
      <c r="K293" t="str">
        <f t="shared" si="7"/>
        <v/>
      </c>
      <c r="L293" s="54">
        <v>44256</v>
      </c>
      <c r="M293">
        <v>7134</v>
      </c>
      <c r="N293">
        <v>88054</v>
      </c>
      <c r="O293" s="53">
        <f t="shared" si="9"/>
        <v>3.7975790181573634</v>
      </c>
      <c r="P293" s="53">
        <f t="shared" si="9"/>
        <v>6.1775350505379851</v>
      </c>
      <c r="S293" s="81">
        <v>44256</v>
      </c>
      <c r="T293" s="82"/>
      <c r="U293" s="82"/>
      <c r="V293" s="82"/>
      <c r="W293" s="83"/>
      <c r="Y293" s="81">
        <v>44256</v>
      </c>
      <c r="Z293" s="82"/>
      <c r="AA293" s="82"/>
      <c r="AB293" s="82"/>
      <c r="AC293" s="83"/>
    </row>
    <row r="294" spans="1:29" x14ac:dyDescent="0.25">
      <c r="A294" t="str">
        <f t="shared" si="6"/>
        <v/>
      </c>
      <c r="B294" s="52">
        <v>44287</v>
      </c>
      <c r="C294">
        <v>4406</v>
      </c>
      <c r="D294">
        <v>74751</v>
      </c>
      <c r="E294" s="53">
        <f t="shared" si="8"/>
        <v>-0.35725747629467541</v>
      </c>
      <c r="F294" s="53">
        <f t="shared" si="8"/>
        <v>4.047715156661047E-2</v>
      </c>
      <c r="K294" t="str">
        <f t="shared" si="7"/>
        <v/>
      </c>
      <c r="L294" s="54">
        <v>44287</v>
      </c>
      <c r="M294">
        <v>4406</v>
      </c>
      <c r="N294">
        <v>74751</v>
      </c>
      <c r="O294" s="53">
        <f t="shared" si="9"/>
        <v>-0.35725747629467541</v>
      </c>
      <c r="P294" s="53">
        <f t="shared" si="9"/>
        <v>4.047715156661047E-2</v>
      </c>
      <c r="S294" s="81">
        <v>44287</v>
      </c>
      <c r="T294" s="84" cm="1">
        <f t="array" ref="T294">MAX(IF(($B$50:$B$325&lt;=$T$55)*($B$50:$B$325&gt;=$T$54),$E$50:$F$325,""))</f>
        <v>7.6009394265583712</v>
      </c>
      <c r="U294" s="84"/>
      <c r="V294" s="84" cm="1">
        <f t="array" ref="V294">MIN(IF(($B$50:$B$325&lt;=$T$55)*($B$50:$B$325&gt;=$T$54),$E$50:$F$325,""))</f>
        <v>-0.91421937347148929</v>
      </c>
      <c r="W294" s="85"/>
      <c r="Y294" s="81">
        <v>44287</v>
      </c>
      <c r="Z294" s="84" cm="1">
        <f t="array" ref="Z294">MAX(IF(($L$50:$L$325&lt;=$T$55)*($L$50:$L$325&gt;=$T$54),$O$50:$P$325,""))</f>
        <v>7.6009394265583712</v>
      </c>
      <c r="AA294" s="84"/>
      <c r="AB294" s="84" cm="1">
        <f t="array" ref="AB294">MIN(IF(($L$50:$L$325&lt;=$T$55)*($L$50:$L$325&gt;=$T$54),$O$50:$P$325,""))</f>
        <v>-0.91421937347148929</v>
      </c>
      <c r="AC294" s="85"/>
    </row>
    <row r="295" spans="1:29" x14ac:dyDescent="0.25">
      <c r="A295" t="str">
        <f t="shared" si="6"/>
        <v/>
      </c>
      <c r="B295" s="52">
        <v>44317</v>
      </c>
      <c r="C295">
        <v>4305</v>
      </c>
      <c r="D295">
        <v>71996</v>
      </c>
      <c r="E295" s="53">
        <f t="shared" si="8"/>
        <v>2.055358410220014</v>
      </c>
      <c r="F295" s="53">
        <f t="shared" si="8"/>
        <v>-8.4424795824209475E-3</v>
      </c>
      <c r="K295" t="str">
        <f t="shared" si="7"/>
        <v/>
      </c>
      <c r="L295" s="54">
        <v>44317</v>
      </c>
      <c r="M295">
        <v>4305</v>
      </c>
      <c r="N295">
        <v>71996</v>
      </c>
      <c r="O295" s="53">
        <f t="shared" si="9"/>
        <v>2.055358410220014</v>
      </c>
      <c r="P295" s="53">
        <f t="shared" si="9"/>
        <v>-8.4424795824209475E-3</v>
      </c>
      <c r="S295" s="81">
        <v>44317</v>
      </c>
      <c r="T295" s="82"/>
      <c r="U295" s="82"/>
      <c r="V295" s="82"/>
      <c r="W295" s="83"/>
      <c r="Y295" s="81">
        <v>44317</v>
      </c>
      <c r="Z295" s="82"/>
      <c r="AA295" s="82"/>
      <c r="AB295" s="82"/>
      <c r="AC295" s="83"/>
    </row>
    <row r="296" spans="1:29" x14ac:dyDescent="0.25">
      <c r="A296" t="str">
        <f t="shared" si="6"/>
        <v/>
      </c>
      <c r="B296" s="52">
        <v>44348</v>
      </c>
      <c r="C296">
        <v>6238</v>
      </c>
      <c r="D296">
        <v>32252</v>
      </c>
      <c r="E296" s="53">
        <f t="shared" si="8"/>
        <v>0.39646295052608016</v>
      </c>
      <c r="F296" s="53">
        <f t="shared" si="8"/>
        <v>-0.6245926063879319</v>
      </c>
      <c r="K296" t="str">
        <f t="shared" si="7"/>
        <v/>
      </c>
      <c r="L296" s="54">
        <v>44348</v>
      </c>
      <c r="M296">
        <v>6238</v>
      </c>
      <c r="N296">
        <v>32252</v>
      </c>
      <c r="O296" s="53">
        <f t="shared" si="9"/>
        <v>0.39646295052608016</v>
      </c>
      <c r="P296" s="53">
        <f t="shared" si="9"/>
        <v>-0.6245926063879319</v>
      </c>
      <c r="S296" s="81">
        <v>44348</v>
      </c>
      <c r="T296" s="82"/>
      <c r="U296" s="82"/>
      <c r="V296" s="82"/>
      <c r="W296" s="83"/>
      <c r="Y296" s="81">
        <v>44348</v>
      </c>
      <c r="Z296" s="82"/>
      <c r="AA296" s="82"/>
      <c r="AB296" s="82"/>
      <c r="AC296" s="83"/>
    </row>
    <row r="297" spans="1:29" x14ac:dyDescent="0.25">
      <c r="A297" t="str">
        <f t="shared" si="6"/>
        <v/>
      </c>
      <c r="B297" s="52">
        <v>44378</v>
      </c>
      <c r="C297">
        <v>3900</v>
      </c>
      <c r="D297">
        <v>38150</v>
      </c>
      <c r="E297" s="53">
        <f t="shared" si="8"/>
        <v>-0.60208142026323852</v>
      </c>
      <c r="F297" s="53">
        <f t="shared" si="8"/>
        <v>-0.19994128009395185</v>
      </c>
      <c r="K297" t="str">
        <f t="shared" si="7"/>
        <v/>
      </c>
      <c r="L297" s="54">
        <v>44378</v>
      </c>
      <c r="M297">
        <v>3900</v>
      </c>
      <c r="N297">
        <v>38150</v>
      </c>
      <c r="O297" s="53">
        <f t="shared" si="9"/>
        <v>-0.60208142026323852</v>
      </c>
      <c r="P297" s="53">
        <f t="shared" si="9"/>
        <v>-0.19994128009395185</v>
      </c>
      <c r="S297" s="81">
        <v>44378</v>
      </c>
      <c r="T297" s="82"/>
      <c r="U297" s="82"/>
      <c r="V297" s="82"/>
      <c r="W297" s="83"/>
      <c r="Y297" s="81">
        <v>44378</v>
      </c>
      <c r="Z297" s="82"/>
      <c r="AA297" s="82"/>
      <c r="AB297" s="82"/>
      <c r="AC297" s="83"/>
    </row>
    <row r="298" spans="1:29" x14ac:dyDescent="0.25">
      <c r="A298" t="str">
        <f t="shared" si="6"/>
        <v/>
      </c>
      <c r="B298" s="52">
        <v>44409</v>
      </c>
      <c r="C298">
        <v>1366</v>
      </c>
      <c r="D298">
        <v>87893</v>
      </c>
      <c r="E298" s="53">
        <f t="shared" si="8"/>
        <v>-0.43389970990468296</v>
      </c>
      <c r="F298" s="53">
        <f t="shared" si="8"/>
        <v>7.6009394265583712</v>
      </c>
      <c r="K298" t="str">
        <f t="shared" si="7"/>
        <v/>
      </c>
      <c r="L298" s="54">
        <v>44409</v>
      </c>
      <c r="M298">
        <v>1366</v>
      </c>
      <c r="N298">
        <v>87893</v>
      </c>
      <c r="O298" s="53">
        <f t="shared" si="9"/>
        <v>-0.43389970990468296</v>
      </c>
      <c r="P298" s="53">
        <f t="shared" si="9"/>
        <v>7.6009394265583712</v>
      </c>
      <c r="S298" s="81">
        <v>44409</v>
      </c>
      <c r="T298" s="82"/>
      <c r="U298" s="82"/>
      <c r="V298" s="82"/>
      <c r="W298" s="83"/>
      <c r="Y298" s="81">
        <v>44409</v>
      </c>
      <c r="Z298" s="82"/>
      <c r="AA298" s="82"/>
      <c r="AB298" s="82"/>
      <c r="AC298" s="83"/>
    </row>
    <row r="299" spans="1:29" x14ac:dyDescent="0.25">
      <c r="A299" t="str">
        <f t="shared" si="6"/>
        <v/>
      </c>
      <c r="B299" s="52">
        <v>44440</v>
      </c>
      <c r="C299">
        <v>4889</v>
      </c>
      <c r="D299">
        <v>11789</v>
      </c>
      <c r="E299" s="53">
        <f t="shared" si="8"/>
        <v>0.26526915113871641</v>
      </c>
      <c r="F299" s="53">
        <f t="shared" si="8"/>
        <v>-0.74668557553879544</v>
      </c>
      <c r="K299" t="str">
        <f t="shared" si="7"/>
        <v/>
      </c>
      <c r="L299" s="54">
        <v>44440</v>
      </c>
      <c r="M299">
        <v>4889</v>
      </c>
      <c r="N299">
        <v>11789</v>
      </c>
      <c r="O299" s="53">
        <f t="shared" si="9"/>
        <v>0.26526915113871641</v>
      </c>
      <c r="P299" s="53">
        <f t="shared" si="9"/>
        <v>-0.74668557553879544</v>
      </c>
      <c r="S299" s="81">
        <v>44440</v>
      </c>
      <c r="T299" s="82"/>
      <c r="U299" s="82"/>
      <c r="V299" s="82"/>
      <c r="W299" s="83"/>
      <c r="Y299" s="81">
        <v>44440</v>
      </c>
      <c r="Z299" s="82"/>
      <c r="AA299" s="82"/>
      <c r="AB299" s="82"/>
      <c r="AC299" s="83"/>
    </row>
    <row r="300" spans="1:29" x14ac:dyDescent="0.25">
      <c r="A300" t="str">
        <f t="shared" si="6"/>
        <v/>
      </c>
      <c r="B300" s="52">
        <v>44470</v>
      </c>
      <c r="C300">
        <v>1150</v>
      </c>
      <c r="D300">
        <v>50300</v>
      </c>
      <c r="E300" s="53">
        <f t="shared" si="8"/>
        <v>-0.52849528495284948</v>
      </c>
      <c r="F300" s="53">
        <f t="shared" si="8"/>
        <v>-0.2574549749040449</v>
      </c>
      <c r="K300" t="str">
        <f t="shared" si="7"/>
        <v/>
      </c>
      <c r="L300" s="54">
        <v>44470</v>
      </c>
      <c r="M300">
        <v>1150</v>
      </c>
      <c r="N300">
        <v>50300</v>
      </c>
      <c r="O300" s="53">
        <f t="shared" si="9"/>
        <v>-0.52849528495284948</v>
      </c>
      <c r="P300" s="53">
        <f t="shared" si="9"/>
        <v>-0.2574549749040449</v>
      </c>
      <c r="S300" s="81">
        <v>44470</v>
      </c>
      <c r="T300" s="82"/>
      <c r="U300" s="82"/>
      <c r="V300" s="82"/>
      <c r="W300" s="83"/>
      <c r="Y300" s="81">
        <v>44470</v>
      </c>
      <c r="Z300" s="82"/>
      <c r="AA300" s="82"/>
      <c r="AB300" s="82"/>
      <c r="AC300" s="83"/>
    </row>
    <row r="301" spans="1:29" x14ac:dyDescent="0.25">
      <c r="A301" t="str">
        <f t="shared" si="6"/>
        <v/>
      </c>
      <c r="B301" s="52">
        <v>44501</v>
      </c>
      <c r="C301">
        <v>3853</v>
      </c>
      <c r="D301">
        <v>722312</v>
      </c>
      <c r="E301" s="53">
        <f t="shared" si="8"/>
        <v>0.16510432416087095</v>
      </c>
      <c r="F301" s="53">
        <f t="shared" si="8"/>
        <v>0.85086712311918333</v>
      </c>
      <c r="K301" t="str">
        <f t="shared" si="7"/>
        <v/>
      </c>
      <c r="L301" s="54">
        <v>44501</v>
      </c>
      <c r="M301">
        <v>3853</v>
      </c>
      <c r="N301">
        <v>722312</v>
      </c>
      <c r="O301" s="53">
        <f t="shared" si="9"/>
        <v>0.16510432416087095</v>
      </c>
      <c r="P301" s="53">
        <f t="shared" si="9"/>
        <v>0.85086712311918333</v>
      </c>
      <c r="S301" s="81">
        <v>44501</v>
      </c>
      <c r="T301" s="82"/>
      <c r="U301" s="82"/>
      <c r="V301" s="82"/>
      <c r="W301" s="83"/>
      <c r="Y301" s="81">
        <v>44501</v>
      </c>
      <c r="Z301" s="82"/>
      <c r="AA301" s="82"/>
      <c r="AB301" s="82"/>
      <c r="AC301" s="83"/>
    </row>
    <row r="302" spans="1:29" x14ac:dyDescent="0.25">
      <c r="A302" t="str">
        <f t="shared" si="6"/>
        <v/>
      </c>
      <c r="B302" s="52">
        <v>44531</v>
      </c>
      <c r="C302">
        <v>9550</v>
      </c>
      <c r="D302">
        <v>404125</v>
      </c>
      <c r="E302" s="53">
        <f t="shared" si="8"/>
        <v>-3.5061129635242994E-2</v>
      </c>
      <c r="F302" s="53">
        <f t="shared" si="8"/>
        <v>-0.30277595666126078</v>
      </c>
      <c r="K302" t="str">
        <f t="shared" si="7"/>
        <v/>
      </c>
      <c r="L302" s="54">
        <v>44531</v>
      </c>
      <c r="M302">
        <v>9550</v>
      </c>
      <c r="N302">
        <v>404125</v>
      </c>
      <c r="O302" s="53">
        <f t="shared" si="9"/>
        <v>-3.5061129635242994E-2</v>
      </c>
      <c r="P302" s="53">
        <f t="shared" si="9"/>
        <v>-0.30277595666126078</v>
      </c>
      <c r="S302" s="81">
        <v>44531</v>
      </c>
      <c r="T302" s="82"/>
      <c r="U302" s="82"/>
      <c r="V302" s="82"/>
      <c r="W302" s="83"/>
      <c r="Y302" s="81">
        <v>44531</v>
      </c>
      <c r="Z302" s="82"/>
      <c r="AA302" s="82"/>
      <c r="AB302" s="82"/>
      <c r="AC302" s="83"/>
    </row>
    <row r="303" spans="1:29" x14ac:dyDescent="0.25">
      <c r="A303">
        <f t="shared" si="6"/>
        <v>2022</v>
      </c>
      <c r="B303" s="52">
        <v>44562</v>
      </c>
      <c r="C303">
        <v>6302</v>
      </c>
      <c r="D303">
        <v>515727</v>
      </c>
      <c r="E303" s="53">
        <f t="shared" si="8"/>
        <v>0.14332365747460085</v>
      </c>
      <c r="F303" s="53">
        <f t="shared" si="8"/>
        <v>-0.23541289544963284</v>
      </c>
      <c r="K303">
        <f t="shared" si="7"/>
        <v>2022</v>
      </c>
      <c r="L303" s="54">
        <v>44562</v>
      </c>
      <c r="M303">
        <v>6302</v>
      </c>
      <c r="N303">
        <v>515727</v>
      </c>
      <c r="O303" s="53">
        <f t="shared" si="9"/>
        <v>0.14332365747460085</v>
      </c>
      <c r="P303" s="53">
        <f t="shared" si="9"/>
        <v>-0.23541289544963284</v>
      </c>
      <c r="S303" s="81">
        <v>44562</v>
      </c>
      <c r="T303" s="82"/>
      <c r="U303" s="82"/>
      <c r="V303" s="82"/>
      <c r="W303" s="83"/>
      <c r="Y303" s="81">
        <v>44562</v>
      </c>
      <c r="Z303" s="82"/>
      <c r="AA303" s="82"/>
      <c r="AB303" s="82"/>
      <c r="AC303" s="83"/>
    </row>
    <row r="304" spans="1:29" x14ac:dyDescent="0.25">
      <c r="A304" t="str">
        <f t="shared" si="6"/>
        <v/>
      </c>
      <c r="B304" s="52">
        <v>44593</v>
      </c>
      <c r="C304">
        <v>9225</v>
      </c>
      <c r="D304">
        <v>86038</v>
      </c>
      <c r="E304" s="53">
        <f t="shared" si="8"/>
        <v>0.31111426947129051</v>
      </c>
      <c r="F304" s="53">
        <f t="shared" si="8"/>
        <v>8.6163440910635991E-3</v>
      </c>
      <c r="K304" t="str">
        <f t="shared" si="7"/>
        <v/>
      </c>
      <c r="L304" s="54">
        <v>44593</v>
      </c>
      <c r="M304">
        <v>9225</v>
      </c>
      <c r="N304">
        <v>86038</v>
      </c>
      <c r="O304" s="53">
        <f t="shared" si="9"/>
        <v>0.31111426947129051</v>
      </c>
      <c r="P304" s="53">
        <f t="shared" si="9"/>
        <v>8.6163440910635991E-3</v>
      </c>
      <c r="S304" s="81">
        <v>44593</v>
      </c>
      <c r="T304" s="82"/>
      <c r="U304" s="82"/>
      <c r="V304" s="82"/>
      <c r="W304" s="83"/>
      <c r="Y304" s="81">
        <v>44593</v>
      </c>
      <c r="Z304" s="82"/>
      <c r="AA304" s="82"/>
      <c r="AB304" s="82"/>
      <c r="AC304" s="83"/>
    </row>
    <row r="305" spans="1:29" x14ac:dyDescent="0.25">
      <c r="A305" t="str">
        <f t="shared" si="6"/>
        <v/>
      </c>
      <c r="B305" s="52">
        <v>44621</v>
      </c>
      <c r="C305">
        <v>8452</v>
      </c>
      <c r="D305">
        <v>12147</v>
      </c>
      <c r="E305" s="53">
        <f t="shared" si="8"/>
        <v>0.18474908887019903</v>
      </c>
      <c r="F305" s="53">
        <f t="shared" si="8"/>
        <v>-0.86205055988370771</v>
      </c>
      <c r="K305" t="str">
        <f t="shared" si="7"/>
        <v/>
      </c>
      <c r="L305" s="54">
        <v>44621</v>
      </c>
      <c r="M305">
        <v>8452</v>
      </c>
      <c r="N305">
        <v>12147</v>
      </c>
      <c r="O305" s="53">
        <f t="shared" si="9"/>
        <v>0.18474908887019903</v>
      </c>
      <c r="P305" s="53">
        <f t="shared" si="9"/>
        <v>-0.86205055988370771</v>
      </c>
      <c r="S305" s="81">
        <v>44621</v>
      </c>
      <c r="T305" s="82"/>
      <c r="U305" s="82"/>
      <c r="V305" s="82"/>
      <c r="W305" s="83"/>
      <c r="Y305" s="81">
        <v>44621</v>
      </c>
      <c r="Z305" s="82"/>
      <c r="AA305" s="82"/>
      <c r="AB305" s="82"/>
      <c r="AC305" s="83"/>
    </row>
    <row r="306" spans="1:29" x14ac:dyDescent="0.25">
      <c r="A306" t="str">
        <f t="shared" si="6"/>
        <v/>
      </c>
      <c r="B306" s="52">
        <v>44652</v>
      </c>
      <c r="C306">
        <v>8251</v>
      </c>
      <c r="D306">
        <v>78690</v>
      </c>
      <c r="E306" s="53">
        <f t="shared" si="8"/>
        <v>0.87267362687244665</v>
      </c>
      <c r="F306" s="53">
        <f t="shared" si="8"/>
        <v>5.2694947224786182E-2</v>
      </c>
      <c r="K306" t="str">
        <f t="shared" si="7"/>
        <v/>
      </c>
      <c r="L306" s="54">
        <v>44652</v>
      </c>
      <c r="M306">
        <v>8251</v>
      </c>
      <c r="N306">
        <v>78690</v>
      </c>
      <c r="O306" s="53">
        <f t="shared" si="9"/>
        <v>0.87267362687244665</v>
      </c>
      <c r="P306" s="53">
        <f t="shared" si="9"/>
        <v>5.2694947224786182E-2</v>
      </c>
      <c r="S306" s="81">
        <v>44652</v>
      </c>
      <c r="T306" s="82"/>
      <c r="U306" s="82"/>
      <c r="V306" s="82"/>
      <c r="W306" s="83"/>
      <c r="Y306" s="81">
        <v>44652</v>
      </c>
      <c r="Z306" s="82"/>
      <c r="AA306" s="82"/>
      <c r="AB306" s="82"/>
      <c r="AC306" s="83"/>
    </row>
    <row r="307" spans="1:29" x14ac:dyDescent="0.25">
      <c r="A307" t="str">
        <f t="shared" ref="A307:A325" si="10">IF(YEAR(B307)&lt;&gt;$B$10,IF(MONTH(B307)=1,YEAR(B307),""),IF(MONTH(B307)=$C$10,YEAR(B307),""))</f>
        <v/>
      </c>
      <c r="B307" s="52">
        <v>44682</v>
      </c>
      <c r="C307">
        <v>7673</v>
      </c>
      <c r="D307">
        <v>95598</v>
      </c>
      <c r="E307" s="53">
        <f t="shared" ref="E307:F322" si="11">C307/C295-1</f>
        <v>0.78234610917537739</v>
      </c>
      <c r="F307" s="53">
        <f t="shared" si="11"/>
        <v>0.32782376798711033</v>
      </c>
      <c r="K307" t="str">
        <f t="shared" ref="K307:K325" si="12">IF(MONTH(L307)=1,YEAR(L307),"")</f>
        <v/>
      </c>
      <c r="L307" s="54">
        <v>44682</v>
      </c>
      <c r="M307">
        <v>7673</v>
      </c>
      <c r="N307">
        <v>95598</v>
      </c>
      <c r="O307" s="53">
        <f t="shared" ref="O307:P322" si="13">M307/M295-1</f>
        <v>0.78234610917537739</v>
      </c>
      <c r="P307" s="53">
        <f t="shared" si="13"/>
        <v>0.32782376798711033</v>
      </c>
      <c r="S307" s="81">
        <v>44682</v>
      </c>
      <c r="T307" s="82"/>
      <c r="U307" s="82"/>
      <c r="V307" s="82"/>
      <c r="W307" s="83"/>
      <c r="Y307" s="81">
        <v>44682</v>
      </c>
      <c r="Z307" s="82"/>
      <c r="AA307" s="82"/>
      <c r="AB307" s="82"/>
      <c r="AC307" s="83"/>
    </row>
    <row r="308" spans="1:29" x14ac:dyDescent="0.25">
      <c r="A308" t="str">
        <f t="shared" si="10"/>
        <v/>
      </c>
      <c r="B308" s="52">
        <v>44713</v>
      </c>
      <c r="C308">
        <v>9449</v>
      </c>
      <c r="D308">
        <v>40285</v>
      </c>
      <c r="E308" s="53">
        <f t="shared" si="11"/>
        <v>0.51474831676819499</v>
      </c>
      <c r="F308" s="53">
        <f t="shared" si="11"/>
        <v>0.24906982512712394</v>
      </c>
      <c r="K308" t="str">
        <f t="shared" si="12"/>
        <v/>
      </c>
      <c r="L308" s="54">
        <v>44713</v>
      </c>
      <c r="M308">
        <v>9449</v>
      </c>
      <c r="N308">
        <v>40285</v>
      </c>
      <c r="O308" s="53">
        <f t="shared" si="13"/>
        <v>0.51474831676819499</v>
      </c>
      <c r="P308" s="53">
        <f t="shared" si="13"/>
        <v>0.24906982512712394</v>
      </c>
      <c r="S308" s="81">
        <v>44713</v>
      </c>
      <c r="T308" s="82"/>
      <c r="U308" s="82"/>
      <c r="V308" s="82"/>
      <c r="W308" s="83"/>
      <c r="Y308" s="81">
        <v>44713</v>
      </c>
      <c r="Z308" s="82"/>
      <c r="AA308" s="82"/>
      <c r="AB308" s="82"/>
      <c r="AC308" s="83"/>
    </row>
    <row r="309" spans="1:29" x14ac:dyDescent="0.25">
      <c r="A309" t="str">
        <f t="shared" si="10"/>
        <v/>
      </c>
      <c r="B309" s="52">
        <v>44743</v>
      </c>
      <c r="C309">
        <v>8895</v>
      </c>
      <c r="D309">
        <v>61303</v>
      </c>
      <c r="E309" s="53">
        <f t="shared" si="11"/>
        <v>1.2807692307692307</v>
      </c>
      <c r="F309" s="53">
        <f t="shared" si="11"/>
        <v>0.60689384010484937</v>
      </c>
      <c r="K309" t="str">
        <f t="shared" si="12"/>
        <v/>
      </c>
      <c r="L309" s="54">
        <v>44743</v>
      </c>
      <c r="M309">
        <v>8895</v>
      </c>
      <c r="N309">
        <v>61303</v>
      </c>
      <c r="O309" s="53">
        <f t="shared" si="13"/>
        <v>1.2807692307692307</v>
      </c>
      <c r="P309" s="53">
        <f t="shared" si="13"/>
        <v>0.60689384010484937</v>
      </c>
      <c r="S309" s="81">
        <v>44743</v>
      </c>
      <c r="T309" s="82"/>
      <c r="U309" s="82"/>
      <c r="V309" s="82"/>
      <c r="W309" s="83"/>
      <c r="Y309" s="81">
        <v>44743</v>
      </c>
      <c r="Z309" s="82"/>
      <c r="AA309" s="82"/>
      <c r="AB309" s="82"/>
      <c r="AC309" s="83"/>
    </row>
    <row r="310" spans="1:29" x14ac:dyDescent="0.25">
      <c r="A310" t="str">
        <f t="shared" si="10"/>
        <v/>
      </c>
      <c r="B310" s="52">
        <v>44774</v>
      </c>
      <c r="C310">
        <v>8304</v>
      </c>
      <c r="D310">
        <v>41746</v>
      </c>
      <c r="E310" s="53">
        <f t="shared" si="11"/>
        <v>5.0790629575402635</v>
      </c>
      <c r="F310" s="53">
        <f t="shared" si="11"/>
        <v>-0.52503612346830808</v>
      </c>
      <c r="K310" t="str">
        <f t="shared" si="12"/>
        <v/>
      </c>
      <c r="L310" s="54">
        <v>44774</v>
      </c>
      <c r="M310">
        <v>8304</v>
      </c>
      <c r="N310">
        <v>41746</v>
      </c>
      <c r="O310" s="53">
        <f t="shared" si="13"/>
        <v>5.0790629575402635</v>
      </c>
      <c r="P310" s="53">
        <f t="shared" si="13"/>
        <v>-0.52503612346830808</v>
      </c>
      <c r="S310" s="81">
        <v>44774</v>
      </c>
      <c r="T310" s="82"/>
      <c r="U310" s="82"/>
      <c r="V310" s="82"/>
      <c r="W310" s="83"/>
      <c r="Y310" s="81">
        <v>44774</v>
      </c>
      <c r="Z310" s="82"/>
      <c r="AA310" s="82"/>
      <c r="AB310" s="82"/>
      <c r="AC310" s="83"/>
    </row>
    <row r="311" spans="1:29" x14ac:dyDescent="0.25">
      <c r="A311" t="str">
        <f t="shared" si="10"/>
        <v/>
      </c>
      <c r="B311" s="52">
        <v>44805</v>
      </c>
      <c r="C311">
        <v>1370</v>
      </c>
      <c r="D311">
        <v>62092</v>
      </c>
      <c r="E311" s="53">
        <f t="shared" si="11"/>
        <v>-0.71977909592963796</v>
      </c>
      <c r="F311" s="53">
        <f t="shared" si="11"/>
        <v>4.2669437611332599</v>
      </c>
      <c r="K311" t="str">
        <f t="shared" si="12"/>
        <v/>
      </c>
      <c r="L311" s="54">
        <v>44805</v>
      </c>
      <c r="M311">
        <v>1370</v>
      </c>
      <c r="N311">
        <v>62092</v>
      </c>
      <c r="O311" s="53">
        <f t="shared" si="13"/>
        <v>-0.71977909592963796</v>
      </c>
      <c r="P311" s="53">
        <f t="shared" si="13"/>
        <v>4.2669437611332599</v>
      </c>
      <c r="S311" s="81">
        <v>44805</v>
      </c>
      <c r="T311" s="82"/>
      <c r="U311" s="82"/>
      <c r="V311" s="82"/>
      <c r="W311" s="83"/>
      <c r="Y311" s="81">
        <v>44805</v>
      </c>
      <c r="Z311" s="82"/>
      <c r="AA311" s="82"/>
      <c r="AB311" s="82"/>
      <c r="AC311" s="83"/>
    </row>
    <row r="312" spans="1:29" x14ac:dyDescent="0.25">
      <c r="A312" t="str">
        <f t="shared" si="10"/>
        <v/>
      </c>
      <c r="B312" s="52">
        <v>44835</v>
      </c>
      <c r="C312">
        <v>6287</v>
      </c>
      <c r="D312">
        <v>80561</v>
      </c>
      <c r="E312" s="53">
        <f t="shared" si="11"/>
        <v>4.4669565217391307</v>
      </c>
      <c r="F312" s="53">
        <f t="shared" si="11"/>
        <v>0.6016103379721669</v>
      </c>
      <c r="K312" t="str">
        <f t="shared" si="12"/>
        <v/>
      </c>
      <c r="L312" s="54">
        <v>44835</v>
      </c>
      <c r="M312">
        <v>6287</v>
      </c>
      <c r="N312">
        <v>80561</v>
      </c>
      <c r="O312" s="53">
        <f t="shared" si="13"/>
        <v>4.4669565217391307</v>
      </c>
      <c r="P312" s="53">
        <f t="shared" si="13"/>
        <v>0.6016103379721669</v>
      </c>
      <c r="S312" s="81">
        <v>44835</v>
      </c>
      <c r="T312" s="82"/>
      <c r="U312" s="82"/>
      <c r="V312" s="82"/>
      <c r="W312" s="83"/>
      <c r="Y312" s="81">
        <v>44835</v>
      </c>
      <c r="Z312" s="82"/>
      <c r="AA312" s="82"/>
      <c r="AB312" s="82"/>
      <c r="AC312" s="83"/>
    </row>
    <row r="313" spans="1:29" x14ac:dyDescent="0.25">
      <c r="A313" t="str">
        <f t="shared" si="10"/>
        <v/>
      </c>
      <c r="B313" s="52">
        <v>44866</v>
      </c>
      <c r="C313">
        <v>2045</v>
      </c>
      <c r="D313">
        <v>657858</v>
      </c>
      <c r="E313" s="53">
        <f t="shared" si="11"/>
        <v>-0.46924474435504804</v>
      </c>
      <c r="F313" s="53">
        <f t="shared" si="11"/>
        <v>-8.9232907663170491E-2</v>
      </c>
      <c r="K313" t="str">
        <f t="shared" si="12"/>
        <v/>
      </c>
      <c r="L313" s="54">
        <v>44866</v>
      </c>
      <c r="M313">
        <v>2045</v>
      </c>
      <c r="N313">
        <v>657858</v>
      </c>
      <c r="O313" s="53">
        <f t="shared" si="13"/>
        <v>-0.46924474435504804</v>
      </c>
      <c r="P313" s="53">
        <f t="shared" si="13"/>
        <v>-8.9232907663170491E-2</v>
      </c>
      <c r="S313" s="81">
        <v>44866</v>
      </c>
      <c r="T313" s="82"/>
      <c r="U313" s="82"/>
      <c r="V313" s="82"/>
      <c r="W313" s="83"/>
      <c r="Y313" s="81">
        <v>44866</v>
      </c>
      <c r="Z313" s="82"/>
      <c r="AA313" s="82"/>
      <c r="AB313" s="82"/>
      <c r="AC313" s="83"/>
    </row>
    <row r="314" spans="1:29" x14ac:dyDescent="0.25">
      <c r="A314" t="str">
        <f t="shared" si="10"/>
        <v/>
      </c>
      <c r="B314" s="52">
        <v>44896</v>
      </c>
      <c r="C314">
        <v>5308</v>
      </c>
      <c r="D314">
        <v>139905</v>
      </c>
      <c r="E314" s="53">
        <f t="shared" si="11"/>
        <v>-0.44418848167539271</v>
      </c>
      <c r="F314" s="53">
        <f t="shared" si="11"/>
        <v>-0.65380760903185897</v>
      </c>
      <c r="K314" t="str">
        <f t="shared" si="12"/>
        <v/>
      </c>
      <c r="L314" s="54">
        <v>44896</v>
      </c>
      <c r="M314">
        <v>5308</v>
      </c>
      <c r="N314">
        <v>139905</v>
      </c>
      <c r="O314" s="53">
        <f t="shared" si="13"/>
        <v>-0.44418848167539271</v>
      </c>
      <c r="P314" s="53">
        <f t="shared" si="13"/>
        <v>-0.65380760903185897</v>
      </c>
      <c r="S314" s="81">
        <v>44896</v>
      </c>
      <c r="T314" s="82"/>
      <c r="U314" s="82"/>
      <c r="V314" s="82"/>
      <c r="W314" s="83"/>
      <c r="Y314" s="81">
        <v>44896</v>
      </c>
      <c r="Z314" s="82"/>
      <c r="AA314" s="82"/>
      <c r="AB314" s="82"/>
      <c r="AC314" s="83"/>
    </row>
    <row r="315" spans="1:29" x14ac:dyDescent="0.25">
      <c r="A315">
        <f t="shared" si="10"/>
        <v>2023</v>
      </c>
      <c r="B315" s="52">
        <v>44927</v>
      </c>
      <c r="C315">
        <v>2563</v>
      </c>
      <c r="D315">
        <v>405500</v>
      </c>
      <c r="E315" s="53">
        <f t="shared" si="11"/>
        <v>-0.59330371310695018</v>
      </c>
      <c r="F315" s="53">
        <f t="shared" si="11"/>
        <v>-0.21373129582123873</v>
      </c>
      <c r="K315">
        <f t="shared" si="12"/>
        <v>2023</v>
      </c>
      <c r="L315" s="54">
        <v>44927</v>
      </c>
      <c r="M315">
        <v>2563</v>
      </c>
      <c r="N315">
        <v>405500</v>
      </c>
      <c r="O315" s="53">
        <f t="shared" si="13"/>
        <v>-0.59330371310695018</v>
      </c>
      <c r="P315" s="53">
        <f t="shared" si="13"/>
        <v>-0.21373129582123873</v>
      </c>
      <c r="S315" s="81">
        <v>44927</v>
      </c>
      <c r="T315" s="82"/>
      <c r="U315" s="82"/>
      <c r="V315" s="82"/>
      <c r="W315" s="83"/>
      <c r="Y315" s="81">
        <v>44927</v>
      </c>
      <c r="Z315" s="82"/>
      <c r="AA315" s="82"/>
      <c r="AB315" s="82"/>
      <c r="AC315" s="83"/>
    </row>
    <row r="316" spans="1:29" x14ac:dyDescent="0.25">
      <c r="A316" t="str">
        <f t="shared" si="10"/>
        <v/>
      </c>
      <c r="B316" s="52">
        <v>44958</v>
      </c>
      <c r="C316">
        <v>1675</v>
      </c>
      <c r="D316">
        <v>76974</v>
      </c>
      <c r="E316" s="53">
        <f t="shared" si="11"/>
        <v>-0.81842818428184283</v>
      </c>
      <c r="F316" s="53">
        <f t="shared" si="11"/>
        <v>-0.10534879936772124</v>
      </c>
      <c r="K316" t="str">
        <f t="shared" si="12"/>
        <v/>
      </c>
      <c r="L316" s="54">
        <v>44958</v>
      </c>
      <c r="M316">
        <v>1675</v>
      </c>
      <c r="N316">
        <v>76974</v>
      </c>
      <c r="O316" s="53">
        <f t="shared" si="13"/>
        <v>-0.81842818428184283</v>
      </c>
      <c r="P316" s="53">
        <f t="shared" si="13"/>
        <v>-0.10534879936772124</v>
      </c>
      <c r="S316" s="81">
        <v>44958</v>
      </c>
      <c r="T316" s="82"/>
      <c r="U316" s="82"/>
      <c r="V316" s="82"/>
      <c r="W316" s="83"/>
      <c r="Y316" s="81">
        <v>44958</v>
      </c>
      <c r="Z316" s="82"/>
      <c r="AA316" s="82"/>
      <c r="AB316" s="82"/>
      <c r="AC316" s="83"/>
    </row>
    <row r="317" spans="1:29" x14ac:dyDescent="0.25">
      <c r="A317" t="str">
        <f t="shared" si="10"/>
        <v/>
      </c>
      <c r="B317" s="52">
        <v>44986</v>
      </c>
      <c r="C317">
        <v>5810</v>
      </c>
      <c r="D317">
        <v>50410</v>
      </c>
      <c r="E317" s="53">
        <f t="shared" si="11"/>
        <v>-0.31258873639375295</v>
      </c>
      <c r="F317" s="53">
        <f t="shared" si="11"/>
        <v>3.1499958837573061</v>
      </c>
      <c r="K317" t="str">
        <f t="shared" si="12"/>
        <v/>
      </c>
      <c r="L317" s="54">
        <v>44986</v>
      </c>
      <c r="M317">
        <v>5810</v>
      </c>
      <c r="N317">
        <v>50410</v>
      </c>
      <c r="O317" s="53">
        <f t="shared" si="13"/>
        <v>-0.31258873639375295</v>
      </c>
      <c r="P317" s="53">
        <f t="shared" si="13"/>
        <v>3.1499958837573061</v>
      </c>
      <c r="S317" s="81">
        <v>44986</v>
      </c>
      <c r="T317" s="82"/>
      <c r="U317" s="82"/>
      <c r="V317" s="82"/>
      <c r="W317" s="83"/>
      <c r="Y317" s="81">
        <v>44986</v>
      </c>
      <c r="Z317" s="82"/>
      <c r="AA317" s="82"/>
      <c r="AB317" s="82"/>
      <c r="AC317" s="83"/>
    </row>
    <row r="318" spans="1:29" x14ac:dyDescent="0.25">
      <c r="A318" t="str">
        <f t="shared" si="10"/>
        <v/>
      </c>
      <c r="B318" s="52">
        <v>45017</v>
      </c>
      <c r="C318" t="e">
        <v>#REF!</v>
      </c>
      <c r="D318" t="e">
        <v>#REF!</v>
      </c>
      <c r="E318" s="53" t="e">
        <f t="shared" si="11"/>
        <v>#REF!</v>
      </c>
      <c r="F318" s="53" t="e">
        <f t="shared" si="11"/>
        <v>#REF!</v>
      </c>
      <c r="K318" t="str">
        <f t="shared" si="12"/>
        <v/>
      </c>
      <c r="L318" s="54">
        <v>45017</v>
      </c>
      <c r="M318" t="e">
        <v>#REF!</v>
      </c>
      <c r="N318" t="e">
        <v>#REF!</v>
      </c>
      <c r="O318" s="53" t="e">
        <f t="shared" si="13"/>
        <v>#REF!</v>
      </c>
      <c r="P318" s="53" t="e">
        <f t="shared" si="13"/>
        <v>#REF!</v>
      </c>
      <c r="S318" s="81">
        <v>45017</v>
      </c>
      <c r="T318" s="82"/>
      <c r="U318" s="82"/>
      <c r="V318" s="82"/>
      <c r="W318" s="83"/>
      <c r="Y318" s="81">
        <v>45017</v>
      </c>
      <c r="Z318" s="82"/>
      <c r="AA318" s="82"/>
      <c r="AB318" s="82"/>
      <c r="AC318" s="83"/>
    </row>
    <row r="319" spans="1:29" x14ac:dyDescent="0.25">
      <c r="A319" t="str">
        <f t="shared" si="10"/>
        <v/>
      </c>
      <c r="B319" s="52">
        <v>45047</v>
      </c>
      <c r="C319" t="e">
        <v>#REF!</v>
      </c>
      <c r="D319" t="e">
        <v>#REF!</v>
      </c>
      <c r="E319" s="53" t="e">
        <f t="shared" si="11"/>
        <v>#REF!</v>
      </c>
      <c r="F319" s="53" t="e">
        <f t="shared" si="11"/>
        <v>#REF!</v>
      </c>
      <c r="K319" t="str">
        <f t="shared" si="12"/>
        <v/>
      </c>
      <c r="L319" s="54">
        <v>45047</v>
      </c>
      <c r="M319" t="e">
        <v>#REF!</v>
      </c>
      <c r="N319" t="e">
        <v>#REF!</v>
      </c>
      <c r="O319" s="53" t="e">
        <f t="shared" si="13"/>
        <v>#REF!</v>
      </c>
      <c r="P319" s="53" t="e">
        <f t="shared" si="13"/>
        <v>#REF!</v>
      </c>
      <c r="S319" s="81">
        <v>45047</v>
      </c>
      <c r="T319" s="82"/>
      <c r="U319" s="82"/>
      <c r="V319" s="82"/>
      <c r="W319" s="83"/>
      <c r="Y319" s="81">
        <v>45047</v>
      </c>
      <c r="Z319" s="82"/>
      <c r="AA319" s="82"/>
      <c r="AB319" s="82"/>
      <c r="AC319" s="83"/>
    </row>
    <row r="320" spans="1:29" x14ac:dyDescent="0.25">
      <c r="A320" t="str">
        <f t="shared" si="10"/>
        <v/>
      </c>
      <c r="B320" s="52">
        <v>45078</v>
      </c>
      <c r="C320" t="e">
        <v>#REF!</v>
      </c>
      <c r="D320" t="e">
        <v>#REF!</v>
      </c>
      <c r="E320" s="53" t="e">
        <f t="shared" si="11"/>
        <v>#REF!</v>
      </c>
      <c r="F320" s="53" t="e">
        <f t="shared" si="11"/>
        <v>#REF!</v>
      </c>
      <c r="K320" t="str">
        <f t="shared" si="12"/>
        <v/>
      </c>
      <c r="L320" s="54">
        <v>45078</v>
      </c>
      <c r="M320" t="e">
        <v>#REF!</v>
      </c>
      <c r="N320" t="e">
        <v>#REF!</v>
      </c>
      <c r="O320" s="53" t="e">
        <f t="shared" si="13"/>
        <v>#REF!</v>
      </c>
      <c r="P320" s="53" t="e">
        <f t="shared" si="13"/>
        <v>#REF!</v>
      </c>
      <c r="S320" s="81">
        <v>45078</v>
      </c>
      <c r="T320" s="82"/>
      <c r="U320" s="82"/>
      <c r="V320" s="82"/>
      <c r="W320" s="83"/>
      <c r="Y320" s="81">
        <v>45078</v>
      </c>
      <c r="Z320" s="82"/>
      <c r="AA320" s="82"/>
      <c r="AB320" s="82"/>
      <c r="AC320" s="83"/>
    </row>
    <row r="321" spans="1:29" x14ac:dyDescent="0.25">
      <c r="A321" t="str">
        <f t="shared" si="10"/>
        <v/>
      </c>
      <c r="B321" s="52">
        <v>45108</v>
      </c>
      <c r="C321" t="e">
        <v>#REF!</v>
      </c>
      <c r="D321" t="e">
        <v>#REF!</v>
      </c>
      <c r="E321" s="53" t="e">
        <f t="shared" si="11"/>
        <v>#REF!</v>
      </c>
      <c r="F321" s="53" t="e">
        <f t="shared" si="11"/>
        <v>#REF!</v>
      </c>
      <c r="K321" t="str">
        <f t="shared" si="12"/>
        <v/>
      </c>
      <c r="L321" s="54">
        <v>45108</v>
      </c>
      <c r="M321" t="e">
        <v>#REF!</v>
      </c>
      <c r="N321" t="e">
        <v>#REF!</v>
      </c>
      <c r="O321" s="53" t="e">
        <f t="shared" si="13"/>
        <v>#REF!</v>
      </c>
      <c r="P321" s="53" t="e">
        <f t="shared" si="13"/>
        <v>#REF!</v>
      </c>
      <c r="S321" s="81">
        <v>45108</v>
      </c>
      <c r="T321" s="82"/>
      <c r="U321" s="82"/>
      <c r="V321" s="82"/>
      <c r="W321" s="83"/>
      <c r="Y321" s="81">
        <v>45108</v>
      </c>
      <c r="Z321" s="82"/>
      <c r="AA321" s="82"/>
      <c r="AB321" s="82"/>
      <c r="AC321" s="83"/>
    </row>
    <row r="322" spans="1:29" x14ac:dyDescent="0.25">
      <c r="A322" t="str">
        <f t="shared" si="10"/>
        <v/>
      </c>
      <c r="B322" s="52">
        <v>45139</v>
      </c>
      <c r="C322" t="e">
        <v>#REF!</v>
      </c>
      <c r="D322" t="e">
        <v>#REF!</v>
      </c>
      <c r="E322" s="53" t="e">
        <f t="shared" si="11"/>
        <v>#REF!</v>
      </c>
      <c r="F322" s="53" t="e">
        <f t="shared" si="11"/>
        <v>#REF!</v>
      </c>
      <c r="K322" t="str">
        <f t="shared" si="12"/>
        <v/>
      </c>
      <c r="L322" s="54">
        <v>45139</v>
      </c>
      <c r="M322" t="e">
        <v>#REF!</v>
      </c>
      <c r="N322" t="e">
        <v>#REF!</v>
      </c>
      <c r="O322" s="53" t="e">
        <f t="shared" si="13"/>
        <v>#REF!</v>
      </c>
      <c r="P322" s="53" t="e">
        <f t="shared" si="13"/>
        <v>#REF!</v>
      </c>
      <c r="S322" s="81">
        <v>45139</v>
      </c>
      <c r="T322" s="82"/>
      <c r="U322" s="82"/>
      <c r="V322" s="82"/>
      <c r="W322" s="83"/>
      <c r="Y322" s="81">
        <v>45139</v>
      </c>
      <c r="Z322" s="82"/>
      <c r="AA322" s="82"/>
      <c r="AB322" s="82"/>
      <c r="AC322" s="83"/>
    </row>
    <row r="323" spans="1:29" x14ac:dyDescent="0.25">
      <c r="A323" t="str">
        <f t="shared" si="10"/>
        <v/>
      </c>
      <c r="B323" s="52">
        <v>45170</v>
      </c>
      <c r="C323" t="e">
        <v>#REF!</v>
      </c>
      <c r="D323" t="e">
        <v>#REF!</v>
      </c>
      <c r="E323" s="53" t="e">
        <f t="shared" ref="E323:F325" si="14">C323/C311-1</f>
        <v>#REF!</v>
      </c>
      <c r="F323" s="53" t="e">
        <f t="shared" si="14"/>
        <v>#REF!</v>
      </c>
      <c r="K323" t="str">
        <f t="shared" si="12"/>
        <v/>
      </c>
      <c r="L323" s="54">
        <v>45170</v>
      </c>
      <c r="M323" t="e">
        <v>#REF!</v>
      </c>
      <c r="N323" t="e">
        <v>#REF!</v>
      </c>
      <c r="O323" s="53" t="e">
        <f t="shared" ref="O323:P325" si="15">M323/M311-1</f>
        <v>#REF!</v>
      </c>
      <c r="P323" s="53" t="e">
        <f t="shared" si="15"/>
        <v>#REF!</v>
      </c>
      <c r="S323" s="81">
        <v>45170</v>
      </c>
      <c r="T323" s="82"/>
      <c r="U323" s="82"/>
      <c r="V323" s="82"/>
      <c r="W323" s="83"/>
      <c r="Y323" s="81">
        <v>45170</v>
      </c>
      <c r="Z323" s="82"/>
      <c r="AA323" s="82"/>
      <c r="AB323" s="82"/>
      <c r="AC323" s="83"/>
    </row>
    <row r="324" spans="1:29" x14ac:dyDescent="0.25">
      <c r="A324" t="str">
        <f t="shared" si="10"/>
        <v/>
      </c>
      <c r="B324" s="52">
        <v>45200</v>
      </c>
      <c r="C324" t="e">
        <v>#REF!</v>
      </c>
      <c r="D324" t="e">
        <v>#REF!</v>
      </c>
      <c r="E324" s="53" t="e">
        <f t="shared" si="14"/>
        <v>#REF!</v>
      </c>
      <c r="F324" s="53" t="e">
        <f t="shared" si="14"/>
        <v>#REF!</v>
      </c>
      <c r="K324" t="str">
        <f t="shared" si="12"/>
        <v/>
      </c>
      <c r="L324" s="54">
        <v>45200</v>
      </c>
      <c r="M324" t="e">
        <v>#REF!</v>
      </c>
      <c r="N324" t="e">
        <v>#REF!</v>
      </c>
      <c r="O324" s="53" t="e">
        <f t="shared" si="15"/>
        <v>#REF!</v>
      </c>
      <c r="P324" s="53" t="e">
        <f t="shared" si="15"/>
        <v>#REF!</v>
      </c>
      <c r="S324" s="81">
        <v>45200</v>
      </c>
      <c r="T324" s="82"/>
      <c r="U324" s="82"/>
      <c r="V324" s="82"/>
      <c r="W324" s="83"/>
      <c r="Y324" s="81">
        <v>45200</v>
      </c>
      <c r="Z324" s="82"/>
      <c r="AA324" s="82"/>
      <c r="AB324" s="82"/>
      <c r="AC324" s="83"/>
    </row>
    <row r="325" spans="1:29" x14ac:dyDescent="0.25">
      <c r="A325" t="str">
        <f t="shared" si="10"/>
        <v/>
      </c>
      <c r="B325" s="52">
        <v>45231</v>
      </c>
      <c r="C325" t="e">
        <v>#REF!</v>
      </c>
      <c r="D325" t="e">
        <v>#REF!</v>
      </c>
      <c r="E325" s="53" t="e">
        <f t="shared" si="14"/>
        <v>#REF!</v>
      </c>
      <c r="F325" s="53" t="e">
        <f t="shared" si="14"/>
        <v>#REF!</v>
      </c>
      <c r="K325" t="str">
        <f t="shared" si="12"/>
        <v/>
      </c>
      <c r="L325" s="54">
        <v>45231</v>
      </c>
      <c r="M325" t="e">
        <v>#REF!</v>
      </c>
      <c r="N325" t="e">
        <v>#REF!</v>
      </c>
      <c r="O325" s="53" t="e">
        <f t="shared" si="15"/>
        <v>#REF!</v>
      </c>
      <c r="P325" s="53" t="e">
        <f t="shared" si="15"/>
        <v>#REF!</v>
      </c>
      <c r="S325" s="81">
        <v>45231</v>
      </c>
      <c r="T325" s="82"/>
      <c r="U325" s="82"/>
      <c r="V325" s="82"/>
      <c r="W325" s="83"/>
      <c r="Y325" s="81">
        <v>45231</v>
      </c>
      <c r="Z325" s="82"/>
      <c r="AA325" s="82"/>
      <c r="AB325" s="82"/>
      <c r="AC325" s="83"/>
    </row>
  </sheetData>
  <mergeCells count="869">
    <mergeCell ref="B48:B49"/>
    <mergeCell ref="C48:C49"/>
    <mergeCell ref="A1:V2"/>
    <mergeCell ref="M4:M5"/>
    <mergeCell ref="N4:N5"/>
    <mergeCell ref="O4:O5"/>
    <mergeCell ref="Q4:Q5"/>
    <mergeCell ref="R4:R5"/>
    <mergeCell ref="A5:B7"/>
    <mergeCell ref="M23:M24"/>
    <mergeCell ref="N23:N24"/>
    <mergeCell ref="O23:O24"/>
    <mergeCell ref="Q23:Q24"/>
    <mergeCell ref="R23:R24"/>
    <mergeCell ref="A30:A31"/>
    <mergeCell ref="B30:B31"/>
    <mergeCell ref="C30:C31"/>
    <mergeCell ref="A35:A36"/>
    <mergeCell ref="B35:B36"/>
    <mergeCell ref="C35:C36"/>
    <mergeCell ref="A25:B27"/>
    <mergeCell ref="A10:A11"/>
    <mergeCell ref="B10:B11"/>
    <mergeCell ref="C10:C11"/>
    <mergeCell ref="A15:A16"/>
    <mergeCell ref="B15:B16"/>
    <mergeCell ref="C15:C16"/>
    <mergeCell ref="T48:W48"/>
    <mergeCell ref="T49:W49"/>
    <mergeCell ref="T52:W52"/>
    <mergeCell ref="T53:U53"/>
    <mergeCell ref="T54:U54"/>
    <mergeCell ref="T55:U55"/>
    <mergeCell ref="C41:T42"/>
    <mergeCell ref="C44:D46"/>
    <mergeCell ref="M44:N46"/>
    <mergeCell ref="T45:W45"/>
    <mergeCell ref="D48:D49"/>
    <mergeCell ref="L48:L49"/>
    <mergeCell ref="M48:M49"/>
    <mergeCell ref="N48:N49"/>
    <mergeCell ref="T62:U62"/>
    <mergeCell ref="V62:W62"/>
    <mergeCell ref="Z62:AA62"/>
    <mergeCell ref="AB62:AC62"/>
    <mergeCell ref="T63:U63"/>
    <mergeCell ref="V63:W63"/>
    <mergeCell ref="Z63:AA63"/>
    <mergeCell ref="AB63:AC63"/>
    <mergeCell ref="E59:F60"/>
    <mergeCell ref="O59:P60"/>
    <mergeCell ref="S60:W60"/>
    <mergeCell ref="Y60:AC60"/>
    <mergeCell ref="T61:U61"/>
    <mergeCell ref="V61:W61"/>
    <mergeCell ref="Z61:AA61"/>
    <mergeCell ref="AB61:AC61"/>
    <mergeCell ref="T66:U66"/>
    <mergeCell ref="V66:W66"/>
    <mergeCell ref="Z66:AA66"/>
    <mergeCell ref="AB66:AC66"/>
    <mergeCell ref="T67:U67"/>
    <mergeCell ref="V67:W67"/>
    <mergeCell ref="Z67:AA67"/>
    <mergeCell ref="AB67:AC67"/>
    <mergeCell ref="T64:U64"/>
    <mergeCell ref="V64:W64"/>
    <mergeCell ref="Z64:AA64"/>
    <mergeCell ref="AB64:AC64"/>
    <mergeCell ref="T65:U65"/>
    <mergeCell ref="V65:W65"/>
    <mergeCell ref="Z65:AA65"/>
    <mergeCell ref="AB65:AC65"/>
    <mergeCell ref="T70:U70"/>
    <mergeCell ref="V70:W70"/>
    <mergeCell ref="Z70:AA70"/>
    <mergeCell ref="AB70:AC70"/>
    <mergeCell ref="T71:U71"/>
    <mergeCell ref="V71:W71"/>
    <mergeCell ref="Z71:AA71"/>
    <mergeCell ref="AB71:AC71"/>
    <mergeCell ref="T68:U68"/>
    <mergeCell ref="V68:W68"/>
    <mergeCell ref="Z68:AA68"/>
    <mergeCell ref="AB68:AC68"/>
    <mergeCell ref="T69:U69"/>
    <mergeCell ref="V69:W69"/>
    <mergeCell ref="Z69:AA69"/>
    <mergeCell ref="AB69:AC69"/>
    <mergeCell ref="T74:U74"/>
    <mergeCell ref="V74:W74"/>
    <mergeCell ref="Z74:AA74"/>
    <mergeCell ref="AB74:AC74"/>
    <mergeCell ref="T75:U75"/>
    <mergeCell ref="V75:W75"/>
    <mergeCell ref="Z75:AA75"/>
    <mergeCell ref="AB75:AC75"/>
    <mergeCell ref="T72:U72"/>
    <mergeCell ref="V72:W72"/>
    <mergeCell ref="Z72:AA72"/>
    <mergeCell ref="AB72:AC72"/>
    <mergeCell ref="T73:U73"/>
    <mergeCell ref="V73:W73"/>
    <mergeCell ref="Z73:AA73"/>
    <mergeCell ref="AB73:AC73"/>
    <mergeCell ref="T78:U78"/>
    <mergeCell ref="V78:W78"/>
    <mergeCell ref="Z78:AA78"/>
    <mergeCell ref="AB78:AC78"/>
    <mergeCell ref="T79:U79"/>
    <mergeCell ref="V79:W79"/>
    <mergeCell ref="Z79:AA79"/>
    <mergeCell ref="AB79:AC79"/>
    <mergeCell ref="T76:U76"/>
    <mergeCell ref="V76:W76"/>
    <mergeCell ref="Z76:AA76"/>
    <mergeCell ref="AB76:AC76"/>
    <mergeCell ref="T77:U77"/>
    <mergeCell ref="V77:W77"/>
    <mergeCell ref="Z77:AA77"/>
    <mergeCell ref="AB77:AC77"/>
    <mergeCell ref="T82:U82"/>
    <mergeCell ref="V82:W82"/>
    <mergeCell ref="Z82:AA82"/>
    <mergeCell ref="AB82:AC82"/>
    <mergeCell ref="T83:U83"/>
    <mergeCell ref="V83:W83"/>
    <mergeCell ref="Z83:AA83"/>
    <mergeCell ref="AB83:AC83"/>
    <mergeCell ref="T80:U80"/>
    <mergeCell ref="V80:W80"/>
    <mergeCell ref="Z80:AA80"/>
    <mergeCell ref="AB80:AC80"/>
    <mergeCell ref="T81:U81"/>
    <mergeCell ref="V81:W81"/>
    <mergeCell ref="Z81:AA81"/>
    <mergeCell ref="AB81:AC81"/>
    <mergeCell ref="T86:U86"/>
    <mergeCell ref="V86:W86"/>
    <mergeCell ref="Z86:AA86"/>
    <mergeCell ref="AB86:AC86"/>
    <mergeCell ref="T87:U87"/>
    <mergeCell ref="V87:W87"/>
    <mergeCell ref="Z87:AA87"/>
    <mergeCell ref="AB87:AC87"/>
    <mergeCell ref="T84:U84"/>
    <mergeCell ref="V84:W84"/>
    <mergeCell ref="Z84:AA84"/>
    <mergeCell ref="AB84:AC84"/>
    <mergeCell ref="T85:U85"/>
    <mergeCell ref="V85:W85"/>
    <mergeCell ref="Z85:AA85"/>
    <mergeCell ref="AB85:AC85"/>
    <mergeCell ref="T90:U90"/>
    <mergeCell ref="V90:W90"/>
    <mergeCell ref="Z90:AA90"/>
    <mergeCell ref="AB90:AC90"/>
    <mergeCell ref="T91:U91"/>
    <mergeCell ref="V91:W91"/>
    <mergeCell ref="Z91:AA91"/>
    <mergeCell ref="AB91:AC91"/>
    <mergeCell ref="T88:U88"/>
    <mergeCell ref="V88:W88"/>
    <mergeCell ref="Z88:AA88"/>
    <mergeCell ref="AB88:AC88"/>
    <mergeCell ref="T89:U89"/>
    <mergeCell ref="V89:W89"/>
    <mergeCell ref="Z89:AA89"/>
    <mergeCell ref="AB89:AC89"/>
    <mergeCell ref="T94:U94"/>
    <mergeCell ref="V94:W94"/>
    <mergeCell ref="Z94:AA94"/>
    <mergeCell ref="AB94:AC94"/>
    <mergeCell ref="T95:U95"/>
    <mergeCell ref="V95:W95"/>
    <mergeCell ref="Z95:AA95"/>
    <mergeCell ref="AB95:AC95"/>
    <mergeCell ref="T92:U92"/>
    <mergeCell ref="V92:W92"/>
    <mergeCell ref="Z92:AA92"/>
    <mergeCell ref="AB92:AC92"/>
    <mergeCell ref="T93:U93"/>
    <mergeCell ref="V93:W93"/>
    <mergeCell ref="Z93:AA93"/>
    <mergeCell ref="AB93:AC93"/>
    <mergeCell ref="T98:U98"/>
    <mergeCell ref="V98:W98"/>
    <mergeCell ref="Z98:AA98"/>
    <mergeCell ref="AB98:AC98"/>
    <mergeCell ref="T99:U99"/>
    <mergeCell ref="V99:W99"/>
    <mergeCell ref="Z99:AA99"/>
    <mergeCell ref="AB99:AC99"/>
    <mergeCell ref="T96:U96"/>
    <mergeCell ref="V96:W96"/>
    <mergeCell ref="Z96:AA96"/>
    <mergeCell ref="AB96:AC96"/>
    <mergeCell ref="T97:U97"/>
    <mergeCell ref="V97:W97"/>
    <mergeCell ref="Z97:AA97"/>
    <mergeCell ref="AB97:AC97"/>
    <mergeCell ref="T102:U102"/>
    <mergeCell ref="V102:W102"/>
    <mergeCell ref="Z102:AA102"/>
    <mergeCell ref="AB102:AC102"/>
    <mergeCell ref="T103:U103"/>
    <mergeCell ref="V103:W103"/>
    <mergeCell ref="Z103:AA103"/>
    <mergeCell ref="AB103:AC103"/>
    <mergeCell ref="T100:U100"/>
    <mergeCell ref="V100:W100"/>
    <mergeCell ref="Z100:AA100"/>
    <mergeCell ref="AB100:AC100"/>
    <mergeCell ref="T101:U101"/>
    <mergeCell ref="V101:W101"/>
    <mergeCell ref="Z101:AA101"/>
    <mergeCell ref="AB101:AC101"/>
    <mergeCell ref="T106:U106"/>
    <mergeCell ref="V106:W106"/>
    <mergeCell ref="Z106:AA106"/>
    <mergeCell ref="AB106:AC106"/>
    <mergeCell ref="T107:U107"/>
    <mergeCell ref="V107:W107"/>
    <mergeCell ref="Z107:AA107"/>
    <mergeCell ref="AB107:AC107"/>
    <mergeCell ref="T104:U104"/>
    <mergeCell ref="V104:W104"/>
    <mergeCell ref="Z104:AA104"/>
    <mergeCell ref="AB104:AC104"/>
    <mergeCell ref="T105:U105"/>
    <mergeCell ref="V105:W105"/>
    <mergeCell ref="Z105:AA105"/>
    <mergeCell ref="AB105:AC105"/>
    <mergeCell ref="T110:U110"/>
    <mergeCell ref="V110:W110"/>
    <mergeCell ref="Z110:AA110"/>
    <mergeCell ref="AB110:AC110"/>
    <mergeCell ref="T111:U111"/>
    <mergeCell ref="V111:W111"/>
    <mergeCell ref="Z111:AA111"/>
    <mergeCell ref="AB111:AC111"/>
    <mergeCell ref="T108:U108"/>
    <mergeCell ref="V108:W108"/>
    <mergeCell ref="Z108:AA108"/>
    <mergeCell ref="AB108:AC108"/>
    <mergeCell ref="T109:U109"/>
    <mergeCell ref="V109:W109"/>
    <mergeCell ref="Z109:AA109"/>
    <mergeCell ref="AB109:AC109"/>
    <mergeCell ref="T114:U114"/>
    <mergeCell ref="V114:W114"/>
    <mergeCell ref="Z114:AA114"/>
    <mergeCell ref="AB114:AC114"/>
    <mergeCell ref="T115:U115"/>
    <mergeCell ref="V115:W115"/>
    <mergeCell ref="Z115:AA115"/>
    <mergeCell ref="AB115:AC115"/>
    <mergeCell ref="T112:U112"/>
    <mergeCell ref="V112:W112"/>
    <mergeCell ref="Z112:AA112"/>
    <mergeCell ref="AB112:AC112"/>
    <mergeCell ref="T113:U113"/>
    <mergeCell ref="V113:W113"/>
    <mergeCell ref="Z113:AA113"/>
    <mergeCell ref="AB113:AC113"/>
    <mergeCell ref="T118:U118"/>
    <mergeCell ref="V118:W118"/>
    <mergeCell ref="Z118:AA118"/>
    <mergeCell ref="AB118:AC118"/>
    <mergeCell ref="T119:U119"/>
    <mergeCell ref="V119:W119"/>
    <mergeCell ref="Z119:AA119"/>
    <mergeCell ref="AB119:AC119"/>
    <mergeCell ref="T116:U116"/>
    <mergeCell ref="V116:W116"/>
    <mergeCell ref="Z116:AA116"/>
    <mergeCell ref="AB116:AC116"/>
    <mergeCell ref="T117:U117"/>
    <mergeCell ref="V117:W117"/>
    <mergeCell ref="Z117:AA117"/>
    <mergeCell ref="AB117:AC117"/>
    <mergeCell ref="T122:U122"/>
    <mergeCell ref="V122:W122"/>
    <mergeCell ref="Z122:AA122"/>
    <mergeCell ref="AB122:AC122"/>
    <mergeCell ref="T123:U123"/>
    <mergeCell ref="V123:W123"/>
    <mergeCell ref="Z123:AA123"/>
    <mergeCell ref="AB123:AC123"/>
    <mergeCell ref="T120:U120"/>
    <mergeCell ref="V120:W120"/>
    <mergeCell ref="Z120:AA120"/>
    <mergeCell ref="AB120:AC120"/>
    <mergeCell ref="T121:U121"/>
    <mergeCell ref="V121:W121"/>
    <mergeCell ref="Z121:AA121"/>
    <mergeCell ref="AB121:AC121"/>
    <mergeCell ref="T126:U126"/>
    <mergeCell ref="V126:W126"/>
    <mergeCell ref="Z126:AA126"/>
    <mergeCell ref="AB126:AC126"/>
    <mergeCell ref="T127:U127"/>
    <mergeCell ref="V127:W127"/>
    <mergeCell ref="Z127:AA127"/>
    <mergeCell ref="AB127:AC127"/>
    <mergeCell ref="T124:U124"/>
    <mergeCell ref="V124:W124"/>
    <mergeCell ref="Z124:AA124"/>
    <mergeCell ref="AB124:AC124"/>
    <mergeCell ref="T125:U125"/>
    <mergeCell ref="V125:W125"/>
    <mergeCell ref="Z125:AA125"/>
    <mergeCell ref="AB125:AC125"/>
    <mergeCell ref="T130:U130"/>
    <mergeCell ref="V130:W130"/>
    <mergeCell ref="Z130:AA130"/>
    <mergeCell ref="AB130:AC130"/>
    <mergeCell ref="T131:U131"/>
    <mergeCell ref="V131:W131"/>
    <mergeCell ref="Z131:AA131"/>
    <mergeCell ref="AB131:AC131"/>
    <mergeCell ref="T128:U128"/>
    <mergeCell ref="V128:W128"/>
    <mergeCell ref="Z128:AA128"/>
    <mergeCell ref="AB128:AC128"/>
    <mergeCell ref="T129:U129"/>
    <mergeCell ref="V129:W129"/>
    <mergeCell ref="Z129:AA129"/>
    <mergeCell ref="AB129:AC129"/>
    <mergeCell ref="T134:U134"/>
    <mergeCell ref="V134:W134"/>
    <mergeCell ref="Z134:AA134"/>
    <mergeCell ref="AB134:AC134"/>
    <mergeCell ref="T135:U135"/>
    <mergeCell ref="V135:W135"/>
    <mergeCell ref="Z135:AA135"/>
    <mergeCell ref="AB135:AC135"/>
    <mergeCell ref="T132:U132"/>
    <mergeCell ref="V132:W132"/>
    <mergeCell ref="Z132:AA132"/>
    <mergeCell ref="AB132:AC132"/>
    <mergeCell ref="T133:U133"/>
    <mergeCell ref="V133:W133"/>
    <mergeCell ref="Z133:AA133"/>
    <mergeCell ref="AB133:AC133"/>
    <mergeCell ref="T138:U138"/>
    <mergeCell ref="V138:W138"/>
    <mergeCell ref="Z138:AA138"/>
    <mergeCell ref="AB138:AC138"/>
    <mergeCell ref="T139:U139"/>
    <mergeCell ref="V139:W139"/>
    <mergeCell ref="Z139:AA139"/>
    <mergeCell ref="AB139:AC139"/>
    <mergeCell ref="T136:U136"/>
    <mergeCell ref="V136:W136"/>
    <mergeCell ref="Z136:AA136"/>
    <mergeCell ref="AB136:AC136"/>
    <mergeCell ref="T137:U137"/>
    <mergeCell ref="V137:W137"/>
    <mergeCell ref="Z137:AA137"/>
    <mergeCell ref="AB137:AC137"/>
    <mergeCell ref="T142:U142"/>
    <mergeCell ref="V142:W142"/>
    <mergeCell ref="Z142:AA142"/>
    <mergeCell ref="AB142:AC142"/>
    <mergeCell ref="T143:U143"/>
    <mergeCell ref="V143:W143"/>
    <mergeCell ref="Z143:AA143"/>
    <mergeCell ref="AB143:AC143"/>
    <mergeCell ref="T140:U140"/>
    <mergeCell ref="V140:W140"/>
    <mergeCell ref="Z140:AA140"/>
    <mergeCell ref="AB140:AC140"/>
    <mergeCell ref="T141:U141"/>
    <mergeCell ref="V141:W141"/>
    <mergeCell ref="Z141:AA141"/>
    <mergeCell ref="AB141:AC141"/>
    <mergeCell ref="T146:U146"/>
    <mergeCell ref="V146:W146"/>
    <mergeCell ref="Z146:AA146"/>
    <mergeCell ref="AB146:AC146"/>
    <mergeCell ref="T147:U147"/>
    <mergeCell ref="V147:W147"/>
    <mergeCell ref="Z147:AA147"/>
    <mergeCell ref="AB147:AC147"/>
    <mergeCell ref="T144:U144"/>
    <mergeCell ref="V144:W144"/>
    <mergeCell ref="Z144:AA144"/>
    <mergeCell ref="AB144:AC144"/>
    <mergeCell ref="T145:U145"/>
    <mergeCell ref="V145:W145"/>
    <mergeCell ref="Z145:AA145"/>
    <mergeCell ref="AB145:AC145"/>
    <mergeCell ref="T150:U150"/>
    <mergeCell ref="V150:W150"/>
    <mergeCell ref="Z150:AA150"/>
    <mergeCell ref="AB150:AC150"/>
    <mergeCell ref="T151:U151"/>
    <mergeCell ref="V151:W151"/>
    <mergeCell ref="Z151:AA151"/>
    <mergeCell ref="AB151:AC151"/>
    <mergeCell ref="T148:U148"/>
    <mergeCell ref="V148:W148"/>
    <mergeCell ref="Z148:AA148"/>
    <mergeCell ref="AB148:AC148"/>
    <mergeCell ref="T149:U149"/>
    <mergeCell ref="V149:W149"/>
    <mergeCell ref="Z149:AA149"/>
    <mergeCell ref="AB149:AC149"/>
    <mergeCell ref="T154:U154"/>
    <mergeCell ref="V154:W154"/>
    <mergeCell ref="Z154:AA154"/>
    <mergeCell ref="AB154:AC154"/>
    <mergeCell ref="T155:U155"/>
    <mergeCell ref="V155:W155"/>
    <mergeCell ref="Z155:AA155"/>
    <mergeCell ref="AB155:AC155"/>
    <mergeCell ref="T152:U152"/>
    <mergeCell ref="V152:W152"/>
    <mergeCell ref="Z152:AA152"/>
    <mergeCell ref="AB152:AC152"/>
    <mergeCell ref="T153:U153"/>
    <mergeCell ref="V153:W153"/>
    <mergeCell ref="Z153:AA153"/>
    <mergeCell ref="AB153:AC153"/>
    <mergeCell ref="T158:U158"/>
    <mergeCell ref="V158:W158"/>
    <mergeCell ref="Z158:AA158"/>
    <mergeCell ref="AB158:AC158"/>
    <mergeCell ref="T159:U159"/>
    <mergeCell ref="V159:W159"/>
    <mergeCell ref="Z159:AA159"/>
    <mergeCell ref="AB159:AC159"/>
    <mergeCell ref="T156:U156"/>
    <mergeCell ref="V156:W156"/>
    <mergeCell ref="Z156:AA156"/>
    <mergeCell ref="AB156:AC156"/>
    <mergeCell ref="T157:U157"/>
    <mergeCell ref="V157:W157"/>
    <mergeCell ref="Z157:AA157"/>
    <mergeCell ref="AB157:AC157"/>
    <mergeCell ref="T162:U162"/>
    <mergeCell ref="V162:W162"/>
    <mergeCell ref="Z162:AA162"/>
    <mergeCell ref="AB162:AC162"/>
    <mergeCell ref="T163:U163"/>
    <mergeCell ref="V163:W163"/>
    <mergeCell ref="Z163:AA163"/>
    <mergeCell ref="AB163:AC163"/>
    <mergeCell ref="T160:U160"/>
    <mergeCell ref="V160:W160"/>
    <mergeCell ref="Z160:AA160"/>
    <mergeCell ref="AB160:AC160"/>
    <mergeCell ref="T161:U161"/>
    <mergeCell ref="V161:W161"/>
    <mergeCell ref="Z161:AA161"/>
    <mergeCell ref="AB161:AC161"/>
    <mergeCell ref="T166:U166"/>
    <mergeCell ref="V166:W166"/>
    <mergeCell ref="Z166:AA166"/>
    <mergeCell ref="AB166:AC166"/>
    <mergeCell ref="T167:U167"/>
    <mergeCell ref="V167:W167"/>
    <mergeCell ref="Z167:AA167"/>
    <mergeCell ref="AB167:AC167"/>
    <mergeCell ref="T164:U164"/>
    <mergeCell ref="V164:W164"/>
    <mergeCell ref="Z164:AA164"/>
    <mergeCell ref="AB164:AC164"/>
    <mergeCell ref="T165:U165"/>
    <mergeCell ref="V165:W165"/>
    <mergeCell ref="Z165:AA165"/>
    <mergeCell ref="AB165:AC165"/>
    <mergeCell ref="T170:U170"/>
    <mergeCell ref="V170:W170"/>
    <mergeCell ref="Z170:AA170"/>
    <mergeCell ref="AB170:AC170"/>
    <mergeCell ref="T171:U171"/>
    <mergeCell ref="V171:W171"/>
    <mergeCell ref="Z171:AA171"/>
    <mergeCell ref="AB171:AC171"/>
    <mergeCell ref="T168:U168"/>
    <mergeCell ref="V168:W168"/>
    <mergeCell ref="Z168:AA168"/>
    <mergeCell ref="AB168:AC168"/>
    <mergeCell ref="T169:U169"/>
    <mergeCell ref="V169:W169"/>
    <mergeCell ref="Z169:AA169"/>
    <mergeCell ref="AB169:AC169"/>
    <mergeCell ref="T174:U174"/>
    <mergeCell ref="V174:W174"/>
    <mergeCell ref="Z174:AA174"/>
    <mergeCell ref="AB174:AC174"/>
    <mergeCell ref="T175:U175"/>
    <mergeCell ref="V175:W175"/>
    <mergeCell ref="Z175:AA175"/>
    <mergeCell ref="AB175:AC175"/>
    <mergeCell ref="T172:U172"/>
    <mergeCell ref="V172:W172"/>
    <mergeCell ref="Z172:AA172"/>
    <mergeCell ref="AB172:AC172"/>
    <mergeCell ref="T173:U173"/>
    <mergeCell ref="V173:W173"/>
    <mergeCell ref="Z173:AA173"/>
    <mergeCell ref="AB173:AC173"/>
    <mergeCell ref="T178:U178"/>
    <mergeCell ref="V178:W178"/>
    <mergeCell ref="Z178:AA178"/>
    <mergeCell ref="AB178:AC178"/>
    <mergeCell ref="T179:U179"/>
    <mergeCell ref="V179:W179"/>
    <mergeCell ref="Z179:AA179"/>
    <mergeCell ref="AB179:AC179"/>
    <mergeCell ref="T176:U176"/>
    <mergeCell ref="V176:W176"/>
    <mergeCell ref="Z176:AA176"/>
    <mergeCell ref="AB176:AC176"/>
    <mergeCell ref="T177:U177"/>
    <mergeCell ref="V177:W177"/>
    <mergeCell ref="Z177:AA177"/>
    <mergeCell ref="AB177:AC177"/>
    <mergeCell ref="T182:U182"/>
    <mergeCell ref="V182:W182"/>
    <mergeCell ref="Z182:AA182"/>
    <mergeCell ref="AB182:AC182"/>
    <mergeCell ref="T183:U183"/>
    <mergeCell ref="V183:W183"/>
    <mergeCell ref="Z183:AA183"/>
    <mergeCell ref="AB183:AC183"/>
    <mergeCell ref="T180:U180"/>
    <mergeCell ref="V180:W180"/>
    <mergeCell ref="Z180:AA180"/>
    <mergeCell ref="AB180:AC180"/>
    <mergeCell ref="T181:U181"/>
    <mergeCell ref="V181:W181"/>
    <mergeCell ref="Z181:AA181"/>
    <mergeCell ref="AB181:AC181"/>
    <mergeCell ref="T186:U186"/>
    <mergeCell ref="V186:W186"/>
    <mergeCell ref="Z186:AA186"/>
    <mergeCell ref="AB186:AC186"/>
    <mergeCell ref="T187:U187"/>
    <mergeCell ref="V187:W187"/>
    <mergeCell ref="Z187:AA187"/>
    <mergeCell ref="AB187:AC187"/>
    <mergeCell ref="T184:U184"/>
    <mergeCell ref="V184:W184"/>
    <mergeCell ref="Z184:AA184"/>
    <mergeCell ref="AB184:AC184"/>
    <mergeCell ref="T185:U185"/>
    <mergeCell ref="V185:W185"/>
    <mergeCell ref="Z185:AA185"/>
    <mergeCell ref="AB185:AC185"/>
    <mergeCell ref="T190:U190"/>
    <mergeCell ref="V190:W190"/>
    <mergeCell ref="Z190:AA190"/>
    <mergeCell ref="AB190:AC190"/>
    <mergeCell ref="T191:U191"/>
    <mergeCell ref="V191:W191"/>
    <mergeCell ref="Z191:AA191"/>
    <mergeCell ref="AB191:AC191"/>
    <mergeCell ref="T188:U188"/>
    <mergeCell ref="V188:W188"/>
    <mergeCell ref="Z188:AA188"/>
    <mergeCell ref="AB188:AC188"/>
    <mergeCell ref="T189:U189"/>
    <mergeCell ref="V189:W189"/>
    <mergeCell ref="Z189:AA189"/>
    <mergeCell ref="AB189:AC189"/>
    <mergeCell ref="T194:U194"/>
    <mergeCell ref="V194:W194"/>
    <mergeCell ref="Z194:AA194"/>
    <mergeCell ref="AB194:AC194"/>
    <mergeCell ref="T195:U195"/>
    <mergeCell ref="V195:W195"/>
    <mergeCell ref="Z195:AA195"/>
    <mergeCell ref="AB195:AC195"/>
    <mergeCell ref="T192:U192"/>
    <mergeCell ref="V192:W192"/>
    <mergeCell ref="Z192:AA192"/>
    <mergeCell ref="AB192:AC192"/>
    <mergeCell ref="T193:U193"/>
    <mergeCell ref="V193:W193"/>
    <mergeCell ref="Z193:AA193"/>
    <mergeCell ref="AB193:AC193"/>
    <mergeCell ref="T198:U198"/>
    <mergeCell ref="V198:W198"/>
    <mergeCell ref="Z198:AA198"/>
    <mergeCell ref="AB198:AC198"/>
    <mergeCell ref="T199:U199"/>
    <mergeCell ref="V199:W199"/>
    <mergeCell ref="Z199:AA199"/>
    <mergeCell ref="AB199:AC199"/>
    <mergeCell ref="T196:U196"/>
    <mergeCell ref="V196:W196"/>
    <mergeCell ref="Z196:AA196"/>
    <mergeCell ref="AB196:AC196"/>
    <mergeCell ref="T197:U197"/>
    <mergeCell ref="V197:W197"/>
    <mergeCell ref="Z197:AA197"/>
    <mergeCell ref="AB197:AC197"/>
    <mergeCell ref="T202:U202"/>
    <mergeCell ref="V202:W202"/>
    <mergeCell ref="Z202:AA202"/>
    <mergeCell ref="AB202:AC202"/>
    <mergeCell ref="T203:U203"/>
    <mergeCell ref="V203:W203"/>
    <mergeCell ref="Z203:AA203"/>
    <mergeCell ref="AB203:AC203"/>
    <mergeCell ref="T200:U200"/>
    <mergeCell ref="V200:W200"/>
    <mergeCell ref="Z200:AA200"/>
    <mergeCell ref="AB200:AC200"/>
    <mergeCell ref="T201:U201"/>
    <mergeCell ref="V201:W201"/>
    <mergeCell ref="Z201:AA201"/>
    <mergeCell ref="AB201:AC201"/>
    <mergeCell ref="T206:U206"/>
    <mergeCell ref="V206:W206"/>
    <mergeCell ref="Z206:AA206"/>
    <mergeCell ref="AB206:AC206"/>
    <mergeCell ref="T207:U207"/>
    <mergeCell ref="V207:W207"/>
    <mergeCell ref="Z207:AA207"/>
    <mergeCell ref="AB207:AC207"/>
    <mergeCell ref="T204:U204"/>
    <mergeCell ref="V204:W204"/>
    <mergeCell ref="Z204:AA204"/>
    <mergeCell ref="AB204:AC204"/>
    <mergeCell ref="T205:U205"/>
    <mergeCell ref="V205:W205"/>
    <mergeCell ref="Z205:AA205"/>
    <mergeCell ref="AB205:AC205"/>
    <mergeCell ref="T210:U210"/>
    <mergeCell ref="V210:W210"/>
    <mergeCell ref="Z210:AA210"/>
    <mergeCell ref="AB210:AC210"/>
    <mergeCell ref="T211:U211"/>
    <mergeCell ref="V211:W211"/>
    <mergeCell ref="Z211:AA211"/>
    <mergeCell ref="AB211:AC211"/>
    <mergeCell ref="T208:U208"/>
    <mergeCell ref="V208:W208"/>
    <mergeCell ref="Z208:AA208"/>
    <mergeCell ref="AB208:AC208"/>
    <mergeCell ref="T209:U209"/>
    <mergeCell ref="V209:W209"/>
    <mergeCell ref="Z209:AA209"/>
    <mergeCell ref="AB209:AC209"/>
    <mergeCell ref="T214:U214"/>
    <mergeCell ref="V214:W214"/>
    <mergeCell ref="Z214:AA214"/>
    <mergeCell ref="AB214:AC214"/>
    <mergeCell ref="T215:U215"/>
    <mergeCell ref="V215:W215"/>
    <mergeCell ref="Z215:AA215"/>
    <mergeCell ref="AB215:AC215"/>
    <mergeCell ref="T212:U212"/>
    <mergeCell ref="V212:W212"/>
    <mergeCell ref="Z212:AA212"/>
    <mergeCell ref="AB212:AC212"/>
    <mergeCell ref="T213:U213"/>
    <mergeCell ref="V213:W213"/>
    <mergeCell ref="Z213:AA213"/>
    <mergeCell ref="AB213:AC213"/>
    <mergeCell ref="T218:U218"/>
    <mergeCell ref="V218:W218"/>
    <mergeCell ref="Z218:AA218"/>
    <mergeCell ref="AB218:AC218"/>
    <mergeCell ref="T219:U219"/>
    <mergeCell ref="V219:W219"/>
    <mergeCell ref="Z219:AA219"/>
    <mergeCell ref="AB219:AC219"/>
    <mergeCell ref="T216:U216"/>
    <mergeCell ref="V216:W216"/>
    <mergeCell ref="Z216:AA216"/>
    <mergeCell ref="AB216:AC216"/>
    <mergeCell ref="T217:U217"/>
    <mergeCell ref="V217:W217"/>
    <mergeCell ref="Z217:AA217"/>
    <mergeCell ref="AB217:AC217"/>
    <mergeCell ref="T222:U222"/>
    <mergeCell ref="V222:W222"/>
    <mergeCell ref="Z222:AA222"/>
    <mergeCell ref="AB222:AC222"/>
    <mergeCell ref="T223:U223"/>
    <mergeCell ref="V223:W223"/>
    <mergeCell ref="Z223:AA223"/>
    <mergeCell ref="AB223:AC223"/>
    <mergeCell ref="T220:U220"/>
    <mergeCell ref="V220:W220"/>
    <mergeCell ref="Z220:AA220"/>
    <mergeCell ref="AB220:AC220"/>
    <mergeCell ref="T221:U221"/>
    <mergeCell ref="V221:W221"/>
    <mergeCell ref="Z221:AA221"/>
    <mergeCell ref="AB221:AC221"/>
    <mergeCell ref="T226:U226"/>
    <mergeCell ref="V226:W226"/>
    <mergeCell ref="Z226:AA226"/>
    <mergeCell ref="AB226:AC226"/>
    <mergeCell ref="T227:U227"/>
    <mergeCell ref="V227:W227"/>
    <mergeCell ref="Z227:AA227"/>
    <mergeCell ref="AB227:AC227"/>
    <mergeCell ref="T224:U224"/>
    <mergeCell ref="V224:W224"/>
    <mergeCell ref="Z224:AA224"/>
    <mergeCell ref="AB224:AC224"/>
    <mergeCell ref="T225:U225"/>
    <mergeCell ref="V225:W225"/>
    <mergeCell ref="Z225:AA225"/>
    <mergeCell ref="AB225:AC225"/>
    <mergeCell ref="T230:U230"/>
    <mergeCell ref="V230:W230"/>
    <mergeCell ref="Z230:AA230"/>
    <mergeCell ref="AB230:AC230"/>
    <mergeCell ref="T231:U231"/>
    <mergeCell ref="V231:W231"/>
    <mergeCell ref="Z231:AA231"/>
    <mergeCell ref="AB231:AC231"/>
    <mergeCell ref="T228:U228"/>
    <mergeCell ref="V228:W228"/>
    <mergeCell ref="Z228:AA228"/>
    <mergeCell ref="AB228:AC228"/>
    <mergeCell ref="T229:U229"/>
    <mergeCell ref="V229:W229"/>
    <mergeCell ref="Z229:AA229"/>
    <mergeCell ref="AB229:AC229"/>
    <mergeCell ref="T234:U234"/>
    <mergeCell ref="V234:W234"/>
    <mergeCell ref="Z234:AA234"/>
    <mergeCell ref="AB234:AC234"/>
    <mergeCell ref="T235:U235"/>
    <mergeCell ref="V235:W235"/>
    <mergeCell ref="Z235:AA235"/>
    <mergeCell ref="AB235:AC235"/>
    <mergeCell ref="T232:U232"/>
    <mergeCell ref="V232:W232"/>
    <mergeCell ref="Z232:AA232"/>
    <mergeCell ref="AB232:AC232"/>
    <mergeCell ref="T233:U233"/>
    <mergeCell ref="V233:W233"/>
    <mergeCell ref="Z233:AA233"/>
    <mergeCell ref="AB233:AC233"/>
    <mergeCell ref="T238:U238"/>
    <mergeCell ref="V238:W238"/>
    <mergeCell ref="Z238:AA238"/>
    <mergeCell ref="AB238:AC238"/>
    <mergeCell ref="T239:U239"/>
    <mergeCell ref="V239:W239"/>
    <mergeCell ref="Z239:AA239"/>
    <mergeCell ref="AB239:AC239"/>
    <mergeCell ref="T236:U236"/>
    <mergeCell ref="V236:W236"/>
    <mergeCell ref="Z236:AA236"/>
    <mergeCell ref="AB236:AC236"/>
    <mergeCell ref="T237:U237"/>
    <mergeCell ref="V237:W237"/>
    <mergeCell ref="Z237:AA237"/>
    <mergeCell ref="AB237:AC237"/>
    <mergeCell ref="T242:U242"/>
    <mergeCell ref="V242:W242"/>
    <mergeCell ref="Z242:AA242"/>
    <mergeCell ref="AB242:AC242"/>
    <mergeCell ref="T243:U243"/>
    <mergeCell ref="V243:W243"/>
    <mergeCell ref="Z243:AA243"/>
    <mergeCell ref="AB243:AC243"/>
    <mergeCell ref="T240:U240"/>
    <mergeCell ref="V240:W240"/>
    <mergeCell ref="Z240:AA240"/>
    <mergeCell ref="AB240:AC240"/>
    <mergeCell ref="T241:U241"/>
    <mergeCell ref="V241:W241"/>
    <mergeCell ref="Z241:AA241"/>
    <mergeCell ref="AB241:AC241"/>
    <mergeCell ref="T246:U246"/>
    <mergeCell ref="V246:W246"/>
    <mergeCell ref="Z246:AA246"/>
    <mergeCell ref="AB246:AC246"/>
    <mergeCell ref="T247:U247"/>
    <mergeCell ref="V247:W247"/>
    <mergeCell ref="Z247:AA247"/>
    <mergeCell ref="AB247:AC247"/>
    <mergeCell ref="T244:U244"/>
    <mergeCell ref="V244:W244"/>
    <mergeCell ref="Z244:AA244"/>
    <mergeCell ref="AB244:AC244"/>
    <mergeCell ref="T245:U245"/>
    <mergeCell ref="V245:W245"/>
    <mergeCell ref="Z245:AA245"/>
    <mergeCell ref="AB245:AC245"/>
    <mergeCell ref="T250:U250"/>
    <mergeCell ref="V250:W250"/>
    <mergeCell ref="Z250:AA250"/>
    <mergeCell ref="AB250:AC250"/>
    <mergeCell ref="T251:U251"/>
    <mergeCell ref="V251:W251"/>
    <mergeCell ref="Z251:AA251"/>
    <mergeCell ref="AB251:AC251"/>
    <mergeCell ref="T248:U248"/>
    <mergeCell ref="V248:W248"/>
    <mergeCell ref="Z248:AA248"/>
    <mergeCell ref="AB248:AC248"/>
    <mergeCell ref="T249:U249"/>
    <mergeCell ref="V249:W249"/>
    <mergeCell ref="Z249:AA249"/>
    <mergeCell ref="AB249:AC249"/>
    <mergeCell ref="T254:U254"/>
    <mergeCell ref="V254:W254"/>
    <mergeCell ref="Z254:AA254"/>
    <mergeCell ref="AB254:AC254"/>
    <mergeCell ref="T255:U255"/>
    <mergeCell ref="V255:W255"/>
    <mergeCell ref="Z255:AA255"/>
    <mergeCell ref="AB255:AC255"/>
    <mergeCell ref="T252:U252"/>
    <mergeCell ref="V252:W252"/>
    <mergeCell ref="Z252:AA252"/>
    <mergeCell ref="AB252:AC252"/>
    <mergeCell ref="T253:U253"/>
    <mergeCell ref="V253:W253"/>
    <mergeCell ref="Z253:AA253"/>
    <mergeCell ref="AB253:AC253"/>
    <mergeCell ref="T258:U258"/>
    <mergeCell ref="V258:W258"/>
    <mergeCell ref="Z258:AA258"/>
    <mergeCell ref="AB258:AC258"/>
    <mergeCell ref="T259:U259"/>
    <mergeCell ref="V259:W259"/>
    <mergeCell ref="Z259:AA259"/>
    <mergeCell ref="AB259:AC259"/>
    <mergeCell ref="T256:U256"/>
    <mergeCell ref="V256:W256"/>
    <mergeCell ref="Z256:AA256"/>
    <mergeCell ref="AB256:AC256"/>
    <mergeCell ref="T257:U257"/>
    <mergeCell ref="V257:W257"/>
    <mergeCell ref="Z257:AA257"/>
    <mergeCell ref="AB257:AC257"/>
    <mergeCell ref="T262:U262"/>
    <mergeCell ref="V262:W262"/>
    <mergeCell ref="Z262:AA262"/>
    <mergeCell ref="AB262:AC262"/>
    <mergeCell ref="T263:U263"/>
    <mergeCell ref="V263:W263"/>
    <mergeCell ref="Z263:AA263"/>
    <mergeCell ref="AB263:AC263"/>
    <mergeCell ref="T260:U260"/>
    <mergeCell ref="V260:W260"/>
    <mergeCell ref="Z260:AA260"/>
    <mergeCell ref="AB260:AC260"/>
    <mergeCell ref="T261:U261"/>
    <mergeCell ref="V261:W261"/>
    <mergeCell ref="Z261:AA261"/>
    <mergeCell ref="AB261:AC261"/>
    <mergeCell ref="T266:U266"/>
    <mergeCell ref="V266:W266"/>
    <mergeCell ref="Z266:AA266"/>
    <mergeCell ref="AB266:AC266"/>
    <mergeCell ref="T264:U264"/>
    <mergeCell ref="V264:W264"/>
    <mergeCell ref="Z264:AA264"/>
    <mergeCell ref="AB264:AC264"/>
    <mergeCell ref="T265:U265"/>
    <mergeCell ref="V265:W265"/>
    <mergeCell ref="Z265:AA265"/>
    <mergeCell ref="AB265:AC265"/>
  </mergeCells>
  <dataValidations count="1">
    <dataValidation type="whole" allowBlank="1" showInputMessage="1" showErrorMessage="1" sqref="C30:C31 C10:C11" xr:uid="{F39B50E5-D14B-4F02-88D4-2C1D202AC9DD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crollBar1">
          <controlPr defaultSize="0" autoLine="0" linkedCell="U46" r:id="rId5">
            <anchor moveWithCells="1">
              <from>
                <xdr:col>18</xdr:col>
                <xdr:colOff>9525</xdr:colOff>
                <xdr:row>3</xdr:row>
                <xdr:rowOff>0</xdr:rowOff>
              </from>
              <to>
                <xdr:col>18</xdr:col>
                <xdr:colOff>495300</xdr:colOff>
                <xdr:row>20</xdr:row>
                <xdr:rowOff>0</xdr:rowOff>
              </to>
            </anchor>
          </controlPr>
        </control>
      </mc:Choice>
      <mc:Fallback>
        <control shapeId="1025" r:id="rId4" name="ScrollBar1"/>
      </mc:Fallback>
    </mc:AlternateContent>
    <mc:AlternateContent xmlns:mc="http://schemas.openxmlformats.org/markup-compatibility/2006">
      <mc:Choice Requires="x14">
        <control shapeId="1026" r:id="rId6" name="ScrollBar2">
          <controlPr defaultSize="0" autoLine="0" linkedCell="U47" r:id="rId7">
            <anchor moveWithCells="1">
              <from>
                <xdr:col>18</xdr:col>
                <xdr:colOff>9525</xdr:colOff>
                <xdr:row>22</xdr:row>
                <xdr:rowOff>0</xdr:rowOff>
              </from>
              <to>
                <xdr:col>18</xdr:col>
                <xdr:colOff>523875</xdr:colOff>
                <xdr:row>39</xdr:row>
                <xdr:rowOff>9525</xdr:rowOff>
              </to>
            </anchor>
          </controlPr>
        </control>
      </mc:Choice>
      <mc:Fallback>
        <control shapeId="1026" r:id="rId6" name="ScrollBar2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Haut1">
            <anchor moveWithCells="1" sizeWithCells="1">
              <from>
                <xdr:col>18</xdr:col>
                <xdr:colOff>514350</xdr:colOff>
                <xdr:row>3</xdr:row>
                <xdr:rowOff>0</xdr:rowOff>
              </from>
              <to>
                <xdr:col>19</xdr:col>
                <xdr:colOff>409575</xdr:colOff>
                <xdr:row>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Haut2">
            <anchor moveWithCells="1" sizeWithCells="1">
              <from>
                <xdr:col>18</xdr:col>
                <xdr:colOff>542925</xdr:colOff>
                <xdr:row>21</xdr:row>
                <xdr:rowOff>190500</xdr:rowOff>
              </from>
              <to>
                <xdr:col>19</xdr:col>
                <xdr:colOff>419100</xdr:colOff>
                <xdr:row>23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àJ_graphique_1A">
            <anchor moveWithCells="1" sizeWithCells="1">
              <from>
                <xdr:col>0</xdr:col>
                <xdr:colOff>685800</xdr:colOff>
                <xdr:row>16</xdr:row>
                <xdr:rowOff>171450</xdr:rowOff>
              </from>
              <to>
                <xdr:col>2</xdr:col>
                <xdr:colOff>400050</xdr:colOff>
                <xdr:row>19</xdr:row>
                <xdr:rowOff>133350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Construction neuve de logements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CEB</dc:creator>
  <cp:lastModifiedBy>Stagiaire CEB</cp:lastModifiedBy>
  <dcterms:created xsi:type="dcterms:W3CDTF">2023-05-30T12:48:25Z</dcterms:created>
  <dcterms:modified xsi:type="dcterms:W3CDTF">2023-05-30T14:27:58Z</dcterms:modified>
</cp:coreProperties>
</file>