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 codeName="{37A63EE7-654F-3FA9-A528-636911D70600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b5ad78978eba432/Documents/Aboun traiteur/Planning/"/>
    </mc:Choice>
  </mc:AlternateContent>
  <xr:revisionPtr revIDLastSave="59" documentId="8_{E94DFF1F-4A8D-429C-A5A2-8BB3C296EE17}" xr6:coauthVersionLast="47" xr6:coauthVersionMax="47" xr10:uidLastSave="{DEDE505E-12E3-4C06-9853-1823DD5F9C41}"/>
  <bookViews>
    <workbookView xWindow="-110" yWindow="-110" windowWidth="19420" windowHeight="10300" activeTab="2" xr2:uid="{00000000-000D-0000-FFFF-FFFF00000000}"/>
  </bookViews>
  <sheets>
    <sheet name="Collaborateurs" sheetId="1" r:id="rId1"/>
    <sheet name="Planning collectif" sheetId="4" r:id="rId2"/>
    <sheet name="Planning individuel" sheetId="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3" i="5" l="1"/>
  <c r="AC3" i="5" s="1"/>
  <c r="AB4" i="5"/>
  <c r="AC4" i="5" s="1"/>
  <c r="AB5" i="5"/>
  <c r="AC5" i="5" s="1"/>
  <c r="AB6" i="5"/>
  <c r="AC6" i="5" s="1"/>
  <c r="AB7" i="5"/>
  <c r="AC7" i="5" s="1"/>
  <c r="AB8" i="5"/>
  <c r="AC8" i="5" s="1"/>
  <c r="AB9" i="5"/>
  <c r="AC9" i="5" s="1"/>
  <c r="AB10" i="5"/>
  <c r="AC10" i="5" s="1"/>
  <c r="AB11" i="5"/>
  <c r="AB12" i="5"/>
  <c r="AC12" i="5" s="1"/>
  <c r="AB13" i="5"/>
  <c r="AC13" i="5" s="1"/>
  <c r="AB14" i="5"/>
  <c r="AB15" i="5"/>
  <c r="AC15" i="5" s="1"/>
  <c r="AB16" i="5"/>
  <c r="AC16" i="5" s="1"/>
  <c r="AB17" i="5"/>
  <c r="AC17" i="5" s="1"/>
  <c r="AB18" i="5"/>
  <c r="AC18" i="5" s="1"/>
  <c r="AB19" i="5"/>
  <c r="AC19" i="5" s="1"/>
  <c r="AC11" i="5"/>
  <c r="AC14" i="5"/>
  <c r="X3" i="5"/>
  <c r="Y3" i="5" s="1"/>
  <c r="X4" i="5"/>
  <c r="Y4" i="5" s="1"/>
  <c r="X5" i="5"/>
  <c r="Y5" i="5" s="1"/>
  <c r="X6" i="5"/>
  <c r="Y6" i="5" s="1"/>
  <c r="X7" i="5"/>
  <c r="Y7" i="5" s="1"/>
  <c r="X8" i="5"/>
  <c r="Y8" i="5" s="1"/>
  <c r="X9" i="5"/>
  <c r="Y9" i="5" s="1"/>
  <c r="X10" i="5"/>
  <c r="Y10" i="5" s="1"/>
  <c r="X11" i="5"/>
  <c r="Y11" i="5" s="1"/>
  <c r="X12" i="5"/>
  <c r="Y12" i="5" s="1"/>
  <c r="X13" i="5"/>
  <c r="Y13" i="5" s="1"/>
  <c r="X14" i="5"/>
  <c r="Y14" i="5" s="1"/>
  <c r="X15" i="5"/>
  <c r="Y15" i="5" s="1"/>
  <c r="X16" i="5"/>
  <c r="Y16" i="5" s="1"/>
  <c r="X17" i="5"/>
  <c r="Y17" i="5" s="1"/>
  <c r="X18" i="5"/>
  <c r="Y18" i="5" s="1"/>
  <c r="X19" i="5"/>
  <c r="Y19" i="5" s="1"/>
  <c r="T3" i="5"/>
  <c r="U3" i="5" s="1"/>
  <c r="T4" i="5"/>
  <c r="U4" i="5" s="1"/>
  <c r="T5" i="5"/>
  <c r="U5" i="5" s="1"/>
  <c r="T6" i="5"/>
  <c r="U6" i="5" s="1"/>
  <c r="T7" i="5"/>
  <c r="U7" i="5" s="1"/>
  <c r="T8" i="5"/>
  <c r="U8" i="5" s="1"/>
  <c r="T9" i="5"/>
  <c r="U9" i="5" s="1"/>
  <c r="T10" i="5"/>
  <c r="U10" i="5" s="1"/>
  <c r="T11" i="5"/>
  <c r="U11" i="5" s="1"/>
  <c r="T12" i="5"/>
  <c r="U12" i="5" s="1"/>
  <c r="T13" i="5"/>
  <c r="T14" i="5"/>
  <c r="U14" i="5" s="1"/>
  <c r="T15" i="5"/>
  <c r="U15" i="5" s="1"/>
  <c r="T16" i="5"/>
  <c r="U16" i="5" s="1"/>
  <c r="T17" i="5"/>
  <c r="U17" i="5" s="1"/>
  <c r="T18" i="5"/>
  <c r="U18" i="5" s="1"/>
  <c r="T19" i="5"/>
  <c r="U19" i="5" s="1"/>
  <c r="P3" i="5"/>
  <c r="Q3" i="5" s="1"/>
  <c r="P4" i="5"/>
  <c r="P5" i="5"/>
  <c r="Q5" i="5" s="1"/>
  <c r="P6" i="5"/>
  <c r="Q6" i="5" s="1"/>
  <c r="P7" i="5"/>
  <c r="Q7" i="5" s="1"/>
  <c r="P8" i="5"/>
  <c r="Q8" i="5" s="1"/>
  <c r="P9" i="5"/>
  <c r="Q9" i="5" s="1"/>
  <c r="P10" i="5"/>
  <c r="Q10" i="5" s="1"/>
  <c r="P11" i="5"/>
  <c r="Q11" i="5" s="1"/>
  <c r="P12" i="5"/>
  <c r="Q12" i="5" s="1"/>
  <c r="P13" i="5"/>
  <c r="Q13" i="5" s="1"/>
  <c r="P14" i="5"/>
  <c r="Q14" i="5" s="1"/>
  <c r="P15" i="5"/>
  <c r="Q15" i="5" s="1"/>
  <c r="P16" i="5"/>
  <c r="Q16" i="5" s="1"/>
  <c r="P17" i="5"/>
  <c r="Q17" i="5" s="1"/>
  <c r="P18" i="5"/>
  <c r="Q18" i="5" s="1"/>
  <c r="P19" i="5"/>
  <c r="Q19" i="5" s="1"/>
  <c r="Q4" i="5"/>
  <c r="D3" i="5"/>
  <c r="E3" i="5" s="1"/>
  <c r="D4" i="5"/>
  <c r="E4" i="5" s="1"/>
  <c r="D5" i="5"/>
  <c r="E5" i="5" s="1"/>
  <c r="D6" i="5"/>
  <c r="E6" i="5" s="1"/>
  <c r="D7" i="5"/>
  <c r="E7" i="5" s="1"/>
  <c r="D8" i="5"/>
  <c r="E8" i="5" s="1"/>
  <c r="D9" i="5"/>
  <c r="D10" i="5"/>
  <c r="E10" i="5" s="1"/>
  <c r="D11" i="5"/>
  <c r="E11" i="5" s="1"/>
  <c r="D12" i="5"/>
  <c r="E12" i="5" s="1"/>
  <c r="D13" i="5"/>
  <c r="E13" i="5" s="1"/>
  <c r="D14" i="5"/>
  <c r="E14" i="5" s="1"/>
  <c r="D15" i="5"/>
  <c r="E15" i="5" s="1"/>
  <c r="D16" i="5"/>
  <c r="E16" i="5" s="1"/>
  <c r="D17" i="5"/>
  <c r="E17" i="5" s="1"/>
  <c r="D18" i="5"/>
  <c r="E18" i="5" s="1"/>
  <c r="D19" i="5"/>
  <c r="E19" i="5" s="1"/>
  <c r="L3" i="5"/>
  <c r="M3" i="5" s="1"/>
  <c r="L4" i="5"/>
  <c r="M4" i="5" s="1"/>
  <c r="L5" i="5"/>
  <c r="M5" i="5" s="1"/>
  <c r="L6" i="5"/>
  <c r="M6" i="5" s="1"/>
  <c r="L7" i="5"/>
  <c r="M7" i="5" s="1"/>
  <c r="L8" i="5"/>
  <c r="M8" i="5" s="1"/>
  <c r="L9" i="5"/>
  <c r="M9" i="5" s="1"/>
  <c r="L10" i="5"/>
  <c r="M10" i="5" s="1"/>
  <c r="L11" i="5"/>
  <c r="M11" i="5" s="1"/>
  <c r="L12" i="5"/>
  <c r="M12" i="5" s="1"/>
  <c r="L13" i="5"/>
  <c r="M13" i="5" s="1"/>
  <c r="L14" i="5"/>
  <c r="M14" i="5" s="1"/>
  <c r="L15" i="5"/>
  <c r="M15" i="5" s="1"/>
  <c r="L16" i="5"/>
  <c r="M16" i="5" s="1"/>
  <c r="L17" i="5"/>
  <c r="M17" i="5" s="1"/>
  <c r="L18" i="5"/>
  <c r="M18" i="5" s="1"/>
  <c r="L19" i="5"/>
  <c r="M19" i="5" s="1"/>
  <c r="H3" i="5"/>
  <c r="I3" i="5" s="1"/>
  <c r="H4" i="5"/>
  <c r="I4" i="5" s="1"/>
  <c r="H5" i="5"/>
  <c r="H6" i="5"/>
  <c r="I6" i="5" s="1"/>
  <c r="H7" i="5"/>
  <c r="I7" i="5" s="1"/>
  <c r="H8" i="5"/>
  <c r="I8" i="5" s="1"/>
  <c r="H9" i="5"/>
  <c r="I9" i="5" s="1"/>
  <c r="H10" i="5"/>
  <c r="I10" i="5" s="1"/>
  <c r="H11" i="5"/>
  <c r="I11" i="5" s="1"/>
  <c r="H12" i="5"/>
  <c r="I12" i="5" s="1"/>
  <c r="H13" i="5"/>
  <c r="I13" i="5" s="1"/>
  <c r="H14" i="5"/>
  <c r="I14" i="5" s="1"/>
  <c r="H15" i="5"/>
  <c r="I15" i="5" s="1"/>
  <c r="H16" i="5"/>
  <c r="I16" i="5" s="1"/>
  <c r="H17" i="5"/>
  <c r="I17" i="5" s="1"/>
  <c r="H18" i="5"/>
  <c r="I18" i="5" s="1"/>
  <c r="H19" i="5"/>
  <c r="I19" i="5" s="1"/>
  <c r="I5" i="5"/>
  <c r="E9" i="5"/>
  <c r="U13" i="5"/>
  <c r="AD12" i="5" l="1"/>
  <c r="AD10" i="5"/>
  <c r="AD18" i="5"/>
  <c r="AD19" i="5"/>
  <c r="AD5" i="5"/>
  <c r="AD16" i="5"/>
  <c r="AD8" i="5"/>
  <c r="AD15" i="5"/>
  <c r="AD7" i="5"/>
  <c r="AD14" i="5"/>
  <c r="AD6" i="5"/>
  <c r="AD11" i="5"/>
  <c r="AD17" i="5"/>
  <c r="AD13" i="5"/>
  <c r="AD4" i="5"/>
  <c r="AD9" i="5"/>
  <c r="AD3" i="5"/>
</calcChain>
</file>

<file path=xl/sharedStrings.xml><?xml version="1.0" encoding="utf-8"?>
<sst xmlns="http://schemas.openxmlformats.org/spreadsheetml/2006/main" count="175" uniqueCount="81">
  <si>
    <t>Collaborateurs</t>
  </si>
  <si>
    <t>Cuisine 1</t>
  </si>
  <si>
    <t>Cuisine 2</t>
  </si>
  <si>
    <t>Cuisine 3</t>
  </si>
  <si>
    <t>Salle - bar 1</t>
  </si>
  <si>
    <t>Salle - bar 2</t>
  </si>
  <si>
    <t>Salle - bar 3</t>
  </si>
  <si>
    <t>Bar extérieur 1</t>
  </si>
  <si>
    <t>Bar extérieur 2</t>
  </si>
  <si>
    <t>Bar extérieur 3</t>
  </si>
  <si>
    <t>Animation</t>
  </si>
  <si>
    <t>Toilette</t>
  </si>
  <si>
    <t>Communication</t>
  </si>
  <si>
    <t>Caravane 1</t>
  </si>
  <si>
    <t>Caravane 2</t>
  </si>
  <si>
    <t>Ouvert</t>
  </si>
  <si>
    <t>SBK</t>
  </si>
  <si>
    <t>Soirée à thème</t>
  </si>
  <si>
    <t>Brunch</t>
  </si>
  <si>
    <t>Privatisé</t>
  </si>
  <si>
    <t>Fermé</t>
  </si>
  <si>
    <t>Francois</t>
  </si>
  <si>
    <t>Sanyam</t>
  </si>
  <si>
    <t>Lundi</t>
  </si>
  <si>
    <t>Mardi</t>
  </si>
  <si>
    <t>Mercredi</t>
  </si>
  <si>
    <t>Jeudi</t>
  </si>
  <si>
    <t>Vendredi</t>
  </si>
  <si>
    <t>Samedi</t>
  </si>
  <si>
    <t>Dimanche</t>
  </si>
  <si>
    <t>Pause</t>
  </si>
  <si>
    <t>Audrey</t>
  </si>
  <si>
    <t>Charlotte</t>
  </si>
  <si>
    <t>Emeline</t>
  </si>
  <si>
    <t>Karine</t>
  </si>
  <si>
    <t>Kevin</t>
  </si>
  <si>
    <t>Nathanaëlle</t>
  </si>
  <si>
    <t>Leeroï</t>
  </si>
  <si>
    <t>Solène</t>
  </si>
  <si>
    <t>Marie</t>
  </si>
  <si>
    <t>Clélia</t>
  </si>
  <si>
    <t>Contrat</t>
  </si>
  <si>
    <t>Extra</t>
  </si>
  <si>
    <t>Heure Hebdo</t>
  </si>
  <si>
    <t>Soirée jeux apéro</t>
  </si>
  <si>
    <t xml:space="preserve">Ouvert </t>
  </si>
  <si>
    <t>DJ set</t>
  </si>
  <si>
    <t>BBQ</t>
  </si>
  <si>
    <t>Brunch + bal musette</t>
  </si>
  <si>
    <t>Cacilia</t>
  </si>
  <si>
    <t>Perrine</t>
  </si>
  <si>
    <t>début</t>
  </si>
  <si>
    <t>fin</t>
  </si>
  <si>
    <t>Nb h</t>
  </si>
  <si>
    <t>Total</t>
  </si>
  <si>
    <t>début2</t>
  </si>
  <si>
    <t>fin3</t>
  </si>
  <si>
    <t>Pause4</t>
  </si>
  <si>
    <t>Nb h5</t>
  </si>
  <si>
    <t>début6</t>
  </si>
  <si>
    <t>fin7</t>
  </si>
  <si>
    <t>Pause8</t>
  </si>
  <si>
    <t>Nb h9</t>
  </si>
  <si>
    <t>début10</t>
  </si>
  <si>
    <t>fin11</t>
  </si>
  <si>
    <t>Pause12</t>
  </si>
  <si>
    <t>Nb h13</t>
  </si>
  <si>
    <t>début14</t>
  </si>
  <si>
    <t>fin15</t>
  </si>
  <si>
    <t>Pause16</t>
  </si>
  <si>
    <t>Nb h17</t>
  </si>
  <si>
    <t>début18</t>
  </si>
  <si>
    <t>fin19</t>
  </si>
  <si>
    <t>Pause20</t>
  </si>
  <si>
    <t>Nb h21</t>
  </si>
  <si>
    <t>début22</t>
  </si>
  <si>
    <t>fin23</t>
  </si>
  <si>
    <t>Pause24</t>
  </si>
  <si>
    <t>Nb h25</t>
  </si>
  <si>
    <t>Tiffany</t>
  </si>
  <si>
    <t>Tifanny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</si>
</sst>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h:mm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164" fontId="0" fillId="0" borderId="0" xfId="0" applyNumberFormat="1"/>
    <xf numFmtId="0" fontId="0" fillId="0" borderId="0" xfId="0" applyAlignment="1">
      <alignment horizontal="center" vertical="center" wrapText="1"/>
    </xf>
    <xf numFmtId="20" fontId="0" fillId="0" borderId="9" xfId="0" applyNumberFormat="1" applyBorder="1" applyAlignment="1">
      <alignment horizontal="center" vertical="center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4" xfId="0" applyBorder="1"/>
    <xf numFmtId="0" fontId="0" fillId="0" borderId="22" xfId="0" applyBorder="1" applyAlignment="1">
      <alignment horizontal="center" vertical="center" wrapText="1"/>
    </xf>
    <xf numFmtId="20" fontId="0" fillId="0" borderId="25" xfId="0" applyNumberFormat="1" applyBorder="1" applyAlignment="1">
      <alignment horizontal="center" vertical="center" wrapText="1"/>
    </xf>
    <xf numFmtId="20" fontId="0" fillId="0" borderId="26" xfId="0" applyNumberFormat="1" applyBorder="1" applyAlignment="1">
      <alignment horizontal="center" vertical="center" wrapText="1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8" xfId="0" applyBorder="1"/>
    <xf numFmtId="0" fontId="0" fillId="0" borderId="32" xfId="0" applyBorder="1"/>
    <xf numFmtId="0" fontId="1" fillId="0" borderId="6" xfId="0" applyFont="1" applyBorder="1"/>
    <xf numFmtId="164" fontId="1" fillId="0" borderId="2" xfId="0" applyNumberFormat="1" applyFont="1" applyBorder="1"/>
    <xf numFmtId="0" fontId="0" fillId="0" borderId="6" xfId="0" applyBorder="1"/>
    <xf numFmtId="164" fontId="0" fillId="0" borderId="2" xfId="0" applyNumberFormat="1" applyBorder="1"/>
    <xf numFmtId="0" fontId="0" fillId="0" borderId="3" xfId="0" applyBorder="1"/>
    <xf numFmtId="164" fontId="0" fillId="0" borderId="7" xfId="0" applyNumberFormat="1" applyBorder="1"/>
    <xf numFmtId="0" fontId="0" fillId="0" borderId="22" xfId="0" applyBorder="1"/>
    <xf numFmtId="20" fontId="0" fillId="0" borderId="33" xfId="0" applyNumberFormat="1" applyBorder="1" applyAlignment="1">
      <alignment horizontal="center"/>
    </xf>
    <xf numFmtId="20" fontId="0" fillId="0" borderId="34" xfId="0" applyNumberFormat="1" applyBorder="1" applyAlignment="1">
      <alignment horizontal="center"/>
    </xf>
    <xf numFmtId="0" fontId="0" fillId="0" borderId="0" xfId="0" applyAlignment="1">
      <alignment horizontal="center"/>
    </xf>
    <xf numFmtId="165" fontId="0" fillId="0" borderId="35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4" fontId="0" fillId="0" borderId="36" xfId="0" applyNumberFormat="1" applyBorder="1"/>
    <xf numFmtId="164" fontId="0" fillId="0" borderId="37" xfId="0" applyNumberFormat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2" xfId="0" applyBorder="1" applyAlignment="1">
      <alignment horizontal="center"/>
    </xf>
    <xf numFmtId="165" fontId="0" fillId="0" borderId="40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65" fontId="0" fillId="0" borderId="41" xfId="0" applyNumberFormat="1" applyBorder="1" applyAlignment="1">
      <alignment horizontal="center"/>
    </xf>
    <xf numFmtId="165" fontId="0" fillId="0" borderId="42" xfId="0" applyNumberFormat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165" fontId="0" fillId="0" borderId="43" xfId="0" applyNumberFormat="1" applyBorder="1" applyAlignment="1">
      <alignment horizontal="center"/>
    </xf>
    <xf numFmtId="164" fontId="0" fillId="0" borderId="29" xfId="0" applyNumberFormat="1" applyBorder="1"/>
    <xf numFmtId="164" fontId="0" fillId="0" borderId="30" xfId="0" applyNumberFormat="1" applyBorder="1"/>
    <xf numFmtId="164" fontId="0" fillId="0" borderId="31" xfId="0" applyNumberFormat="1" applyBorder="1"/>
    <xf numFmtId="20" fontId="0" fillId="0" borderId="4" xfId="0" applyNumberFormat="1" applyBorder="1" applyAlignment="1">
      <alignment horizontal="center"/>
    </xf>
    <xf numFmtId="20" fontId="0" fillId="0" borderId="15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Fill="1"/>
    <xf numFmtId="0" fontId="3" fillId="0" borderId="6" xfId="0" applyFont="1" applyFill="1" applyBorder="1"/>
    <xf numFmtId="164" fontId="0" fillId="0" borderId="0" xfId="0" applyNumberFormat="1" applyFill="1"/>
  </cellXfs>
  <cellStyles count="1">
    <cellStyle name="Normal" xfId="0" builtinId="0"/>
  </cellStyles>
  <dxfs count="54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numFmt numFmtId="164" formatCode="[h]:mm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outline="0">
        <left style="thin">
          <color indexed="64"/>
        </left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[h]:mm"/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ill>
        <patternFill patternType="none">
          <bgColor auto="1"/>
        </patternFill>
      </fill>
    </dxf>
    <dxf>
      <border outline="0">
        <right style="thin">
          <color theme="4" tint="0.39997558519241921"/>
        </right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EA9E9E"/>
      <color rgb="FFEBA3A3"/>
      <color rgb="FFFF8B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91108</xdr:rowOff>
    </xdr:from>
    <xdr:to>
      <xdr:col>0</xdr:col>
      <xdr:colOff>993913</xdr:colOff>
      <xdr:row>2</xdr:row>
      <xdr:rowOff>16565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CAD1E93-4645-44CF-839A-8A5AE45BAE53}"/>
            </a:ext>
          </a:extLst>
        </xdr:cNvPr>
        <xdr:cNvSpPr/>
      </xdr:nvSpPr>
      <xdr:spPr>
        <a:xfrm>
          <a:off x="0" y="91108"/>
          <a:ext cx="993913" cy="28989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TRAITEMENT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C16" totalsRowShown="0" headerRowDxfId="53" dataDxfId="52" tableBorderDxfId="51">
  <autoFilter ref="A1:C16" xr:uid="{00000000-0009-0000-0100-000002000000}"/>
  <sortState xmlns:xlrd2="http://schemas.microsoft.com/office/spreadsheetml/2017/richdata2" ref="A2:C13">
    <sortCondition ref="A1:A13"/>
  </sortState>
  <tableColumns count="3">
    <tableColumn id="1" xr3:uid="{00000000-0010-0000-0000-000001000000}" name="Contrat" dataDxfId="50"/>
    <tableColumn id="2" xr3:uid="{00000000-0010-0000-0000-000002000000}" name="Collaborateurs" dataDxfId="49"/>
    <tableColumn id="3" xr3:uid="{00000000-0010-0000-0000-000003000000}" name="Heure Hebdo" dataDxfId="4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F1:L6" totalsRowShown="0">
  <autoFilter ref="F1:L6" xr:uid="{00000000-0009-0000-0100-000003000000}"/>
  <tableColumns count="7">
    <tableColumn id="1" xr3:uid="{00000000-0010-0000-0100-000001000000}" name="Lundi"/>
    <tableColumn id="2" xr3:uid="{00000000-0010-0000-0100-000002000000}" name="Mardi"/>
    <tableColumn id="3" xr3:uid="{00000000-0010-0000-0100-000003000000}" name="Mercredi"/>
    <tableColumn id="4" xr3:uid="{00000000-0010-0000-0100-000004000000}" name="Jeudi"/>
    <tableColumn id="5" xr3:uid="{00000000-0010-0000-0100-000005000000}" name="Vendredi"/>
    <tableColumn id="6" xr3:uid="{00000000-0010-0000-0100-000006000000}" name="Samedi"/>
    <tableColumn id="7" xr3:uid="{00000000-0010-0000-0100-000007000000}" name="Dimanch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5" displayName="Tableau5" ref="A2:AD19" totalsRowShown="0" headerRowDxfId="47" dataDxfId="46" tableBorderDxfId="45">
  <autoFilter ref="A2:AD19" xr:uid="{00000000-0009-0000-0100-000005000000}"/>
  <tableColumns count="30">
    <tableColumn id="1" xr3:uid="{00000000-0010-0000-0200-000001000000}" name="Collaborateurs" dataDxfId="44"/>
    <tableColumn id="2" xr3:uid="{00000000-0010-0000-0200-000002000000}" name="début" dataDxfId="43"/>
    <tableColumn id="3" xr3:uid="{00000000-0010-0000-0200-000003000000}" name="fin" dataDxfId="42"/>
    <tableColumn id="4" xr3:uid="{00000000-0010-0000-0200-000004000000}" name="Pause" dataDxfId="41">
      <calculatedColumnFormula>IF(Tableau5[[#This Row],[fin]]-Tableau5[[#This Row],[début]]&gt;(10/24),"4:00",IF(Tableau5[[#This Row],[fin]]-Tableau5[[#This Row],[début]]&gt;(9/24),"02:00",IF(Tableau5[[#This Row],[fin]]-Tableau5[[#This Row],[début]]&gt;(7/24),"01:00",IF(Tableau5[[#This Row],[fin]]-Tableau5[[#This Row],[début]]&gt;(5/24),"00:30",IF(Tableau5[[#This Row],[fin]]-Tableau5[[#This Row],[début]]&gt;(3/24),"00:15",)))))</calculatedColumnFormula>
    </tableColumn>
    <tableColumn id="5" xr3:uid="{00000000-0010-0000-0200-000005000000}" name="Nb h" dataDxfId="40">
      <calculatedColumnFormula>Tableau5[[#This Row],[fin]]-Tableau5[[#This Row],[début]]-Tableau5[[#This Row],[Pause]]</calculatedColumnFormula>
    </tableColumn>
    <tableColumn id="6" xr3:uid="{00000000-0010-0000-0200-000006000000}" name="début2" dataDxfId="39"/>
    <tableColumn id="7" xr3:uid="{00000000-0010-0000-0200-000007000000}" name="fin3" dataDxfId="38"/>
    <tableColumn id="8" xr3:uid="{00000000-0010-0000-0200-000008000000}" name="Pause4" dataDxfId="37">
      <calculatedColumnFormula>IF(Tableau5[[#This Row],[fin3]]-Tableau5[[#This Row],[début2]]&gt;(10/24),"4:00",IF(Tableau5[[#This Row],[fin3]]-Tableau5[[#This Row],[début2]]&gt;(9/24),"02:00",IF(Tableau5[[#This Row],[fin3]]-Tableau5[[#This Row],[début2]]&gt;(7/24),"01:00",IF(Tableau5[[#This Row],[fin3]]-Tableau5[[#This Row],[début2]]&gt;(5/24),"00:45",IF(Tableau5[[#This Row],[fin3]]-Tableau5[[#This Row],[début2]]&gt;(3/24),"00:30",)))))</calculatedColumnFormula>
    </tableColumn>
    <tableColumn id="9" xr3:uid="{00000000-0010-0000-0200-000009000000}" name="Nb h5" dataDxfId="36">
      <calculatedColumnFormula>Tableau5[[#This Row],[fin3]]-Tableau5[[#This Row],[début2]]-Tableau5[[#This Row],[Pause4]]</calculatedColumnFormula>
    </tableColumn>
    <tableColumn id="10" xr3:uid="{00000000-0010-0000-0200-00000A000000}" name="début6" dataDxfId="35"/>
    <tableColumn id="11" xr3:uid="{00000000-0010-0000-0200-00000B000000}" name="fin7" dataDxfId="34"/>
    <tableColumn id="12" xr3:uid="{00000000-0010-0000-0200-00000C000000}" name="Pause8" dataDxfId="33">
      <calculatedColumnFormula>IF(Tableau5[[#This Row],[fin7]]-Tableau5[[#This Row],[début6]]&gt;(10/24),"4:00",IF(Tableau5[[#This Row],[fin7]]-Tableau5[[#This Row],[début6]]&gt;(9/24),"02:00",IF(Tableau5[[#This Row],[fin7]]-Tableau5[[#This Row],[début6]]&gt;(7/24),"01:00",IF(Tableau5[[#This Row],[fin7]]-Tableau5[[#This Row],[début6]]&gt;(5/24),"00:30",IF(Tableau5[[#This Row],[fin7]]-Tableau5[[#This Row],[début6]]&gt;(3/24),"00:15",)))))</calculatedColumnFormula>
    </tableColumn>
    <tableColumn id="13" xr3:uid="{00000000-0010-0000-0200-00000D000000}" name="Nb h9" dataDxfId="32">
      <calculatedColumnFormula>Tableau5[[#This Row],[fin7]]-Tableau5[[#This Row],[Pause8]]-Tableau5[[#This Row],[début6]]</calculatedColumnFormula>
    </tableColumn>
    <tableColumn id="14" xr3:uid="{00000000-0010-0000-0200-00000E000000}" name="début10" dataDxfId="31"/>
    <tableColumn id="15" xr3:uid="{00000000-0010-0000-0200-00000F000000}" name="fin11" dataDxfId="30"/>
    <tableColumn id="16" xr3:uid="{00000000-0010-0000-0200-000010000000}" name="Pause12" dataDxfId="29">
      <calculatedColumnFormula>IF(Tableau5[[#This Row],[fin11]]-Tableau5[[#This Row],[début10]]&gt;(10/24),"4:00",IF(Tableau5[[#This Row],[fin11]]-Tableau5[[#This Row],[début10]]&gt;(9/24),"02:00",IF(Tableau5[[#This Row],[fin11]]-Tableau5[[#This Row],[début10]]&gt;(7/24),"01:00",IF(Tableau5[[#This Row],[fin11]]-Tableau5[[#This Row],[début10]]&gt;(5/24),"00:30",IF(Tableau5[[#This Row],[fin11]]-Tableau5[[#This Row],[début10]]&gt;(3/24),"00:15",)))))</calculatedColumnFormula>
    </tableColumn>
    <tableColumn id="17" xr3:uid="{00000000-0010-0000-0200-000011000000}" name="Nb h13" dataDxfId="28">
      <calculatedColumnFormula>Tableau5[[#This Row],[fin11]]-Tableau5[[#This Row],[début10]]-Tableau5[[#This Row],[Pause12]]</calculatedColumnFormula>
    </tableColumn>
    <tableColumn id="18" xr3:uid="{00000000-0010-0000-0200-000012000000}" name="début14" dataDxfId="27"/>
    <tableColumn id="19" xr3:uid="{00000000-0010-0000-0200-000013000000}" name="fin15" dataDxfId="26"/>
    <tableColumn id="20" xr3:uid="{00000000-0010-0000-0200-000014000000}" name="Pause16" dataDxfId="25">
      <calculatedColumnFormula>IF(Tableau5[[#This Row],[fin15]]-Tableau5[[#This Row],[début14]]&gt;(10/24),"4:00",IF(Tableau5[[#This Row],[fin15]]-Tableau5[[#This Row],[début14]]&gt;(9/24),"02:00",IF(Tableau5[[#This Row],[fin15]]-Tableau5[[#This Row],[début14]]&gt;(7/24),"01:00",IF(Tableau5[[#This Row],[fin15]]-Tableau5[[#This Row],[début14]]&gt;(5/24),"00:30",IF(Tableau5[[#This Row],[fin15]]-Tableau5[[#This Row],[début14]]&gt;(3/24),"00:15",)))))</calculatedColumnFormula>
    </tableColumn>
    <tableColumn id="21" xr3:uid="{00000000-0010-0000-0200-000015000000}" name="Nb h17" dataDxfId="24">
      <calculatedColumnFormula>Tableau5[[#This Row],[fin15]]-Tableau5[[#This Row],[Pause16]]-Tableau5[[#This Row],[début14]]</calculatedColumnFormula>
    </tableColumn>
    <tableColumn id="22" xr3:uid="{00000000-0010-0000-0200-000016000000}" name="début18" dataDxfId="23"/>
    <tableColumn id="23" xr3:uid="{00000000-0010-0000-0200-000017000000}" name="fin19" dataDxfId="22"/>
    <tableColumn id="24" xr3:uid="{00000000-0010-0000-0200-000018000000}" name="Pause20" dataDxfId="21">
      <calculatedColumnFormula>IF(Tableau5[[#This Row],[fin19]]-Tableau5[[#This Row],[début18]]&gt;(10/24),"4:00",IF(Tableau5[[#This Row],[fin19]]-Tableau5[[#This Row],[début18]]&gt;(9/24),"02:00",IF(Tableau5[[#This Row],[fin19]]-Tableau5[[#This Row],[début18]]&gt;(7/24),"01:00",IF(Tableau5[[#This Row],[fin19]]-Tableau5[[#This Row],[début18]]&gt;(5/24),"00:30",IF(Tableau5[[#This Row],[fin19]]-Tableau5[[#This Row],[début18]]&gt;(3/24),"00:15",)))))</calculatedColumnFormula>
    </tableColumn>
    <tableColumn id="25" xr3:uid="{00000000-0010-0000-0200-000019000000}" name="Nb h21" dataDxfId="20">
      <calculatedColumnFormula>Tableau5[[#This Row],[fin19]]-Tableau5[[#This Row],[début18]]-Tableau5[[#This Row],[Pause20]]</calculatedColumnFormula>
    </tableColumn>
    <tableColumn id="26" xr3:uid="{00000000-0010-0000-0200-00001A000000}" name="début22" dataDxfId="19"/>
    <tableColumn id="27" xr3:uid="{00000000-0010-0000-0200-00001B000000}" name="fin23" dataDxfId="18"/>
    <tableColumn id="28" xr3:uid="{00000000-0010-0000-0200-00001C000000}" name="Pause24" dataDxfId="17">
      <calculatedColumnFormula>IF(Tableau5[[#This Row],[fin23]]-Tableau5[[#This Row],[début22]]&gt;(10/24),"4:00",IF(Tableau5[[#This Row],[fin23]]-Tableau5[[#This Row],[début22]]&gt;(9/24),"02:00",IF(Tableau5[[#This Row],[fin23]]-Tableau5[[#This Row],[début22]]&gt;(7/24),"01:00",IF(Tableau5[[#This Row],[fin23]]-Tableau5[[#This Row],[début22]]&gt;(5/24),"00:30",IF(Tableau5[[#This Row],[fin23]]-Tableau5[[#This Row],[début22]]&gt;(3/24),"00:15",)))))</calculatedColumnFormula>
    </tableColumn>
    <tableColumn id="29" xr3:uid="{00000000-0010-0000-0200-00001D000000}" name="Nb h25" dataDxfId="16">
      <calculatedColumnFormula>Tableau5[[#This Row],[fin23]]-Tableau5[[#This Row],[début22]]-Tableau5[[#This Row],[Pause24]]</calculatedColumnFormula>
    </tableColumn>
    <tableColumn id="30" xr3:uid="{00000000-0010-0000-0200-00001E000000}" name="Total" dataDxfId="15">
      <calculatedColumnFormula>SUM(Tableau5[[#This Row],[Nb h25]],Tableau5[[#This Row],[Nb h21]],Tableau5[[#This Row],[Nb h17]],Tableau5[[#This Row],[Nb h13]],Tableau5[[#This Row],[Nb h9]],Tableau5[[#This Row],[Nb h5]],Tableau5[[#This Row],[Nb h]])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6"/>
  <sheetViews>
    <sheetView workbookViewId="0">
      <selection activeCell="A16" sqref="A16"/>
    </sheetView>
  </sheetViews>
  <sheetFormatPr baseColWidth="10" defaultRowHeight="15" x14ac:dyDescent="0.25"/>
  <cols>
    <col min="2" max="2" width="15.28515625" customWidth="1"/>
    <col min="3" max="3" width="11.7109375" style="2" customWidth="1"/>
    <col min="6" max="12" width="17.42578125" customWidth="1"/>
  </cols>
  <sheetData>
    <row r="1" spans="1:12" x14ac:dyDescent="0.25">
      <c r="A1" t="s">
        <v>41</v>
      </c>
      <c r="B1" s="28" t="s">
        <v>0</v>
      </c>
      <c r="C1" s="29" t="s">
        <v>43</v>
      </c>
      <c r="F1" t="s">
        <v>23</v>
      </c>
      <c r="G1" t="s">
        <v>24</v>
      </c>
      <c r="H1" t="s">
        <v>25</v>
      </c>
      <c r="I1" t="s">
        <v>26</v>
      </c>
      <c r="J1" t="s">
        <v>27</v>
      </c>
      <c r="K1" t="s">
        <v>28</v>
      </c>
      <c r="L1" t="s">
        <v>29</v>
      </c>
    </row>
    <row r="2" spans="1:12" x14ac:dyDescent="0.25">
      <c r="A2" t="s">
        <v>41</v>
      </c>
      <c r="B2" s="30" t="s">
        <v>31</v>
      </c>
      <c r="C2" s="31">
        <v>1.4583333333333333</v>
      </c>
      <c r="F2" t="s">
        <v>44</v>
      </c>
      <c r="G2" t="s">
        <v>16</v>
      </c>
      <c r="H2" t="s">
        <v>46</v>
      </c>
      <c r="I2" t="s">
        <v>17</v>
      </c>
      <c r="J2" t="s">
        <v>47</v>
      </c>
      <c r="K2" t="s">
        <v>45</v>
      </c>
      <c r="L2" t="s">
        <v>18</v>
      </c>
    </row>
    <row r="3" spans="1:12" x14ac:dyDescent="0.25">
      <c r="A3" t="s">
        <v>41</v>
      </c>
      <c r="B3" s="30" t="s">
        <v>32</v>
      </c>
      <c r="C3" s="31"/>
      <c r="F3" t="s">
        <v>15</v>
      </c>
      <c r="G3" t="s">
        <v>45</v>
      </c>
      <c r="H3" t="s">
        <v>45</v>
      </c>
      <c r="I3" t="s">
        <v>45</v>
      </c>
      <c r="J3" t="s">
        <v>45</v>
      </c>
      <c r="K3" t="s">
        <v>20</v>
      </c>
      <c r="L3" t="s">
        <v>48</v>
      </c>
    </row>
    <row r="4" spans="1:12" x14ac:dyDescent="0.25">
      <c r="A4" t="s">
        <v>41</v>
      </c>
      <c r="B4" s="30" t="s">
        <v>33</v>
      </c>
      <c r="C4" s="31">
        <v>1.4583333333333333</v>
      </c>
      <c r="F4" t="s">
        <v>20</v>
      </c>
      <c r="G4" t="s">
        <v>20</v>
      </c>
      <c r="H4" t="s">
        <v>20</v>
      </c>
      <c r="I4" t="s">
        <v>20</v>
      </c>
      <c r="J4" t="s">
        <v>20</v>
      </c>
      <c r="K4" t="s">
        <v>19</v>
      </c>
      <c r="L4" t="s">
        <v>45</v>
      </c>
    </row>
    <row r="5" spans="1:12" x14ac:dyDescent="0.25">
      <c r="A5" t="s">
        <v>41</v>
      </c>
      <c r="B5" s="30" t="s">
        <v>21</v>
      </c>
      <c r="C5" s="31"/>
      <c r="F5" t="s">
        <v>19</v>
      </c>
      <c r="G5" t="s">
        <v>19</v>
      </c>
      <c r="H5" t="s">
        <v>19</v>
      </c>
      <c r="I5" t="s">
        <v>19</v>
      </c>
      <c r="J5" t="s">
        <v>19</v>
      </c>
      <c r="L5" t="s">
        <v>20</v>
      </c>
    </row>
    <row r="6" spans="1:12" x14ac:dyDescent="0.25">
      <c r="A6" t="s">
        <v>41</v>
      </c>
      <c r="B6" s="30" t="s">
        <v>34</v>
      </c>
      <c r="C6" s="31">
        <v>1.4583333333333333</v>
      </c>
      <c r="L6" t="s">
        <v>19</v>
      </c>
    </row>
    <row r="7" spans="1:12" x14ac:dyDescent="0.25">
      <c r="A7" t="s">
        <v>41</v>
      </c>
      <c r="B7" s="30" t="s">
        <v>22</v>
      </c>
      <c r="C7" s="31">
        <v>1.4583333333333333</v>
      </c>
    </row>
    <row r="8" spans="1:12" x14ac:dyDescent="0.25">
      <c r="A8" t="s">
        <v>41</v>
      </c>
      <c r="B8" s="30" t="s">
        <v>40</v>
      </c>
      <c r="C8" s="31">
        <v>1</v>
      </c>
    </row>
    <row r="9" spans="1:12" x14ac:dyDescent="0.25">
      <c r="A9" t="s">
        <v>42</v>
      </c>
      <c r="B9" s="30" t="s">
        <v>35</v>
      </c>
      <c r="C9" s="31"/>
    </row>
    <row r="10" spans="1:12" x14ac:dyDescent="0.25">
      <c r="A10" t="s">
        <v>42</v>
      </c>
      <c r="B10" s="30" t="s">
        <v>37</v>
      </c>
      <c r="C10" s="31"/>
    </row>
    <row r="11" spans="1:12" x14ac:dyDescent="0.25">
      <c r="A11" t="s">
        <v>42</v>
      </c>
      <c r="B11" s="30" t="s">
        <v>39</v>
      </c>
      <c r="C11" s="31"/>
    </row>
    <row r="12" spans="1:12" x14ac:dyDescent="0.25">
      <c r="A12" t="s">
        <v>42</v>
      </c>
      <c r="B12" s="30" t="s">
        <v>36</v>
      </c>
      <c r="C12" s="31"/>
    </row>
    <row r="13" spans="1:12" x14ac:dyDescent="0.25">
      <c r="A13" t="s">
        <v>42</v>
      </c>
      <c r="B13" s="32" t="s">
        <v>38</v>
      </c>
      <c r="C13" s="33"/>
    </row>
    <row r="14" spans="1:12" x14ac:dyDescent="0.25">
      <c r="A14" t="s">
        <v>42</v>
      </c>
      <c r="B14" s="30" t="s">
        <v>49</v>
      </c>
    </row>
    <row r="15" spans="1:12" x14ac:dyDescent="0.25">
      <c r="A15" t="s">
        <v>42</v>
      </c>
      <c r="B15" s="30" t="s">
        <v>50</v>
      </c>
    </row>
    <row r="16" spans="1:12" x14ac:dyDescent="0.25">
      <c r="A16" s="67" t="s">
        <v>42</v>
      </c>
      <c r="B16" s="68" t="s">
        <v>80</v>
      </c>
      <c r="C16" s="69"/>
    </row>
  </sheetData>
  <phoneticPr fontId="2" type="noConversion"/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E18"/>
  <sheetViews>
    <sheetView zoomScale="92" zoomScaleNormal="70" workbookViewId="0">
      <pane xSplit="1" ySplit="4" topLeftCell="B5" activePane="bottomRight" state="frozen"/>
      <selection pane="topRight" activeCell="B1" sqref="B1"/>
      <selection pane="bottomLeft" activeCell="A4" sqref="A4"/>
      <selection pane="bottomRight" activeCell="D16" sqref="D16"/>
    </sheetView>
  </sheetViews>
  <sheetFormatPr baseColWidth="10" defaultRowHeight="15" x14ac:dyDescent="0.25"/>
  <cols>
    <col min="1" max="1" width="14.7109375" customWidth="1"/>
    <col min="2" max="31" width="8.42578125" customWidth="1"/>
  </cols>
  <sheetData>
    <row r="1" spans="1:31" x14ac:dyDescent="0.25">
      <c r="A1" s="17"/>
      <c r="B1" s="58" t="s">
        <v>23</v>
      </c>
      <c r="C1" s="59"/>
      <c r="D1" s="59"/>
      <c r="E1" s="60"/>
      <c r="F1" s="58" t="s">
        <v>24</v>
      </c>
      <c r="G1" s="59"/>
      <c r="H1" s="59"/>
      <c r="I1" s="60"/>
      <c r="J1" s="58" t="s">
        <v>25</v>
      </c>
      <c r="K1" s="59"/>
      <c r="L1" s="59"/>
      <c r="M1" s="60"/>
      <c r="N1" s="58" t="s">
        <v>26</v>
      </c>
      <c r="O1" s="59"/>
      <c r="P1" s="59"/>
      <c r="Q1" s="59"/>
      <c r="R1" s="60"/>
      <c r="S1" s="58" t="s">
        <v>27</v>
      </c>
      <c r="T1" s="59"/>
      <c r="U1" s="59"/>
      <c r="V1" s="60"/>
      <c r="W1" s="58" t="s">
        <v>28</v>
      </c>
      <c r="X1" s="59"/>
      <c r="Y1" s="59"/>
      <c r="Z1" s="60"/>
      <c r="AA1" s="58" t="s">
        <v>29</v>
      </c>
      <c r="AB1" s="59"/>
      <c r="AC1" s="59"/>
      <c r="AD1" s="59"/>
      <c r="AE1" s="60"/>
    </row>
    <row r="2" spans="1:31" x14ac:dyDescent="0.25">
      <c r="A2" s="17"/>
      <c r="B2" s="61" t="s">
        <v>20</v>
      </c>
      <c r="C2" s="62"/>
      <c r="D2" s="62"/>
      <c r="E2" s="63"/>
      <c r="F2" s="61" t="s">
        <v>20</v>
      </c>
      <c r="G2" s="62"/>
      <c r="H2" s="62"/>
      <c r="I2" s="63"/>
      <c r="J2" s="61"/>
      <c r="K2" s="62"/>
      <c r="L2" s="62"/>
      <c r="M2" s="63"/>
      <c r="N2" s="61" t="s">
        <v>20</v>
      </c>
      <c r="O2" s="62"/>
      <c r="P2" s="62"/>
      <c r="Q2" s="62"/>
      <c r="R2" s="63"/>
      <c r="S2" s="61" t="s">
        <v>20</v>
      </c>
      <c r="T2" s="62"/>
      <c r="U2" s="62"/>
      <c r="V2" s="63"/>
      <c r="W2" s="61" t="s">
        <v>19</v>
      </c>
      <c r="X2" s="62"/>
      <c r="Y2" s="62"/>
      <c r="Z2" s="63"/>
      <c r="AA2" s="61" t="s">
        <v>19</v>
      </c>
      <c r="AB2" s="62"/>
      <c r="AC2" s="62"/>
      <c r="AD2" s="62"/>
      <c r="AE2" s="63"/>
    </row>
    <row r="3" spans="1:31" x14ac:dyDescent="0.25">
      <c r="A3" s="34"/>
      <c r="B3" s="35">
        <v>0.41666666666666669</v>
      </c>
      <c r="C3" s="56">
        <v>0.57291666666666663</v>
      </c>
      <c r="D3" s="56">
        <v>0.67708333333333337</v>
      </c>
      <c r="E3" s="57">
        <v>0.73958333333333337</v>
      </c>
      <c r="F3" s="35">
        <v>0.41666666666666669</v>
      </c>
      <c r="G3" s="56">
        <v>0.57291666666666663</v>
      </c>
      <c r="H3" s="56">
        <v>0.67708333333333337</v>
      </c>
      <c r="I3" s="57">
        <v>0.73958333333333337</v>
      </c>
      <c r="J3" s="35">
        <v>0.41666666666666669</v>
      </c>
      <c r="K3" s="56">
        <v>0.57291666666666663</v>
      </c>
      <c r="L3" s="56">
        <v>0.67708333333333337</v>
      </c>
      <c r="M3" s="57">
        <v>0.73958333333333337</v>
      </c>
      <c r="N3" s="35">
        <v>0.41666666666666669</v>
      </c>
      <c r="O3" s="56">
        <v>0.57291666666666663</v>
      </c>
      <c r="P3" s="56">
        <v>0.67708333333333337</v>
      </c>
      <c r="Q3" s="57">
        <v>0.73958333333333337</v>
      </c>
      <c r="R3" s="36">
        <v>0.94791666666666663</v>
      </c>
      <c r="S3" s="35">
        <v>0.41666666666666669</v>
      </c>
      <c r="T3" s="56">
        <v>0.57291666666666663</v>
      </c>
      <c r="U3" s="56">
        <v>0.67708333333333337</v>
      </c>
      <c r="V3" s="57">
        <v>0.73958333333333337</v>
      </c>
      <c r="W3" s="35">
        <v>0.41666666666666669</v>
      </c>
      <c r="X3" s="56">
        <v>0.57291666666666663</v>
      </c>
      <c r="Y3" s="56">
        <v>0.67708333333333337</v>
      </c>
      <c r="Z3" s="57">
        <v>0.73958333333333337</v>
      </c>
      <c r="AA3" s="35">
        <v>0.375</v>
      </c>
      <c r="AB3" s="35">
        <v>0.41666666666666669</v>
      </c>
      <c r="AC3" s="56">
        <v>0.57291666666666663</v>
      </c>
      <c r="AD3" s="56">
        <v>0.67708333333333337</v>
      </c>
      <c r="AE3" s="57">
        <v>0.73958333333333337</v>
      </c>
    </row>
    <row r="4" spans="1:31" s="3" customFormat="1" ht="15.75" thickBot="1" x14ac:dyDescent="0.3">
      <c r="A4" s="18"/>
      <c r="B4" s="19">
        <v>0.58333333333333337</v>
      </c>
      <c r="C4" s="4">
        <v>0.6875</v>
      </c>
      <c r="D4" s="4">
        <v>0.75</v>
      </c>
      <c r="E4" s="20">
        <v>0.94791666666666663</v>
      </c>
      <c r="F4" s="19">
        <v>0.58333333333333337</v>
      </c>
      <c r="G4" s="4">
        <v>0.6875</v>
      </c>
      <c r="H4" s="4">
        <v>0.75</v>
      </c>
      <c r="I4" s="20">
        <v>0.94791666666666663</v>
      </c>
      <c r="J4" s="19">
        <v>0.58333333333333337</v>
      </c>
      <c r="K4" s="4">
        <v>0.6875</v>
      </c>
      <c r="L4" s="4">
        <v>0.75</v>
      </c>
      <c r="M4" s="20">
        <v>0.94791666666666663</v>
      </c>
      <c r="N4" s="19">
        <v>0.58333333333333337</v>
      </c>
      <c r="O4" s="4">
        <v>0.6875</v>
      </c>
      <c r="P4" s="4">
        <v>0.75</v>
      </c>
      <c r="Q4" s="20">
        <v>0.94791666666666663</v>
      </c>
      <c r="R4" s="20">
        <v>3.125E-2</v>
      </c>
      <c r="S4" s="19">
        <v>0.58333333333333337</v>
      </c>
      <c r="T4" s="4">
        <v>0.6875</v>
      </c>
      <c r="U4" s="4">
        <v>0.75</v>
      </c>
      <c r="V4" s="20">
        <v>0.94791666666666663</v>
      </c>
      <c r="W4" s="19">
        <v>0.58333333333333337</v>
      </c>
      <c r="X4" s="4">
        <v>0.6875</v>
      </c>
      <c r="Y4" s="4">
        <v>0.75</v>
      </c>
      <c r="Z4" s="20">
        <v>0.94791666666666663</v>
      </c>
      <c r="AA4" s="19">
        <v>0.41666666666666669</v>
      </c>
      <c r="AB4" s="19">
        <v>0.58333333333333337</v>
      </c>
      <c r="AC4" s="4">
        <v>0.6875</v>
      </c>
      <c r="AD4" s="4">
        <v>0.75</v>
      </c>
      <c r="AE4" s="20">
        <v>0.94791666666666663</v>
      </c>
    </row>
    <row r="5" spans="1:31" x14ac:dyDescent="0.25">
      <c r="A5" s="23" t="s">
        <v>1</v>
      </c>
      <c r="B5" s="6"/>
      <c r="C5" s="7"/>
      <c r="D5" s="7"/>
      <c r="E5" s="8"/>
      <c r="F5" s="6"/>
      <c r="G5" s="7"/>
      <c r="H5" s="7"/>
      <c r="I5" s="8"/>
      <c r="J5" s="6" t="s">
        <v>21</v>
      </c>
      <c r="K5" s="7" t="s">
        <v>21</v>
      </c>
      <c r="L5" s="7" t="s">
        <v>31</v>
      </c>
      <c r="M5" s="8" t="s">
        <v>31</v>
      </c>
      <c r="N5" s="6"/>
      <c r="O5" s="7"/>
      <c r="P5" s="7"/>
      <c r="Q5" s="7"/>
      <c r="R5" s="8"/>
      <c r="S5" s="6" t="s">
        <v>31</v>
      </c>
      <c r="T5" s="7" t="s">
        <v>31</v>
      </c>
      <c r="U5" s="7"/>
      <c r="V5" s="8"/>
      <c r="W5" s="6" t="s">
        <v>34</v>
      </c>
      <c r="X5" s="7"/>
      <c r="Y5" s="7"/>
      <c r="Z5" s="8"/>
      <c r="AA5" s="6" t="s">
        <v>34</v>
      </c>
      <c r="AB5" s="7"/>
      <c r="AC5" s="7"/>
      <c r="AD5" s="7"/>
      <c r="AE5" s="8"/>
    </row>
    <row r="6" spans="1:31" x14ac:dyDescent="0.25">
      <c r="A6" s="24" t="s">
        <v>2</v>
      </c>
      <c r="B6" s="9"/>
      <c r="C6" s="1"/>
      <c r="D6" s="1"/>
      <c r="E6" s="10"/>
      <c r="F6" s="9"/>
      <c r="G6" s="1"/>
      <c r="H6" s="1"/>
      <c r="I6" s="10"/>
      <c r="J6" s="9"/>
      <c r="K6" s="1"/>
      <c r="L6" s="1" t="s">
        <v>37</v>
      </c>
      <c r="M6" s="10" t="s">
        <v>37</v>
      </c>
      <c r="N6" s="9"/>
      <c r="O6" s="1"/>
      <c r="P6" s="1"/>
      <c r="Q6" s="1"/>
      <c r="R6" s="10"/>
      <c r="S6" s="9" t="s">
        <v>21</v>
      </c>
      <c r="T6" s="1" t="s">
        <v>21</v>
      </c>
      <c r="U6" s="1"/>
      <c r="V6" s="10"/>
      <c r="W6" s="9" t="s">
        <v>32</v>
      </c>
      <c r="X6" s="1"/>
      <c r="Y6" s="1"/>
      <c r="Z6" s="10"/>
      <c r="AA6" s="9" t="s">
        <v>21</v>
      </c>
      <c r="AB6" s="1"/>
      <c r="AC6" s="1"/>
      <c r="AD6" s="1"/>
      <c r="AE6" s="10"/>
    </row>
    <row r="7" spans="1:31" ht="15.75" thickBot="1" x14ac:dyDescent="0.3">
      <c r="A7" s="25" t="s">
        <v>3</v>
      </c>
      <c r="B7" s="11"/>
      <c r="C7" s="12"/>
      <c r="D7" s="12"/>
      <c r="E7" s="13"/>
      <c r="F7" s="11"/>
      <c r="G7" s="12"/>
      <c r="H7" s="12"/>
      <c r="I7" s="13"/>
      <c r="J7" s="11"/>
      <c r="K7" s="12"/>
      <c r="L7" s="12"/>
      <c r="M7" s="13"/>
      <c r="N7" s="11"/>
      <c r="O7" s="12"/>
      <c r="P7" s="12"/>
      <c r="Q7" s="12"/>
      <c r="R7" s="13"/>
      <c r="S7" s="11"/>
      <c r="T7" s="12"/>
      <c r="U7" s="12"/>
      <c r="V7" s="13"/>
      <c r="W7" s="11" t="s">
        <v>38</v>
      </c>
      <c r="X7" s="12"/>
      <c r="Y7" s="12"/>
      <c r="Z7" s="13"/>
      <c r="AA7" s="11"/>
      <c r="AB7" s="12"/>
      <c r="AC7" s="12"/>
      <c r="AD7" s="12"/>
      <c r="AE7" s="13"/>
    </row>
    <row r="8" spans="1:31" x14ac:dyDescent="0.25">
      <c r="A8" s="23" t="s">
        <v>4</v>
      </c>
      <c r="B8" s="6"/>
      <c r="C8" s="7"/>
      <c r="D8" s="7"/>
      <c r="E8" s="8"/>
      <c r="F8" s="6"/>
      <c r="G8" s="7"/>
      <c r="H8" s="7"/>
      <c r="I8" s="8"/>
      <c r="J8" s="6" t="s">
        <v>34</v>
      </c>
      <c r="K8" s="7" t="s">
        <v>34</v>
      </c>
      <c r="L8" s="7" t="s">
        <v>33</v>
      </c>
      <c r="M8" s="8" t="s">
        <v>33</v>
      </c>
      <c r="N8" s="6"/>
      <c r="O8" s="7"/>
      <c r="P8" s="7"/>
      <c r="Q8" s="7"/>
      <c r="R8" s="8"/>
      <c r="S8" s="6"/>
      <c r="T8" s="7"/>
      <c r="U8" s="7"/>
      <c r="V8" s="8"/>
      <c r="W8" s="6"/>
      <c r="X8" s="7"/>
      <c r="Y8" s="7"/>
      <c r="Z8" s="8"/>
      <c r="AA8" s="6"/>
      <c r="AB8" s="7"/>
      <c r="AC8" s="7"/>
      <c r="AD8" s="7"/>
      <c r="AE8" s="8"/>
    </row>
    <row r="9" spans="1:31" x14ac:dyDescent="0.25">
      <c r="A9" s="24" t="s">
        <v>5</v>
      </c>
      <c r="B9" s="9"/>
      <c r="C9" s="1"/>
      <c r="D9" s="1"/>
      <c r="E9" s="10"/>
      <c r="F9" s="9"/>
      <c r="G9" s="1"/>
      <c r="H9" s="1"/>
      <c r="I9" s="10"/>
      <c r="J9" s="9"/>
      <c r="K9" s="1"/>
      <c r="L9" s="1" t="s">
        <v>35</v>
      </c>
      <c r="M9" s="10" t="s">
        <v>35</v>
      </c>
      <c r="N9" s="9"/>
      <c r="O9" s="1"/>
      <c r="P9" s="1"/>
      <c r="Q9" s="1"/>
      <c r="R9" s="10"/>
      <c r="S9" s="9"/>
      <c r="T9" s="1"/>
      <c r="U9" s="1"/>
      <c r="V9" s="10"/>
      <c r="W9" s="9"/>
      <c r="X9" s="1"/>
      <c r="Y9" s="1"/>
      <c r="Z9" s="10"/>
      <c r="AA9" s="9"/>
      <c r="AB9" s="1"/>
      <c r="AC9" s="1"/>
      <c r="AD9" s="1"/>
      <c r="AE9" s="10"/>
    </row>
    <row r="10" spans="1:31" ht="15.75" thickBot="1" x14ac:dyDescent="0.3">
      <c r="A10" s="25" t="s">
        <v>6</v>
      </c>
      <c r="B10" s="11"/>
      <c r="C10" s="12"/>
      <c r="D10" s="12"/>
      <c r="E10" s="13"/>
      <c r="F10" s="11"/>
      <c r="G10" s="12"/>
      <c r="H10" s="12"/>
      <c r="I10" s="13"/>
      <c r="J10" s="11"/>
      <c r="K10" s="12"/>
      <c r="L10" s="12"/>
      <c r="M10" s="13" t="s">
        <v>80</v>
      </c>
      <c r="N10" s="11"/>
      <c r="O10" s="12"/>
      <c r="P10" s="12"/>
      <c r="Q10" s="12"/>
      <c r="R10" s="13"/>
      <c r="S10" s="11"/>
      <c r="T10" s="12"/>
      <c r="U10" s="12"/>
      <c r="V10" s="13"/>
      <c r="W10" s="11"/>
      <c r="X10" s="12"/>
      <c r="Y10" s="12"/>
      <c r="Z10" s="13"/>
      <c r="AA10" s="11"/>
      <c r="AB10" s="12"/>
      <c r="AC10" s="12"/>
      <c r="AD10" s="12"/>
      <c r="AE10" s="13"/>
    </row>
    <row r="11" spans="1:31" x14ac:dyDescent="0.25">
      <c r="A11" s="23" t="s">
        <v>7</v>
      </c>
      <c r="B11" s="6"/>
      <c r="C11" s="7"/>
      <c r="D11" s="7"/>
      <c r="E11" s="8"/>
      <c r="F11" s="6"/>
      <c r="G11" s="7"/>
      <c r="H11" s="7"/>
      <c r="I11" s="8"/>
      <c r="J11" s="6"/>
      <c r="K11" s="7"/>
      <c r="L11" s="7"/>
      <c r="M11" s="8"/>
      <c r="N11" s="6"/>
      <c r="O11" s="7"/>
      <c r="P11" s="7"/>
      <c r="Q11" s="7"/>
      <c r="R11" s="8"/>
      <c r="S11" s="6"/>
      <c r="T11" s="7"/>
      <c r="U11" s="7"/>
      <c r="V11" s="8"/>
      <c r="W11" s="6"/>
      <c r="X11" s="7"/>
      <c r="Y11" s="7"/>
      <c r="Z11" s="8"/>
      <c r="AA11" s="6"/>
      <c r="AB11" s="7"/>
      <c r="AC11" s="7"/>
      <c r="AD11" s="7"/>
      <c r="AE11" s="8"/>
    </row>
    <row r="12" spans="1:31" x14ac:dyDescent="0.25">
      <c r="A12" s="24" t="s">
        <v>8</v>
      </c>
      <c r="B12" s="9"/>
      <c r="C12" s="1"/>
      <c r="D12" s="1"/>
      <c r="E12" s="10"/>
      <c r="F12" s="9"/>
      <c r="G12" s="1"/>
      <c r="H12" s="1"/>
      <c r="I12" s="10"/>
      <c r="J12" s="9"/>
      <c r="K12" s="1"/>
      <c r="L12" s="1"/>
      <c r="M12" s="10"/>
      <c r="N12" s="9"/>
      <c r="O12" s="1"/>
      <c r="P12" s="1"/>
      <c r="Q12" s="1"/>
      <c r="R12" s="10"/>
      <c r="S12" s="9"/>
      <c r="T12" s="1"/>
      <c r="U12" s="1"/>
      <c r="V12" s="10"/>
      <c r="W12" s="9"/>
      <c r="X12" s="1"/>
      <c r="Y12" s="1"/>
      <c r="Z12" s="10"/>
      <c r="AA12" s="9"/>
      <c r="AB12" s="1"/>
      <c r="AC12" s="1"/>
      <c r="AD12" s="1"/>
      <c r="AE12" s="10"/>
    </row>
    <row r="13" spans="1:31" ht="15.75" thickBot="1" x14ac:dyDescent="0.3">
      <c r="A13" s="25" t="s">
        <v>9</v>
      </c>
      <c r="B13" s="11"/>
      <c r="C13" s="12"/>
      <c r="D13" s="12"/>
      <c r="E13" s="13"/>
      <c r="F13" s="11"/>
      <c r="G13" s="12"/>
      <c r="H13" s="12"/>
      <c r="I13" s="13"/>
      <c r="J13" s="11"/>
      <c r="K13" s="12"/>
      <c r="L13" s="12"/>
      <c r="M13" s="13"/>
      <c r="N13" s="11"/>
      <c r="O13" s="12"/>
      <c r="P13" s="12"/>
      <c r="Q13" s="12"/>
      <c r="R13" s="13"/>
      <c r="S13" s="11"/>
      <c r="T13" s="12"/>
      <c r="U13" s="12"/>
      <c r="V13" s="13"/>
      <c r="W13" s="11"/>
      <c r="X13" s="12"/>
      <c r="Y13" s="12"/>
      <c r="Z13" s="13"/>
      <c r="AA13" s="11"/>
      <c r="AB13" s="12"/>
      <c r="AC13" s="12"/>
      <c r="AD13" s="12"/>
      <c r="AE13" s="13"/>
    </row>
    <row r="14" spans="1:31" ht="15.75" thickBot="1" x14ac:dyDescent="0.3">
      <c r="A14" s="26" t="s">
        <v>10</v>
      </c>
      <c r="B14" s="14"/>
      <c r="C14" s="15"/>
      <c r="D14" s="15"/>
      <c r="E14" s="16"/>
      <c r="F14" s="14"/>
      <c r="G14" s="15"/>
      <c r="H14" s="15"/>
      <c r="I14" s="16"/>
      <c r="J14" s="14"/>
      <c r="K14" s="15"/>
      <c r="L14" s="15"/>
      <c r="M14" s="16"/>
      <c r="N14" s="14"/>
      <c r="O14" s="15"/>
      <c r="P14" s="15"/>
      <c r="Q14" s="15"/>
      <c r="R14" s="16"/>
      <c r="S14" s="14"/>
      <c r="T14" s="15"/>
      <c r="U14" s="15"/>
      <c r="V14" s="16"/>
      <c r="W14" s="14"/>
      <c r="X14" s="15"/>
      <c r="Y14" s="15"/>
      <c r="Z14" s="16"/>
      <c r="AA14" s="14"/>
      <c r="AB14" s="15"/>
      <c r="AC14" s="15"/>
      <c r="AD14" s="15"/>
      <c r="AE14" s="16"/>
    </row>
    <row r="15" spans="1:31" ht="15.75" thickBot="1" x14ac:dyDescent="0.3">
      <c r="A15" s="26" t="s">
        <v>11</v>
      </c>
      <c r="B15" s="14"/>
      <c r="C15" s="15"/>
      <c r="D15" s="15"/>
      <c r="E15" s="16"/>
      <c r="F15" s="14"/>
      <c r="G15" s="15"/>
      <c r="H15" s="15"/>
      <c r="I15" s="16"/>
      <c r="J15" s="14"/>
      <c r="K15" s="15"/>
      <c r="L15" s="15"/>
      <c r="M15" s="16"/>
      <c r="N15" s="14"/>
      <c r="O15" s="15"/>
      <c r="P15" s="15"/>
      <c r="Q15" s="15"/>
      <c r="R15" s="16"/>
      <c r="S15" s="14"/>
      <c r="T15" s="15"/>
      <c r="U15" s="15"/>
      <c r="V15" s="16"/>
      <c r="W15" s="14"/>
      <c r="X15" s="15"/>
      <c r="Y15" s="15"/>
      <c r="Z15" s="16"/>
      <c r="AA15" s="14"/>
      <c r="AB15" s="15"/>
      <c r="AC15" s="15"/>
      <c r="AD15" s="15"/>
      <c r="AE15" s="16"/>
    </row>
    <row r="16" spans="1:31" ht="15.75" thickBot="1" x14ac:dyDescent="0.3">
      <c r="A16" s="26" t="s">
        <v>12</v>
      </c>
      <c r="B16" s="14" t="s">
        <v>33</v>
      </c>
      <c r="C16" s="15" t="s">
        <v>33</v>
      </c>
      <c r="D16" s="15"/>
      <c r="E16" s="16"/>
      <c r="F16" s="14"/>
      <c r="G16" s="15"/>
      <c r="H16" s="15"/>
      <c r="I16" s="16"/>
      <c r="J16" s="14"/>
      <c r="K16" s="15"/>
      <c r="L16" s="15"/>
      <c r="M16" s="16"/>
      <c r="N16" s="14" t="s">
        <v>33</v>
      </c>
      <c r="O16" s="15" t="s">
        <v>33</v>
      </c>
      <c r="P16" s="15" t="s">
        <v>33</v>
      </c>
      <c r="Q16" s="15"/>
      <c r="R16" s="16"/>
      <c r="S16" s="14"/>
      <c r="T16" s="15"/>
      <c r="U16" s="15"/>
      <c r="V16" s="16"/>
      <c r="W16" s="14"/>
      <c r="X16" s="15"/>
      <c r="Y16" s="15"/>
      <c r="Z16" s="16"/>
      <c r="AA16" s="14"/>
      <c r="AB16" s="15"/>
      <c r="AC16" s="15"/>
      <c r="AD16" s="15"/>
      <c r="AE16" s="16"/>
    </row>
    <row r="17" spans="1:31" x14ac:dyDescent="0.25">
      <c r="A17" s="27" t="s">
        <v>13</v>
      </c>
      <c r="B17" s="21"/>
      <c r="C17" s="5"/>
      <c r="D17" s="5"/>
      <c r="E17" s="22"/>
      <c r="F17" s="21"/>
      <c r="G17" s="5"/>
      <c r="H17" s="5"/>
      <c r="I17" s="22"/>
      <c r="J17" s="21"/>
      <c r="K17" s="5"/>
      <c r="L17" s="5"/>
      <c r="M17" s="22"/>
      <c r="N17" s="21"/>
      <c r="O17" s="5"/>
      <c r="P17" s="5"/>
      <c r="Q17" s="5"/>
      <c r="R17" s="22"/>
      <c r="S17" s="21"/>
      <c r="T17" s="5"/>
      <c r="U17" s="5"/>
      <c r="V17" s="22"/>
      <c r="W17" s="21"/>
      <c r="X17" s="5"/>
      <c r="Y17" s="5"/>
      <c r="Z17" s="22"/>
      <c r="AA17" s="21"/>
      <c r="AB17" s="5"/>
      <c r="AC17" s="5"/>
      <c r="AD17" s="5"/>
      <c r="AE17" s="22"/>
    </row>
    <row r="18" spans="1:31" ht="15.75" thickBot="1" x14ac:dyDescent="0.3">
      <c r="A18" s="25" t="s">
        <v>14</v>
      </c>
      <c r="B18" s="11"/>
      <c r="C18" s="12"/>
      <c r="D18" s="12"/>
      <c r="E18" s="13"/>
      <c r="F18" s="11"/>
      <c r="G18" s="12"/>
      <c r="H18" s="12"/>
      <c r="I18" s="13"/>
      <c r="J18" s="11"/>
      <c r="K18" s="12"/>
      <c r="L18" s="12"/>
      <c r="M18" s="13"/>
      <c r="N18" s="11"/>
      <c r="O18" s="12"/>
      <c r="P18" s="12"/>
      <c r="Q18" s="12"/>
      <c r="R18" s="13"/>
      <c r="S18" s="11"/>
      <c r="T18" s="12"/>
      <c r="U18" s="12"/>
      <c r="V18" s="13"/>
      <c r="W18" s="11"/>
      <c r="X18" s="12"/>
      <c r="Y18" s="12"/>
      <c r="Z18" s="13"/>
      <c r="AA18" s="11"/>
      <c r="AB18" s="12"/>
      <c r="AC18" s="12"/>
      <c r="AD18" s="12"/>
      <c r="AE18" s="13"/>
    </row>
  </sheetData>
  <mergeCells count="14">
    <mergeCell ref="AA2:AE2"/>
    <mergeCell ref="B2:E2"/>
    <mergeCell ref="F2:I2"/>
    <mergeCell ref="J2:M2"/>
    <mergeCell ref="N2:R2"/>
    <mergeCell ref="S2:V2"/>
    <mergeCell ref="W2:Z2"/>
    <mergeCell ref="W1:Z1"/>
    <mergeCell ref="AA1:AE1"/>
    <mergeCell ref="B1:E1"/>
    <mergeCell ref="F1:I1"/>
    <mergeCell ref="J1:M1"/>
    <mergeCell ref="N1:R1"/>
    <mergeCell ref="S1:V1"/>
  </mergeCells>
  <phoneticPr fontId="2" type="noConversion"/>
  <conditionalFormatting sqref="B5:AE18">
    <cfRule type="expression" dxfId="14" priority="3">
      <formula>B5&lt;&gt;""</formula>
    </cfRule>
  </conditionalFormatting>
  <pageMargins left="0.25" right="0.25" top="0.75" bottom="0.75" header="0.3" footer="0.3"/>
  <pageSetup paperSize="9" orientation="landscape" r:id="rId1"/>
  <headerFooter>
    <oddHeader>&amp;C&amp;"Calibri"&amp;10&amp;KFF8C00C2 - Confidential&amp;1#</oddHead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8" id="{28B75897-1BA9-4B82-954B-8A9515E28E49}">
            <xm:f>$B$2=Collaborateurs!$F$3</xm:f>
            <x14:dxf>
              <fill>
                <patternFill>
                  <bgColor theme="4" tint="0.39994506668294322"/>
                </patternFill>
              </fill>
            </x14:dxf>
          </x14:cfRule>
          <xm:sqref>B5 D5:E5 B8:E8</xm:sqref>
        </x14:conditionalFormatting>
        <x14:conditionalFormatting xmlns:xm="http://schemas.microsoft.com/office/excel/2006/main">
          <x14:cfRule type="expression" priority="16" id="{98E0C885-B0D6-45E8-988F-592E773A5547}">
            <xm:f>$B$2=Collaborateurs!$F$2</xm:f>
            <x14:dxf>
              <fill>
                <patternFill>
                  <bgColor theme="4" tint="0.39994506668294322"/>
                </patternFill>
              </fill>
            </x14:dxf>
          </x14:cfRule>
          <xm:sqref>B5 D5:E5 B8:E8 E14</xm:sqref>
        </x14:conditionalFormatting>
        <x14:conditionalFormatting xmlns:xm="http://schemas.microsoft.com/office/excel/2006/main">
          <x14:cfRule type="expression" priority="15" id="{CEA1C59B-2559-4169-9599-7C224C645F0C}">
            <xm:f>$F$2:$I$2=Collaborateurs!$G$3</xm:f>
            <x14:dxf>
              <fill>
                <patternFill>
                  <bgColor theme="4" tint="0.39994506668294322"/>
                </patternFill>
              </fill>
            </x14:dxf>
          </x14:cfRule>
          <xm:sqref>F5 H5:I5 F8:I8</xm:sqref>
        </x14:conditionalFormatting>
        <x14:conditionalFormatting xmlns:xm="http://schemas.microsoft.com/office/excel/2006/main">
          <x14:cfRule type="expression" priority="14" id="{30322105-44A5-4BF0-B02F-B58AB3C42511}">
            <xm:f>$F$2=Collaborateurs!$G$2</xm:f>
            <x14:dxf>
              <fill>
                <patternFill>
                  <bgColor theme="4" tint="0.39994506668294322"/>
                </patternFill>
              </fill>
            </x14:dxf>
          </x14:cfRule>
          <xm:sqref>F5 H5:I5 F8:I8 I9</xm:sqref>
        </x14:conditionalFormatting>
        <x14:conditionalFormatting xmlns:xm="http://schemas.microsoft.com/office/excel/2006/main">
          <x14:cfRule type="expression" priority="13" id="{3B9C1CF6-450B-4E04-8A03-4DAE1B569AAF}">
            <xm:f>$J$2=Collaborateurs!$H$2</xm:f>
            <x14:dxf>
              <fill>
                <patternFill>
                  <bgColor theme="4" tint="0.39994506668294322"/>
                </patternFill>
              </fill>
            </x14:dxf>
          </x14:cfRule>
          <xm:sqref>J5:M5 J8:L8 L9 M6 M8:M10</xm:sqref>
        </x14:conditionalFormatting>
        <x14:conditionalFormatting xmlns:xm="http://schemas.microsoft.com/office/excel/2006/main">
          <x14:cfRule type="expression" priority="12" id="{6A7337B1-ACC1-44D5-BF81-D68974F6A5F8}">
            <xm:f>$J$2=Collaborateurs!$H$3</xm:f>
            <x14:dxf>
              <fill>
                <patternFill>
                  <bgColor theme="4" tint="0.39994506668294322"/>
                </patternFill>
              </fill>
            </x14:dxf>
          </x14:cfRule>
          <xm:sqref>J5:M5 J8:M8 M9</xm:sqref>
        </x14:conditionalFormatting>
        <x14:conditionalFormatting xmlns:xm="http://schemas.microsoft.com/office/excel/2006/main">
          <x14:cfRule type="expression" priority="11" id="{A92F21AD-D5C3-4375-8A90-05A32D0C33F9}">
            <xm:f>$N$2=Collaborateurs!$I$2</xm:f>
            <x14:dxf>
              <fill>
                <patternFill>
                  <bgColor theme="4" tint="0.39994506668294322"/>
                </patternFill>
              </fill>
            </x14:dxf>
          </x14:cfRule>
          <xm:sqref>N5:R5 N6 P6:R6 O8 N8:N9 P8:R9 Q10:R12 Q15:R15 Q17:R18</xm:sqref>
        </x14:conditionalFormatting>
        <x14:conditionalFormatting xmlns:xm="http://schemas.microsoft.com/office/excel/2006/main">
          <x14:cfRule type="expression" priority="10" id="{A03D7FEF-810E-436D-9743-7818C0CD9BF4}">
            <xm:f>$N$2=Collaborateurs!$I$3</xm:f>
            <x14:dxf>
              <fill>
                <patternFill>
                  <bgColor theme="4" tint="0.39994506668294322"/>
                </patternFill>
              </fill>
            </x14:dxf>
          </x14:cfRule>
          <xm:sqref>P5:Q5 N5 N8:Q8 Q9</xm:sqref>
        </x14:conditionalFormatting>
        <x14:conditionalFormatting xmlns:xm="http://schemas.microsoft.com/office/excel/2006/main">
          <x14:cfRule type="expression" priority="9" id="{DDE54933-6DED-4AAD-90ED-F43B1E6ED2C0}">
            <xm:f>$S$2=Collaborateurs!$J$3</xm:f>
            <x14:dxf>
              <fill>
                <patternFill>
                  <bgColor theme="4" tint="0.39994506668294322"/>
                </patternFill>
              </fill>
            </x14:dxf>
          </x14:cfRule>
          <xm:sqref>N13 U5:V5 S5 S8:V8 V9</xm:sqref>
        </x14:conditionalFormatting>
        <x14:conditionalFormatting xmlns:xm="http://schemas.microsoft.com/office/excel/2006/main">
          <x14:cfRule type="expression" priority="8" id="{5D0C5FE8-35F8-44FA-A5EB-95F81F2E82EC}">
            <xm:f>$S$2=Collaborateurs!$J$2</xm:f>
            <x14:dxf>
              <fill>
                <patternFill>
                  <bgColor theme="4" tint="0.39994506668294322"/>
                </patternFill>
              </fill>
            </x14:dxf>
          </x14:cfRule>
          <xm:sqref>S5 U5:V5 S8:V8 V9 V11:V12</xm:sqref>
        </x14:conditionalFormatting>
        <x14:conditionalFormatting xmlns:xm="http://schemas.microsoft.com/office/excel/2006/main">
          <x14:cfRule type="expression" priority="7" id="{62A36C13-04DA-4ED4-B129-741FAFF558AB}">
            <xm:f>$W$2=Collaborateurs!$K$2</xm:f>
            <x14:dxf>
              <fill>
                <patternFill>
                  <bgColor theme="4" tint="0.39994506668294322"/>
                </patternFill>
              </fill>
            </x14:dxf>
          </x14:cfRule>
          <xm:sqref>Z9 W5:Z5 W8:Z8</xm:sqref>
        </x14:conditionalFormatting>
        <x14:conditionalFormatting xmlns:xm="http://schemas.microsoft.com/office/excel/2006/main">
          <x14:cfRule type="expression" priority="6" id="{0A107AE2-471C-4983-BD31-8A46D6F275A4}">
            <xm:f>$AA$2=Collaborateurs!$L$2</xm:f>
            <x14:dxf>
              <fill>
                <patternFill>
                  <bgColor theme="4" tint="0.39994506668294322"/>
                </patternFill>
              </fill>
            </x14:dxf>
          </x14:cfRule>
          <xm:sqref>AB6:AC6 AA8:AE8 AB9:AD10 AA5:AE5</xm:sqref>
        </x14:conditionalFormatting>
        <x14:conditionalFormatting xmlns:xm="http://schemas.microsoft.com/office/excel/2006/main">
          <x14:cfRule type="expression" priority="5" id="{039E3D37-6782-4A61-BFAD-7C9DBCDD88B8}">
            <xm:f>$AA$2=Collaborateurs!$L$3</xm:f>
            <x14:dxf>
              <fill>
                <patternFill>
                  <bgColor theme="4" tint="0.39994506668294322"/>
                </patternFill>
              </fill>
            </x14:dxf>
          </x14:cfRule>
          <xm:sqref>AB6:AC6 AA8:AE8 AB9:AD10 AA5:AE5</xm:sqref>
        </x14:conditionalFormatting>
        <x14:conditionalFormatting xmlns:xm="http://schemas.microsoft.com/office/excel/2006/main">
          <x14:cfRule type="expression" priority="4" id="{250147F1-DB3D-43E0-A73D-2B50313A34BC}">
            <xm:f>$AA$2=Collaborateurs!$L$4</xm:f>
            <x14:dxf>
              <fill>
                <patternFill>
                  <bgColor theme="4" tint="0.39994506668294322"/>
                </patternFill>
              </fill>
            </x14:dxf>
          </x14:cfRule>
          <xm:sqref>AA8:AE8 AC8:AD9 AA5:AE5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0000000-0002-0000-0100-000000000000}">
          <x14:formula1>
            <xm:f>Collaborateurs!$F$2:$F$6</xm:f>
          </x14:formula1>
          <xm:sqref>B2:E2</xm:sqref>
        </x14:dataValidation>
        <x14:dataValidation type="list" allowBlank="1" showInputMessage="1" showErrorMessage="1" xr:uid="{00000000-0002-0000-0100-000001000000}">
          <x14:formula1>
            <xm:f>Collaborateurs!$G$2:$G$6</xm:f>
          </x14:formula1>
          <xm:sqref>F2:I2</xm:sqref>
        </x14:dataValidation>
        <x14:dataValidation type="list" allowBlank="1" showInputMessage="1" showErrorMessage="1" xr:uid="{00000000-0002-0000-0100-000002000000}">
          <x14:formula1>
            <xm:f>Collaborateurs!$H$2:$H$6</xm:f>
          </x14:formula1>
          <xm:sqref>J2:M2</xm:sqref>
        </x14:dataValidation>
        <x14:dataValidation type="list" allowBlank="1" showInputMessage="1" showErrorMessage="1" xr:uid="{00000000-0002-0000-0100-000003000000}">
          <x14:formula1>
            <xm:f>Collaborateurs!$I$2:$I$6</xm:f>
          </x14:formula1>
          <xm:sqref>N2:R2</xm:sqref>
        </x14:dataValidation>
        <x14:dataValidation type="list" allowBlank="1" showInputMessage="1" showErrorMessage="1" xr:uid="{00000000-0002-0000-0100-000004000000}">
          <x14:formula1>
            <xm:f>Collaborateurs!$J$2:$J$6</xm:f>
          </x14:formula1>
          <xm:sqref>S2:V2</xm:sqref>
        </x14:dataValidation>
        <x14:dataValidation type="list" allowBlank="1" showInputMessage="1" showErrorMessage="1" xr:uid="{00000000-0002-0000-0100-000005000000}">
          <x14:formula1>
            <xm:f>Collaborateurs!$K$2:$K$6</xm:f>
          </x14:formula1>
          <xm:sqref>W2:Z2</xm:sqref>
        </x14:dataValidation>
        <x14:dataValidation type="list" allowBlank="1" showInputMessage="1" showErrorMessage="1" xr:uid="{00000000-0002-0000-0100-000006000000}">
          <x14:formula1>
            <xm:f>Collaborateurs!$L$2:$L$6</xm:f>
          </x14:formula1>
          <xm:sqref>AA2:AE2</xm:sqref>
        </x14:dataValidation>
        <x14:dataValidation type="list" allowBlank="1" showInputMessage="1" showErrorMessage="1" xr:uid="{00000000-0002-0000-0100-000007000000}">
          <x14:formula1>
            <xm:f>Collaborateurs!$B$2:$B$30</xm:f>
          </x14:formula1>
          <xm:sqref>B5:AE18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D19"/>
  <sheetViews>
    <sheetView showZeros="0"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B5" sqref="B5"/>
    </sheetView>
  </sheetViews>
  <sheetFormatPr baseColWidth="10" defaultRowHeight="15" x14ac:dyDescent="0.25"/>
  <cols>
    <col min="1" max="1" width="16.140625" customWidth="1"/>
    <col min="2" max="2" width="8.42578125" customWidth="1"/>
    <col min="3" max="3" width="6.28515625" customWidth="1"/>
    <col min="4" max="4" width="8.42578125" customWidth="1"/>
    <col min="5" max="5" width="7.28515625" customWidth="1"/>
    <col min="6" max="6" width="9.42578125" customWidth="1"/>
    <col min="7" max="7" width="6.5703125" customWidth="1"/>
    <col min="8" max="8" width="9.42578125" customWidth="1"/>
    <col min="9" max="9" width="8.28515625" customWidth="1"/>
    <col min="10" max="10" width="9.42578125" customWidth="1"/>
    <col min="11" max="11" width="6.5703125" customWidth="1"/>
    <col min="12" max="12" width="9.42578125" customWidth="1"/>
    <col min="13" max="13" width="8.28515625" customWidth="1"/>
    <col min="14" max="14" width="10.42578125" customWidth="1"/>
    <col min="15" max="15" width="7.5703125" customWidth="1"/>
    <col min="16" max="16" width="10.42578125" customWidth="1"/>
    <col min="17" max="17" width="9.28515625" customWidth="1"/>
    <col min="18" max="18" width="10.42578125" customWidth="1"/>
    <col min="19" max="19" width="7.5703125" customWidth="1"/>
    <col min="20" max="20" width="10.42578125" customWidth="1"/>
    <col min="21" max="21" width="9.28515625" customWidth="1"/>
    <col min="22" max="22" width="10.42578125" customWidth="1"/>
    <col min="23" max="23" width="7.5703125" customWidth="1"/>
    <col min="24" max="24" width="10.42578125" customWidth="1"/>
    <col min="25" max="25" width="9.28515625" customWidth="1"/>
    <col min="26" max="26" width="10.42578125" customWidth="1"/>
    <col min="27" max="27" width="7.5703125" customWidth="1"/>
    <col min="28" max="28" width="10.42578125" customWidth="1"/>
    <col min="29" max="29" width="9.28515625" customWidth="1"/>
    <col min="30" max="30" width="11.42578125" style="2"/>
  </cols>
  <sheetData>
    <row r="1" spans="1:30" x14ac:dyDescent="0.25">
      <c r="A1" s="1"/>
      <c r="B1" s="64" t="s">
        <v>23</v>
      </c>
      <c r="C1" s="65"/>
      <c r="D1" s="65"/>
      <c r="E1" s="65"/>
      <c r="F1" s="64" t="s">
        <v>24</v>
      </c>
      <c r="G1" s="65"/>
      <c r="H1" s="65"/>
      <c r="I1" s="65"/>
      <c r="J1" s="64" t="s">
        <v>25</v>
      </c>
      <c r="K1" s="65"/>
      <c r="L1" s="65"/>
      <c r="M1" s="65"/>
      <c r="N1" s="64" t="s">
        <v>26</v>
      </c>
      <c r="O1" s="65"/>
      <c r="P1" s="65"/>
      <c r="Q1" s="65"/>
      <c r="R1" s="64" t="s">
        <v>27</v>
      </c>
      <c r="S1" s="65"/>
      <c r="T1" s="65"/>
      <c r="U1" s="65"/>
      <c r="V1" s="64" t="s">
        <v>28</v>
      </c>
      <c r="W1" s="65"/>
      <c r="X1" s="65"/>
      <c r="Y1" s="65"/>
      <c r="Z1" s="64" t="s">
        <v>29</v>
      </c>
      <c r="AA1" s="65"/>
      <c r="AB1" s="65"/>
      <c r="AC1" s="66"/>
      <c r="AD1" s="41" t="s">
        <v>54</v>
      </c>
    </row>
    <row r="2" spans="1:30" s="37" customFormat="1" ht="15.75" thickBot="1" x14ac:dyDescent="0.3">
      <c r="A2" s="43" t="s">
        <v>0</v>
      </c>
      <c r="B2" s="44" t="s">
        <v>51</v>
      </c>
      <c r="C2" s="45" t="s">
        <v>52</v>
      </c>
      <c r="D2" s="45" t="s">
        <v>30</v>
      </c>
      <c r="E2" s="45" t="s">
        <v>53</v>
      </c>
      <c r="F2" s="44" t="s">
        <v>55</v>
      </c>
      <c r="G2" s="45" t="s">
        <v>56</v>
      </c>
      <c r="H2" s="45" t="s">
        <v>57</v>
      </c>
      <c r="I2" s="45" t="s">
        <v>58</v>
      </c>
      <c r="J2" s="44" t="s">
        <v>59</v>
      </c>
      <c r="K2" s="45" t="s">
        <v>60</v>
      </c>
      <c r="L2" s="45" t="s">
        <v>61</v>
      </c>
      <c r="M2" s="45" t="s">
        <v>62</v>
      </c>
      <c r="N2" s="44" t="s">
        <v>63</v>
      </c>
      <c r="O2" s="45" t="s">
        <v>64</v>
      </c>
      <c r="P2" s="45" t="s">
        <v>65</v>
      </c>
      <c r="Q2" s="45" t="s">
        <v>66</v>
      </c>
      <c r="R2" s="44" t="s">
        <v>67</v>
      </c>
      <c r="S2" s="45" t="s">
        <v>68</v>
      </c>
      <c r="T2" s="45" t="s">
        <v>69</v>
      </c>
      <c r="U2" s="45" t="s">
        <v>70</v>
      </c>
      <c r="V2" s="44" t="s">
        <v>71</v>
      </c>
      <c r="W2" s="45" t="s">
        <v>72</v>
      </c>
      <c r="X2" s="45" t="s">
        <v>73</v>
      </c>
      <c r="Y2" s="45" t="s">
        <v>74</v>
      </c>
      <c r="Z2" s="44" t="s">
        <v>75</v>
      </c>
      <c r="AA2" s="45" t="s">
        <v>76</v>
      </c>
      <c r="AB2" s="45" t="s">
        <v>77</v>
      </c>
      <c r="AC2" s="46" t="s">
        <v>78</v>
      </c>
      <c r="AD2" s="42" t="s">
        <v>54</v>
      </c>
    </row>
    <row r="3" spans="1:30" x14ac:dyDescent="0.25">
      <c r="A3" s="6" t="s">
        <v>31</v>
      </c>
      <c r="B3" s="47"/>
      <c r="C3" s="48"/>
      <c r="D3" s="48">
        <f>IF(Tableau5[[#This Row],[fin]]-Tableau5[[#This Row],[début]]&gt;(10/24),"4:00",IF(Tableau5[[#This Row],[fin]]-Tableau5[[#This Row],[début]]&gt;(9/24),"02:00",IF(Tableau5[[#This Row],[fin]]-Tableau5[[#This Row],[début]]&gt;(7/24),"01:00",IF(Tableau5[[#This Row],[fin]]-Tableau5[[#This Row],[début]]&gt;(5/24),"00:30",IF(Tableau5[[#This Row],[fin]]-Tableau5[[#This Row],[début]]&gt;(3/24),"00:15",)))))</f>
        <v>0</v>
      </c>
      <c r="E3" s="48">
        <f>Tableau5[[#This Row],[fin]]-Tableau5[[#This Row],[début]]-Tableau5[[#This Row],[Pause]]</f>
        <v>0</v>
      </c>
      <c r="F3" s="47"/>
      <c r="G3" s="48"/>
      <c r="H3" s="48">
        <f>IF(Tableau5[[#This Row],[fin3]]-Tableau5[[#This Row],[début2]]&gt;(10/24),"4:00",IF(Tableau5[[#This Row],[fin3]]-Tableau5[[#This Row],[début2]]&gt;(9/24),"02:00",IF(Tableau5[[#This Row],[fin3]]-Tableau5[[#This Row],[début2]]&gt;(7/24),"01:00",IF(Tableau5[[#This Row],[fin3]]-Tableau5[[#This Row],[début2]]&gt;(5/24),"00:45",IF(Tableau5[[#This Row],[fin3]]-Tableau5[[#This Row],[début2]]&gt;(3/24),"00:30",)))))</f>
        <v>0</v>
      </c>
      <c r="I3" s="48">
        <f>Tableau5[[#This Row],[fin3]]-Tableau5[[#This Row],[début2]]-Tableau5[[#This Row],[Pause4]]</f>
        <v>0</v>
      </c>
      <c r="J3" s="47">
        <v>0.67708333333333337</v>
      </c>
      <c r="K3" s="48">
        <v>0.94791666666666663</v>
      </c>
      <c r="L3" s="48" t="str">
        <f>IF(Tableau5[[#This Row],[fin7]]-Tableau5[[#This Row],[début6]]&gt;(10/24),"4:00",IF(Tableau5[[#This Row],[fin7]]-Tableau5[[#This Row],[début6]]&gt;(9/24),"02:00",IF(Tableau5[[#This Row],[fin7]]-Tableau5[[#This Row],[début6]]&gt;(7/24),"01:00",IF(Tableau5[[#This Row],[fin7]]-Tableau5[[#This Row],[début6]]&gt;(5/24),"00:30",IF(Tableau5[[#This Row],[fin7]]-Tableau5[[#This Row],[début6]]&gt;(3/24),"00:15",)))))</f>
        <v>00:30</v>
      </c>
      <c r="M3" s="48">
        <f>Tableau5[[#This Row],[fin7]]-Tableau5[[#This Row],[Pause8]]-Tableau5[[#This Row],[début6]]</f>
        <v>0.24999999999999989</v>
      </c>
      <c r="N3" s="47"/>
      <c r="O3" s="48"/>
      <c r="P3" s="48">
        <f>IF(Tableau5[[#This Row],[fin11]]-Tableau5[[#This Row],[début10]]&gt;(10/24),"4:00",IF(Tableau5[[#This Row],[fin11]]-Tableau5[[#This Row],[début10]]&gt;(9/24),"02:00",IF(Tableau5[[#This Row],[fin11]]-Tableau5[[#This Row],[début10]]&gt;(7/24),"01:00",IF(Tableau5[[#This Row],[fin11]]-Tableau5[[#This Row],[début10]]&gt;(5/24),"00:30",IF(Tableau5[[#This Row],[fin11]]-Tableau5[[#This Row],[début10]]&gt;(3/24),"00:15",)))))</f>
        <v>0</v>
      </c>
      <c r="Q3" s="48">
        <f>Tableau5[[#This Row],[fin11]]-Tableau5[[#This Row],[début10]]-Tableau5[[#This Row],[Pause12]]</f>
        <v>0</v>
      </c>
      <c r="R3" s="47">
        <v>0.41666666666666669</v>
      </c>
      <c r="S3" s="48">
        <v>0.6875</v>
      </c>
      <c r="T3" s="48" t="str">
        <f>IF(Tableau5[[#This Row],[fin15]]-Tableau5[[#This Row],[début14]]&gt;(10/24),"4:00",IF(Tableau5[[#This Row],[fin15]]-Tableau5[[#This Row],[début14]]&gt;(9/24),"02:00",IF(Tableau5[[#This Row],[fin15]]-Tableau5[[#This Row],[début14]]&gt;(7/24),"01:00",IF(Tableau5[[#This Row],[fin15]]-Tableau5[[#This Row],[début14]]&gt;(5/24),"00:30",IF(Tableau5[[#This Row],[fin15]]-Tableau5[[#This Row],[début14]]&gt;(3/24),"00:15",)))))</f>
        <v>00:30</v>
      </c>
      <c r="U3" s="48">
        <f>Tableau5[[#This Row],[fin15]]-Tableau5[[#This Row],[Pause16]]-Tableau5[[#This Row],[début14]]</f>
        <v>0.24999999999999994</v>
      </c>
      <c r="V3" s="47"/>
      <c r="W3" s="48"/>
      <c r="X3" s="48">
        <f>IF(Tableau5[[#This Row],[fin19]]-Tableau5[[#This Row],[début18]]&gt;(10/24),"4:00",IF(Tableau5[[#This Row],[fin19]]-Tableau5[[#This Row],[début18]]&gt;(9/24),"02:00",IF(Tableau5[[#This Row],[fin19]]-Tableau5[[#This Row],[début18]]&gt;(7/24),"01:00",IF(Tableau5[[#This Row],[fin19]]-Tableau5[[#This Row],[début18]]&gt;(5/24),"00:30",IF(Tableau5[[#This Row],[fin19]]-Tableau5[[#This Row],[début18]]&gt;(3/24),"00:15",)))))</f>
        <v>0</v>
      </c>
      <c r="Y3" s="48">
        <f>Tableau5[[#This Row],[fin19]]-Tableau5[[#This Row],[début18]]-Tableau5[[#This Row],[Pause20]]</f>
        <v>0</v>
      </c>
      <c r="Z3" s="47"/>
      <c r="AA3" s="48"/>
      <c r="AB3" s="48">
        <f>IF(Tableau5[[#This Row],[fin23]]-Tableau5[[#This Row],[début22]]&gt;(10/24),"4:00",IF(Tableau5[[#This Row],[fin23]]-Tableau5[[#This Row],[début22]]&gt;(9/24),"02:00",IF(Tableau5[[#This Row],[fin23]]-Tableau5[[#This Row],[début22]]&gt;(7/24),"01:00",IF(Tableau5[[#This Row],[fin23]]-Tableau5[[#This Row],[début22]]&gt;(5/24),"00:30",IF(Tableau5[[#This Row],[fin23]]-Tableau5[[#This Row],[début22]]&gt;(3/24),"00:15",)))))</f>
        <v>0</v>
      </c>
      <c r="AC3" s="49">
        <f>Tableau5[[#This Row],[fin23]]-Tableau5[[#This Row],[début22]]-Tableau5[[#This Row],[Pause24]]</f>
        <v>0</v>
      </c>
      <c r="AD3" s="53">
        <f>SUM(Tableau5[[#This Row],[Nb h25]],Tableau5[[#This Row],[Nb h21]],Tableau5[[#This Row],[Nb h17]],Tableau5[[#This Row],[Nb h13]],Tableau5[[#This Row],[Nb h9]],Tableau5[[#This Row],[Nb h5]],Tableau5[[#This Row],[Nb h]])</f>
        <v>0.49999999999999983</v>
      </c>
    </row>
    <row r="4" spans="1:30" x14ac:dyDescent="0.25">
      <c r="A4" s="9" t="s">
        <v>32</v>
      </c>
      <c r="B4" s="38"/>
      <c r="C4" s="39"/>
      <c r="D4" s="39">
        <f>IF(Tableau5[[#This Row],[fin]]-Tableau5[[#This Row],[début]]&gt;(10/24),"4:00",IF(Tableau5[[#This Row],[fin]]-Tableau5[[#This Row],[début]]&gt;(9/24),"02:00",IF(Tableau5[[#This Row],[fin]]-Tableau5[[#This Row],[début]]&gt;(7/24),"01:00",IF(Tableau5[[#This Row],[fin]]-Tableau5[[#This Row],[début]]&gt;(5/24),"00:30",IF(Tableau5[[#This Row],[fin]]-Tableau5[[#This Row],[début]]&gt;(3/24),"00:15",)))))</f>
        <v>0</v>
      </c>
      <c r="E4" s="39">
        <f>Tableau5[[#This Row],[fin]]-Tableau5[[#This Row],[début]]-Tableau5[[#This Row],[Pause]]</f>
        <v>0</v>
      </c>
      <c r="F4" s="38"/>
      <c r="G4" s="39"/>
      <c r="H4" s="39">
        <f>IF(Tableau5[[#This Row],[fin3]]-Tableau5[[#This Row],[début2]]&gt;(10/24),"4:00",IF(Tableau5[[#This Row],[fin3]]-Tableau5[[#This Row],[début2]]&gt;(9/24),"02:00",IF(Tableau5[[#This Row],[fin3]]-Tableau5[[#This Row],[début2]]&gt;(7/24),"01:00",IF(Tableau5[[#This Row],[fin3]]-Tableau5[[#This Row],[début2]]&gt;(5/24),"00:45",IF(Tableau5[[#This Row],[fin3]]-Tableau5[[#This Row],[début2]]&gt;(3/24),"00:30",)))))</f>
        <v>0</v>
      </c>
      <c r="I4" s="39">
        <f>Tableau5[[#This Row],[fin3]]-Tableau5[[#This Row],[début2]]-Tableau5[[#This Row],[Pause4]]</f>
        <v>0</v>
      </c>
      <c r="J4" s="38"/>
      <c r="K4" s="39"/>
      <c r="L4" s="39">
        <f>IF(Tableau5[[#This Row],[fin7]]-Tableau5[[#This Row],[début6]]&gt;(10/24),"4:00",IF(Tableau5[[#This Row],[fin7]]-Tableau5[[#This Row],[début6]]&gt;(9/24),"02:00",IF(Tableau5[[#This Row],[fin7]]-Tableau5[[#This Row],[début6]]&gt;(7/24),"01:00",IF(Tableau5[[#This Row],[fin7]]-Tableau5[[#This Row],[début6]]&gt;(5/24),"00:30",IF(Tableau5[[#This Row],[fin7]]-Tableau5[[#This Row],[début6]]&gt;(3/24),"00:15",)))))</f>
        <v>0</v>
      </c>
      <c r="M4" s="39">
        <f>Tableau5[[#This Row],[fin7]]-Tableau5[[#This Row],[Pause8]]-Tableau5[[#This Row],[début6]]</f>
        <v>0</v>
      </c>
      <c r="N4" s="38"/>
      <c r="O4" s="39"/>
      <c r="P4" s="39">
        <f>IF(Tableau5[[#This Row],[fin11]]-Tableau5[[#This Row],[début10]]&gt;(10/24),"4:00",IF(Tableau5[[#This Row],[fin11]]-Tableau5[[#This Row],[début10]]&gt;(9/24),"02:00",IF(Tableau5[[#This Row],[fin11]]-Tableau5[[#This Row],[début10]]&gt;(7/24),"01:00",IF(Tableau5[[#This Row],[fin11]]-Tableau5[[#This Row],[début10]]&gt;(5/24),"00:30",IF(Tableau5[[#This Row],[fin11]]-Tableau5[[#This Row],[début10]]&gt;(3/24),"00:15",)))))</f>
        <v>0</v>
      </c>
      <c r="Q4" s="39">
        <f>Tableau5[[#This Row],[fin11]]-Tableau5[[#This Row],[début10]]-Tableau5[[#This Row],[Pause12]]</f>
        <v>0</v>
      </c>
      <c r="R4" s="38"/>
      <c r="S4" s="39"/>
      <c r="T4" s="39">
        <f>IF(Tableau5[[#This Row],[fin15]]-Tableau5[[#This Row],[début14]]&gt;(10/24),"4:00",IF(Tableau5[[#This Row],[fin15]]-Tableau5[[#This Row],[début14]]&gt;(9/24),"02:00",IF(Tableau5[[#This Row],[fin15]]-Tableau5[[#This Row],[début14]]&gt;(7/24),"01:00",IF(Tableau5[[#This Row],[fin15]]-Tableau5[[#This Row],[début14]]&gt;(5/24),"00:30",IF(Tableau5[[#This Row],[fin15]]-Tableau5[[#This Row],[début14]]&gt;(3/24),"00:15",)))))</f>
        <v>0</v>
      </c>
      <c r="U4" s="39">
        <f>Tableau5[[#This Row],[fin15]]-Tableau5[[#This Row],[Pause16]]-Tableau5[[#This Row],[début14]]</f>
        <v>0</v>
      </c>
      <c r="V4" s="38">
        <v>0.58333333333333337</v>
      </c>
      <c r="W4" s="39">
        <v>0.83333333333333337</v>
      </c>
      <c r="X4" s="39" t="str">
        <f>IF(Tableau5[[#This Row],[fin19]]-Tableau5[[#This Row],[début18]]&gt;(10/24),"4:00",IF(Tableau5[[#This Row],[fin19]]-Tableau5[[#This Row],[début18]]&gt;(9/24),"02:00",IF(Tableau5[[#This Row],[fin19]]-Tableau5[[#This Row],[début18]]&gt;(7/24),"01:00",IF(Tableau5[[#This Row],[fin19]]-Tableau5[[#This Row],[début18]]&gt;(5/24),"00:30",IF(Tableau5[[#This Row],[fin19]]-Tableau5[[#This Row],[début18]]&gt;(3/24),"00:15",)))))</f>
        <v>00:30</v>
      </c>
      <c r="Y4" s="39">
        <f>Tableau5[[#This Row],[fin19]]-Tableau5[[#This Row],[début18]]-Tableau5[[#This Row],[Pause20]]</f>
        <v>0.22916666666666666</v>
      </c>
      <c r="Z4" s="38"/>
      <c r="AA4" s="39"/>
      <c r="AB4" s="39">
        <f>IF(Tableau5[[#This Row],[fin23]]-Tableau5[[#This Row],[début22]]&gt;(10/24),"4:00",IF(Tableau5[[#This Row],[fin23]]-Tableau5[[#This Row],[début22]]&gt;(9/24),"02:00",IF(Tableau5[[#This Row],[fin23]]-Tableau5[[#This Row],[début22]]&gt;(7/24),"01:00",IF(Tableau5[[#This Row],[fin23]]-Tableau5[[#This Row],[début22]]&gt;(5/24),"00:30",IF(Tableau5[[#This Row],[fin23]]-Tableau5[[#This Row],[début22]]&gt;(3/24),"00:15",)))))</f>
        <v>0</v>
      </c>
      <c r="AC4" s="40">
        <f>Tableau5[[#This Row],[fin23]]-Tableau5[[#This Row],[début22]]-Tableau5[[#This Row],[Pause24]]</f>
        <v>0</v>
      </c>
      <c r="AD4" s="54">
        <f>SUM(Tableau5[[#This Row],[Nb h25]],Tableau5[[#This Row],[Nb h21]],Tableau5[[#This Row],[Nb h17]],Tableau5[[#This Row],[Nb h13]],Tableau5[[#This Row],[Nb h9]],Tableau5[[#This Row],[Nb h5]],Tableau5[[#This Row],[Nb h]])</f>
        <v>0.22916666666666666</v>
      </c>
    </row>
    <row r="5" spans="1:30" x14ac:dyDescent="0.25">
      <c r="A5" s="9" t="s">
        <v>33</v>
      </c>
      <c r="B5" s="38"/>
      <c r="C5" s="39"/>
      <c r="D5" s="39">
        <f>IF(Tableau5[[#This Row],[fin]]-Tableau5[[#This Row],[début]]&gt;(10/24),"4:00",IF(Tableau5[[#This Row],[fin]]-Tableau5[[#This Row],[début]]&gt;(9/24),"02:00",IF(Tableau5[[#This Row],[fin]]-Tableau5[[#This Row],[début]]&gt;(7/24),"01:00",IF(Tableau5[[#This Row],[fin]]-Tableau5[[#This Row],[début]]&gt;(5/24),"00:30",IF(Tableau5[[#This Row],[fin]]-Tableau5[[#This Row],[début]]&gt;(3/24),"00:15",)))))</f>
        <v>0</v>
      </c>
      <c r="E5" s="39">
        <f>Tableau5[[#This Row],[fin]]-Tableau5[[#This Row],[début]]-Tableau5[[#This Row],[Pause]]</f>
        <v>0</v>
      </c>
      <c r="F5" s="38"/>
      <c r="G5" s="39"/>
      <c r="H5" s="39">
        <f>IF(Tableau5[[#This Row],[fin3]]-Tableau5[[#This Row],[début2]]&gt;(10/24),"4:00",IF(Tableau5[[#This Row],[fin3]]-Tableau5[[#This Row],[début2]]&gt;(9/24),"02:00",IF(Tableau5[[#This Row],[fin3]]-Tableau5[[#This Row],[début2]]&gt;(7/24),"01:00",IF(Tableau5[[#This Row],[fin3]]-Tableau5[[#This Row],[début2]]&gt;(5/24),"00:45",IF(Tableau5[[#This Row],[fin3]]-Tableau5[[#This Row],[début2]]&gt;(3/24),"00:30",)))))</f>
        <v>0</v>
      </c>
      <c r="I5" s="39">
        <f>Tableau5[[#This Row],[fin3]]-Tableau5[[#This Row],[début2]]-Tableau5[[#This Row],[Pause4]]</f>
        <v>0</v>
      </c>
      <c r="J5" s="38">
        <v>0.67708333333333337</v>
      </c>
      <c r="K5" s="39">
        <v>0.94791666666666663</v>
      </c>
      <c r="L5" s="39" t="str">
        <f>IF(Tableau5[[#This Row],[fin7]]-Tableau5[[#This Row],[début6]]&gt;(10/24),"4:00",IF(Tableau5[[#This Row],[fin7]]-Tableau5[[#This Row],[début6]]&gt;(9/24),"02:00",IF(Tableau5[[#This Row],[fin7]]-Tableau5[[#This Row],[début6]]&gt;(7/24),"01:00",IF(Tableau5[[#This Row],[fin7]]-Tableau5[[#This Row],[début6]]&gt;(5/24),"00:30",IF(Tableau5[[#This Row],[fin7]]-Tableau5[[#This Row],[début6]]&gt;(3/24),"00:15",)))))</f>
        <v>00:30</v>
      </c>
      <c r="M5" s="39">
        <f>Tableau5[[#This Row],[fin7]]-Tableau5[[#This Row],[Pause8]]-Tableau5[[#This Row],[début6]]</f>
        <v>0.24999999999999989</v>
      </c>
      <c r="N5" s="38"/>
      <c r="O5" s="39"/>
      <c r="P5" s="39">
        <f>IF(Tableau5[[#This Row],[fin11]]-Tableau5[[#This Row],[début10]]&gt;(10/24),"4:00",IF(Tableau5[[#This Row],[fin11]]-Tableau5[[#This Row],[début10]]&gt;(9/24),"02:00",IF(Tableau5[[#This Row],[fin11]]-Tableau5[[#This Row],[début10]]&gt;(7/24),"01:00",IF(Tableau5[[#This Row],[fin11]]-Tableau5[[#This Row],[début10]]&gt;(5/24),"00:30",IF(Tableau5[[#This Row],[fin11]]-Tableau5[[#This Row],[début10]]&gt;(3/24),"00:15",)))))</f>
        <v>0</v>
      </c>
      <c r="Q5" s="39">
        <f>Tableau5[[#This Row],[fin11]]-Tableau5[[#This Row],[début10]]-Tableau5[[#This Row],[Pause12]]</f>
        <v>0</v>
      </c>
      <c r="R5" s="38"/>
      <c r="S5" s="39"/>
      <c r="T5" s="39">
        <f>IF(Tableau5[[#This Row],[fin15]]-Tableau5[[#This Row],[début14]]&gt;(10/24),"4:00",IF(Tableau5[[#This Row],[fin15]]-Tableau5[[#This Row],[début14]]&gt;(9/24),"02:00",IF(Tableau5[[#This Row],[fin15]]-Tableau5[[#This Row],[début14]]&gt;(7/24),"01:00",IF(Tableau5[[#This Row],[fin15]]-Tableau5[[#This Row],[début14]]&gt;(5/24),"00:30",IF(Tableau5[[#This Row],[fin15]]-Tableau5[[#This Row],[début14]]&gt;(3/24),"00:15",)))))</f>
        <v>0</v>
      </c>
      <c r="U5" s="39">
        <f>Tableau5[[#This Row],[fin15]]-Tableau5[[#This Row],[Pause16]]-Tableau5[[#This Row],[début14]]</f>
        <v>0</v>
      </c>
      <c r="V5" s="38"/>
      <c r="W5" s="39"/>
      <c r="X5" s="39">
        <f>IF(Tableau5[[#This Row],[fin19]]-Tableau5[[#This Row],[début18]]&gt;(10/24),"4:00",IF(Tableau5[[#This Row],[fin19]]-Tableau5[[#This Row],[début18]]&gt;(9/24),"02:00",IF(Tableau5[[#This Row],[fin19]]-Tableau5[[#This Row],[début18]]&gt;(7/24),"01:00",IF(Tableau5[[#This Row],[fin19]]-Tableau5[[#This Row],[début18]]&gt;(5/24),"00:30",IF(Tableau5[[#This Row],[fin19]]-Tableau5[[#This Row],[début18]]&gt;(3/24),"00:15",)))))</f>
        <v>0</v>
      </c>
      <c r="Y5" s="39">
        <f>Tableau5[[#This Row],[fin19]]-Tableau5[[#This Row],[début18]]-Tableau5[[#This Row],[Pause20]]</f>
        <v>0</v>
      </c>
      <c r="Z5" s="38"/>
      <c r="AA5" s="39"/>
      <c r="AB5" s="39">
        <f>IF(Tableau5[[#This Row],[fin23]]-Tableau5[[#This Row],[début22]]&gt;(10/24),"4:00",IF(Tableau5[[#This Row],[fin23]]-Tableau5[[#This Row],[début22]]&gt;(9/24),"02:00",IF(Tableau5[[#This Row],[fin23]]-Tableau5[[#This Row],[début22]]&gt;(7/24),"01:00",IF(Tableau5[[#This Row],[fin23]]-Tableau5[[#This Row],[début22]]&gt;(5/24),"00:30",IF(Tableau5[[#This Row],[fin23]]-Tableau5[[#This Row],[début22]]&gt;(3/24),"00:15",)))))</f>
        <v>0</v>
      </c>
      <c r="AC5" s="40">
        <f>Tableau5[[#This Row],[fin23]]-Tableau5[[#This Row],[début22]]-Tableau5[[#This Row],[Pause24]]</f>
        <v>0</v>
      </c>
      <c r="AD5" s="54">
        <f>SUM(Tableau5[[#This Row],[Nb h25]],Tableau5[[#This Row],[Nb h21]],Tableau5[[#This Row],[Nb h17]],Tableau5[[#This Row],[Nb h13]],Tableau5[[#This Row],[Nb h9]],Tableau5[[#This Row],[Nb h5]],Tableau5[[#This Row],[Nb h]])</f>
        <v>0.24999999999999989</v>
      </c>
    </row>
    <row r="6" spans="1:30" x14ac:dyDescent="0.25">
      <c r="A6" s="9" t="s">
        <v>21</v>
      </c>
      <c r="B6" s="38"/>
      <c r="C6" s="39"/>
      <c r="D6" s="39">
        <f>IF(Tableau5[[#This Row],[fin]]-Tableau5[[#This Row],[début]]&gt;(10/24),"4:00",IF(Tableau5[[#This Row],[fin]]-Tableau5[[#This Row],[début]]&gt;(9/24),"02:00",IF(Tableau5[[#This Row],[fin]]-Tableau5[[#This Row],[début]]&gt;(7/24),"01:00",IF(Tableau5[[#This Row],[fin]]-Tableau5[[#This Row],[début]]&gt;(5/24),"00:30",IF(Tableau5[[#This Row],[fin]]-Tableau5[[#This Row],[début]]&gt;(3/24),"00:15",)))))</f>
        <v>0</v>
      </c>
      <c r="E6" s="39">
        <f>Tableau5[[#This Row],[fin]]-Tableau5[[#This Row],[début]]-Tableau5[[#This Row],[Pause]]</f>
        <v>0</v>
      </c>
      <c r="F6" s="38"/>
      <c r="G6" s="39"/>
      <c r="H6" s="39">
        <f>IF(Tableau5[[#This Row],[fin3]]-Tableau5[[#This Row],[début2]]&gt;(10/24),"4:00",IF(Tableau5[[#This Row],[fin3]]-Tableau5[[#This Row],[début2]]&gt;(9/24),"02:00",IF(Tableau5[[#This Row],[fin3]]-Tableau5[[#This Row],[début2]]&gt;(7/24),"01:00",IF(Tableau5[[#This Row],[fin3]]-Tableau5[[#This Row],[début2]]&gt;(5/24),"00:45",IF(Tableau5[[#This Row],[fin3]]-Tableau5[[#This Row],[début2]]&gt;(3/24),"00:30",)))))</f>
        <v>0</v>
      </c>
      <c r="I6" s="39">
        <f>Tableau5[[#This Row],[fin3]]-Tableau5[[#This Row],[début2]]-Tableau5[[#This Row],[Pause4]]</f>
        <v>0</v>
      </c>
      <c r="J6" s="38">
        <v>0.41666666666666669</v>
      </c>
      <c r="K6" s="39">
        <v>0.6875</v>
      </c>
      <c r="L6" s="39" t="str">
        <f>IF(Tableau5[[#This Row],[fin7]]-Tableau5[[#This Row],[début6]]&gt;(10/24),"4:00",IF(Tableau5[[#This Row],[fin7]]-Tableau5[[#This Row],[début6]]&gt;(9/24),"02:00",IF(Tableau5[[#This Row],[fin7]]-Tableau5[[#This Row],[début6]]&gt;(7/24),"01:00",IF(Tableau5[[#This Row],[fin7]]-Tableau5[[#This Row],[début6]]&gt;(5/24),"00:30",IF(Tableau5[[#This Row],[fin7]]-Tableau5[[#This Row],[début6]]&gt;(3/24),"00:15",)))))</f>
        <v>00:30</v>
      </c>
      <c r="M6" s="39">
        <f>Tableau5[[#This Row],[fin7]]-Tableau5[[#This Row],[Pause8]]-Tableau5[[#This Row],[début6]]</f>
        <v>0.24999999999999994</v>
      </c>
      <c r="N6" s="38"/>
      <c r="O6" s="39"/>
      <c r="P6" s="39">
        <f>IF(Tableau5[[#This Row],[fin11]]-Tableau5[[#This Row],[début10]]&gt;(10/24),"4:00",IF(Tableau5[[#This Row],[fin11]]-Tableau5[[#This Row],[début10]]&gt;(9/24),"02:00",IF(Tableau5[[#This Row],[fin11]]-Tableau5[[#This Row],[début10]]&gt;(7/24),"01:00",IF(Tableau5[[#This Row],[fin11]]-Tableau5[[#This Row],[début10]]&gt;(5/24),"00:30",IF(Tableau5[[#This Row],[fin11]]-Tableau5[[#This Row],[début10]]&gt;(3/24),"00:15",)))))</f>
        <v>0</v>
      </c>
      <c r="Q6" s="39">
        <f>Tableau5[[#This Row],[fin11]]-Tableau5[[#This Row],[début10]]-Tableau5[[#This Row],[Pause12]]</f>
        <v>0</v>
      </c>
      <c r="R6" s="38">
        <v>0.41666666666666669</v>
      </c>
      <c r="S6" s="39">
        <v>0.6875</v>
      </c>
      <c r="T6" s="39" t="str">
        <f>IF(Tableau5[[#This Row],[fin15]]-Tableau5[[#This Row],[début14]]&gt;(10/24),"4:00",IF(Tableau5[[#This Row],[fin15]]-Tableau5[[#This Row],[début14]]&gt;(9/24),"02:00",IF(Tableau5[[#This Row],[fin15]]-Tableau5[[#This Row],[début14]]&gt;(7/24),"01:00",IF(Tableau5[[#This Row],[fin15]]-Tableau5[[#This Row],[début14]]&gt;(5/24),"00:30",IF(Tableau5[[#This Row],[fin15]]-Tableau5[[#This Row],[début14]]&gt;(3/24),"00:15",)))))</f>
        <v>00:30</v>
      </c>
      <c r="U6" s="39">
        <f>Tableau5[[#This Row],[fin15]]-Tableau5[[#This Row],[Pause16]]-Tableau5[[#This Row],[début14]]</f>
        <v>0.24999999999999994</v>
      </c>
      <c r="V6" s="38"/>
      <c r="W6" s="39"/>
      <c r="X6" s="39">
        <f>IF(Tableau5[[#This Row],[fin19]]-Tableau5[[#This Row],[début18]]&gt;(10/24),"4:00",IF(Tableau5[[#This Row],[fin19]]-Tableau5[[#This Row],[début18]]&gt;(9/24),"02:00",IF(Tableau5[[#This Row],[fin19]]-Tableau5[[#This Row],[début18]]&gt;(7/24),"01:00",IF(Tableau5[[#This Row],[fin19]]-Tableau5[[#This Row],[début18]]&gt;(5/24),"00:30",IF(Tableau5[[#This Row],[fin19]]-Tableau5[[#This Row],[début18]]&gt;(3/24),"00:15",)))))</f>
        <v>0</v>
      </c>
      <c r="Y6" s="39">
        <f>Tableau5[[#This Row],[fin19]]-Tableau5[[#This Row],[début18]]-Tableau5[[#This Row],[Pause20]]</f>
        <v>0</v>
      </c>
      <c r="Z6" s="38">
        <v>0.45833333333333331</v>
      </c>
      <c r="AA6" s="39">
        <v>0.91666666666666663</v>
      </c>
      <c r="AB6" s="39" t="str">
        <f>IF(Tableau5[[#This Row],[fin23]]-Tableau5[[#This Row],[début22]]&gt;(10/24),"4:00",IF(Tableau5[[#This Row],[fin23]]-Tableau5[[#This Row],[début22]]&gt;(9/24),"02:00",IF(Tableau5[[#This Row],[fin23]]-Tableau5[[#This Row],[début22]]&gt;(7/24),"01:00",IF(Tableau5[[#This Row],[fin23]]-Tableau5[[#This Row],[début22]]&gt;(5/24),"00:30",IF(Tableau5[[#This Row],[fin23]]-Tableau5[[#This Row],[début22]]&gt;(3/24),"00:15",)))))</f>
        <v>4:00</v>
      </c>
      <c r="AC6" s="40">
        <f>Tableau5[[#This Row],[fin23]]-Tableau5[[#This Row],[début22]]-Tableau5[[#This Row],[Pause24]]</f>
        <v>0.29166666666666663</v>
      </c>
      <c r="AD6" s="54">
        <f>SUM(Tableau5[[#This Row],[Nb h25]],Tableau5[[#This Row],[Nb h21]],Tableau5[[#This Row],[Nb h17]],Tableau5[[#This Row],[Nb h13]],Tableau5[[#This Row],[Nb h9]],Tableau5[[#This Row],[Nb h5]],Tableau5[[#This Row],[Nb h]])</f>
        <v>0.79166666666666652</v>
      </c>
    </row>
    <row r="7" spans="1:30" x14ac:dyDescent="0.25">
      <c r="A7" s="9" t="s">
        <v>34</v>
      </c>
      <c r="B7" s="38"/>
      <c r="C7" s="39"/>
      <c r="D7" s="39">
        <f>IF(Tableau5[[#This Row],[fin]]-Tableau5[[#This Row],[début]]&gt;(10/24),"4:00",IF(Tableau5[[#This Row],[fin]]-Tableau5[[#This Row],[début]]&gt;(9/24),"02:00",IF(Tableau5[[#This Row],[fin]]-Tableau5[[#This Row],[début]]&gt;(7/24),"01:00",IF(Tableau5[[#This Row],[fin]]-Tableau5[[#This Row],[début]]&gt;(5/24),"00:30",IF(Tableau5[[#This Row],[fin]]-Tableau5[[#This Row],[début]]&gt;(3/24),"00:15",)))))</f>
        <v>0</v>
      </c>
      <c r="E7" s="39">
        <f>Tableau5[[#This Row],[fin]]-Tableau5[[#This Row],[début]]-Tableau5[[#This Row],[Pause]]</f>
        <v>0</v>
      </c>
      <c r="F7" s="38"/>
      <c r="G7" s="39"/>
      <c r="H7" s="39">
        <f>IF(Tableau5[[#This Row],[fin3]]-Tableau5[[#This Row],[début2]]&gt;(10/24),"4:00",IF(Tableau5[[#This Row],[fin3]]-Tableau5[[#This Row],[début2]]&gt;(9/24),"02:00",IF(Tableau5[[#This Row],[fin3]]-Tableau5[[#This Row],[début2]]&gt;(7/24),"01:00",IF(Tableau5[[#This Row],[fin3]]-Tableau5[[#This Row],[début2]]&gt;(5/24),"00:45",IF(Tableau5[[#This Row],[fin3]]-Tableau5[[#This Row],[début2]]&gt;(3/24),"00:30",)))))</f>
        <v>0</v>
      </c>
      <c r="I7" s="39">
        <f>Tableau5[[#This Row],[fin3]]-Tableau5[[#This Row],[début2]]-Tableau5[[#This Row],[Pause4]]</f>
        <v>0</v>
      </c>
      <c r="J7" s="38">
        <v>0.41666666666666669</v>
      </c>
      <c r="K7" s="39">
        <v>0.6875</v>
      </c>
      <c r="L7" s="39" t="str">
        <f>IF(Tableau5[[#This Row],[fin7]]-Tableau5[[#This Row],[début6]]&gt;(10/24),"4:00",IF(Tableau5[[#This Row],[fin7]]-Tableau5[[#This Row],[début6]]&gt;(9/24),"02:00",IF(Tableau5[[#This Row],[fin7]]-Tableau5[[#This Row],[début6]]&gt;(7/24),"01:00",IF(Tableau5[[#This Row],[fin7]]-Tableau5[[#This Row],[début6]]&gt;(5/24),"00:30",IF(Tableau5[[#This Row],[fin7]]-Tableau5[[#This Row],[début6]]&gt;(3/24),"00:15",)))))</f>
        <v>00:30</v>
      </c>
      <c r="M7" s="39">
        <f>Tableau5[[#This Row],[fin7]]-Tableau5[[#This Row],[Pause8]]-Tableau5[[#This Row],[début6]]</f>
        <v>0.24999999999999994</v>
      </c>
      <c r="N7" s="38"/>
      <c r="O7" s="39"/>
      <c r="P7" s="39">
        <f>IF(Tableau5[[#This Row],[fin11]]-Tableau5[[#This Row],[début10]]&gt;(10/24),"4:00",IF(Tableau5[[#This Row],[fin11]]-Tableau5[[#This Row],[début10]]&gt;(9/24),"02:00",IF(Tableau5[[#This Row],[fin11]]-Tableau5[[#This Row],[début10]]&gt;(7/24),"01:00",IF(Tableau5[[#This Row],[fin11]]-Tableau5[[#This Row],[début10]]&gt;(5/24),"00:30",IF(Tableau5[[#This Row],[fin11]]-Tableau5[[#This Row],[début10]]&gt;(3/24),"00:15",)))))</f>
        <v>0</v>
      </c>
      <c r="Q7" s="39">
        <f>Tableau5[[#This Row],[fin11]]-Tableau5[[#This Row],[début10]]-Tableau5[[#This Row],[Pause12]]</f>
        <v>0</v>
      </c>
      <c r="R7" s="38"/>
      <c r="S7" s="39"/>
      <c r="T7" s="39">
        <f>IF(Tableau5[[#This Row],[fin15]]-Tableau5[[#This Row],[début14]]&gt;(10/24),"4:00",IF(Tableau5[[#This Row],[fin15]]-Tableau5[[#This Row],[début14]]&gt;(9/24),"02:00",IF(Tableau5[[#This Row],[fin15]]-Tableau5[[#This Row],[début14]]&gt;(7/24),"01:00",IF(Tableau5[[#This Row],[fin15]]-Tableau5[[#This Row],[début14]]&gt;(5/24),"00:30",IF(Tableau5[[#This Row],[fin15]]-Tableau5[[#This Row],[début14]]&gt;(3/24),"00:15",)))))</f>
        <v>0</v>
      </c>
      <c r="U7" s="39">
        <f>Tableau5[[#This Row],[fin15]]-Tableau5[[#This Row],[Pause16]]-Tableau5[[#This Row],[début14]]</f>
        <v>0</v>
      </c>
      <c r="V7" s="38">
        <v>0.58333333333333337</v>
      </c>
      <c r="W7" s="39">
        <v>0.83333333333333337</v>
      </c>
      <c r="X7" s="39" t="str">
        <f>IF(Tableau5[[#This Row],[fin19]]-Tableau5[[#This Row],[début18]]&gt;(10/24),"4:00",IF(Tableau5[[#This Row],[fin19]]-Tableau5[[#This Row],[début18]]&gt;(9/24),"02:00",IF(Tableau5[[#This Row],[fin19]]-Tableau5[[#This Row],[début18]]&gt;(7/24),"01:00",IF(Tableau5[[#This Row],[fin19]]-Tableau5[[#This Row],[début18]]&gt;(5/24),"00:30",IF(Tableau5[[#This Row],[fin19]]-Tableau5[[#This Row],[début18]]&gt;(3/24),"00:15",)))))</f>
        <v>00:30</v>
      </c>
      <c r="Y7" s="39">
        <f>Tableau5[[#This Row],[fin19]]-Tableau5[[#This Row],[début18]]-Tableau5[[#This Row],[Pause20]]</f>
        <v>0.22916666666666666</v>
      </c>
      <c r="Z7" s="38">
        <v>0.45833333333333331</v>
      </c>
      <c r="AA7" s="39">
        <v>0.91666666666666663</v>
      </c>
      <c r="AB7" s="39" t="str">
        <f>IF(Tableau5[[#This Row],[fin23]]-Tableau5[[#This Row],[début22]]&gt;(10/24),"4:00",IF(Tableau5[[#This Row],[fin23]]-Tableau5[[#This Row],[début22]]&gt;(9/24),"02:00",IF(Tableau5[[#This Row],[fin23]]-Tableau5[[#This Row],[début22]]&gt;(7/24),"01:00",IF(Tableau5[[#This Row],[fin23]]-Tableau5[[#This Row],[début22]]&gt;(5/24),"00:30",IF(Tableau5[[#This Row],[fin23]]-Tableau5[[#This Row],[début22]]&gt;(3/24),"00:15",)))))</f>
        <v>4:00</v>
      </c>
      <c r="AC7" s="40">
        <f>Tableau5[[#This Row],[fin23]]-Tableau5[[#This Row],[début22]]-Tableau5[[#This Row],[Pause24]]</f>
        <v>0.29166666666666663</v>
      </c>
      <c r="AD7" s="54">
        <f>SUM(Tableau5[[#This Row],[Nb h25]],Tableau5[[#This Row],[Nb h21]],Tableau5[[#This Row],[Nb h17]],Tableau5[[#This Row],[Nb h13]],Tableau5[[#This Row],[Nb h9]],Tableau5[[#This Row],[Nb h5]],Tableau5[[#This Row],[Nb h]])</f>
        <v>0.77083333333333326</v>
      </c>
    </row>
    <row r="8" spans="1:30" x14ac:dyDescent="0.25">
      <c r="A8" s="9" t="s">
        <v>22</v>
      </c>
      <c r="B8" s="38"/>
      <c r="C8" s="39"/>
      <c r="D8" s="39">
        <f>IF(Tableau5[[#This Row],[fin]]-Tableau5[[#This Row],[début]]&gt;(10/24),"4:00",IF(Tableau5[[#This Row],[fin]]-Tableau5[[#This Row],[début]]&gt;(9/24),"02:00",IF(Tableau5[[#This Row],[fin]]-Tableau5[[#This Row],[début]]&gt;(7/24),"01:00",IF(Tableau5[[#This Row],[fin]]-Tableau5[[#This Row],[début]]&gt;(5/24),"00:30",IF(Tableau5[[#This Row],[fin]]-Tableau5[[#This Row],[début]]&gt;(3/24),"00:15",)))))</f>
        <v>0</v>
      </c>
      <c r="E8" s="39">
        <f>Tableau5[[#This Row],[fin]]-Tableau5[[#This Row],[début]]-Tableau5[[#This Row],[Pause]]</f>
        <v>0</v>
      </c>
      <c r="F8" s="38"/>
      <c r="G8" s="39"/>
      <c r="H8" s="39">
        <f>IF(Tableau5[[#This Row],[fin3]]-Tableau5[[#This Row],[début2]]&gt;(10/24),"4:00",IF(Tableau5[[#This Row],[fin3]]-Tableau5[[#This Row],[début2]]&gt;(9/24),"02:00",IF(Tableau5[[#This Row],[fin3]]-Tableau5[[#This Row],[début2]]&gt;(7/24),"01:00",IF(Tableau5[[#This Row],[fin3]]-Tableau5[[#This Row],[début2]]&gt;(5/24),"00:45",IF(Tableau5[[#This Row],[fin3]]-Tableau5[[#This Row],[début2]]&gt;(3/24),"00:30",)))))</f>
        <v>0</v>
      </c>
      <c r="I8" s="39">
        <f>Tableau5[[#This Row],[fin3]]-Tableau5[[#This Row],[début2]]-Tableau5[[#This Row],[Pause4]]</f>
        <v>0</v>
      </c>
      <c r="J8" s="38"/>
      <c r="K8" s="39"/>
      <c r="L8" s="39">
        <f>IF(Tableau5[[#This Row],[fin7]]-Tableau5[[#This Row],[début6]]&gt;(10/24),"4:00",IF(Tableau5[[#This Row],[fin7]]-Tableau5[[#This Row],[début6]]&gt;(9/24),"02:00",IF(Tableau5[[#This Row],[fin7]]-Tableau5[[#This Row],[début6]]&gt;(7/24),"01:00",IF(Tableau5[[#This Row],[fin7]]-Tableau5[[#This Row],[début6]]&gt;(5/24),"00:30",IF(Tableau5[[#This Row],[fin7]]-Tableau5[[#This Row],[début6]]&gt;(3/24),"00:15",)))))</f>
        <v>0</v>
      </c>
      <c r="M8" s="39">
        <f>Tableau5[[#This Row],[fin7]]-Tableau5[[#This Row],[Pause8]]-Tableau5[[#This Row],[début6]]</f>
        <v>0</v>
      </c>
      <c r="N8" s="38"/>
      <c r="O8" s="39"/>
      <c r="P8" s="39">
        <f>IF(Tableau5[[#This Row],[fin11]]-Tableau5[[#This Row],[début10]]&gt;(10/24),"4:00",IF(Tableau5[[#This Row],[fin11]]-Tableau5[[#This Row],[début10]]&gt;(9/24),"02:00",IF(Tableau5[[#This Row],[fin11]]-Tableau5[[#This Row],[début10]]&gt;(7/24),"01:00",IF(Tableau5[[#This Row],[fin11]]-Tableau5[[#This Row],[début10]]&gt;(5/24),"00:30",IF(Tableau5[[#This Row],[fin11]]-Tableau5[[#This Row],[début10]]&gt;(3/24),"00:15",)))))</f>
        <v>0</v>
      </c>
      <c r="Q8" s="39">
        <f>Tableau5[[#This Row],[fin11]]-Tableau5[[#This Row],[début10]]-Tableau5[[#This Row],[Pause12]]</f>
        <v>0</v>
      </c>
      <c r="R8" s="38"/>
      <c r="S8" s="39"/>
      <c r="T8" s="39">
        <f>IF(Tableau5[[#This Row],[fin15]]-Tableau5[[#This Row],[début14]]&gt;(10/24),"4:00",IF(Tableau5[[#This Row],[fin15]]-Tableau5[[#This Row],[début14]]&gt;(9/24),"02:00",IF(Tableau5[[#This Row],[fin15]]-Tableau5[[#This Row],[début14]]&gt;(7/24),"01:00",IF(Tableau5[[#This Row],[fin15]]-Tableau5[[#This Row],[début14]]&gt;(5/24),"00:30",IF(Tableau5[[#This Row],[fin15]]-Tableau5[[#This Row],[début14]]&gt;(3/24),"00:15",)))))</f>
        <v>0</v>
      </c>
      <c r="U8" s="39">
        <f>Tableau5[[#This Row],[fin15]]-Tableau5[[#This Row],[Pause16]]-Tableau5[[#This Row],[début14]]</f>
        <v>0</v>
      </c>
      <c r="V8" s="38"/>
      <c r="W8" s="39"/>
      <c r="X8" s="39">
        <f>IF(Tableau5[[#This Row],[fin19]]-Tableau5[[#This Row],[début18]]&gt;(10/24),"4:00",IF(Tableau5[[#This Row],[fin19]]-Tableau5[[#This Row],[début18]]&gt;(9/24),"02:00",IF(Tableau5[[#This Row],[fin19]]-Tableau5[[#This Row],[début18]]&gt;(7/24),"01:00",IF(Tableau5[[#This Row],[fin19]]-Tableau5[[#This Row],[début18]]&gt;(5/24),"00:30",IF(Tableau5[[#This Row],[fin19]]-Tableau5[[#This Row],[début18]]&gt;(3/24),"00:15",)))))</f>
        <v>0</v>
      </c>
      <c r="Y8" s="39">
        <f>Tableau5[[#This Row],[fin19]]-Tableau5[[#This Row],[début18]]-Tableau5[[#This Row],[Pause20]]</f>
        <v>0</v>
      </c>
      <c r="Z8" s="38"/>
      <c r="AA8" s="39"/>
      <c r="AB8" s="39">
        <f>IF(Tableau5[[#This Row],[fin23]]-Tableau5[[#This Row],[début22]]&gt;(10/24),"4:00",IF(Tableau5[[#This Row],[fin23]]-Tableau5[[#This Row],[début22]]&gt;(9/24),"02:00",IF(Tableau5[[#This Row],[fin23]]-Tableau5[[#This Row],[début22]]&gt;(7/24),"01:00",IF(Tableau5[[#This Row],[fin23]]-Tableau5[[#This Row],[début22]]&gt;(5/24),"00:30",IF(Tableau5[[#This Row],[fin23]]-Tableau5[[#This Row],[début22]]&gt;(3/24),"00:15",)))))</f>
        <v>0</v>
      </c>
      <c r="AC8" s="40">
        <f>Tableau5[[#This Row],[fin23]]-Tableau5[[#This Row],[début22]]-Tableau5[[#This Row],[Pause24]]</f>
        <v>0</v>
      </c>
      <c r="AD8" s="54">
        <f>SUM(Tableau5[[#This Row],[Nb h25]],Tableau5[[#This Row],[Nb h21]],Tableau5[[#This Row],[Nb h17]],Tableau5[[#This Row],[Nb h13]],Tableau5[[#This Row],[Nb h9]],Tableau5[[#This Row],[Nb h5]],Tableau5[[#This Row],[Nb h]])</f>
        <v>0</v>
      </c>
    </row>
    <row r="9" spans="1:30" x14ac:dyDescent="0.25">
      <c r="A9" s="9" t="s">
        <v>40</v>
      </c>
      <c r="B9" s="38"/>
      <c r="C9" s="39"/>
      <c r="D9" s="39">
        <f>IF(Tableau5[[#This Row],[fin]]-Tableau5[[#This Row],[début]]&gt;(10/24),"4:00",IF(Tableau5[[#This Row],[fin]]-Tableau5[[#This Row],[début]]&gt;(9/24),"02:00",IF(Tableau5[[#This Row],[fin]]-Tableau5[[#This Row],[début]]&gt;(7/24),"01:00",IF(Tableau5[[#This Row],[fin]]-Tableau5[[#This Row],[début]]&gt;(5/24),"00:30",IF(Tableau5[[#This Row],[fin]]-Tableau5[[#This Row],[début]]&gt;(3/24),"00:15",)))))</f>
        <v>0</v>
      </c>
      <c r="E9" s="39">
        <f>Tableau5[[#This Row],[fin]]-Tableau5[[#This Row],[début]]-Tableau5[[#This Row],[Pause]]</f>
        <v>0</v>
      </c>
      <c r="F9" s="38"/>
      <c r="G9" s="39"/>
      <c r="H9" s="39">
        <f>IF(Tableau5[[#This Row],[fin3]]-Tableau5[[#This Row],[début2]]&gt;(10/24),"4:00",IF(Tableau5[[#This Row],[fin3]]-Tableau5[[#This Row],[début2]]&gt;(9/24),"02:00",IF(Tableau5[[#This Row],[fin3]]-Tableau5[[#This Row],[début2]]&gt;(7/24),"01:00",IF(Tableau5[[#This Row],[fin3]]-Tableau5[[#This Row],[début2]]&gt;(5/24),"00:45",IF(Tableau5[[#This Row],[fin3]]-Tableau5[[#This Row],[début2]]&gt;(3/24),"00:30",)))))</f>
        <v>0</v>
      </c>
      <c r="I9" s="39">
        <f>Tableau5[[#This Row],[fin3]]-Tableau5[[#This Row],[début2]]-Tableau5[[#This Row],[Pause4]]</f>
        <v>0</v>
      </c>
      <c r="J9" s="38"/>
      <c r="K9" s="39"/>
      <c r="L9" s="39">
        <f>IF(Tableau5[[#This Row],[fin7]]-Tableau5[[#This Row],[début6]]&gt;(10/24),"4:00",IF(Tableau5[[#This Row],[fin7]]-Tableau5[[#This Row],[début6]]&gt;(9/24),"02:00",IF(Tableau5[[#This Row],[fin7]]-Tableau5[[#This Row],[début6]]&gt;(7/24),"01:00",IF(Tableau5[[#This Row],[fin7]]-Tableau5[[#This Row],[début6]]&gt;(5/24),"00:30",IF(Tableau5[[#This Row],[fin7]]-Tableau5[[#This Row],[début6]]&gt;(3/24),"00:15",)))))</f>
        <v>0</v>
      </c>
      <c r="M9" s="39">
        <f>Tableau5[[#This Row],[fin7]]-Tableau5[[#This Row],[Pause8]]-Tableau5[[#This Row],[début6]]</f>
        <v>0</v>
      </c>
      <c r="N9" s="38"/>
      <c r="O9" s="39"/>
      <c r="P9" s="39">
        <f>IF(Tableau5[[#This Row],[fin11]]-Tableau5[[#This Row],[début10]]&gt;(10/24),"4:00",IF(Tableau5[[#This Row],[fin11]]-Tableau5[[#This Row],[début10]]&gt;(9/24),"02:00",IF(Tableau5[[#This Row],[fin11]]-Tableau5[[#This Row],[début10]]&gt;(7/24),"01:00",IF(Tableau5[[#This Row],[fin11]]-Tableau5[[#This Row],[début10]]&gt;(5/24),"00:30",IF(Tableau5[[#This Row],[fin11]]-Tableau5[[#This Row],[début10]]&gt;(3/24),"00:15",)))))</f>
        <v>0</v>
      </c>
      <c r="Q9" s="39">
        <f>Tableau5[[#This Row],[fin11]]-Tableau5[[#This Row],[début10]]-Tableau5[[#This Row],[Pause12]]</f>
        <v>0</v>
      </c>
      <c r="R9" s="38"/>
      <c r="S9" s="39"/>
      <c r="T9" s="39">
        <f>IF(Tableau5[[#This Row],[fin15]]-Tableau5[[#This Row],[début14]]&gt;(10/24),"4:00",IF(Tableau5[[#This Row],[fin15]]-Tableau5[[#This Row],[début14]]&gt;(9/24),"02:00",IF(Tableau5[[#This Row],[fin15]]-Tableau5[[#This Row],[début14]]&gt;(7/24),"01:00",IF(Tableau5[[#This Row],[fin15]]-Tableau5[[#This Row],[début14]]&gt;(5/24),"00:30",IF(Tableau5[[#This Row],[fin15]]-Tableau5[[#This Row],[début14]]&gt;(3/24),"00:15",)))))</f>
        <v>0</v>
      </c>
      <c r="U9" s="39">
        <f>Tableau5[[#This Row],[fin15]]-Tableau5[[#This Row],[Pause16]]-Tableau5[[#This Row],[début14]]</f>
        <v>0</v>
      </c>
      <c r="V9" s="38"/>
      <c r="W9" s="39"/>
      <c r="X9" s="39">
        <f>IF(Tableau5[[#This Row],[fin19]]-Tableau5[[#This Row],[début18]]&gt;(10/24),"4:00",IF(Tableau5[[#This Row],[fin19]]-Tableau5[[#This Row],[début18]]&gt;(9/24),"02:00",IF(Tableau5[[#This Row],[fin19]]-Tableau5[[#This Row],[début18]]&gt;(7/24),"01:00",IF(Tableau5[[#This Row],[fin19]]-Tableau5[[#This Row],[début18]]&gt;(5/24),"00:30",IF(Tableau5[[#This Row],[fin19]]-Tableau5[[#This Row],[début18]]&gt;(3/24),"00:15",)))))</f>
        <v>0</v>
      </c>
      <c r="Y9" s="39">
        <f>Tableau5[[#This Row],[fin19]]-Tableau5[[#This Row],[début18]]-Tableau5[[#This Row],[Pause20]]</f>
        <v>0</v>
      </c>
      <c r="Z9" s="38"/>
      <c r="AA9" s="39"/>
      <c r="AB9" s="39">
        <f>IF(Tableau5[[#This Row],[fin23]]-Tableau5[[#This Row],[début22]]&gt;(10/24),"4:00",IF(Tableau5[[#This Row],[fin23]]-Tableau5[[#This Row],[début22]]&gt;(9/24),"02:00",IF(Tableau5[[#This Row],[fin23]]-Tableau5[[#This Row],[début22]]&gt;(7/24),"01:00",IF(Tableau5[[#This Row],[fin23]]-Tableau5[[#This Row],[début22]]&gt;(5/24),"00:30",IF(Tableau5[[#This Row],[fin23]]-Tableau5[[#This Row],[début22]]&gt;(3/24),"00:15",)))))</f>
        <v>0</v>
      </c>
      <c r="AC9" s="40">
        <f>Tableau5[[#This Row],[fin23]]-Tableau5[[#This Row],[début22]]-Tableau5[[#This Row],[Pause24]]</f>
        <v>0</v>
      </c>
      <c r="AD9" s="54">
        <f>SUM(Tableau5[[#This Row],[Nb h25]],Tableau5[[#This Row],[Nb h21]],Tableau5[[#This Row],[Nb h17]],Tableau5[[#This Row],[Nb h13]],Tableau5[[#This Row],[Nb h9]],Tableau5[[#This Row],[Nb h5]],Tableau5[[#This Row],[Nb h]])</f>
        <v>0</v>
      </c>
    </row>
    <row r="10" spans="1:30" x14ac:dyDescent="0.25">
      <c r="A10" s="9" t="s">
        <v>35</v>
      </c>
      <c r="B10" s="38"/>
      <c r="C10" s="39"/>
      <c r="D10" s="39">
        <f>IF(Tableau5[[#This Row],[fin]]-Tableau5[[#This Row],[début]]&gt;(10/24),"4:00",IF(Tableau5[[#This Row],[fin]]-Tableau5[[#This Row],[début]]&gt;(9/24),"02:00",IF(Tableau5[[#This Row],[fin]]-Tableau5[[#This Row],[début]]&gt;(7/24),"01:00",IF(Tableau5[[#This Row],[fin]]-Tableau5[[#This Row],[début]]&gt;(5/24),"00:30",IF(Tableau5[[#This Row],[fin]]-Tableau5[[#This Row],[début]]&gt;(3/24),"00:15",)))))</f>
        <v>0</v>
      </c>
      <c r="E10" s="39">
        <f>Tableau5[[#This Row],[fin]]-Tableau5[[#This Row],[début]]-Tableau5[[#This Row],[Pause]]</f>
        <v>0</v>
      </c>
      <c r="F10" s="38"/>
      <c r="G10" s="39"/>
      <c r="H10" s="39">
        <f>IF(Tableau5[[#This Row],[fin3]]-Tableau5[[#This Row],[début2]]&gt;(10/24),"4:00",IF(Tableau5[[#This Row],[fin3]]-Tableau5[[#This Row],[début2]]&gt;(9/24),"02:00",IF(Tableau5[[#This Row],[fin3]]-Tableau5[[#This Row],[début2]]&gt;(7/24),"01:00",IF(Tableau5[[#This Row],[fin3]]-Tableau5[[#This Row],[début2]]&gt;(5/24),"00:45",IF(Tableau5[[#This Row],[fin3]]-Tableau5[[#This Row],[début2]]&gt;(3/24),"00:30",)))))</f>
        <v>0</v>
      </c>
      <c r="I10" s="39">
        <f>Tableau5[[#This Row],[fin3]]-Tableau5[[#This Row],[début2]]-Tableau5[[#This Row],[Pause4]]</f>
        <v>0</v>
      </c>
      <c r="J10" s="38">
        <v>0.67708333333333337</v>
      </c>
      <c r="K10" s="39">
        <v>0.94791666666666663</v>
      </c>
      <c r="L10" s="39" t="str">
        <f>IF(Tableau5[[#This Row],[fin7]]-Tableau5[[#This Row],[début6]]&gt;(10/24),"4:00",IF(Tableau5[[#This Row],[fin7]]-Tableau5[[#This Row],[début6]]&gt;(9/24),"02:00",IF(Tableau5[[#This Row],[fin7]]-Tableau5[[#This Row],[début6]]&gt;(7/24),"01:00",IF(Tableau5[[#This Row],[fin7]]-Tableau5[[#This Row],[début6]]&gt;(5/24),"00:30",IF(Tableau5[[#This Row],[fin7]]-Tableau5[[#This Row],[début6]]&gt;(3/24),"00:15",)))))</f>
        <v>00:30</v>
      </c>
      <c r="M10" s="39">
        <f>Tableau5[[#This Row],[fin7]]-Tableau5[[#This Row],[Pause8]]-Tableau5[[#This Row],[début6]]</f>
        <v>0.24999999999999989</v>
      </c>
      <c r="N10" s="38"/>
      <c r="O10" s="39"/>
      <c r="P10" s="39">
        <f>IF(Tableau5[[#This Row],[fin11]]-Tableau5[[#This Row],[début10]]&gt;(10/24),"4:00",IF(Tableau5[[#This Row],[fin11]]-Tableau5[[#This Row],[début10]]&gt;(9/24),"02:00",IF(Tableau5[[#This Row],[fin11]]-Tableau5[[#This Row],[début10]]&gt;(7/24),"01:00",IF(Tableau5[[#This Row],[fin11]]-Tableau5[[#This Row],[début10]]&gt;(5/24),"00:30",IF(Tableau5[[#This Row],[fin11]]-Tableau5[[#This Row],[début10]]&gt;(3/24),"00:15",)))))</f>
        <v>0</v>
      </c>
      <c r="Q10" s="39">
        <f>Tableau5[[#This Row],[fin11]]-Tableau5[[#This Row],[début10]]-Tableau5[[#This Row],[Pause12]]</f>
        <v>0</v>
      </c>
      <c r="R10" s="38"/>
      <c r="S10" s="39"/>
      <c r="T10" s="39">
        <f>IF(Tableau5[[#This Row],[fin15]]-Tableau5[[#This Row],[début14]]&gt;(10/24),"4:00",IF(Tableau5[[#This Row],[fin15]]-Tableau5[[#This Row],[début14]]&gt;(9/24),"02:00",IF(Tableau5[[#This Row],[fin15]]-Tableau5[[#This Row],[début14]]&gt;(7/24),"01:00",IF(Tableau5[[#This Row],[fin15]]-Tableau5[[#This Row],[début14]]&gt;(5/24),"00:30",IF(Tableau5[[#This Row],[fin15]]-Tableau5[[#This Row],[début14]]&gt;(3/24),"00:15",)))))</f>
        <v>0</v>
      </c>
      <c r="U10" s="39">
        <f>Tableau5[[#This Row],[fin15]]-Tableau5[[#This Row],[Pause16]]-Tableau5[[#This Row],[début14]]</f>
        <v>0</v>
      </c>
      <c r="V10" s="38"/>
      <c r="W10" s="39"/>
      <c r="X10" s="39">
        <f>IF(Tableau5[[#This Row],[fin19]]-Tableau5[[#This Row],[début18]]&gt;(10/24),"4:00",IF(Tableau5[[#This Row],[fin19]]-Tableau5[[#This Row],[début18]]&gt;(9/24),"02:00",IF(Tableau5[[#This Row],[fin19]]-Tableau5[[#This Row],[début18]]&gt;(7/24),"01:00",IF(Tableau5[[#This Row],[fin19]]-Tableau5[[#This Row],[début18]]&gt;(5/24),"00:30",IF(Tableau5[[#This Row],[fin19]]-Tableau5[[#This Row],[début18]]&gt;(3/24),"00:15",)))))</f>
        <v>0</v>
      </c>
      <c r="Y10" s="39">
        <f>Tableau5[[#This Row],[fin19]]-Tableau5[[#This Row],[début18]]-Tableau5[[#This Row],[Pause20]]</f>
        <v>0</v>
      </c>
      <c r="Z10" s="38"/>
      <c r="AA10" s="39"/>
      <c r="AB10" s="39">
        <f>IF(Tableau5[[#This Row],[fin23]]-Tableau5[[#This Row],[début22]]&gt;(10/24),"4:00",IF(Tableau5[[#This Row],[fin23]]-Tableau5[[#This Row],[début22]]&gt;(9/24),"02:00",IF(Tableau5[[#This Row],[fin23]]-Tableau5[[#This Row],[début22]]&gt;(7/24),"01:00",IF(Tableau5[[#This Row],[fin23]]-Tableau5[[#This Row],[début22]]&gt;(5/24),"00:30",IF(Tableau5[[#This Row],[fin23]]-Tableau5[[#This Row],[début22]]&gt;(3/24),"00:15",)))))</f>
        <v>0</v>
      </c>
      <c r="AC10" s="40">
        <f>Tableau5[[#This Row],[fin23]]-Tableau5[[#This Row],[début22]]-Tableau5[[#This Row],[Pause24]]</f>
        <v>0</v>
      </c>
      <c r="AD10" s="54">
        <f>SUM(Tableau5[[#This Row],[Nb h25]],Tableau5[[#This Row],[Nb h21]],Tableau5[[#This Row],[Nb h17]],Tableau5[[#This Row],[Nb h13]],Tableau5[[#This Row],[Nb h9]],Tableau5[[#This Row],[Nb h5]],Tableau5[[#This Row],[Nb h]])</f>
        <v>0.24999999999999989</v>
      </c>
    </row>
    <row r="11" spans="1:30" x14ac:dyDescent="0.25">
      <c r="A11" s="9" t="s">
        <v>37</v>
      </c>
      <c r="B11" s="38"/>
      <c r="C11" s="39"/>
      <c r="D11" s="39">
        <f>IF(Tableau5[[#This Row],[fin]]-Tableau5[[#This Row],[début]]&gt;(10/24),"4:00",IF(Tableau5[[#This Row],[fin]]-Tableau5[[#This Row],[début]]&gt;(9/24),"02:00",IF(Tableau5[[#This Row],[fin]]-Tableau5[[#This Row],[début]]&gt;(7/24),"01:00",IF(Tableau5[[#This Row],[fin]]-Tableau5[[#This Row],[début]]&gt;(5/24),"00:30",IF(Tableau5[[#This Row],[fin]]-Tableau5[[#This Row],[début]]&gt;(3/24),"00:15",)))))</f>
        <v>0</v>
      </c>
      <c r="E11" s="39">
        <f>Tableau5[[#This Row],[fin]]-Tableau5[[#This Row],[début]]-Tableau5[[#This Row],[Pause]]</f>
        <v>0</v>
      </c>
      <c r="F11" s="38"/>
      <c r="G11" s="39"/>
      <c r="H11" s="39">
        <f>IF(Tableau5[[#This Row],[fin3]]-Tableau5[[#This Row],[début2]]&gt;(10/24),"4:00",IF(Tableau5[[#This Row],[fin3]]-Tableau5[[#This Row],[début2]]&gt;(9/24),"02:00",IF(Tableau5[[#This Row],[fin3]]-Tableau5[[#This Row],[début2]]&gt;(7/24),"01:00",IF(Tableau5[[#This Row],[fin3]]-Tableau5[[#This Row],[début2]]&gt;(5/24),"00:45",IF(Tableau5[[#This Row],[fin3]]-Tableau5[[#This Row],[début2]]&gt;(3/24),"00:30",)))))</f>
        <v>0</v>
      </c>
      <c r="I11" s="39">
        <f>Tableau5[[#This Row],[fin3]]-Tableau5[[#This Row],[début2]]-Tableau5[[#This Row],[Pause4]]</f>
        <v>0</v>
      </c>
      <c r="J11" s="38">
        <v>0.67708333333333337</v>
      </c>
      <c r="K11" s="39">
        <v>0.94791666666666663</v>
      </c>
      <c r="L11" s="39" t="str">
        <f>IF(Tableau5[[#This Row],[fin7]]-Tableau5[[#This Row],[début6]]&gt;(10/24),"4:00",IF(Tableau5[[#This Row],[fin7]]-Tableau5[[#This Row],[début6]]&gt;(9/24),"02:00",IF(Tableau5[[#This Row],[fin7]]-Tableau5[[#This Row],[début6]]&gt;(7/24),"01:00",IF(Tableau5[[#This Row],[fin7]]-Tableau5[[#This Row],[début6]]&gt;(5/24),"00:30",IF(Tableau5[[#This Row],[fin7]]-Tableau5[[#This Row],[début6]]&gt;(3/24),"00:15",)))))</f>
        <v>00:30</v>
      </c>
      <c r="M11" s="39">
        <f>Tableau5[[#This Row],[fin7]]-Tableau5[[#This Row],[Pause8]]-Tableau5[[#This Row],[début6]]</f>
        <v>0.24999999999999989</v>
      </c>
      <c r="N11" s="38"/>
      <c r="O11" s="39"/>
      <c r="P11" s="39">
        <f>IF(Tableau5[[#This Row],[fin11]]-Tableau5[[#This Row],[début10]]&gt;(10/24),"4:00",IF(Tableau5[[#This Row],[fin11]]-Tableau5[[#This Row],[début10]]&gt;(9/24),"02:00",IF(Tableau5[[#This Row],[fin11]]-Tableau5[[#This Row],[début10]]&gt;(7/24),"01:00",IF(Tableau5[[#This Row],[fin11]]-Tableau5[[#This Row],[début10]]&gt;(5/24),"00:30",IF(Tableau5[[#This Row],[fin11]]-Tableau5[[#This Row],[début10]]&gt;(3/24),"00:15",)))))</f>
        <v>0</v>
      </c>
      <c r="Q11" s="39">
        <f>Tableau5[[#This Row],[fin11]]-Tableau5[[#This Row],[début10]]-Tableau5[[#This Row],[Pause12]]</f>
        <v>0</v>
      </c>
      <c r="R11" s="38"/>
      <c r="S11" s="39"/>
      <c r="T11" s="39">
        <f>IF(Tableau5[[#This Row],[fin15]]-Tableau5[[#This Row],[début14]]&gt;(10/24),"4:00",IF(Tableau5[[#This Row],[fin15]]-Tableau5[[#This Row],[début14]]&gt;(9/24),"02:00",IF(Tableau5[[#This Row],[fin15]]-Tableau5[[#This Row],[début14]]&gt;(7/24),"01:00",IF(Tableau5[[#This Row],[fin15]]-Tableau5[[#This Row],[début14]]&gt;(5/24),"00:30",IF(Tableau5[[#This Row],[fin15]]-Tableau5[[#This Row],[début14]]&gt;(3/24),"00:15",)))))</f>
        <v>0</v>
      </c>
      <c r="U11" s="39">
        <f>Tableau5[[#This Row],[fin15]]-Tableau5[[#This Row],[Pause16]]-Tableau5[[#This Row],[début14]]</f>
        <v>0</v>
      </c>
      <c r="V11" s="38"/>
      <c r="W11" s="39"/>
      <c r="X11" s="39">
        <f>IF(Tableau5[[#This Row],[fin19]]-Tableau5[[#This Row],[début18]]&gt;(10/24),"4:00",IF(Tableau5[[#This Row],[fin19]]-Tableau5[[#This Row],[début18]]&gt;(9/24),"02:00",IF(Tableau5[[#This Row],[fin19]]-Tableau5[[#This Row],[début18]]&gt;(7/24),"01:00",IF(Tableau5[[#This Row],[fin19]]-Tableau5[[#This Row],[début18]]&gt;(5/24),"00:30",IF(Tableau5[[#This Row],[fin19]]-Tableau5[[#This Row],[début18]]&gt;(3/24),"00:15",)))))</f>
        <v>0</v>
      </c>
      <c r="Y11" s="39">
        <f>Tableau5[[#This Row],[fin19]]-Tableau5[[#This Row],[début18]]-Tableau5[[#This Row],[Pause20]]</f>
        <v>0</v>
      </c>
      <c r="Z11" s="38"/>
      <c r="AA11" s="39"/>
      <c r="AB11" s="39">
        <f>IF(Tableau5[[#This Row],[fin23]]-Tableau5[[#This Row],[début22]]&gt;(10/24),"4:00",IF(Tableau5[[#This Row],[fin23]]-Tableau5[[#This Row],[début22]]&gt;(9/24),"02:00",IF(Tableau5[[#This Row],[fin23]]-Tableau5[[#This Row],[début22]]&gt;(7/24),"01:00",IF(Tableau5[[#This Row],[fin23]]-Tableau5[[#This Row],[début22]]&gt;(5/24),"00:30",IF(Tableau5[[#This Row],[fin23]]-Tableau5[[#This Row],[début22]]&gt;(3/24),"00:15",)))))</f>
        <v>0</v>
      </c>
      <c r="AC11" s="40">
        <f>Tableau5[[#This Row],[fin23]]-Tableau5[[#This Row],[début22]]-Tableau5[[#This Row],[Pause24]]</f>
        <v>0</v>
      </c>
      <c r="AD11" s="54">
        <f>SUM(Tableau5[[#This Row],[Nb h25]],Tableau5[[#This Row],[Nb h21]],Tableau5[[#This Row],[Nb h17]],Tableau5[[#This Row],[Nb h13]],Tableau5[[#This Row],[Nb h9]],Tableau5[[#This Row],[Nb h5]],Tableau5[[#This Row],[Nb h]])</f>
        <v>0.24999999999999989</v>
      </c>
    </row>
    <row r="12" spans="1:30" x14ac:dyDescent="0.25">
      <c r="A12" s="9" t="s">
        <v>39</v>
      </c>
      <c r="B12" s="38"/>
      <c r="C12" s="39"/>
      <c r="D12" s="39">
        <f>IF(Tableau5[[#This Row],[fin]]-Tableau5[[#This Row],[début]]&gt;(10/24),"4:00",IF(Tableau5[[#This Row],[fin]]-Tableau5[[#This Row],[début]]&gt;(9/24),"02:00",IF(Tableau5[[#This Row],[fin]]-Tableau5[[#This Row],[début]]&gt;(7/24),"01:00",IF(Tableau5[[#This Row],[fin]]-Tableau5[[#This Row],[début]]&gt;(5/24),"00:30",IF(Tableau5[[#This Row],[fin]]-Tableau5[[#This Row],[début]]&gt;(3/24),"00:15",)))))</f>
        <v>0</v>
      </c>
      <c r="E12" s="39">
        <f>Tableau5[[#This Row],[fin]]-Tableau5[[#This Row],[début]]-Tableau5[[#This Row],[Pause]]</f>
        <v>0</v>
      </c>
      <c r="F12" s="38"/>
      <c r="G12" s="39"/>
      <c r="H12" s="39">
        <f>IF(Tableau5[[#This Row],[fin3]]-Tableau5[[#This Row],[début2]]&gt;(10/24),"4:00",IF(Tableau5[[#This Row],[fin3]]-Tableau5[[#This Row],[début2]]&gt;(9/24),"02:00",IF(Tableau5[[#This Row],[fin3]]-Tableau5[[#This Row],[début2]]&gt;(7/24),"01:00",IF(Tableau5[[#This Row],[fin3]]-Tableau5[[#This Row],[début2]]&gt;(5/24),"00:45",IF(Tableau5[[#This Row],[fin3]]-Tableau5[[#This Row],[début2]]&gt;(3/24),"00:30",)))))</f>
        <v>0</v>
      </c>
      <c r="I12" s="39">
        <f>Tableau5[[#This Row],[fin3]]-Tableau5[[#This Row],[début2]]-Tableau5[[#This Row],[Pause4]]</f>
        <v>0</v>
      </c>
      <c r="J12" s="38"/>
      <c r="K12" s="39"/>
      <c r="L12" s="39">
        <f>IF(Tableau5[[#This Row],[fin7]]-Tableau5[[#This Row],[début6]]&gt;(10/24),"4:00",IF(Tableau5[[#This Row],[fin7]]-Tableau5[[#This Row],[début6]]&gt;(9/24),"02:00",IF(Tableau5[[#This Row],[fin7]]-Tableau5[[#This Row],[début6]]&gt;(7/24),"01:00",IF(Tableau5[[#This Row],[fin7]]-Tableau5[[#This Row],[début6]]&gt;(5/24),"00:30",IF(Tableau5[[#This Row],[fin7]]-Tableau5[[#This Row],[début6]]&gt;(3/24),"00:15",)))))</f>
        <v>0</v>
      </c>
      <c r="M12" s="39">
        <f>Tableau5[[#This Row],[fin7]]-Tableau5[[#This Row],[Pause8]]-Tableau5[[#This Row],[début6]]</f>
        <v>0</v>
      </c>
      <c r="N12" s="38"/>
      <c r="O12" s="39"/>
      <c r="P12" s="39">
        <f>IF(Tableau5[[#This Row],[fin11]]-Tableau5[[#This Row],[début10]]&gt;(10/24),"4:00",IF(Tableau5[[#This Row],[fin11]]-Tableau5[[#This Row],[début10]]&gt;(9/24),"02:00",IF(Tableau5[[#This Row],[fin11]]-Tableau5[[#This Row],[début10]]&gt;(7/24),"01:00",IF(Tableau5[[#This Row],[fin11]]-Tableau5[[#This Row],[début10]]&gt;(5/24),"00:30",IF(Tableau5[[#This Row],[fin11]]-Tableau5[[#This Row],[début10]]&gt;(3/24),"00:15",)))))</f>
        <v>0</v>
      </c>
      <c r="Q12" s="39">
        <f>Tableau5[[#This Row],[fin11]]-Tableau5[[#This Row],[début10]]-Tableau5[[#This Row],[Pause12]]</f>
        <v>0</v>
      </c>
      <c r="R12" s="38"/>
      <c r="S12" s="39"/>
      <c r="T12" s="39">
        <f>IF(Tableau5[[#This Row],[fin15]]-Tableau5[[#This Row],[début14]]&gt;(10/24),"4:00",IF(Tableau5[[#This Row],[fin15]]-Tableau5[[#This Row],[début14]]&gt;(9/24),"02:00",IF(Tableau5[[#This Row],[fin15]]-Tableau5[[#This Row],[début14]]&gt;(7/24),"01:00",IF(Tableau5[[#This Row],[fin15]]-Tableau5[[#This Row],[début14]]&gt;(5/24),"00:30",IF(Tableau5[[#This Row],[fin15]]-Tableau5[[#This Row],[début14]]&gt;(3/24),"00:15",)))))</f>
        <v>0</v>
      </c>
      <c r="U12" s="39">
        <f>Tableau5[[#This Row],[fin15]]-Tableau5[[#This Row],[Pause16]]-Tableau5[[#This Row],[début14]]</f>
        <v>0</v>
      </c>
      <c r="V12" s="38"/>
      <c r="W12" s="39"/>
      <c r="X12" s="39">
        <f>IF(Tableau5[[#This Row],[fin19]]-Tableau5[[#This Row],[début18]]&gt;(10/24),"4:00",IF(Tableau5[[#This Row],[fin19]]-Tableau5[[#This Row],[début18]]&gt;(9/24),"02:00",IF(Tableau5[[#This Row],[fin19]]-Tableau5[[#This Row],[début18]]&gt;(7/24),"01:00",IF(Tableau5[[#This Row],[fin19]]-Tableau5[[#This Row],[début18]]&gt;(5/24),"00:30",IF(Tableau5[[#This Row],[fin19]]-Tableau5[[#This Row],[début18]]&gt;(3/24),"00:15",)))))</f>
        <v>0</v>
      </c>
      <c r="Y12" s="39">
        <f>Tableau5[[#This Row],[fin19]]-Tableau5[[#This Row],[début18]]-Tableau5[[#This Row],[Pause20]]</f>
        <v>0</v>
      </c>
      <c r="Z12" s="38"/>
      <c r="AA12" s="39"/>
      <c r="AB12" s="39">
        <f>IF(Tableau5[[#This Row],[fin23]]-Tableau5[[#This Row],[début22]]&gt;(10/24),"4:00",IF(Tableau5[[#This Row],[fin23]]-Tableau5[[#This Row],[début22]]&gt;(9/24),"02:00",IF(Tableau5[[#This Row],[fin23]]-Tableau5[[#This Row],[début22]]&gt;(7/24),"01:00",IF(Tableau5[[#This Row],[fin23]]-Tableau5[[#This Row],[début22]]&gt;(5/24),"00:30",IF(Tableau5[[#This Row],[fin23]]-Tableau5[[#This Row],[début22]]&gt;(3/24),"00:15",)))))</f>
        <v>0</v>
      </c>
      <c r="AC12" s="40">
        <f>Tableau5[[#This Row],[fin23]]-Tableau5[[#This Row],[début22]]-Tableau5[[#This Row],[Pause24]]</f>
        <v>0</v>
      </c>
      <c r="AD12" s="54">
        <f>SUM(Tableau5[[#This Row],[Nb h25]],Tableau5[[#This Row],[Nb h21]],Tableau5[[#This Row],[Nb h17]],Tableau5[[#This Row],[Nb h13]],Tableau5[[#This Row],[Nb h9]],Tableau5[[#This Row],[Nb h5]],Tableau5[[#This Row],[Nb h]])</f>
        <v>0</v>
      </c>
    </row>
    <row r="13" spans="1:30" x14ac:dyDescent="0.25">
      <c r="A13" s="9" t="s">
        <v>36</v>
      </c>
      <c r="B13" s="38"/>
      <c r="C13" s="39"/>
      <c r="D13" s="39">
        <f>IF(Tableau5[[#This Row],[fin]]-Tableau5[[#This Row],[début]]&gt;(10/24),"4:00",IF(Tableau5[[#This Row],[fin]]-Tableau5[[#This Row],[début]]&gt;(9/24),"02:00",IF(Tableau5[[#This Row],[fin]]-Tableau5[[#This Row],[début]]&gt;(7/24),"01:00",IF(Tableau5[[#This Row],[fin]]-Tableau5[[#This Row],[début]]&gt;(5/24),"00:30",IF(Tableau5[[#This Row],[fin]]-Tableau5[[#This Row],[début]]&gt;(3/24),"00:15",)))))</f>
        <v>0</v>
      </c>
      <c r="E13" s="39">
        <f>Tableau5[[#This Row],[fin]]-Tableau5[[#This Row],[début]]-Tableau5[[#This Row],[Pause]]</f>
        <v>0</v>
      </c>
      <c r="F13" s="38"/>
      <c r="G13" s="39"/>
      <c r="H13" s="39">
        <f>IF(Tableau5[[#This Row],[fin3]]-Tableau5[[#This Row],[début2]]&gt;(10/24),"4:00",IF(Tableau5[[#This Row],[fin3]]-Tableau5[[#This Row],[début2]]&gt;(9/24),"02:00",IF(Tableau5[[#This Row],[fin3]]-Tableau5[[#This Row],[début2]]&gt;(7/24),"01:00",IF(Tableau5[[#This Row],[fin3]]-Tableau5[[#This Row],[début2]]&gt;(5/24),"00:45",IF(Tableau5[[#This Row],[fin3]]-Tableau5[[#This Row],[début2]]&gt;(3/24),"00:30",)))))</f>
        <v>0</v>
      </c>
      <c r="I13" s="39">
        <f>Tableau5[[#This Row],[fin3]]-Tableau5[[#This Row],[début2]]-Tableau5[[#This Row],[Pause4]]</f>
        <v>0</v>
      </c>
      <c r="J13" s="38"/>
      <c r="K13" s="39"/>
      <c r="L13" s="39">
        <f>IF(Tableau5[[#This Row],[fin7]]-Tableau5[[#This Row],[début6]]&gt;(10/24),"4:00",IF(Tableau5[[#This Row],[fin7]]-Tableau5[[#This Row],[début6]]&gt;(9/24),"02:00",IF(Tableau5[[#This Row],[fin7]]-Tableau5[[#This Row],[début6]]&gt;(7/24),"01:00",IF(Tableau5[[#This Row],[fin7]]-Tableau5[[#This Row],[début6]]&gt;(5/24),"00:30",IF(Tableau5[[#This Row],[fin7]]-Tableau5[[#This Row],[début6]]&gt;(3/24),"00:15",)))))</f>
        <v>0</v>
      </c>
      <c r="M13" s="39">
        <f>Tableau5[[#This Row],[fin7]]-Tableau5[[#This Row],[Pause8]]-Tableau5[[#This Row],[début6]]</f>
        <v>0</v>
      </c>
      <c r="N13" s="38"/>
      <c r="O13" s="39"/>
      <c r="P13" s="39">
        <f>IF(Tableau5[[#This Row],[fin11]]-Tableau5[[#This Row],[début10]]&gt;(10/24),"4:00",IF(Tableau5[[#This Row],[fin11]]-Tableau5[[#This Row],[début10]]&gt;(9/24),"02:00",IF(Tableau5[[#This Row],[fin11]]-Tableau5[[#This Row],[début10]]&gt;(7/24),"01:00",IF(Tableau5[[#This Row],[fin11]]-Tableau5[[#This Row],[début10]]&gt;(5/24),"00:30",IF(Tableau5[[#This Row],[fin11]]-Tableau5[[#This Row],[début10]]&gt;(3/24),"00:15",)))))</f>
        <v>0</v>
      </c>
      <c r="Q13" s="39">
        <f>Tableau5[[#This Row],[fin11]]-Tableau5[[#This Row],[début10]]-Tableau5[[#This Row],[Pause12]]</f>
        <v>0</v>
      </c>
      <c r="R13" s="38"/>
      <c r="S13" s="39"/>
      <c r="T13" s="39">
        <f>IF(Tableau5[[#This Row],[fin15]]-Tableau5[[#This Row],[début14]]&gt;(10/24),"4:00",IF(Tableau5[[#This Row],[fin15]]-Tableau5[[#This Row],[début14]]&gt;(9/24),"02:00",IF(Tableau5[[#This Row],[fin15]]-Tableau5[[#This Row],[début14]]&gt;(7/24),"01:00",IF(Tableau5[[#This Row],[fin15]]-Tableau5[[#This Row],[début14]]&gt;(5/24),"00:30",IF(Tableau5[[#This Row],[fin15]]-Tableau5[[#This Row],[début14]]&gt;(3/24),"00:15",)))))</f>
        <v>0</v>
      </c>
      <c r="U13" s="39">
        <f>Tableau5[[#This Row],[fin15]]-Tableau5[[#This Row],[Pause16]]-Tableau5[[#This Row],[début14]]</f>
        <v>0</v>
      </c>
      <c r="V13" s="38"/>
      <c r="W13" s="39"/>
      <c r="X13" s="39">
        <f>IF(Tableau5[[#This Row],[fin19]]-Tableau5[[#This Row],[début18]]&gt;(10/24),"4:00",IF(Tableau5[[#This Row],[fin19]]-Tableau5[[#This Row],[début18]]&gt;(9/24),"02:00",IF(Tableau5[[#This Row],[fin19]]-Tableau5[[#This Row],[début18]]&gt;(7/24),"01:00",IF(Tableau5[[#This Row],[fin19]]-Tableau5[[#This Row],[début18]]&gt;(5/24),"00:30",IF(Tableau5[[#This Row],[fin19]]-Tableau5[[#This Row],[début18]]&gt;(3/24),"00:15",)))))</f>
        <v>0</v>
      </c>
      <c r="Y13" s="39">
        <f>Tableau5[[#This Row],[fin19]]-Tableau5[[#This Row],[début18]]-Tableau5[[#This Row],[Pause20]]</f>
        <v>0</v>
      </c>
      <c r="Z13" s="38"/>
      <c r="AA13" s="39"/>
      <c r="AB13" s="39">
        <f>IF(Tableau5[[#This Row],[fin23]]-Tableau5[[#This Row],[début22]]&gt;(10/24),"4:00",IF(Tableau5[[#This Row],[fin23]]-Tableau5[[#This Row],[début22]]&gt;(9/24),"02:00",IF(Tableau5[[#This Row],[fin23]]-Tableau5[[#This Row],[début22]]&gt;(7/24),"01:00",IF(Tableau5[[#This Row],[fin23]]-Tableau5[[#This Row],[début22]]&gt;(5/24),"00:30",IF(Tableau5[[#This Row],[fin23]]-Tableau5[[#This Row],[début22]]&gt;(3/24),"00:15",)))))</f>
        <v>0</v>
      </c>
      <c r="AC13" s="40">
        <f>Tableau5[[#This Row],[fin23]]-Tableau5[[#This Row],[début22]]-Tableau5[[#This Row],[Pause24]]</f>
        <v>0</v>
      </c>
      <c r="AD13" s="54">
        <f>SUM(Tableau5[[#This Row],[Nb h25]],Tableau5[[#This Row],[Nb h21]],Tableau5[[#This Row],[Nb h17]],Tableau5[[#This Row],[Nb h13]],Tableau5[[#This Row],[Nb h9]],Tableau5[[#This Row],[Nb h5]],Tableau5[[#This Row],[Nb h]])</f>
        <v>0</v>
      </c>
    </row>
    <row r="14" spans="1:30" x14ac:dyDescent="0.25">
      <c r="A14" s="9" t="s">
        <v>38</v>
      </c>
      <c r="B14" s="38"/>
      <c r="C14" s="39"/>
      <c r="D14" s="39">
        <f>IF(Tableau5[[#This Row],[fin]]-Tableau5[[#This Row],[début]]&gt;(10/24),"4:00",IF(Tableau5[[#This Row],[fin]]-Tableau5[[#This Row],[début]]&gt;(9/24),"02:00",IF(Tableau5[[#This Row],[fin]]-Tableau5[[#This Row],[début]]&gt;(7/24),"01:00",IF(Tableau5[[#This Row],[fin]]-Tableau5[[#This Row],[début]]&gt;(5/24),"00:30",IF(Tableau5[[#This Row],[fin]]-Tableau5[[#This Row],[début]]&gt;(3/24),"00:15",)))))</f>
        <v>0</v>
      </c>
      <c r="E14" s="39">
        <f>Tableau5[[#This Row],[fin]]-Tableau5[[#This Row],[début]]-Tableau5[[#This Row],[Pause]]</f>
        <v>0</v>
      </c>
      <c r="F14" s="38"/>
      <c r="G14" s="39"/>
      <c r="H14" s="39">
        <f>IF(Tableau5[[#This Row],[fin3]]-Tableau5[[#This Row],[début2]]&gt;(10/24),"4:00",IF(Tableau5[[#This Row],[fin3]]-Tableau5[[#This Row],[début2]]&gt;(9/24),"02:00",IF(Tableau5[[#This Row],[fin3]]-Tableau5[[#This Row],[début2]]&gt;(7/24),"01:00",IF(Tableau5[[#This Row],[fin3]]-Tableau5[[#This Row],[début2]]&gt;(5/24),"00:45",IF(Tableau5[[#This Row],[fin3]]-Tableau5[[#This Row],[début2]]&gt;(3/24),"00:30",)))))</f>
        <v>0</v>
      </c>
      <c r="I14" s="39">
        <f>Tableau5[[#This Row],[fin3]]-Tableau5[[#This Row],[début2]]-Tableau5[[#This Row],[Pause4]]</f>
        <v>0</v>
      </c>
      <c r="J14" s="38"/>
      <c r="K14" s="39"/>
      <c r="L14" s="39">
        <f>IF(Tableau5[[#This Row],[fin7]]-Tableau5[[#This Row],[début6]]&gt;(10/24),"4:00",IF(Tableau5[[#This Row],[fin7]]-Tableau5[[#This Row],[début6]]&gt;(9/24),"02:00",IF(Tableau5[[#This Row],[fin7]]-Tableau5[[#This Row],[début6]]&gt;(7/24),"01:00",IF(Tableau5[[#This Row],[fin7]]-Tableau5[[#This Row],[début6]]&gt;(5/24),"00:30",IF(Tableau5[[#This Row],[fin7]]-Tableau5[[#This Row],[début6]]&gt;(3/24),"00:15",)))))</f>
        <v>0</v>
      </c>
      <c r="M14" s="39">
        <f>Tableau5[[#This Row],[fin7]]-Tableau5[[#This Row],[Pause8]]-Tableau5[[#This Row],[début6]]</f>
        <v>0</v>
      </c>
      <c r="N14" s="38"/>
      <c r="O14" s="39"/>
      <c r="P14" s="39">
        <f>IF(Tableau5[[#This Row],[fin11]]-Tableau5[[#This Row],[début10]]&gt;(10/24),"4:00",IF(Tableau5[[#This Row],[fin11]]-Tableau5[[#This Row],[début10]]&gt;(9/24),"02:00",IF(Tableau5[[#This Row],[fin11]]-Tableau5[[#This Row],[début10]]&gt;(7/24),"01:00",IF(Tableau5[[#This Row],[fin11]]-Tableau5[[#This Row],[début10]]&gt;(5/24),"00:30",IF(Tableau5[[#This Row],[fin11]]-Tableau5[[#This Row],[début10]]&gt;(3/24),"00:15",)))))</f>
        <v>0</v>
      </c>
      <c r="Q14" s="39">
        <f>Tableau5[[#This Row],[fin11]]-Tableau5[[#This Row],[début10]]-Tableau5[[#This Row],[Pause12]]</f>
        <v>0</v>
      </c>
      <c r="R14" s="38"/>
      <c r="S14" s="39"/>
      <c r="T14" s="39">
        <f>IF(Tableau5[[#This Row],[fin15]]-Tableau5[[#This Row],[début14]]&gt;(10/24),"4:00",IF(Tableau5[[#This Row],[fin15]]-Tableau5[[#This Row],[début14]]&gt;(9/24),"02:00",IF(Tableau5[[#This Row],[fin15]]-Tableau5[[#This Row],[début14]]&gt;(7/24),"01:00",IF(Tableau5[[#This Row],[fin15]]-Tableau5[[#This Row],[début14]]&gt;(5/24),"00:30",IF(Tableau5[[#This Row],[fin15]]-Tableau5[[#This Row],[début14]]&gt;(3/24),"00:15",)))))</f>
        <v>0</v>
      </c>
      <c r="U14" s="39">
        <f>Tableau5[[#This Row],[fin15]]-Tableau5[[#This Row],[Pause16]]-Tableau5[[#This Row],[début14]]</f>
        <v>0</v>
      </c>
      <c r="V14" s="38">
        <v>0.58333333333333337</v>
      </c>
      <c r="W14" s="39">
        <v>0.83333333333333337</v>
      </c>
      <c r="X14" s="39" t="str">
        <f>IF(Tableau5[[#This Row],[fin19]]-Tableau5[[#This Row],[début18]]&gt;(10/24),"4:00",IF(Tableau5[[#This Row],[fin19]]-Tableau5[[#This Row],[début18]]&gt;(9/24),"02:00",IF(Tableau5[[#This Row],[fin19]]-Tableau5[[#This Row],[début18]]&gt;(7/24),"01:00",IF(Tableau5[[#This Row],[fin19]]-Tableau5[[#This Row],[début18]]&gt;(5/24),"00:30",IF(Tableau5[[#This Row],[fin19]]-Tableau5[[#This Row],[début18]]&gt;(3/24),"00:15",)))))</f>
        <v>00:30</v>
      </c>
      <c r="Y14" s="39">
        <f>Tableau5[[#This Row],[fin19]]-Tableau5[[#This Row],[début18]]-Tableau5[[#This Row],[Pause20]]</f>
        <v>0.22916666666666666</v>
      </c>
      <c r="Z14" s="38"/>
      <c r="AA14" s="39"/>
      <c r="AB14" s="39">
        <f>IF(Tableau5[[#This Row],[fin23]]-Tableau5[[#This Row],[début22]]&gt;(10/24),"4:00",IF(Tableau5[[#This Row],[fin23]]-Tableau5[[#This Row],[début22]]&gt;(9/24),"02:00",IF(Tableau5[[#This Row],[fin23]]-Tableau5[[#This Row],[début22]]&gt;(7/24),"01:00",IF(Tableau5[[#This Row],[fin23]]-Tableau5[[#This Row],[début22]]&gt;(5/24),"00:30",IF(Tableau5[[#This Row],[fin23]]-Tableau5[[#This Row],[début22]]&gt;(3/24),"00:15",)))))</f>
        <v>0</v>
      </c>
      <c r="AC14" s="40">
        <f>Tableau5[[#This Row],[fin23]]-Tableau5[[#This Row],[début22]]-Tableau5[[#This Row],[Pause24]]</f>
        <v>0</v>
      </c>
      <c r="AD14" s="54">
        <f>SUM(Tableau5[[#This Row],[Nb h25]],Tableau5[[#This Row],[Nb h21]],Tableau5[[#This Row],[Nb h17]],Tableau5[[#This Row],[Nb h13]],Tableau5[[#This Row],[Nb h9]],Tableau5[[#This Row],[Nb h5]],Tableau5[[#This Row],[Nb h]])</f>
        <v>0.22916666666666666</v>
      </c>
    </row>
    <row r="15" spans="1:30" x14ac:dyDescent="0.25">
      <c r="A15" s="9" t="s">
        <v>49</v>
      </c>
      <c r="B15" s="38"/>
      <c r="C15" s="39"/>
      <c r="D15" s="39">
        <f>IF(Tableau5[[#This Row],[fin]]-Tableau5[[#This Row],[début]]&gt;(10/24),"4:00",IF(Tableau5[[#This Row],[fin]]-Tableau5[[#This Row],[début]]&gt;(9/24),"02:00",IF(Tableau5[[#This Row],[fin]]-Tableau5[[#This Row],[début]]&gt;(7/24),"01:00",IF(Tableau5[[#This Row],[fin]]-Tableau5[[#This Row],[début]]&gt;(5/24),"00:30",IF(Tableau5[[#This Row],[fin]]-Tableau5[[#This Row],[début]]&gt;(3/24),"00:15",)))))</f>
        <v>0</v>
      </c>
      <c r="E15" s="39">
        <f>Tableau5[[#This Row],[fin]]-Tableau5[[#This Row],[début]]-Tableau5[[#This Row],[Pause]]</f>
        <v>0</v>
      </c>
      <c r="F15" s="38"/>
      <c r="G15" s="39"/>
      <c r="H15" s="39">
        <f>IF(Tableau5[[#This Row],[fin3]]-Tableau5[[#This Row],[début2]]&gt;(10/24),"4:00",IF(Tableau5[[#This Row],[fin3]]-Tableau5[[#This Row],[début2]]&gt;(9/24),"02:00",IF(Tableau5[[#This Row],[fin3]]-Tableau5[[#This Row],[début2]]&gt;(7/24),"01:00",IF(Tableau5[[#This Row],[fin3]]-Tableau5[[#This Row],[début2]]&gt;(5/24),"00:45",IF(Tableau5[[#This Row],[fin3]]-Tableau5[[#This Row],[début2]]&gt;(3/24),"00:30",)))))</f>
        <v>0</v>
      </c>
      <c r="I15" s="39">
        <f>Tableau5[[#This Row],[fin3]]-Tableau5[[#This Row],[début2]]-Tableau5[[#This Row],[Pause4]]</f>
        <v>0</v>
      </c>
      <c r="J15" s="38"/>
      <c r="K15" s="39"/>
      <c r="L15" s="39">
        <f>IF(Tableau5[[#This Row],[fin7]]-Tableau5[[#This Row],[début6]]&gt;(10/24),"4:00",IF(Tableau5[[#This Row],[fin7]]-Tableau5[[#This Row],[début6]]&gt;(9/24),"02:00",IF(Tableau5[[#This Row],[fin7]]-Tableau5[[#This Row],[début6]]&gt;(7/24),"01:00",IF(Tableau5[[#This Row],[fin7]]-Tableau5[[#This Row],[début6]]&gt;(5/24),"00:30",IF(Tableau5[[#This Row],[fin7]]-Tableau5[[#This Row],[début6]]&gt;(3/24),"00:15",)))))</f>
        <v>0</v>
      </c>
      <c r="M15" s="39">
        <f>Tableau5[[#This Row],[fin7]]-Tableau5[[#This Row],[Pause8]]-Tableau5[[#This Row],[début6]]</f>
        <v>0</v>
      </c>
      <c r="N15" s="38"/>
      <c r="O15" s="39"/>
      <c r="P15" s="39">
        <f>IF(Tableau5[[#This Row],[fin11]]-Tableau5[[#This Row],[début10]]&gt;(10/24),"4:00",IF(Tableau5[[#This Row],[fin11]]-Tableau5[[#This Row],[début10]]&gt;(9/24),"02:00",IF(Tableau5[[#This Row],[fin11]]-Tableau5[[#This Row],[début10]]&gt;(7/24),"01:00",IF(Tableau5[[#This Row],[fin11]]-Tableau5[[#This Row],[début10]]&gt;(5/24),"00:30",IF(Tableau5[[#This Row],[fin11]]-Tableau5[[#This Row],[début10]]&gt;(3/24),"00:15",)))))</f>
        <v>0</v>
      </c>
      <c r="Q15" s="39">
        <f>Tableau5[[#This Row],[fin11]]-Tableau5[[#This Row],[début10]]-Tableau5[[#This Row],[Pause12]]</f>
        <v>0</v>
      </c>
      <c r="R15" s="38"/>
      <c r="S15" s="39"/>
      <c r="T15" s="39">
        <f>IF(Tableau5[[#This Row],[fin15]]-Tableau5[[#This Row],[début14]]&gt;(10/24),"4:00",IF(Tableau5[[#This Row],[fin15]]-Tableau5[[#This Row],[début14]]&gt;(9/24),"02:00",IF(Tableau5[[#This Row],[fin15]]-Tableau5[[#This Row],[début14]]&gt;(7/24),"01:00",IF(Tableau5[[#This Row],[fin15]]-Tableau5[[#This Row],[début14]]&gt;(5/24),"00:30",IF(Tableau5[[#This Row],[fin15]]-Tableau5[[#This Row],[début14]]&gt;(3/24),"00:15",)))))</f>
        <v>0</v>
      </c>
      <c r="U15" s="39">
        <f>Tableau5[[#This Row],[fin15]]-Tableau5[[#This Row],[Pause16]]-Tableau5[[#This Row],[début14]]</f>
        <v>0</v>
      </c>
      <c r="V15" s="38"/>
      <c r="W15" s="39"/>
      <c r="X15" s="39">
        <f>IF(Tableau5[[#This Row],[fin19]]-Tableau5[[#This Row],[début18]]&gt;(10/24),"4:00",IF(Tableau5[[#This Row],[fin19]]-Tableau5[[#This Row],[début18]]&gt;(9/24),"02:00",IF(Tableau5[[#This Row],[fin19]]-Tableau5[[#This Row],[début18]]&gt;(7/24),"01:00",IF(Tableau5[[#This Row],[fin19]]-Tableau5[[#This Row],[début18]]&gt;(5/24),"00:30",IF(Tableau5[[#This Row],[fin19]]-Tableau5[[#This Row],[début18]]&gt;(3/24),"00:15",)))))</f>
        <v>0</v>
      </c>
      <c r="Y15" s="39">
        <f>Tableau5[[#This Row],[fin19]]-Tableau5[[#This Row],[début18]]-Tableau5[[#This Row],[Pause20]]</f>
        <v>0</v>
      </c>
      <c r="Z15" s="38"/>
      <c r="AA15" s="39"/>
      <c r="AB15" s="39">
        <f>IF(Tableau5[[#This Row],[fin23]]-Tableau5[[#This Row],[début22]]&gt;(10/24),"4:00",IF(Tableau5[[#This Row],[fin23]]-Tableau5[[#This Row],[début22]]&gt;(9/24),"02:00",IF(Tableau5[[#This Row],[fin23]]-Tableau5[[#This Row],[début22]]&gt;(7/24),"01:00",IF(Tableau5[[#This Row],[fin23]]-Tableau5[[#This Row],[début22]]&gt;(5/24),"00:30",IF(Tableau5[[#This Row],[fin23]]-Tableau5[[#This Row],[début22]]&gt;(3/24),"00:15",)))))</f>
        <v>0</v>
      </c>
      <c r="AC15" s="40">
        <f>Tableau5[[#This Row],[fin23]]-Tableau5[[#This Row],[début22]]-Tableau5[[#This Row],[Pause24]]</f>
        <v>0</v>
      </c>
      <c r="AD15" s="54">
        <f>SUM(Tableau5[[#This Row],[Nb h25]],Tableau5[[#This Row],[Nb h21]],Tableau5[[#This Row],[Nb h17]],Tableau5[[#This Row],[Nb h13]],Tableau5[[#This Row],[Nb h9]],Tableau5[[#This Row],[Nb h5]],Tableau5[[#This Row],[Nb h]])</f>
        <v>0</v>
      </c>
    </row>
    <row r="16" spans="1:30" x14ac:dyDescent="0.25">
      <c r="A16" s="9" t="s">
        <v>50</v>
      </c>
      <c r="B16" s="38"/>
      <c r="C16" s="39"/>
      <c r="D16" s="39">
        <f>IF(Tableau5[[#This Row],[fin]]-Tableau5[[#This Row],[début]]&gt;(10/24),"4:00",IF(Tableau5[[#This Row],[fin]]-Tableau5[[#This Row],[début]]&gt;(9/24),"02:00",IF(Tableau5[[#This Row],[fin]]-Tableau5[[#This Row],[début]]&gt;(7/24),"01:00",IF(Tableau5[[#This Row],[fin]]-Tableau5[[#This Row],[début]]&gt;(5/24),"00:30",IF(Tableau5[[#This Row],[fin]]-Tableau5[[#This Row],[début]]&gt;(3/24),"00:15",)))))</f>
        <v>0</v>
      </c>
      <c r="E16" s="39">
        <f>Tableau5[[#This Row],[fin]]-Tableau5[[#This Row],[début]]-Tableau5[[#This Row],[Pause]]</f>
        <v>0</v>
      </c>
      <c r="F16" s="38"/>
      <c r="G16" s="39"/>
      <c r="H16" s="39">
        <f>IF(Tableau5[[#This Row],[fin3]]-Tableau5[[#This Row],[début2]]&gt;(10/24),"4:00",IF(Tableau5[[#This Row],[fin3]]-Tableau5[[#This Row],[début2]]&gt;(9/24),"02:00",IF(Tableau5[[#This Row],[fin3]]-Tableau5[[#This Row],[début2]]&gt;(7/24),"01:00",IF(Tableau5[[#This Row],[fin3]]-Tableau5[[#This Row],[début2]]&gt;(5/24),"00:45",IF(Tableau5[[#This Row],[fin3]]-Tableau5[[#This Row],[début2]]&gt;(3/24),"00:30",)))))</f>
        <v>0</v>
      </c>
      <c r="I16" s="39">
        <f>Tableau5[[#This Row],[fin3]]-Tableau5[[#This Row],[début2]]-Tableau5[[#This Row],[Pause4]]</f>
        <v>0</v>
      </c>
      <c r="J16" s="38"/>
      <c r="K16" s="39"/>
      <c r="L16" s="39">
        <f>IF(Tableau5[[#This Row],[fin7]]-Tableau5[[#This Row],[début6]]&gt;(10/24),"4:00",IF(Tableau5[[#This Row],[fin7]]-Tableau5[[#This Row],[début6]]&gt;(9/24),"02:00",IF(Tableau5[[#This Row],[fin7]]-Tableau5[[#This Row],[début6]]&gt;(7/24),"01:00",IF(Tableau5[[#This Row],[fin7]]-Tableau5[[#This Row],[début6]]&gt;(5/24),"00:30",IF(Tableau5[[#This Row],[fin7]]-Tableau5[[#This Row],[début6]]&gt;(3/24),"00:15",)))))</f>
        <v>0</v>
      </c>
      <c r="M16" s="39">
        <f>Tableau5[[#This Row],[fin7]]-Tableau5[[#This Row],[Pause8]]-Tableau5[[#This Row],[début6]]</f>
        <v>0</v>
      </c>
      <c r="N16" s="38"/>
      <c r="O16" s="39"/>
      <c r="P16" s="39">
        <f>IF(Tableau5[[#This Row],[fin11]]-Tableau5[[#This Row],[début10]]&gt;(10/24),"4:00",IF(Tableau5[[#This Row],[fin11]]-Tableau5[[#This Row],[début10]]&gt;(9/24),"02:00",IF(Tableau5[[#This Row],[fin11]]-Tableau5[[#This Row],[début10]]&gt;(7/24),"01:00",IF(Tableau5[[#This Row],[fin11]]-Tableau5[[#This Row],[début10]]&gt;(5/24),"00:30",IF(Tableau5[[#This Row],[fin11]]-Tableau5[[#This Row],[début10]]&gt;(3/24),"00:15",)))))</f>
        <v>0</v>
      </c>
      <c r="Q16" s="39">
        <f>Tableau5[[#This Row],[fin11]]-Tableau5[[#This Row],[début10]]-Tableau5[[#This Row],[Pause12]]</f>
        <v>0</v>
      </c>
      <c r="R16" s="38"/>
      <c r="S16" s="39"/>
      <c r="T16" s="39">
        <f>IF(Tableau5[[#This Row],[fin15]]-Tableau5[[#This Row],[début14]]&gt;(10/24),"4:00",IF(Tableau5[[#This Row],[fin15]]-Tableau5[[#This Row],[début14]]&gt;(9/24),"02:00",IF(Tableau5[[#This Row],[fin15]]-Tableau5[[#This Row],[début14]]&gt;(7/24),"01:00",IF(Tableau5[[#This Row],[fin15]]-Tableau5[[#This Row],[début14]]&gt;(5/24),"00:30",IF(Tableau5[[#This Row],[fin15]]-Tableau5[[#This Row],[début14]]&gt;(3/24),"00:15",)))))</f>
        <v>0</v>
      </c>
      <c r="U16" s="39">
        <f>Tableau5[[#This Row],[fin15]]-Tableau5[[#This Row],[Pause16]]-Tableau5[[#This Row],[début14]]</f>
        <v>0</v>
      </c>
      <c r="V16" s="38"/>
      <c r="W16" s="39"/>
      <c r="X16" s="39">
        <f>IF(Tableau5[[#This Row],[fin19]]-Tableau5[[#This Row],[début18]]&gt;(10/24),"4:00",IF(Tableau5[[#This Row],[fin19]]-Tableau5[[#This Row],[début18]]&gt;(9/24),"02:00",IF(Tableau5[[#This Row],[fin19]]-Tableau5[[#This Row],[début18]]&gt;(7/24),"01:00",IF(Tableau5[[#This Row],[fin19]]-Tableau5[[#This Row],[début18]]&gt;(5/24),"00:30",IF(Tableau5[[#This Row],[fin19]]-Tableau5[[#This Row],[début18]]&gt;(3/24),"00:15",)))))</f>
        <v>0</v>
      </c>
      <c r="Y16" s="39">
        <f>Tableau5[[#This Row],[fin19]]-Tableau5[[#This Row],[début18]]-Tableau5[[#This Row],[Pause20]]</f>
        <v>0</v>
      </c>
      <c r="Z16" s="38"/>
      <c r="AA16" s="39"/>
      <c r="AB16" s="39">
        <f>IF(Tableau5[[#This Row],[fin23]]-Tableau5[[#This Row],[début22]]&gt;(10/24),"4:00",IF(Tableau5[[#This Row],[fin23]]-Tableau5[[#This Row],[début22]]&gt;(9/24),"02:00",IF(Tableau5[[#This Row],[fin23]]-Tableau5[[#This Row],[début22]]&gt;(7/24),"01:00",IF(Tableau5[[#This Row],[fin23]]-Tableau5[[#This Row],[début22]]&gt;(5/24),"00:30",IF(Tableau5[[#This Row],[fin23]]-Tableau5[[#This Row],[début22]]&gt;(3/24),"00:15",)))))</f>
        <v>0</v>
      </c>
      <c r="AC16" s="40">
        <f>Tableau5[[#This Row],[fin23]]-Tableau5[[#This Row],[début22]]-Tableau5[[#This Row],[Pause24]]</f>
        <v>0</v>
      </c>
      <c r="AD16" s="54">
        <f>SUM(Tableau5[[#This Row],[Nb h25]],Tableau5[[#This Row],[Nb h21]],Tableau5[[#This Row],[Nb h17]],Tableau5[[#This Row],[Nb h13]],Tableau5[[#This Row],[Nb h9]],Tableau5[[#This Row],[Nb h5]],Tableau5[[#This Row],[Nb h]])</f>
        <v>0</v>
      </c>
    </row>
    <row r="17" spans="1:30" x14ac:dyDescent="0.25">
      <c r="A17" s="9" t="s">
        <v>79</v>
      </c>
      <c r="B17" s="38"/>
      <c r="C17" s="39"/>
      <c r="D17" s="39">
        <f>IF(Tableau5[[#This Row],[fin]]-Tableau5[[#This Row],[début]]&gt;(10/24),"4:00",IF(Tableau5[[#This Row],[fin]]-Tableau5[[#This Row],[début]]&gt;(9/24),"02:00",IF(Tableau5[[#This Row],[fin]]-Tableau5[[#This Row],[début]]&gt;(7/24),"01:00",IF(Tableau5[[#This Row],[fin]]-Tableau5[[#This Row],[début]]&gt;(5/24),"00:30",IF(Tableau5[[#This Row],[fin]]-Tableau5[[#This Row],[début]]&gt;(3/24),"00:15",)))))</f>
        <v>0</v>
      </c>
      <c r="E17" s="39">
        <f>Tableau5[[#This Row],[fin]]-Tableau5[[#This Row],[début]]-Tableau5[[#This Row],[Pause]]</f>
        <v>0</v>
      </c>
      <c r="F17" s="38"/>
      <c r="G17" s="39"/>
      <c r="H17" s="39">
        <f>IF(Tableau5[[#This Row],[fin3]]-Tableau5[[#This Row],[début2]]&gt;(10/24),"4:00",IF(Tableau5[[#This Row],[fin3]]-Tableau5[[#This Row],[début2]]&gt;(9/24),"02:00",IF(Tableau5[[#This Row],[fin3]]-Tableau5[[#This Row],[début2]]&gt;(7/24),"01:00",IF(Tableau5[[#This Row],[fin3]]-Tableau5[[#This Row],[début2]]&gt;(5/24),"00:45",IF(Tableau5[[#This Row],[fin3]]-Tableau5[[#This Row],[début2]]&gt;(3/24),"00:30",)))))</f>
        <v>0</v>
      </c>
      <c r="I17" s="39">
        <f>Tableau5[[#This Row],[fin3]]-Tableau5[[#This Row],[début2]]-Tableau5[[#This Row],[Pause4]]</f>
        <v>0</v>
      </c>
      <c r="J17" s="38"/>
      <c r="K17" s="39"/>
      <c r="L17" s="39">
        <f>IF(Tableau5[[#This Row],[fin7]]-Tableau5[[#This Row],[début6]]&gt;(10/24),"4:00",IF(Tableau5[[#This Row],[fin7]]-Tableau5[[#This Row],[début6]]&gt;(9/24),"02:00",IF(Tableau5[[#This Row],[fin7]]-Tableau5[[#This Row],[début6]]&gt;(7/24),"01:00",IF(Tableau5[[#This Row],[fin7]]-Tableau5[[#This Row],[début6]]&gt;(5/24),"00:30",IF(Tableau5[[#This Row],[fin7]]-Tableau5[[#This Row],[début6]]&gt;(3/24),"00:15",)))))</f>
        <v>0</v>
      </c>
      <c r="M17" s="39">
        <f>Tableau5[[#This Row],[fin7]]-Tableau5[[#This Row],[Pause8]]-Tableau5[[#This Row],[début6]]</f>
        <v>0</v>
      </c>
      <c r="N17" s="38"/>
      <c r="O17" s="39"/>
      <c r="P17" s="39">
        <f>IF(Tableau5[[#This Row],[fin11]]-Tableau5[[#This Row],[début10]]&gt;(10/24),"4:00",IF(Tableau5[[#This Row],[fin11]]-Tableau5[[#This Row],[début10]]&gt;(9/24),"02:00",IF(Tableau5[[#This Row],[fin11]]-Tableau5[[#This Row],[début10]]&gt;(7/24),"01:00",IF(Tableau5[[#This Row],[fin11]]-Tableau5[[#This Row],[début10]]&gt;(5/24),"00:30",IF(Tableau5[[#This Row],[fin11]]-Tableau5[[#This Row],[début10]]&gt;(3/24),"00:15",)))))</f>
        <v>0</v>
      </c>
      <c r="Q17" s="39">
        <f>Tableau5[[#This Row],[fin11]]-Tableau5[[#This Row],[début10]]-Tableau5[[#This Row],[Pause12]]</f>
        <v>0</v>
      </c>
      <c r="R17" s="38"/>
      <c r="S17" s="39"/>
      <c r="T17" s="39">
        <f>IF(Tableau5[[#This Row],[fin15]]-Tableau5[[#This Row],[début14]]&gt;(10/24),"4:00",IF(Tableau5[[#This Row],[fin15]]-Tableau5[[#This Row],[début14]]&gt;(9/24),"02:00",IF(Tableau5[[#This Row],[fin15]]-Tableau5[[#This Row],[début14]]&gt;(7/24),"01:00",IF(Tableau5[[#This Row],[fin15]]-Tableau5[[#This Row],[début14]]&gt;(5/24),"00:30",IF(Tableau5[[#This Row],[fin15]]-Tableau5[[#This Row],[début14]]&gt;(3/24),"00:15",)))))</f>
        <v>0</v>
      </c>
      <c r="U17" s="39">
        <f>Tableau5[[#This Row],[fin15]]-Tableau5[[#This Row],[Pause16]]-Tableau5[[#This Row],[début14]]</f>
        <v>0</v>
      </c>
      <c r="V17" s="38"/>
      <c r="W17" s="39"/>
      <c r="X17" s="39">
        <f>IF(Tableau5[[#This Row],[fin19]]-Tableau5[[#This Row],[début18]]&gt;(10/24),"4:00",IF(Tableau5[[#This Row],[fin19]]-Tableau5[[#This Row],[début18]]&gt;(9/24),"02:00",IF(Tableau5[[#This Row],[fin19]]-Tableau5[[#This Row],[début18]]&gt;(7/24),"01:00",IF(Tableau5[[#This Row],[fin19]]-Tableau5[[#This Row],[début18]]&gt;(5/24),"00:30",IF(Tableau5[[#This Row],[fin19]]-Tableau5[[#This Row],[début18]]&gt;(3/24),"00:15",)))))</f>
        <v>0</v>
      </c>
      <c r="Y17" s="39">
        <f>Tableau5[[#This Row],[fin19]]-Tableau5[[#This Row],[début18]]-Tableau5[[#This Row],[Pause20]]</f>
        <v>0</v>
      </c>
      <c r="Z17" s="38"/>
      <c r="AA17" s="39"/>
      <c r="AB17" s="39">
        <f>IF(Tableau5[[#This Row],[fin23]]-Tableau5[[#This Row],[début22]]&gt;(10/24),"4:00",IF(Tableau5[[#This Row],[fin23]]-Tableau5[[#This Row],[début22]]&gt;(9/24),"02:00",IF(Tableau5[[#This Row],[fin23]]-Tableau5[[#This Row],[début22]]&gt;(7/24),"01:00",IF(Tableau5[[#This Row],[fin23]]-Tableau5[[#This Row],[début22]]&gt;(5/24),"00:30",IF(Tableau5[[#This Row],[fin23]]-Tableau5[[#This Row],[début22]]&gt;(3/24),"00:15",)))))</f>
        <v>0</v>
      </c>
      <c r="AC17" s="40">
        <f>Tableau5[[#This Row],[fin23]]-Tableau5[[#This Row],[début22]]-Tableau5[[#This Row],[Pause24]]</f>
        <v>0</v>
      </c>
      <c r="AD17" s="54">
        <f>SUM(Tableau5[[#This Row],[Nb h25]],Tableau5[[#This Row],[Nb h21]],Tableau5[[#This Row],[Nb h17]],Tableau5[[#This Row],[Nb h13]],Tableau5[[#This Row],[Nb h9]],Tableau5[[#This Row],[Nb h5]],Tableau5[[#This Row],[Nb h]])</f>
        <v>0</v>
      </c>
    </row>
    <row r="18" spans="1:30" x14ac:dyDescent="0.25">
      <c r="A18" s="9"/>
      <c r="B18" s="38"/>
      <c r="C18" s="39"/>
      <c r="D18" s="39">
        <f>IF(Tableau5[[#This Row],[fin]]-Tableau5[[#This Row],[début]]&gt;(10/24),"4:00",IF(Tableau5[[#This Row],[fin]]-Tableau5[[#This Row],[début]]&gt;(9/24),"02:00",IF(Tableau5[[#This Row],[fin]]-Tableau5[[#This Row],[début]]&gt;(7/24),"01:00",IF(Tableau5[[#This Row],[fin]]-Tableau5[[#This Row],[début]]&gt;(5/24),"00:30",IF(Tableau5[[#This Row],[fin]]-Tableau5[[#This Row],[début]]&gt;(3/24),"00:15",)))))</f>
        <v>0</v>
      </c>
      <c r="E18" s="39">
        <f>Tableau5[[#This Row],[fin]]-Tableau5[[#This Row],[début]]-Tableau5[[#This Row],[Pause]]</f>
        <v>0</v>
      </c>
      <c r="F18" s="38"/>
      <c r="G18" s="39"/>
      <c r="H18" s="39">
        <f>IF(Tableau5[[#This Row],[fin3]]-Tableau5[[#This Row],[début2]]&gt;(10/24),"4:00",IF(Tableau5[[#This Row],[fin3]]-Tableau5[[#This Row],[début2]]&gt;(9/24),"02:00",IF(Tableau5[[#This Row],[fin3]]-Tableau5[[#This Row],[début2]]&gt;(7/24),"01:00",IF(Tableau5[[#This Row],[fin3]]-Tableau5[[#This Row],[début2]]&gt;(5/24),"00:45",IF(Tableau5[[#This Row],[fin3]]-Tableau5[[#This Row],[début2]]&gt;(3/24),"00:30",)))))</f>
        <v>0</v>
      </c>
      <c r="I18" s="39">
        <f>Tableau5[[#This Row],[fin3]]-Tableau5[[#This Row],[début2]]-Tableau5[[#This Row],[Pause4]]</f>
        <v>0</v>
      </c>
      <c r="J18" s="38"/>
      <c r="K18" s="39"/>
      <c r="L18" s="39">
        <f>IF(Tableau5[[#This Row],[fin7]]-Tableau5[[#This Row],[début6]]&gt;(10/24),"4:00",IF(Tableau5[[#This Row],[fin7]]-Tableau5[[#This Row],[début6]]&gt;(9/24),"02:00",IF(Tableau5[[#This Row],[fin7]]-Tableau5[[#This Row],[début6]]&gt;(7/24),"01:00",IF(Tableau5[[#This Row],[fin7]]-Tableau5[[#This Row],[début6]]&gt;(5/24),"00:30",IF(Tableau5[[#This Row],[fin7]]-Tableau5[[#This Row],[début6]]&gt;(3/24),"00:15",)))))</f>
        <v>0</v>
      </c>
      <c r="M18" s="39">
        <f>Tableau5[[#This Row],[fin7]]-Tableau5[[#This Row],[Pause8]]-Tableau5[[#This Row],[début6]]</f>
        <v>0</v>
      </c>
      <c r="N18" s="38"/>
      <c r="O18" s="39"/>
      <c r="P18" s="39">
        <f>IF(Tableau5[[#This Row],[fin11]]-Tableau5[[#This Row],[début10]]&gt;(10/24),"4:00",IF(Tableau5[[#This Row],[fin11]]-Tableau5[[#This Row],[début10]]&gt;(9/24),"02:00",IF(Tableau5[[#This Row],[fin11]]-Tableau5[[#This Row],[début10]]&gt;(7/24),"01:00",IF(Tableau5[[#This Row],[fin11]]-Tableau5[[#This Row],[début10]]&gt;(5/24),"00:30",IF(Tableau5[[#This Row],[fin11]]-Tableau5[[#This Row],[début10]]&gt;(3/24),"00:15",)))))</f>
        <v>0</v>
      </c>
      <c r="Q18" s="39">
        <f>Tableau5[[#This Row],[fin11]]-Tableau5[[#This Row],[début10]]-Tableau5[[#This Row],[Pause12]]</f>
        <v>0</v>
      </c>
      <c r="R18" s="38"/>
      <c r="S18" s="39"/>
      <c r="T18" s="39">
        <f>IF(Tableau5[[#This Row],[fin15]]-Tableau5[[#This Row],[début14]]&gt;(10/24),"4:00",IF(Tableau5[[#This Row],[fin15]]-Tableau5[[#This Row],[début14]]&gt;(9/24),"02:00",IF(Tableau5[[#This Row],[fin15]]-Tableau5[[#This Row],[début14]]&gt;(7/24),"01:00",IF(Tableau5[[#This Row],[fin15]]-Tableau5[[#This Row],[début14]]&gt;(5/24),"00:30",IF(Tableau5[[#This Row],[fin15]]-Tableau5[[#This Row],[début14]]&gt;(3/24),"00:15",)))))</f>
        <v>0</v>
      </c>
      <c r="U18" s="39">
        <f>Tableau5[[#This Row],[fin15]]-Tableau5[[#This Row],[Pause16]]-Tableau5[[#This Row],[début14]]</f>
        <v>0</v>
      </c>
      <c r="V18" s="38"/>
      <c r="W18" s="39"/>
      <c r="X18" s="39">
        <f>IF(Tableau5[[#This Row],[fin19]]-Tableau5[[#This Row],[début18]]&gt;(10/24),"4:00",IF(Tableau5[[#This Row],[fin19]]-Tableau5[[#This Row],[début18]]&gt;(9/24),"02:00",IF(Tableau5[[#This Row],[fin19]]-Tableau5[[#This Row],[début18]]&gt;(7/24),"01:00",IF(Tableau5[[#This Row],[fin19]]-Tableau5[[#This Row],[début18]]&gt;(5/24),"00:30",IF(Tableau5[[#This Row],[fin19]]-Tableau5[[#This Row],[début18]]&gt;(3/24),"00:15",)))))</f>
        <v>0</v>
      </c>
      <c r="Y18" s="39">
        <f>Tableau5[[#This Row],[fin19]]-Tableau5[[#This Row],[début18]]-Tableau5[[#This Row],[Pause20]]</f>
        <v>0</v>
      </c>
      <c r="Z18" s="38"/>
      <c r="AA18" s="39"/>
      <c r="AB18" s="39">
        <f>IF(Tableau5[[#This Row],[fin23]]-Tableau5[[#This Row],[début22]]&gt;(10/24),"4:00",IF(Tableau5[[#This Row],[fin23]]-Tableau5[[#This Row],[début22]]&gt;(9/24),"02:00",IF(Tableau5[[#This Row],[fin23]]-Tableau5[[#This Row],[début22]]&gt;(7/24),"01:00",IF(Tableau5[[#This Row],[fin23]]-Tableau5[[#This Row],[début22]]&gt;(5/24),"00:30",IF(Tableau5[[#This Row],[fin23]]-Tableau5[[#This Row],[début22]]&gt;(3/24),"00:15",)))))</f>
        <v>0</v>
      </c>
      <c r="AC18" s="40">
        <f>Tableau5[[#This Row],[fin23]]-Tableau5[[#This Row],[début22]]-Tableau5[[#This Row],[Pause24]]</f>
        <v>0</v>
      </c>
      <c r="AD18" s="54">
        <f>SUM(Tableau5[[#This Row],[Nb h25]],Tableau5[[#This Row],[Nb h21]],Tableau5[[#This Row],[Nb h17]],Tableau5[[#This Row],[Nb h13]],Tableau5[[#This Row],[Nb h9]],Tableau5[[#This Row],[Nb h5]],Tableau5[[#This Row],[Nb h]])</f>
        <v>0</v>
      </c>
    </row>
    <row r="19" spans="1:30" ht="15.75" thickBot="1" x14ac:dyDescent="0.3">
      <c r="A19" s="11"/>
      <c r="B19" s="50"/>
      <c r="C19" s="51"/>
      <c r="D19" s="51">
        <f>IF(Tableau5[[#This Row],[fin]]-Tableau5[[#This Row],[début]]&gt;(10/24),"4:00",IF(Tableau5[[#This Row],[fin]]-Tableau5[[#This Row],[début]]&gt;(9/24),"02:00",IF(Tableau5[[#This Row],[fin]]-Tableau5[[#This Row],[début]]&gt;(7/24),"01:00",IF(Tableau5[[#This Row],[fin]]-Tableau5[[#This Row],[début]]&gt;(5/24),"00:30",IF(Tableau5[[#This Row],[fin]]-Tableau5[[#This Row],[début]]&gt;(3/24),"00:15",)))))</f>
        <v>0</v>
      </c>
      <c r="E19" s="51">
        <f>Tableau5[[#This Row],[fin]]-Tableau5[[#This Row],[début]]-Tableau5[[#This Row],[Pause]]</f>
        <v>0</v>
      </c>
      <c r="F19" s="50"/>
      <c r="G19" s="51"/>
      <c r="H19" s="51">
        <f>IF(Tableau5[[#This Row],[fin3]]-Tableau5[[#This Row],[début2]]&gt;(10/24),"4:00",IF(Tableau5[[#This Row],[fin3]]-Tableau5[[#This Row],[début2]]&gt;(9/24),"02:00",IF(Tableau5[[#This Row],[fin3]]-Tableau5[[#This Row],[début2]]&gt;(7/24),"01:00",IF(Tableau5[[#This Row],[fin3]]-Tableau5[[#This Row],[début2]]&gt;(5/24),"00:45",IF(Tableau5[[#This Row],[fin3]]-Tableau5[[#This Row],[début2]]&gt;(3/24),"00:30",)))))</f>
        <v>0</v>
      </c>
      <c r="I19" s="51">
        <f>Tableau5[[#This Row],[fin3]]-Tableau5[[#This Row],[début2]]-Tableau5[[#This Row],[Pause4]]</f>
        <v>0</v>
      </c>
      <c r="J19" s="50"/>
      <c r="K19" s="51"/>
      <c r="L19" s="51">
        <f>IF(Tableau5[[#This Row],[fin7]]-Tableau5[[#This Row],[début6]]&gt;(10/24),"4:00",IF(Tableau5[[#This Row],[fin7]]-Tableau5[[#This Row],[début6]]&gt;(9/24),"02:00",IF(Tableau5[[#This Row],[fin7]]-Tableau5[[#This Row],[début6]]&gt;(7/24),"01:00",IF(Tableau5[[#This Row],[fin7]]-Tableau5[[#This Row],[début6]]&gt;(5/24),"00:30",IF(Tableau5[[#This Row],[fin7]]-Tableau5[[#This Row],[début6]]&gt;(3/24),"00:15",)))))</f>
        <v>0</v>
      </c>
      <c r="M19" s="51">
        <f>Tableau5[[#This Row],[fin7]]-Tableau5[[#This Row],[Pause8]]-Tableau5[[#This Row],[début6]]</f>
        <v>0</v>
      </c>
      <c r="N19" s="50"/>
      <c r="O19" s="51"/>
      <c r="P19" s="51">
        <f>IF(Tableau5[[#This Row],[fin11]]-Tableau5[[#This Row],[début10]]&gt;(10/24),"4:00",IF(Tableau5[[#This Row],[fin11]]-Tableau5[[#This Row],[début10]]&gt;(9/24),"02:00",IF(Tableau5[[#This Row],[fin11]]-Tableau5[[#This Row],[début10]]&gt;(7/24),"01:00",IF(Tableau5[[#This Row],[fin11]]-Tableau5[[#This Row],[début10]]&gt;(5/24),"00:30",IF(Tableau5[[#This Row],[fin11]]-Tableau5[[#This Row],[début10]]&gt;(3/24),"00:15",)))))</f>
        <v>0</v>
      </c>
      <c r="Q19" s="51">
        <f>Tableau5[[#This Row],[fin11]]-Tableau5[[#This Row],[début10]]-Tableau5[[#This Row],[Pause12]]</f>
        <v>0</v>
      </c>
      <c r="R19" s="50"/>
      <c r="S19" s="51"/>
      <c r="T19" s="51">
        <f>IF(Tableau5[[#This Row],[fin15]]-Tableau5[[#This Row],[début14]]&gt;(10/24),"4:00",IF(Tableau5[[#This Row],[fin15]]-Tableau5[[#This Row],[début14]]&gt;(9/24),"02:00",IF(Tableau5[[#This Row],[fin15]]-Tableau5[[#This Row],[début14]]&gt;(7/24),"01:00",IF(Tableau5[[#This Row],[fin15]]-Tableau5[[#This Row],[début14]]&gt;(5/24),"00:30",IF(Tableau5[[#This Row],[fin15]]-Tableau5[[#This Row],[début14]]&gt;(3/24),"00:15",)))))</f>
        <v>0</v>
      </c>
      <c r="U19" s="51">
        <f>Tableau5[[#This Row],[fin15]]-Tableau5[[#This Row],[Pause16]]-Tableau5[[#This Row],[début14]]</f>
        <v>0</v>
      </c>
      <c r="V19" s="50"/>
      <c r="W19" s="51"/>
      <c r="X19" s="51">
        <f>IF(Tableau5[[#This Row],[fin19]]-Tableau5[[#This Row],[début18]]&gt;(10/24),"4:00",IF(Tableau5[[#This Row],[fin19]]-Tableau5[[#This Row],[début18]]&gt;(9/24),"02:00",IF(Tableau5[[#This Row],[fin19]]-Tableau5[[#This Row],[début18]]&gt;(7/24),"01:00",IF(Tableau5[[#This Row],[fin19]]-Tableau5[[#This Row],[début18]]&gt;(5/24),"00:30",IF(Tableau5[[#This Row],[fin19]]-Tableau5[[#This Row],[début18]]&gt;(3/24),"00:15",)))))</f>
        <v>0</v>
      </c>
      <c r="Y19" s="51">
        <f>Tableau5[[#This Row],[fin19]]-Tableau5[[#This Row],[début18]]-Tableau5[[#This Row],[Pause20]]</f>
        <v>0</v>
      </c>
      <c r="Z19" s="50"/>
      <c r="AA19" s="51"/>
      <c r="AB19" s="51">
        <f>IF(Tableau5[[#This Row],[fin23]]-Tableau5[[#This Row],[début22]]&gt;(10/24),"4:00",IF(Tableau5[[#This Row],[fin23]]-Tableau5[[#This Row],[début22]]&gt;(9/24),"02:00",IF(Tableau5[[#This Row],[fin23]]-Tableau5[[#This Row],[début22]]&gt;(7/24),"01:00",IF(Tableau5[[#This Row],[fin23]]-Tableau5[[#This Row],[début22]]&gt;(5/24),"00:30",IF(Tableau5[[#This Row],[fin23]]-Tableau5[[#This Row],[début22]]&gt;(3/24),"00:15",)))))</f>
        <v>0</v>
      </c>
      <c r="AC19" s="52">
        <f>Tableau5[[#This Row],[fin23]]-Tableau5[[#This Row],[début22]]-Tableau5[[#This Row],[Pause24]]</f>
        <v>0</v>
      </c>
      <c r="AD19" s="55">
        <f>SUM(Tableau5[[#This Row],[Nb h25]],Tableau5[[#This Row],[Nb h21]],Tableau5[[#This Row],[Nb h17]],Tableau5[[#This Row],[Nb h13]],Tableau5[[#This Row],[Nb h9]],Tableau5[[#This Row],[Nb h5]],Tableau5[[#This Row],[Nb h]])</f>
        <v>0</v>
      </c>
    </row>
  </sheetData>
  <mergeCells count="7">
    <mergeCell ref="Z1:AC1"/>
    <mergeCell ref="B1:E1"/>
    <mergeCell ref="F1:I1"/>
    <mergeCell ref="J1:M1"/>
    <mergeCell ref="N1:Q1"/>
    <mergeCell ref="R1:U1"/>
    <mergeCell ref="V1:Y1"/>
  </mergeCells>
  <phoneticPr fontId="2" type="noConversion"/>
  <pageMargins left="0.7" right="0.7" top="0.75" bottom="0.75" header="0.3" footer="0.3"/>
  <pageSetup paperSize="9" orientation="portrait" horizontalDpi="360" verticalDpi="360" r:id="rId1"/>
  <headerFooter>
    <oddHeader>&amp;C&amp;"Calibri"&amp;10&amp;KFF8C00C2 - Confidential&amp;1#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Collaborateurs</vt:lpstr>
      <vt:lpstr>Planning collectif</vt:lpstr>
      <vt:lpstr>Planning individuel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Leeroï Serresse</dc:creator>
  <cp:lastModifiedBy>Leeroï Serresse</cp:lastModifiedBy>
  <dcterms:created xsi:type="dcterms:W3CDTF">2023-05-18T07:10:41Z</dcterms:created>
  <dcterms:modified xsi:type="dcterms:W3CDTF">2023-05-25T10:43:29Z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2023-05-23T15:32:37Z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d451e154-2183-4387-a299-4998a9138d98</vt:lpwstr>
  </property>
  <property fmtid="{D5CDD505-2E9C-101B-9397-08002B2CF9AE}" pid="8" name="MSIP_Label_024ffcea-f25b-491e-9dc9-834516f3550e_ContentBits">
    <vt:lpwstr>1</vt:lpwstr>
  </property>
</Properties>
</file>