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DC\Downloads\"/>
    </mc:Choice>
  </mc:AlternateContent>
  <bookViews>
    <workbookView xWindow="0" yWindow="0" windowWidth="24000" windowHeight="9345"/>
  </bookViews>
  <sheets>
    <sheet name="Base" sheetId="1" r:id="rId1"/>
    <sheet name="Donnée" sheetId="2" r:id="rId2"/>
    <sheet name="Articles" sheetId="5" r:id="rId3"/>
    <sheet name="Article Semaine" sheetId="7" r:id="rId4"/>
    <sheet name="Semaine" sheetId="3" r:id="rId5"/>
  </sheets>
  <definedNames>
    <definedName name="Complement">Articles!$B$3:$Q$71</definedName>
    <definedName name="Personnes">Donnée!$B$3:$N$23</definedName>
    <definedName name="Reste">t_Articles[Reste]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5" l="1"/>
  <c r="O4" i="5"/>
  <c r="Q4" i="5"/>
  <c r="P5" i="5"/>
  <c r="O5" i="5"/>
  <c r="Q5" i="5"/>
  <c r="P6" i="5"/>
  <c r="O6" i="5"/>
  <c r="Q6" i="5"/>
  <c r="P7" i="5"/>
  <c r="O7" i="5"/>
  <c r="Q7" i="5"/>
  <c r="P8" i="5"/>
  <c r="O8" i="5"/>
  <c r="Q8" i="5"/>
  <c r="P9" i="5"/>
  <c r="O9" i="5"/>
  <c r="Q9" i="5"/>
  <c r="P10" i="5"/>
  <c r="O10" i="5"/>
  <c r="Q10" i="5"/>
  <c r="P11" i="5"/>
  <c r="O11" i="5"/>
  <c r="Q11" i="5"/>
  <c r="P12" i="5"/>
  <c r="O12" i="5"/>
  <c r="Q12" i="5"/>
  <c r="P13" i="5"/>
  <c r="O13" i="5"/>
  <c r="Q13" i="5"/>
  <c r="P14" i="5"/>
  <c r="O14" i="5"/>
  <c r="Q14" i="5"/>
  <c r="P15" i="5"/>
  <c r="O15" i="5"/>
  <c r="Q15" i="5"/>
  <c r="P16" i="5"/>
  <c r="O16" i="5"/>
  <c r="Q16" i="5"/>
  <c r="P17" i="5"/>
  <c r="O17" i="5"/>
  <c r="Q17" i="5"/>
  <c r="P18" i="5"/>
  <c r="O18" i="5"/>
  <c r="Q18" i="5"/>
  <c r="P19" i="5"/>
  <c r="O19" i="5"/>
  <c r="Q19" i="5"/>
  <c r="P20" i="5"/>
  <c r="O20" i="5"/>
  <c r="Q20" i="5"/>
  <c r="P21" i="5"/>
  <c r="O21" i="5"/>
  <c r="Q21" i="5"/>
  <c r="P22" i="5"/>
  <c r="O22" i="5"/>
  <c r="Q22" i="5"/>
  <c r="P23" i="5"/>
  <c r="O23" i="5"/>
  <c r="Q23" i="5"/>
  <c r="P24" i="5"/>
  <c r="O24" i="5"/>
  <c r="Q24" i="5"/>
  <c r="P25" i="5"/>
  <c r="O25" i="5"/>
  <c r="Q25" i="5"/>
  <c r="P26" i="5"/>
  <c r="O26" i="5"/>
  <c r="Q26" i="5"/>
  <c r="P27" i="5"/>
  <c r="O27" i="5"/>
  <c r="Q27" i="5"/>
  <c r="P28" i="5"/>
  <c r="O28" i="5"/>
  <c r="Q28" i="5"/>
  <c r="P29" i="5"/>
  <c r="O29" i="5"/>
  <c r="Q29" i="5"/>
  <c r="P30" i="5"/>
  <c r="O30" i="5"/>
  <c r="Q30" i="5"/>
  <c r="P31" i="5"/>
  <c r="O31" i="5"/>
  <c r="Q31" i="5"/>
  <c r="P32" i="5"/>
  <c r="O32" i="5"/>
  <c r="Q32" i="5"/>
  <c r="P33" i="5"/>
  <c r="O33" i="5"/>
  <c r="Q33" i="5"/>
  <c r="P34" i="5"/>
  <c r="O34" i="5"/>
  <c r="Q34" i="5"/>
  <c r="P35" i="5"/>
  <c r="O35" i="5"/>
  <c r="Q35" i="5"/>
  <c r="P36" i="5"/>
  <c r="O36" i="5"/>
  <c r="Q36" i="5"/>
  <c r="P37" i="5"/>
  <c r="O37" i="5"/>
  <c r="Q37" i="5"/>
  <c r="P38" i="5"/>
  <c r="O38" i="5"/>
  <c r="Q38" i="5"/>
  <c r="P39" i="5"/>
  <c r="O39" i="5"/>
  <c r="Q39" i="5"/>
  <c r="P40" i="5"/>
  <c r="O40" i="5"/>
  <c r="Q40" i="5"/>
  <c r="P41" i="5"/>
  <c r="O41" i="5"/>
  <c r="Q41" i="5"/>
  <c r="P42" i="5"/>
  <c r="O42" i="5"/>
  <c r="Q42" i="5"/>
  <c r="P43" i="5"/>
  <c r="O43" i="5"/>
  <c r="Q43" i="5"/>
  <c r="K5" i="2"/>
  <c r="I1" i="2"/>
  <c r="V2" i="5"/>
  <c r="V1" i="5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10" i="2"/>
  <c r="K9" i="2"/>
  <c r="K8" i="2"/>
  <c r="K7" i="2"/>
  <c r="K6" i="2"/>
  <c r="K4" i="2"/>
  <c r="A10" i="7"/>
  <c r="I10" i="7"/>
  <c r="I1" i="3"/>
  <c r="J1" i="3"/>
  <c r="E17" i="3"/>
  <c r="K1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A13" i="7"/>
  <c r="O13" i="7"/>
  <c r="A28" i="7"/>
  <c r="C28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B28" i="7"/>
  <c r="A45" i="7"/>
  <c r="C45" i="7"/>
  <c r="D45" i="7"/>
  <c r="E45" i="7"/>
  <c r="F45" i="7"/>
  <c r="G45" i="7"/>
  <c r="H45" i="7"/>
  <c r="I45" i="7"/>
  <c r="J45" i="7"/>
  <c r="K45" i="7"/>
  <c r="L45" i="7"/>
  <c r="M45" i="7"/>
  <c r="N45" i="7"/>
  <c r="O45" i="7"/>
  <c r="P45" i="7"/>
  <c r="Q45" i="7"/>
  <c r="R45" i="7"/>
  <c r="S45" i="7"/>
  <c r="T45" i="7"/>
  <c r="U45" i="7"/>
  <c r="V45" i="7"/>
  <c r="W45" i="7"/>
  <c r="X45" i="7"/>
  <c r="Y45" i="7"/>
  <c r="Z45" i="7"/>
  <c r="AA45" i="7"/>
  <c r="AB45" i="7"/>
  <c r="AC45" i="7"/>
  <c r="AD45" i="7"/>
  <c r="AE45" i="7"/>
  <c r="AF45" i="7"/>
  <c r="AG45" i="7"/>
  <c r="AH45" i="7"/>
  <c r="AI45" i="7"/>
  <c r="AJ45" i="7"/>
  <c r="AK45" i="7"/>
  <c r="AL45" i="7"/>
  <c r="B45" i="7"/>
  <c r="A46" i="7"/>
  <c r="C46" i="7"/>
  <c r="D46" i="7"/>
  <c r="E46" i="7"/>
  <c r="F46" i="7"/>
  <c r="G46" i="7"/>
  <c r="H46" i="7"/>
  <c r="I46" i="7"/>
  <c r="J46" i="7"/>
  <c r="K46" i="7"/>
  <c r="L46" i="7"/>
  <c r="M46" i="7"/>
  <c r="N46" i="7"/>
  <c r="O46" i="7"/>
  <c r="P46" i="7"/>
  <c r="Q46" i="7"/>
  <c r="R46" i="7"/>
  <c r="S46" i="7"/>
  <c r="T46" i="7"/>
  <c r="U46" i="7"/>
  <c r="V46" i="7"/>
  <c r="W46" i="7"/>
  <c r="X46" i="7"/>
  <c r="Y46" i="7"/>
  <c r="Z46" i="7"/>
  <c r="AA46" i="7"/>
  <c r="AB46" i="7"/>
  <c r="AC46" i="7"/>
  <c r="AD46" i="7"/>
  <c r="AE46" i="7"/>
  <c r="AF46" i="7"/>
  <c r="AG46" i="7"/>
  <c r="AH46" i="7"/>
  <c r="AI46" i="7"/>
  <c r="AJ46" i="7"/>
  <c r="AK46" i="7"/>
  <c r="AL46" i="7"/>
  <c r="B46" i="7"/>
  <c r="A36" i="7"/>
  <c r="C36" i="7"/>
  <c r="D36" i="7"/>
  <c r="E36" i="7"/>
  <c r="F36" i="7"/>
  <c r="G36" i="7"/>
  <c r="H36" i="7"/>
  <c r="I36" i="7"/>
  <c r="J36" i="7"/>
  <c r="K36" i="7"/>
  <c r="L36" i="7"/>
  <c r="M36" i="7"/>
  <c r="N36" i="7"/>
  <c r="O36" i="7"/>
  <c r="P36" i="7"/>
  <c r="Q36" i="7"/>
  <c r="R36" i="7"/>
  <c r="S36" i="7"/>
  <c r="T36" i="7"/>
  <c r="U36" i="7"/>
  <c r="V36" i="7"/>
  <c r="W36" i="7"/>
  <c r="X36" i="7"/>
  <c r="Y36" i="7"/>
  <c r="Z36" i="7"/>
  <c r="AA36" i="7"/>
  <c r="AB36" i="7"/>
  <c r="AC36" i="7"/>
  <c r="AD36" i="7"/>
  <c r="AE36" i="7"/>
  <c r="AF36" i="7"/>
  <c r="AG36" i="7"/>
  <c r="AH36" i="7"/>
  <c r="AI36" i="7"/>
  <c r="AJ36" i="7"/>
  <c r="AK36" i="7"/>
  <c r="AL36" i="7"/>
  <c r="B36" i="7"/>
  <c r="A37" i="7"/>
  <c r="C37" i="7"/>
  <c r="D37" i="7"/>
  <c r="E37" i="7"/>
  <c r="F37" i="7"/>
  <c r="G37" i="7"/>
  <c r="H37" i="7"/>
  <c r="I37" i="7"/>
  <c r="J37" i="7"/>
  <c r="K37" i="7"/>
  <c r="L37" i="7"/>
  <c r="M37" i="7"/>
  <c r="N37" i="7"/>
  <c r="O37" i="7"/>
  <c r="P37" i="7"/>
  <c r="Q37" i="7"/>
  <c r="R37" i="7"/>
  <c r="S37" i="7"/>
  <c r="T37" i="7"/>
  <c r="U37" i="7"/>
  <c r="V37" i="7"/>
  <c r="W37" i="7"/>
  <c r="X37" i="7"/>
  <c r="Y37" i="7"/>
  <c r="Z37" i="7"/>
  <c r="AA37" i="7"/>
  <c r="AB37" i="7"/>
  <c r="AC37" i="7"/>
  <c r="AD37" i="7"/>
  <c r="AE37" i="7"/>
  <c r="AF37" i="7"/>
  <c r="AG37" i="7"/>
  <c r="AH37" i="7"/>
  <c r="AI37" i="7"/>
  <c r="AJ37" i="7"/>
  <c r="AK37" i="7"/>
  <c r="AL37" i="7"/>
  <c r="B37" i="7"/>
  <c r="A38" i="7"/>
  <c r="C38" i="7"/>
  <c r="D38" i="7"/>
  <c r="E38" i="7"/>
  <c r="F38" i="7"/>
  <c r="G38" i="7"/>
  <c r="H38" i="7"/>
  <c r="I38" i="7"/>
  <c r="J38" i="7"/>
  <c r="K38" i="7"/>
  <c r="L38" i="7"/>
  <c r="M38" i="7"/>
  <c r="N38" i="7"/>
  <c r="O38" i="7"/>
  <c r="P38" i="7"/>
  <c r="Q38" i="7"/>
  <c r="R38" i="7"/>
  <c r="S38" i="7"/>
  <c r="T38" i="7"/>
  <c r="U38" i="7"/>
  <c r="V38" i="7"/>
  <c r="W38" i="7"/>
  <c r="X38" i="7"/>
  <c r="Y38" i="7"/>
  <c r="Z38" i="7"/>
  <c r="AA38" i="7"/>
  <c r="AB38" i="7"/>
  <c r="AC38" i="7"/>
  <c r="AD38" i="7"/>
  <c r="AE38" i="7"/>
  <c r="AF38" i="7"/>
  <c r="AG38" i="7"/>
  <c r="AH38" i="7"/>
  <c r="AI38" i="7"/>
  <c r="AJ38" i="7"/>
  <c r="AK38" i="7"/>
  <c r="AL38" i="7"/>
  <c r="B38" i="7"/>
  <c r="A39" i="7"/>
  <c r="C39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B39" i="7"/>
  <c r="A40" i="7"/>
  <c r="C40" i="7"/>
  <c r="D40" i="7"/>
  <c r="E40" i="7"/>
  <c r="F40" i="7"/>
  <c r="G40" i="7"/>
  <c r="H40" i="7"/>
  <c r="I40" i="7"/>
  <c r="J40" i="7"/>
  <c r="K40" i="7"/>
  <c r="L40" i="7"/>
  <c r="M40" i="7"/>
  <c r="N40" i="7"/>
  <c r="O40" i="7"/>
  <c r="P40" i="7"/>
  <c r="Q40" i="7"/>
  <c r="R40" i="7"/>
  <c r="S40" i="7"/>
  <c r="T40" i="7"/>
  <c r="U40" i="7"/>
  <c r="V40" i="7"/>
  <c r="W40" i="7"/>
  <c r="X40" i="7"/>
  <c r="Y40" i="7"/>
  <c r="Z40" i="7"/>
  <c r="AA40" i="7"/>
  <c r="AB40" i="7"/>
  <c r="AC40" i="7"/>
  <c r="AD40" i="7"/>
  <c r="AE40" i="7"/>
  <c r="AF40" i="7"/>
  <c r="AG40" i="7"/>
  <c r="AH40" i="7"/>
  <c r="AI40" i="7"/>
  <c r="AJ40" i="7"/>
  <c r="AK40" i="7"/>
  <c r="AL40" i="7"/>
  <c r="B40" i="7"/>
  <c r="A41" i="7"/>
  <c r="C41" i="7"/>
  <c r="D41" i="7"/>
  <c r="E41" i="7"/>
  <c r="F41" i="7"/>
  <c r="G41" i="7"/>
  <c r="H41" i="7"/>
  <c r="I41" i="7"/>
  <c r="J41" i="7"/>
  <c r="K41" i="7"/>
  <c r="L41" i="7"/>
  <c r="M41" i="7"/>
  <c r="N41" i="7"/>
  <c r="O41" i="7"/>
  <c r="P41" i="7"/>
  <c r="Q41" i="7"/>
  <c r="R41" i="7"/>
  <c r="S41" i="7"/>
  <c r="T41" i="7"/>
  <c r="U41" i="7"/>
  <c r="V41" i="7"/>
  <c r="W41" i="7"/>
  <c r="X41" i="7"/>
  <c r="Y41" i="7"/>
  <c r="Z41" i="7"/>
  <c r="AA41" i="7"/>
  <c r="AB41" i="7"/>
  <c r="AC41" i="7"/>
  <c r="AD41" i="7"/>
  <c r="AE41" i="7"/>
  <c r="AF41" i="7"/>
  <c r="AG41" i="7"/>
  <c r="AH41" i="7"/>
  <c r="AI41" i="7"/>
  <c r="AJ41" i="7"/>
  <c r="AK41" i="7"/>
  <c r="AL41" i="7"/>
  <c r="B41" i="7"/>
  <c r="A42" i="7"/>
  <c r="C42" i="7"/>
  <c r="D42" i="7"/>
  <c r="E42" i="7"/>
  <c r="F42" i="7"/>
  <c r="G42" i="7"/>
  <c r="H42" i="7"/>
  <c r="I42" i="7"/>
  <c r="J42" i="7"/>
  <c r="K42" i="7"/>
  <c r="L42" i="7"/>
  <c r="M42" i="7"/>
  <c r="N42" i="7"/>
  <c r="O42" i="7"/>
  <c r="P42" i="7"/>
  <c r="Q42" i="7"/>
  <c r="R42" i="7"/>
  <c r="S42" i="7"/>
  <c r="T42" i="7"/>
  <c r="U42" i="7"/>
  <c r="V42" i="7"/>
  <c r="W42" i="7"/>
  <c r="X42" i="7"/>
  <c r="Y42" i="7"/>
  <c r="Z42" i="7"/>
  <c r="AA42" i="7"/>
  <c r="AB42" i="7"/>
  <c r="AC42" i="7"/>
  <c r="AD42" i="7"/>
  <c r="AE42" i="7"/>
  <c r="AF42" i="7"/>
  <c r="AG42" i="7"/>
  <c r="AH42" i="7"/>
  <c r="AI42" i="7"/>
  <c r="AJ42" i="7"/>
  <c r="AK42" i="7"/>
  <c r="AL42" i="7"/>
  <c r="B42" i="7"/>
  <c r="A43" i="7"/>
  <c r="C43" i="7"/>
  <c r="D43" i="7"/>
  <c r="E43" i="7"/>
  <c r="F43" i="7"/>
  <c r="G43" i="7"/>
  <c r="H43" i="7"/>
  <c r="I43" i="7"/>
  <c r="J43" i="7"/>
  <c r="K43" i="7"/>
  <c r="L43" i="7"/>
  <c r="M43" i="7"/>
  <c r="N43" i="7"/>
  <c r="O43" i="7"/>
  <c r="P43" i="7"/>
  <c r="Q43" i="7"/>
  <c r="R43" i="7"/>
  <c r="S43" i="7"/>
  <c r="T43" i="7"/>
  <c r="U43" i="7"/>
  <c r="V43" i="7"/>
  <c r="W43" i="7"/>
  <c r="X43" i="7"/>
  <c r="Y43" i="7"/>
  <c r="Z43" i="7"/>
  <c r="AA43" i="7"/>
  <c r="AB43" i="7"/>
  <c r="AC43" i="7"/>
  <c r="AD43" i="7"/>
  <c r="AE43" i="7"/>
  <c r="AF43" i="7"/>
  <c r="AG43" i="7"/>
  <c r="AH43" i="7"/>
  <c r="AI43" i="7"/>
  <c r="AJ43" i="7"/>
  <c r="AK43" i="7"/>
  <c r="AL43" i="7"/>
  <c r="B43" i="7"/>
  <c r="A44" i="7"/>
  <c r="C44" i="7"/>
  <c r="D44" i="7"/>
  <c r="E44" i="7"/>
  <c r="F44" i="7"/>
  <c r="G44" i="7"/>
  <c r="H44" i="7"/>
  <c r="I44" i="7"/>
  <c r="J44" i="7"/>
  <c r="K44" i="7"/>
  <c r="L44" i="7"/>
  <c r="M44" i="7"/>
  <c r="N44" i="7"/>
  <c r="O44" i="7"/>
  <c r="P44" i="7"/>
  <c r="Q44" i="7"/>
  <c r="R44" i="7"/>
  <c r="S44" i="7"/>
  <c r="T44" i="7"/>
  <c r="U44" i="7"/>
  <c r="V44" i="7"/>
  <c r="W44" i="7"/>
  <c r="X44" i="7"/>
  <c r="Y44" i="7"/>
  <c r="Z44" i="7"/>
  <c r="AA44" i="7"/>
  <c r="AB44" i="7"/>
  <c r="AC44" i="7"/>
  <c r="AD44" i="7"/>
  <c r="AE44" i="7"/>
  <c r="AF44" i="7"/>
  <c r="AG44" i="7"/>
  <c r="AH44" i="7"/>
  <c r="AI44" i="7"/>
  <c r="AJ44" i="7"/>
  <c r="AK44" i="7"/>
  <c r="AL44" i="7"/>
  <c r="B44" i="7"/>
  <c r="A33" i="7"/>
  <c r="C33" i="7"/>
  <c r="D33" i="7"/>
  <c r="E33" i="7"/>
  <c r="F33" i="7"/>
  <c r="G33" i="7"/>
  <c r="H33" i="7"/>
  <c r="I33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X33" i="7"/>
  <c r="Y33" i="7"/>
  <c r="Z33" i="7"/>
  <c r="AA33" i="7"/>
  <c r="AB33" i="7"/>
  <c r="AC33" i="7"/>
  <c r="AD33" i="7"/>
  <c r="AE33" i="7"/>
  <c r="AF33" i="7"/>
  <c r="AG33" i="7"/>
  <c r="AH33" i="7"/>
  <c r="AI33" i="7"/>
  <c r="AJ33" i="7"/>
  <c r="AK33" i="7"/>
  <c r="AL33" i="7"/>
  <c r="B33" i="7"/>
  <c r="A34" i="7"/>
  <c r="C34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B34" i="7"/>
  <c r="A35" i="7"/>
  <c r="C35" i="7"/>
  <c r="D35" i="7"/>
  <c r="E35" i="7"/>
  <c r="F35" i="7"/>
  <c r="G35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B35" i="7"/>
  <c r="A9" i="7"/>
  <c r="C9" i="7"/>
  <c r="C10" i="7"/>
  <c r="A11" i="7"/>
  <c r="C11" i="7"/>
  <c r="A12" i="7"/>
  <c r="C12" i="7"/>
  <c r="C13" i="7"/>
  <c r="A14" i="7"/>
  <c r="C14" i="7"/>
  <c r="A15" i="7"/>
  <c r="C15" i="7"/>
  <c r="A16" i="7"/>
  <c r="C16" i="7"/>
  <c r="A17" i="7"/>
  <c r="C17" i="7"/>
  <c r="A18" i="7"/>
  <c r="C18" i="7"/>
  <c r="A19" i="7"/>
  <c r="C19" i="7"/>
  <c r="A20" i="7"/>
  <c r="C20" i="7"/>
  <c r="A21" i="7"/>
  <c r="C21" i="7"/>
  <c r="A22" i="7"/>
  <c r="C22" i="7"/>
  <c r="A23" i="7"/>
  <c r="C23" i="7"/>
  <c r="A24" i="7"/>
  <c r="C24" i="7"/>
  <c r="A25" i="7"/>
  <c r="C25" i="7"/>
  <c r="A26" i="7"/>
  <c r="C26" i="7"/>
  <c r="A27" i="7"/>
  <c r="C27" i="7"/>
  <c r="A29" i="7"/>
  <c r="C29" i="7"/>
  <c r="A30" i="7"/>
  <c r="C30" i="7"/>
  <c r="A31" i="7"/>
  <c r="C31" i="7"/>
  <c r="A32" i="7"/>
  <c r="C32" i="7"/>
  <c r="A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AI8" i="7"/>
  <c r="AJ8" i="7"/>
  <c r="AK8" i="7"/>
  <c r="AL8" i="7"/>
  <c r="D9" i="7"/>
  <c r="E9" i="7"/>
  <c r="F9" i="7"/>
  <c r="G9" i="7"/>
  <c r="H9" i="7"/>
  <c r="I9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AI9" i="7"/>
  <c r="AJ9" i="7"/>
  <c r="AK9" i="7"/>
  <c r="AL9" i="7"/>
  <c r="D10" i="7"/>
  <c r="E10" i="7"/>
  <c r="F10" i="7"/>
  <c r="G10" i="7"/>
  <c r="H10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AI10" i="7"/>
  <c r="AJ10" i="7"/>
  <c r="AK10" i="7"/>
  <c r="AL10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AI11" i="7"/>
  <c r="AJ11" i="7"/>
  <c r="AK11" i="7"/>
  <c r="AL11" i="7"/>
  <c r="D12" i="7"/>
  <c r="E12" i="7"/>
  <c r="F12" i="7"/>
  <c r="G12" i="7"/>
  <c r="H12" i="7"/>
  <c r="I12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AI12" i="7"/>
  <c r="AJ12" i="7"/>
  <c r="AK12" i="7"/>
  <c r="AL12" i="7"/>
  <c r="D13" i="7"/>
  <c r="E13" i="7"/>
  <c r="F13" i="7"/>
  <c r="G13" i="7"/>
  <c r="H13" i="7"/>
  <c r="I13" i="7"/>
  <c r="J13" i="7"/>
  <c r="K13" i="7"/>
  <c r="L13" i="7"/>
  <c r="M13" i="7"/>
  <c r="N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AI13" i="7"/>
  <c r="AJ13" i="7"/>
  <c r="AK13" i="7"/>
  <c r="AL13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AI14" i="7"/>
  <c r="AJ14" i="7"/>
  <c r="AK14" i="7"/>
  <c r="AL14" i="7"/>
  <c r="D15" i="7"/>
  <c r="E15" i="7"/>
  <c r="F15" i="7"/>
  <c r="G15" i="7"/>
  <c r="H15" i="7"/>
  <c r="I15" i="7"/>
  <c r="J15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X15" i="7"/>
  <c r="Y15" i="7"/>
  <c r="Z15" i="7"/>
  <c r="AA15" i="7"/>
  <c r="AB15" i="7"/>
  <c r="AC15" i="7"/>
  <c r="AD15" i="7"/>
  <c r="AE15" i="7"/>
  <c r="AF15" i="7"/>
  <c r="AG15" i="7"/>
  <c r="AH15" i="7"/>
  <c r="AI15" i="7"/>
  <c r="AJ15" i="7"/>
  <c r="AK15" i="7"/>
  <c r="AL15" i="7"/>
  <c r="D16" i="7"/>
  <c r="E16" i="7"/>
  <c r="F16" i="7"/>
  <c r="G16" i="7"/>
  <c r="H16" i="7"/>
  <c r="I16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AF16" i="7"/>
  <c r="AG16" i="7"/>
  <c r="AH16" i="7"/>
  <c r="AI16" i="7"/>
  <c r="AJ16" i="7"/>
  <c r="AK16" i="7"/>
  <c r="AL16" i="7"/>
  <c r="D17" i="7"/>
  <c r="E17" i="7"/>
  <c r="F17" i="7"/>
  <c r="G17" i="7"/>
  <c r="H17" i="7"/>
  <c r="I17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X17" i="7"/>
  <c r="Y17" i="7"/>
  <c r="Z17" i="7"/>
  <c r="AA17" i="7"/>
  <c r="AB17" i="7"/>
  <c r="AC17" i="7"/>
  <c r="AD17" i="7"/>
  <c r="AE17" i="7"/>
  <c r="AF17" i="7"/>
  <c r="AG17" i="7"/>
  <c r="AH17" i="7"/>
  <c r="AI17" i="7"/>
  <c r="AJ17" i="7"/>
  <c r="AK17" i="7"/>
  <c r="AL17" i="7"/>
  <c r="D18" i="7"/>
  <c r="E18" i="7"/>
  <c r="F18" i="7"/>
  <c r="G18" i="7"/>
  <c r="H18" i="7"/>
  <c r="I18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X18" i="7"/>
  <c r="Y18" i="7"/>
  <c r="Z18" i="7"/>
  <c r="AA18" i="7"/>
  <c r="AB18" i="7"/>
  <c r="AC18" i="7"/>
  <c r="AD18" i="7"/>
  <c r="AE18" i="7"/>
  <c r="AF18" i="7"/>
  <c r="AG18" i="7"/>
  <c r="AH18" i="7"/>
  <c r="AI18" i="7"/>
  <c r="AJ18" i="7"/>
  <c r="AK18" i="7"/>
  <c r="AL18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AG20" i="7"/>
  <c r="AH20" i="7"/>
  <c r="AI20" i="7"/>
  <c r="AJ20" i="7"/>
  <c r="AK20" i="7"/>
  <c r="AL20" i="7"/>
  <c r="D21" i="7"/>
  <c r="E21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X21" i="7"/>
  <c r="Y21" i="7"/>
  <c r="Z21" i="7"/>
  <c r="AA21" i="7"/>
  <c r="AB21" i="7"/>
  <c r="AC21" i="7"/>
  <c r="AD21" i="7"/>
  <c r="AE21" i="7"/>
  <c r="AF21" i="7"/>
  <c r="AG21" i="7"/>
  <c r="AH21" i="7"/>
  <c r="AI21" i="7"/>
  <c r="AJ21" i="7"/>
  <c r="AK21" i="7"/>
  <c r="AL21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X22" i="7"/>
  <c r="Y22" i="7"/>
  <c r="Z22" i="7"/>
  <c r="AA22" i="7"/>
  <c r="AB22" i="7"/>
  <c r="AC22" i="7"/>
  <c r="AD22" i="7"/>
  <c r="AE22" i="7"/>
  <c r="AF22" i="7"/>
  <c r="AG22" i="7"/>
  <c r="AH22" i="7"/>
  <c r="AI22" i="7"/>
  <c r="AJ22" i="7"/>
  <c r="AK22" i="7"/>
  <c r="AL22" i="7"/>
  <c r="D23" i="7"/>
  <c r="E23" i="7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E23" i="7"/>
  <c r="AF23" i="7"/>
  <c r="AG23" i="7"/>
  <c r="AH23" i="7"/>
  <c r="AI23" i="7"/>
  <c r="AJ23" i="7"/>
  <c r="AK23" i="7"/>
  <c r="AL23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D25" i="7"/>
  <c r="E25" i="7"/>
  <c r="F25" i="7"/>
  <c r="G25" i="7"/>
  <c r="H25" i="7"/>
  <c r="I25" i="7"/>
  <c r="J25" i="7"/>
  <c r="K25" i="7"/>
  <c r="L25" i="7"/>
  <c r="M25" i="7"/>
  <c r="N25" i="7"/>
  <c r="O25" i="7"/>
  <c r="P25" i="7"/>
  <c r="Q25" i="7"/>
  <c r="R25" i="7"/>
  <c r="S25" i="7"/>
  <c r="T25" i="7"/>
  <c r="U25" i="7"/>
  <c r="V25" i="7"/>
  <c r="W25" i="7"/>
  <c r="X25" i="7"/>
  <c r="Y25" i="7"/>
  <c r="Z25" i="7"/>
  <c r="AA25" i="7"/>
  <c r="AB25" i="7"/>
  <c r="AC25" i="7"/>
  <c r="AD25" i="7"/>
  <c r="AE25" i="7"/>
  <c r="AF25" i="7"/>
  <c r="AG25" i="7"/>
  <c r="AH25" i="7"/>
  <c r="AI25" i="7"/>
  <c r="AJ25" i="7"/>
  <c r="AK25" i="7"/>
  <c r="AL25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D29" i="7"/>
  <c r="E29" i="7"/>
  <c r="F29" i="7"/>
  <c r="G29" i="7"/>
  <c r="H29" i="7"/>
  <c r="I29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AG29" i="7"/>
  <c r="AH29" i="7"/>
  <c r="AI29" i="7"/>
  <c r="AJ29" i="7"/>
  <c r="AK29" i="7"/>
  <c r="AL29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AI30" i="7"/>
  <c r="AJ30" i="7"/>
  <c r="AK30" i="7"/>
  <c r="AL30" i="7"/>
  <c r="D31" i="7"/>
  <c r="E31" i="7"/>
  <c r="F31" i="7"/>
  <c r="G31" i="7"/>
  <c r="H31" i="7"/>
  <c r="I31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AF31" i="7"/>
  <c r="AG31" i="7"/>
  <c r="AH31" i="7"/>
  <c r="AI31" i="7"/>
  <c r="AJ31" i="7"/>
  <c r="AK31" i="7"/>
  <c r="AL31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7" i="7"/>
  <c r="E7" i="7"/>
  <c r="F7" i="7"/>
  <c r="G7" i="7"/>
  <c r="H7" i="7"/>
  <c r="I7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AI7" i="7"/>
  <c r="AJ7" i="7"/>
  <c r="AK7" i="7"/>
  <c r="AL7" i="7"/>
  <c r="D7" i="7"/>
  <c r="C8" i="7"/>
  <c r="C7" i="7"/>
  <c r="T1" i="5"/>
  <c r="J2" i="7"/>
  <c r="H2" i="7"/>
  <c r="B8" i="7"/>
  <c r="B21" i="7"/>
  <c r="B16" i="7"/>
  <c r="B9" i="7"/>
  <c r="B26" i="7"/>
  <c r="B25" i="7"/>
  <c r="B17" i="7"/>
  <c r="B32" i="7"/>
  <c r="B30" i="7"/>
  <c r="B29" i="7"/>
  <c r="B22" i="7"/>
  <c r="B20" i="7"/>
  <c r="B12" i="7"/>
  <c r="B24" i="7"/>
  <c r="B7" i="7"/>
  <c r="B27" i="7"/>
  <c r="B13" i="7"/>
  <c r="B18" i="7"/>
  <c r="B10" i="7"/>
  <c r="B14" i="7"/>
  <c r="B23" i="7"/>
  <c r="B11" i="7"/>
  <c r="B19" i="7"/>
  <c r="B31" i="7"/>
  <c r="B15" i="7"/>
</calcChain>
</file>

<file path=xl/sharedStrings.xml><?xml version="1.0" encoding="utf-8"?>
<sst xmlns="http://schemas.openxmlformats.org/spreadsheetml/2006/main" count="442" uniqueCount="213">
  <si>
    <t>N° de ligne</t>
  </si>
  <si>
    <t>Date</t>
  </si>
  <si>
    <t>N° de carte</t>
  </si>
  <si>
    <t>N° de points</t>
  </si>
  <si>
    <t>Nom</t>
  </si>
  <si>
    <t>Prénom</t>
  </si>
  <si>
    <t>N°de semaine</t>
  </si>
  <si>
    <t>Articles</t>
  </si>
  <si>
    <t>Quantité prise</t>
  </si>
  <si>
    <t>Commentaires</t>
  </si>
  <si>
    <t>9 / S19</t>
  </si>
  <si>
    <t>Café 250 g</t>
  </si>
  <si>
    <t>Confiture 400 g</t>
  </si>
  <si>
    <t>Biscottes ou Céréales</t>
  </si>
  <si>
    <t>Cacao 450 g</t>
  </si>
  <si>
    <t>Huile</t>
  </si>
  <si>
    <t>Farine</t>
  </si>
  <si>
    <t>Beurre ou margarine 250 g</t>
  </si>
  <si>
    <t>Potage (sachet)</t>
  </si>
  <si>
    <t>Champignons 1/4</t>
  </si>
  <si>
    <t>Nutella</t>
  </si>
  <si>
    <t>Boissons diverses</t>
  </si>
  <si>
    <t>Chocolats</t>
  </si>
  <si>
    <t>8 / S18</t>
  </si>
  <si>
    <t>10 / S20</t>
  </si>
  <si>
    <t>11 / S21</t>
  </si>
  <si>
    <t>Concentré tomates (lot 3 boîtes)</t>
  </si>
  <si>
    <t>Laurent</t>
  </si>
  <si>
    <t>13 / S23</t>
  </si>
  <si>
    <t>Point par personne</t>
  </si>
  <si>
    <t>Point</t>
  </si>
  <si>
    <t>Famille de</t>
  </si>
  <si>
    <t>Alimentation</t>
  </si>
  <si>
    <t>Mange tout</t>
  </si>
  <si>
    <t>Sans Viande</t>
  </si>
  <si>
    <t>Sans Porc</t>
  </si>
  <si>
    <t>Isabelle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</si>
  <si>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</si>
  <si>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</si>
  <si>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</si>
  <si>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</si>
  <si>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</si>
  <si>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</si>
  <si>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</si>
  <si>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</si>
  <si>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</si>
  <si>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</si>
  <si>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</si>
  <si>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</si>
  <si>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</si>
  <si>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</si>
  <si>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</si>
  <si>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</si>
  <si>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</si>
  <si>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</si>
  <si>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</si>
  <si>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</si>
  <si>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</si>
  <si>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</si>
  <si>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</si>
  <si>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</si>
  <si>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</si>
  <si>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</si>
  <si>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</si>
  <si>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</si>
  <si>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</si>
  <si>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</si>
  <si>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</si>
  <si>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</si>
  <si>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</si>
  <si>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</si>
  <si>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</si>
  <si>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</si>
  <si>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Num</t>
  </si>
  <si>
    <t>Sxx</t>
  </si>
  <si>
    <t>Semaine</t>
  </si>
  <si>
    <t>Divers</t>
  </si>
  <si>
    <t>Produit WC</t>
  </si>
  <si>
    <t>Produit vaisselle</t>
  </si>
  <si>
    <t>Javel</t>
  </si>
  <si>
    <t>Adoucissant</t>
  </si>
  <si>
    <t>Protection fém. (par pers.)</t>
  </si>
  <si>
    <t>Rasoir + Mousse (par pers.)</t>
  </si>
  <si>
    <t>Brosse à dents (par pers.)</t>
  </si>
  <si>
    <t>Dentifrice (par pers.)</t>
  </si>
  <si>
    <t>Shampooing / Douche</t>
  </si>
  <si>
    <t>Lot 4 savonnettes</t>
  </si>
  <si>
    <t>Colonne2</t>
  </si>
  <si>
    <t>Reçu</t>
  </si>
  <si>
    <t>10</t>
  </si>
  <si>
    <t>9</t>
  </si>
  <si>
    <t>8</t>
  </si>
  <si>
    <t>7</t>
  </si>
  <si>
    <t>6</t>
  </si>
  <si>
    <t>5</t>
  </si>
  <si>
    <t>4</t>
  </si>
  <si>
    <t>3</t>
  </si>
  <si>
    <t>2</t>
  </si>
  <si>
    <t>1</t>
  </si>
  <si>
    <t>ARTICLES</t>
  </si>
  <si>
    <t>Colonne1</t>
  </si>
  <si>
    <t>Saisir le n° de carte</t>
  </si>
  <si>
    <t>et en auto feuille Articles Semaine</t>
  </si>
  <si>
    <t>Famille de:</t>
  </si>
  <si>
    <t>N° Carte</t>
  </si>
  <si>
    <t>PRODUITS COMPLÉMENTAIRES</t>
  </si>
  <si>
    <t>Rajouter des articles pour feuille Articles</t>
  </si>
  <si>
    <t>36 / S46</t>
  </si>
  <si>
    <t>35 / S45</t>
  </si>
  <si>
    <t>34 / S44</t>
  </si>
  <si>
    <t>33 / S43</t>
  </si>
  <si>
    <t>32 / S42</t>
  </si>
  <si>
    <t>31 / S41</t>
  </si>
  <si>
    <t>30 / S40</t>
  </si>
  <si>
    <t>29 / S39</t>
  </si>
  <si>
    <t>28 / S38</t>
  </si>
  <si>
    <t>27 / S37</t>
  </si>
  <si>
    <t>26 / S36</t>
  </si>
  <si>
    <t>25 / S35</t>
  </si>
  <si>
    <t>24 / S34</t>
  </si>
  <si>
    <t>23 / S33</t>
  </si>
  <si>
    <t>22 / S32</t>
  </si>
  <si>
    <t>21 / S31</t>
  </si>
  <si>
    <t>20 / S30</t>
  </si>
  <si>
    <t>19 / S29</t>
  </si>
  <si>
    <t>18 / S28</t>
  </si>
  <si>
    <t>17 / S27</t>
  </si>
  <si>
    <t>16 / S26</t>
  </si>
  <si>
    <t>15 / S25</t>
  </si>
  <si>
    <t>14 / S24</t>
  </si>
  <si>
    <t>12 / S22</t>
  </si>
  <si>
    <t>7 / S17</t>
  </si>
  <si>
    <t>6 / S16</t>
  </si>
  <si>
    <t>5 / S15</t>
  </si>
  <si>
    <t>4 / S14</t>
  </si>
  <si>
    <t>3 / S13</t>
  </si>
  <si>
    <t>2 / S12</t>
  </si>
  <si>
    <t>1 / S11</t>
  </si>
  <si>
    <t>TOTAL</t>
  </si>
  <si>
    <t>Nom - Prénom :</t>
  </si>
  <si>
    <t>N° de Carte :</t>
  </si>
  <si>
    <t>11</t>
  </si>
  <si>
    <t>12</t>
  </si>
  <si>
    <t>Reste</t>
  </si>
  <si>
    <t>Sucre</t>
  </si>
  <si>
    <t>Miel</t>
  </si>
  <si>
    <t>Moutarde</t>
  </si>
  <si>
    <t>Sirop</t>
  </si>
  <si>
    <t>Vinaigre</t>
  </si>
  <si>
    <t>Ketchup</t>
  </si>
  <si>
    <t>Mayonaise</t>
  </si>
  <si>
    <t>Lessive (1 kg)</t>
  </si>
  <si>
    <t>Détergent (1 litre)</t>
  </si>
  <si>
    <t>Mouchoir</t>
  </si>
  <si>
    <t>Calgon</t>
  </si>
  <si>
    <t>Soin cheveux (Pot Jaune)</t>
  </si>
  <si>
    <t>Coton tige</t>
  </si>
  <si>
    <t>Masque</t>
  </si>
  <si>
    <t>CAES</t>
  </si>
  <si>
    <t>Situation</t>
  </si>
  <si>
    <t>Activé</t>
  </si>
  <si>
    <t>MARDI</t>
  </si>
  <si>
    <t>JEUDI</t>
  </si>
  <si>
    <t>Colonne3</t>
  </si>
  <si>
    <t>Jour</t>
  </si>
  <si>
    <t>Heure</t>
  </si>
  <si>
    <t>Texte</t>
  </si>
  <si>
    <t>Serviette</t>
  </si>
  <si>
    <t>1 savonnette</t>
  </si>
  <si>
    <t>sem resto</t>
  </si>
  <si>
    <t>DROIT</t>
  </si>
  <si>
    <t>Accepté provisoire</t>
  </si>
  <si>
    <t>N° Ligne</t>
  </si>
  <si>
    <t>SAME</t>
  </si>
  <si>
    <t>Noël</t>
  </si>
  <si>
    <t>DUPONT</t>
  </si>
  <si>
    <t>François</t>
  </si>
  <si>
    <t>MARAIS</t>
  </si>
  <si>
    <t>Gilles</t>
  </si>
  <si>
    <t>ABDOUL</t>
  </si>
  <si>
    <t>Ahmed</t>
  </si>
  <si>
    <t>KAKA</t>
  </si>
  <si>
    <t>JAURES</t>
  </si>
  <si>
    <t>Thierry</t>
  </si>
  <si>
    <t>COMO</t>
  </si>
  <si>
    <t>Lucia</t>
  </si>
  <si>
    <t>LOBO</t>
  </si>
  <si>
    <t>Anna</t>
  </si>
  <si>
    <t>TOTO</t>
  </si>
  <si>
    <t>Pierre</t>
  </si>
  <si>
    <t>FRANK</t>
  </si>
  <si>
    <t>Jean</t>
  </si>
  <si>
    <t>GRAND</t>
  </si>
  <si>
    <t>Walter</t>
  </si>
  <si>
    <t>ROBOT</t>
  </si>
  <si>
    <t>Hervé</t>
  </si>
  <si>
    <t>TORO</t>
  </si>
  <si>
    <t>Romain</t>
  </si>
  <si>
    <t>ZOZO</t>
  </si>
  <si>
    <t>Axel</t>
  </si>
  <si>
    <t>GOGO</t>
  </si>
  <si>
    <t>Marc</t>
  </si>
  <si>
    <t>LAPIN</t>
  </si>
  <si>
    <t>JARDIN</t>
  </si>
  <si>
    <t>Christine</t>
  </si>
  <si>
    <t>CORNIER</t>
  </si>
  <si>
    <t>Léa</t>
  </si>
  <si>
    <t>HUMMO</t>
  </si>
  <si>
    <t>Hélenne</t>
  </si>
  <si>
    <t>RENARD</t>
  </si>
  <si>
    <t>Alexia</t>
  </si>
  <si>
    <t>16/06/2023</t>
  </si>
  <si>
    <t>17/06/2023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</si>
</sst>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&quot;S&quot;0"/>
  </numFmts>
  <fonts count="25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8"/>
      <color rgb="FFFF0000"/>
      <name val="Arial"/>
      <family val="2"/>
    </font>
    <font>
      <b/>
      <sz val="12"/>
      <color rgb="FFFF0000"/>
      <name val="Arial"/>
      <family val="2"/>
    </font>
    <font>
      <b/>
      <i/>
      <u/>
      <sz val="18"/>
      <name val="Arial"/>
      <family val="2"/>
    </font>
    <font>
      <b/>
      <sz val="10"/>
      <name val="Arial"/>
      <family val="2"/>
    </font>
    <font>
      <b/>
      <sz val="14"/>
      <color rgb="FF0000FF"/>
      <name val="Arial"/>
      <family val="2"/>
    </font>
    <font>
      <b/>
      <sz val="12"/>
      <color rgb="FF0000FF"/>
      <name val="Arial"/>
      <family val="2"/>
    </font>
    <font>
      <b/>
      <sz val="14"/>
      <name val="Arial"/>
      <family val="2"/>
    </font>
    <font>
      <b/>
      <sz val="24"/>
      <color rgb="FFFF0000"/>
      <name val="Calibri"/>
      <family val="2"/>
    </font>
    <font>
      <b/>
      <sz val="20"/>
      <color rgb="FF0000FF"/>
      <name val="Calibri"/>
      <family val="2"/>
    </font>
    <font>
      <sz val="14"/>
      <name val="Calibri"/>
      <family val="2"/>
      <scheme val="minor"/>
    </font>
    <font>
      <sz val="12"/>
      <name val="Arial"/>
    </font>
    <font>
      <b/>
      <sz val="16"/>
      <name val="Arial"/>
      <family val="2"/>
    </font>
    <font>
      <b/>
      <sz val="18"/>
      <name val="Arial"/>
      <family val="2"/>
    </font>
    <font>
      <sz val="12"/>
      <color rgb="FF141414"/>
      <name val="Helvetica Neue"/>
    </font>
    <font>
      <b/>
      <sz val="16"/>
      <color rgb="FF7030A0"/>
      <name val="Arial"/>
      <family val="2"/>
    </font>
    <font>
      <sz val="12"/>
      <color indexed="17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color indexed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55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1">
    <xf numFmtId="0" fontId="0" fillId="0" borderId="0"/>
    <xf numFmtId="0" fontId="1" fillId="0" borderId="0"/>
    <xf numFmtId="0" fontId="19" fillId="12" borderId="0" applyNumberFormat="0" applyBorder="0" applyAlignment="0" applyProtection="0"/>
    <xf numFmtId="44" fontId="1" fillId="0" borderId="0" applyFont="0" applyFill="0" applyBorder="0" applyAlignment="0" applyProtection="0"/>
    <xf numFmtId="0" fontId="1" fillId="11" borderId="16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7" applyNumberFormat="0" applyFill="0" applyAlignment="0" applyProtection="0"/>
    <xf numFmtId="0" fontId="22" fillId="0" borderId="18" applyNumberFormat="0" applyFill="0" applyAlignment="0" applyProtection="0"/>
    <xf numFmtId="0" fontId="23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24" fillId="13" borderId="20" applyNumberFormat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left" vertical="center"/>
    </xf>
    <xf numFmtId="0" fontId="2" fillId="0" borderId="3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" fillId="0" borderId="4" xfId="1" applyFont="1" applyBorder="1" applyAlignment="1">
      <alignment horizontal="center"/>
    </xf>
    <xf numFmtId="0" fontId="4" fillId="5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5" fillId="0" borderId="0" xfId="1" applyFont="1"/>
    <xf numFmtId="0" fontId="2" fillId="5" borderId="0" xfId="1" applyFont="1" applyFill="1" applyAlignment="1">
      <alignment horizontal="center"/>
    </xf>
    <xf numFmtId="0" fontId="6" fillId="0" borderId="0" xfId="1" applyFont="1"/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0" xfId="0" applyFont="1"/>
    <xf numFmtId="0" fontId="9" fillId="0" borderId="4" xfId="0" applyFont="1" applyBorder="1" applyAlignment="1">
      <alignment horizontal="center"/>
    </xf>
    <xf numFmtId="0" fontId="2" fillId="0" borderId="0" xfId="0" applyFont="1" applyFill="1"/>
    <xf numFmtId="0" fontId="2" fillId="0" borderId="3" xfId="1" applyFont="1" applyFill="1" applyBorder="1" applyAlignment="1">
      <alignment horizontal="center"/>
    </xf>
    <xf numFmtId="0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0" fontId="2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" xfId="0" applyNumberFormat="1" applyFont="1" applyBorder="1" applyAlignment="1" applyProtection="1">
      <alignment horizontal="center" vertical="center" wrapText="1"/>
      <protection locked="0"/>
    </xf>
    <xf numFmtId="20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>
      <alignment horizontal="center"/>
    </xf>
    <xf numFmtId="14" fontId="2" fillId="4" borderId="4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0" fontId="2" fillId="4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/>
    </xf>
    <xf numFmtId="0" fontId="1" fillId="0" borderId="0" xfId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14" fillId="0" borderId="3" xfId="1" applyFont="1" applyBorder="1" applyAlignment="1">
      <alignment horizontal="left" vertical="center"/>
    </xf>
    <xf numFmtId="0" fontId="0" fillId="0" borderId="0" xfId="0" applyFill="1" applyAlignment="1">
      <alignment horizontal="center"/>
    </xf>
    <xf numFmtId="164" fontId="0" fillId="3" borderId="0" xfId="0" applyNumberFormat="1" applyFill="1" applyAlignment="1">
      <alignment horizontal="center"/>
    </xf>
    <xf numFmtId="1" fontId="0" fillId="3" borderId="0" xfId="0" applyNumberFormat="1" applyFill="1" applyAlignment="1">
      <alignment horizontal="center"/>
    </xf>
    <xf numFmtId="0" fontId="2" fillId="0" borderId="0" xfId="0" applyNumberFormat="1" applyFont="1" applyFill="1" applyAlignment="1">
      <alignment horizontal="center" vertical="center" wrapText="1"/>
    </xf>
    <xf numFmtId="0" fontId="10" fillId="4" borderId="7" xfId="1" applyFont="1" applyFill="1" applyBorder="1" applyAlignment="1" applyProtection="1">
      <alignment horizontal="center" vertical="center"/>
      <protection locked="0"/>
    </xf>
    <xf numFmtId="0" fontId="3" fillId="10" borderId="0" xfId="1" applyFont="1" applyFill="1" applyAlignment="1">
      <alignment horizontal="center"/>
    </xf>
    <xf numFmtId="0" fontId="15" fillId="10" borderId="4" xfId="1" applyFont="1" applyFill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3" fillId="4" borderId="4" xfId="1" applyFont="1" applyFill="1" applyBorder="1" applyAlignment="1">
      <alignment horizontal="center"/>
    </xf>
    <xf numFmtId="0" fontId="3" fillId="4" borderId="6" xfId="1" applyFont="1" applyFill="1" applyBorder="1" applyAlignment="1">
      <alignment horizontal="center"/>
    </xf>
    <xf numFmtId="0" fontId="3" fillId="4" borderId="7" xfId="1" applyFont="1" applyFill="1" applyBorder="1" applyAlignment="1">
      <alignment horizontal="center"/>
    </xf>
    <xf numFmtId="0" fontId="15" fillId="4" borderId="0" xfId="1" applyFont="1" applyFill="1" applyBorder="1" applyAlignment="1">
      <alignment horizontal="center" vertical="center"/>
    </xf>
    <xf numFmtId="0" fontId="18" fillId="5" borderId="1" xfId="1" applyFont="1" applyFill="1" applyBorder="1" applyAlignment="1">
      <alignment horizontal="center"/>
    </xf>
    <xf numFmtId="0" fontId="18" fillId="5" borderId="2" xfId="1" applyFont="1" applyFill="1" applyBorder="1" applyAlignment="1">
      <alignment horizontal="center"/>
    </xf>
    <xf numFmtId="0" fontId="18" fillId="5" borderId="2" xfId="1" applyNumberFormat="1" applyFont="1" applyFill="1" applyBorder="1" applyAlignment="1">
      <alignment horizontal="center"/>
    </xf>
    <xf numFmtId="0" fontId="2" fillId="0" borderId="4" xfId="1" applyFont="1" applyBorder="1" applyAlignment="1">
      <alignment horizontal="center" vertical="center"/>
    </xf>
    <xf numFmtId="0" fontId="18" fillId="6" borderId="4" xfId="1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center" wrapText="1"/>
    </xf>
    <xf numFmtId="0" fontId="10" fillId="8" borderId="7" xfId="0" applyFont="1" applyFill="1" applyBorder="1" applyAlignment="1">
      <alignment horizontal="center" vertical="center"/>
    </xf>
    <xf numFmtId="0" fontId="2" fillId="0" borderId="0" xfId="0" applyFont="1" applyAlignment="1"/>
    <xf numFmtId="0" fontId="16" fillId="10" borderId="0" xfId="1" applyNumberFormat="1" applyFont="1" applyFill="1" applyAlignment="1">
      <alignment horizontal="center" vertical="center"/>
    </xf>
    <xf numFmtId="0" fontId="2" fillId="0" borderId="4" xfId="1" applyNumberFormat="1" applyFont="1" applyBorder="1" applyAlignment="1">
      <alignment horizontal="center" vertical="center" wrapText="1"/>
    </xf>
    <xf numFmtId="14" fontId="0" fillId="0" borderId="0" xfId="0" applyNumberFormat="1" applyFill="1" applyAlignment="1">
      <alignment horizontal="center"/>
    </xf>
    <xf numFmtId="0" fontId="6" fillId="0" borderId="0" xfId="1" applyFont="1" applyAlignment="1">
      <alignment horizontal="center"/>
    </xf>
    <xf numFmtId="0" fontId="9" fillId="7" borderId="14" xfId="1" applyFont="1" applyFill="1" applyBorder="1" applyAlignment="1">
      <alignment horizontal="center" vertical="center"/>
    </xf>
    <xf numFmtId="0" fontId="9" fillId="7" borderId="13" xfId="1" applyFont="1" applyFill="1" applyBorder="1" applyAlignment="1">
      <alignment horizontal="center" vertical="center"/>
    </xf>
    <xf numFmtId="0" fontId="8" fillId="7" borderId="12" xfId="1" applyFont="1" applyFill="1" applyBorder="1" applyAlignment="1">
      <alignment horizontal="center" vertical="center"/>
    </xf>
    <xf numFmtId="0" fontId="8" fillId="7" borderId="11" xfId="1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</cellXfs>
  <cellStyles count="11">
    <cellStyle name="Bon_Article Bis" xfId="2"/>
    <cellStyle name="Euro" xfId="3"/>
    <cellStyle name="Normal" xfId="0" builtinId="0"/>
    <cellStyle name="Normal 2" xfId="1"/>
    <cellStyle name="Remarque_Article Bis" xfId="4"/>
    <cellStyle name="Titre 1_Article Bis" xfId="6"/>
    <cellStyle name="Titre 2_Article Bis" xfId="7"/>
    <cellStyle name="Titre 3_Article Bis" xfId="8"/>
    <cellStyle name="Titre 4_Article Bis" xfId="9"/>
    <cellStyle name="Titre _Article Bis" xfId="5"/>
    <cellStyle name="Vérification de cellule_Article Bis" xfId="10"/>
  </cellStyles>
  <dxfs count="99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7030A0"/>
        <name val="Arial"/>
        <scheme val="none"/>
      </font>
      <fill>
        <patternFill patternType="solid">
          <fgColor indexed="64"/>
          <bgColor theme="6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color auto="1"/>
      </font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Arial"/>
        <scheme val="none"/>
      </font>
      <numFmt numFmtId="0" formatCode="General"/>
      <fill>
        <patternFill patternType="solid">
          <fgColor indexed="64"/>
          <bgColor theme="9" tint="-0.49998474074526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7030A0"/>
        <name val="Arial"/>
        <scheme val="none"/>
      </font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b/>
        <i val="0"/>
        <color rgb="FFFF0000"/>
      </font>
      <fill>
        <patternFill>
          <bgColor rgb="FFFF99CC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2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99CC"/>
      <color rgb="FFFF9999"/>
      <color rgb="FFFF99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419100</xdr:colOff>
          <xdr:row>1</xdr:row>
          <xdr:rowOff>0</xdr:rowOff>
        </xdr:from>
        <xdr:to>
          <xdr:col>6</xdr:col>
          <xdr:colOff>1171575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2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SAISIR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381000</xdr:colOff>
          <xdr:row>0</xdr:row>
          <xdr:rowOff>171450</xdr:rowOff>
        </xdr:from>
        <xdr:to>
          <xdr:col>2</xdr:col>
          <xdr:colOff>238125</xdr:colOff>
          <xdr:row>3</xdr:row>
          <xdr:rowOff>104775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ALLER EN BAS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Base" displayName="t_Base" ref="A6:J41" totalsRowShown="0" headerRowDxfId="98" dataDxfId="97">
  <autoFilter ref="A6:J41"/>
  <tableColumns count="10">
    <tableColumn id="1" name="N° de ligne" dataDxfId="96"/>
    <tableColumn id="2" name="Date" dataDxfId="95"/>
    <tableColumn id="3" name="N° de carte" dataDxfId="94"/>
    <tableColumn id="4" name="N° de points" dataDxfId="93"/>
    <tableColumn id="5" name="Nom" dataDxfId="92"/>
    <tableColumn id="6" name="Prénom" dataDxfId="91"/>
    <tableColumn id="7" name="N°de semaine" dataDxfId="90"/>
    <tableColumn id="8" name="Articles" dataDxfId="89"/>
    <tableColumn id="9" name="Quantité prise" dataDxfId="88"/>
    <tableColumn id="10" name="Commentaires" dataDxfId="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Donnée" displayName="t_Donnée" ref="B3:N23" totalsRowShown="0" headerRowDxfId="86" dataDxfId="85">
  <autoFilter ref="B3:N23"/>
  <tableColumns count="13">
    <tableColumn id="1" name="N° de carte" dataDxfId="84"/>
    <tableColumn id="2" name="Nom" dataDxfId="83"/>
    <tableColumn id="3" name="Prénom" dataDxfId="82"/>
    <tableColumn id="4" name="Point" dataDxfId="81"/>
    <tableColumn id="5" name="Famille de" dataDxfId="80"/>
    <tableColumn id="6" name="Alimentation" dataDxfId="79"/>
    <tableColumn id="7" name="Situation" dataDxfId="78"/>
    <tableColumn id="8" name="Jour" dataDxfId="77"/>
    <tableColumn id="9" name="Heure" dataDxfId="76"/>
    <tableColumn id="10" name="Texte" dataDxfId="75"/>
    <tableColumn id="11" name="Colonne1" dataDxfId="74"/>
    <tableColumn id="12" name="Colonne2" dataDxfId="73"/>
    <tableColumn id="13" name="Colonne3" dataDxfId="7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_Articles" displayName="t_Articles" ref="A3:Q43" totalsRowShown="0" headerRowDxfId="67">
  <autoFilter ref="A3:Q43"/>
  <tableColumns count="17">
    <tableColumn id="1" name="N° Ligne" dataDxfId="66"/>
    <tableColumn id="2" name="ARTICLES" dataDxfId="65"/>
    <tableColumn id="3" name="1" dataDxfId="64"/>
    <tableColumn id="4" name="2" dataDxfId="63"/>
    <tableColumn id="5" name="3" dataDxfId="62"/>
    <tableColumn id="6" name="4" dataDxfId="61"/>
    <tableColumn id="7" name="5" dataDxfId="60"/>
    <tableColumn id="8" name="6" dataDxfId="59"/>
    <tableColumn id="9" name="7" dataDxfId="58"/>
    <tableColumn id="10" name="8" dataDxfId="57"/>
    <tableColumn id="11" name="9" dataDxfId="56"/>
    <tableColumn id="17" name="10" dataDxfId="55" dataCellStyle="Normal 2"/>
    <tableColumn id="16" name="11" dataDxfId="54" dataCellStyle="Normal 2"/>
    <tableColumn id="12" name="12" dataDxfId="53"/>
    <tableColumn id="13" name="Reçu" dataDxfId="52">
      <calculatedColumnFormula>IF(B4=0,"",SUMIFS(t_Base[Articles],t_Base[N° de carte],$O$2,t_Base[N°de semaine],B4))</calculatedColumnFormula>
    </tableColumn>
    <tableColumn id="14" name="DROIT" dataDxfId="51">
      <calculatedColumnFormula>IF(t_Articles[[#This Row],[ARTICLES]]="","",INDEX(t_Articles[[1]:[12]],t_Articles[[#This Row],[N° Ligne]],$P$2))</calculatedColumnFormula>
    </tableColumn>
    <tableColumn id="15" name="Reste" dataDxfId="50">
      <calculatedColumnFormula>IF(t_Articles[[#This Row],[ARTICLES]]="","",IF(t_Articles[[#This Row],[DROIT]]-t_Articles[[#This Row],[Reçu]]=0,"REÇU",t_Articles[[#This Row],[DROIT]]-t_Articles[[#This Row],[Reçu]]))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6" name="t_Art_Sem" displayName="t_Art_Sem" ref="A6:AL46" totalsRowShown="0" headerRowDxfId="48" dataDxfId="46" headerRowBorderDxfId="47" tableBorderDxfId="45" totalsRowBorderDxfId="44">
  <autoFilter ref="A6:AL46"/>
  <tableColumns count="38">
    <tableColumn id="1" name="ARTICLES" dataDxfId="43">
      <calculatedColumnFormula>Articles!B4</calculatedColumnFormula>
    </tableColumn>
    <tableColumn id="2" name="TOTAL" dataDxfId="42">
      <calculatedColumnFormula>SUM(C7:AL7)</calculatedColumnFormula>
    </tableColumn>
    <tableColumn id="13" name="1 / S11" dataDxfId="41">
      <calculatedColumnFormula>SUMIFS(t_Base[[Quantité prise]:[Quantité prise]],t_Base[[N° de carte]:[N° de carte]],$B$2,t_Base[[N°de semaine]:[N°de semaine]],#REF!,t_Base[[Articles]:[Articles]],$A7)</calculatedColumnFormula>
    </tableColumn>
    <tableColumn id="14" name="2 / S12" dataDxfId="40">
      <calculatedColumnFormula>SUMIFS(t_Base[[Quantité prise]:[Quantité prise]],t_Base[[N° de carte]:[N° de carte]],$B$2,t_Base[[N°de semaine]:[N°de semaine]],D$6,t_Base[[Articles]:[Articles]],$A7)</calculatedColumnFormula>
    </tableColumn>
    <tableColumn id="15" name="3 / S13" dataDxfId="39">
      <calculatedColumnFormula>SUMIFS(t_Base[[Quantité prise]:[Quantité prise]],t_Base[[N° de carte]:[N° de carte]],$B$2,t_Base[[N°de semaine]:[N°de semaine]],E$6,t_Base[[Articles]:[Articles]],$A7)</calculatedColumnFormula>
    </tableColumn>
    <tableColumn id="16" name="4 / S14" dataDxfId="38">
      <calculatedColumnFormula>SUMIFS(t_Base[[Quantité prise]:[Quantité prise]],t_Base[[N° de carte]:[N° de carte]],$B$2,t_Base[[N°de semaine]:[N°de semaine]],F$6,t_Base[[Articles]:[Articles]],$A7)</calculatedColumnFormula>
    </tableColumn>
    <tableColumn id="17" name="5 / S15" dataDxfId="37">
      <calculatedColumnFormula>SUMIFS(t_Base[[Quantité prise]:[Quantité prise]],t_Base[[N° de carte]:[N° de carte]],$B$2,t_Base[[N°de semaine]:[N°de semaine]],G$6,t_Base[[Articles]:[Articles]],$A7)</calculatedColumnFormula>
    </tableColumn>
    <tableColumn id="18" name="6 / S16" dataDxfId="36">
      <calculatedColumnFormula>SUMIFS(t_Base[[Quantité prise]:[Quantité prise]],t_Base[[N° de carte]:[N° de carte]],$B$2,t_Base[[N°de semaine]:[N°de semaine]],H$6,t_Base[[Articles]:[Articles]],$A7)</calculatedColumnFormula>
    </tableColumn>
    <tableColumn id="19" name="7 / S17" dataDxfId="35">
      <calculatedColumnFormula>SUMIFS(t_Base[[Quantité prise]:[Quantité prise]],t_Base[[N° de carte]:[N° de carte]],$B$2,t_Base[[N°de semaine]:[N°de semaine]],I$6,t_Base[[Articles]:[Articles]],$A7)</calculatedColumnFormula>
    </tableColumn>
    <tableColumn id="20" name="8 / S18" dataDxfId="34">
      <calculatedColumnFormula>SUMIFS(t_Base[[Quantité prise]:[Quantité prise]],t_Base[[N° de carte]:[N° de carte]],$B$2,t_Base[[N°de semaine]:[N°de semaine]],J$6,t_Base[[Articles]:[Articles]],$A7)</calculatedColumnFormula>
    </tableColumn>
    <tableColumn id="21" name="9 / S19" dataDxfId="33">
      <calculatedColumnFormula>SUMIFS(t_Base[[Quantité prise]:[Quantité prise]],t_Base[[N° de carte]:[N° de carte]],$B$2,t_Base[[N°de semaine]:[N°de semaine]],K$6,t_Base[[Articles]:[Articles]],$A7)</calculatedColumnFormula>
    </tableColumn>
    <tableColumn id="22" name="10 / S20" dataDxfId="32">
      <calculatedColumnFormula>SUMIFS(t_Base[[Quantité prise]:[Quantité prise]],t_Base[[N° de carte]:[N° de carte]],$B$2,t_Base[[N°de semaine]:[N°de semaine]],L$6,t_Base[[Articles]:[Articles]],$A7)</calculatedColumnFormula>
    </tableColumn>
    <tableColumn id="23" name="11 / S21" dataDxfId="31">
      <calculatedColumnFormula>SUMIFS(t_Base[[Quantité prise]:[Quantité prise]],t_Base[[N° de carte]:[N° de carte]],$B$2,t_Base[[N°de semaine]:[N°de semaine]],M$6,t_Base[[Articles]:[Articles]],$A7)</calculatedColumnFormula>
    </tableColumn>
    <tableColumn id="24" name="12 / S22" dataDxfId="30">
      <calculatedColumnFormula>SUMIFS(t_Base[[Quantité prise]:[Quantité prise]],t_Base[[N° de carte]:[N° de carte]],$B$2,t_Base[[N°de semaine]:[N°de semaine]],N$6,t_Base[[Articles]:[Articles]],$A7)</calculatedColumnFormula>
    </tableColumn>
    <tableColumn id="25" name="13 / S23" dataDxfId="29">
      <calculatedColumnFormula>SUMIFS(t_Base[[Quantité prise]:[Quantité prise]],t_Base[[N° de carte]:[N° de carte]],$B$2,t_Base[[N°de semaine]:[N°de semaine]],O$6,t_Base[[Articles]:[Articles]],$A7)</calculatedColumnFormula>
    </tableColumn>
    <tableColumn id="26" name="14 / S24" dataDxfId="28">
      <calculatedColumnFormula>SUMIFS(t_Base[[Quantité prise]:[Quantité prise]],t_Base[[N° de carte]:[N° de carte]],$B$2,t_Base[[N°de semaine]:[N°de semaine]],P$6,t_Base[[Articles]:[Articles]],$A7)</calculatedColumnFormula>
    </tableColumn>
    <tableColumn id="27" name="15 / S25" dataDxfId="27">
      <calculatedColumnFormula>SUMIFS(t_Base[[Quantité prise]:[Quantité prise]],t_Base[[N° de carte]:[N° de carte]],$B$2,t_Base[[N°de semaine]:[N°de semaine]],Q$6,t_Base[[Articles]:[Articles]],$A7)</calculatedColumnFormula>
    </tableColumn>
    <tableColumn id="28" name="16 / S26" dataDxfId="26">
      <calculatedColumnFormula>SUMIFS(t_Base[[Quantité prise]:[Quantité prise]],t_Base[[N° de carte]:[N° de carte]],$B$2,t_Base[[N°de semaine]:[N°de semaine]],R$6,t_Base[[Articles]:[Articles]],$A7)</calculatedColumnFormula>
    </tableColumn>
    <tableColumn id="29" name="17 / S27" dataDxfId="25">
      <calculatedColumnFormula>SUMIFS(t_Base[[Quantité prise]:[Quantité prise]],t_Base[[N° de carte]:[N° de carte]],$B$2,t_Base[[N°de semaine]:[N°de semaine]],S$6,t_Base[[Articles]:[Articles]],$A7)</calculatedColumnFormula>
    </tableColumn>
    <tableColumn id="30" name="18 / S28" dataDxfId="24">
      <calculatedColumnFormula>SUMIFS(t_Base[[Quantité prise]:[Quantité prise]],t_Base[[N° de carte]:[N° de carte]],$B$2,t_Base[[N°de semaine]:[N°de semaine]],T$6,t_Base[[Articles]:[Articles]],$A7)</calculatedColumnFormula>
    </tableColumn>
    <tableColumn id="31" name="19 / S29" dataDxfId="23">
      <calculatedColumnFormula>SUMIFS(t_Base[[Quantité prise]:[Quantité prise]],t_Base[[N° de carte]:[N° de carte]],$B$2,t_Base[[N°de semaine]:[N°de semaine]],U$6,t_Base[[Articles]:[Articles]],$A7)</calculatedColumnFormula>
    </tableColumn>
    <tableColumn id="32" name="20 / S30" dataDxfId="22">
      <calculatedColumnFormula>SUMIFS(t_Base[[Quantité prise]:[Quantité prise]],t_Base[[N° de carte]:[N° de carte]],$B$2,t_Base[[N°de semaine]:[N°de semaine]],V$6,t_Base[[Articles]:[Articles]],$A7)</calculatedColumnFormula>
    </tableColumn>
    <tableColumn id="33" name="21 / S31" dataDxfId="21">
      <calculatedColumnFormula>SUMIFS(t_Base[[Quantité prise]:[Quantité prise]],t_Base[[N° de carte]:[N° de carte]],$B$2,t_Base[[N°de semaine]:[N°de semaine]],W$6,t_Base[[Articles]:[Articles]],$A7)</calculatedColumnFormula>
    </tableColumn>
    <tableColumn id="34" name="22 / S32" dataDxfId="20">
      <calculatedColumnFormula>SUMIFS(t_Base[[Quantité prise]:[Quantité prise]],t_Base[[N° de carte]:[N° de carte]],$B$2,t_Base[[N°de semaine]:[N°de semaine]],X$6,t_Base[[Articles]:[Articles]],$A7)</calculatedColumnFormula>
    </tableColumn>
    <tableColumn id="35" name="23 / S33" dataDxfId="19">
      <calculatedColumnFormula>SUMIFS(t_Base[[Quantité prise]:[Quantité prise]],t_Base[[N° de carte]:[N° de carte]],$B$2,t_Base[[N°de semaine]:[N°de semaine]],Y$6,t_Base[[Articles]:[Articles]],$A7)</calculatedColumnFormula>
    </tableColumn>
    <tableColumn id="36" name="24 / S34" dataDxfId="18">
      <calculatedColumnFormula>SUMIFS(t_Base[[Quantité prise]:[Quantité prise]],t_Base[[N° de carte]:[N° de carte]],$B$2,t_Base[[N°de semaine]:[N°de semaine]],Z$6,t_Base[[Articles]:[Articles]],$A7)</calculatedColumnFormula>
    </tableColumn>
    <tableColumn id="37" name="25 / S35" dataDxfId="17">
      <calculatedColumnFormula>SUMIFS(t_Base[[Quantité prise]:[Quantité prise]],t_Base[[N° de carte]:[N° de carte]],$B$2,t_Base[[N°de semaine]:[N°de semaine]],AA$6,t_Base[[Articles]:[Articles]],$A7)</calculatedColumnFormula>
    </tableColumn>
    <tableColumn id="38" name="26 / S36" dataDxfId="16">
      <calculatedColumnFormula>SUMIFS(t_Base[[Quantité prise]:[Quantité prise]],t_Base[[N° de carte]:[N° de carte]],$B$2,t_Base[[N°de semaine]:[N°de semaine]],AB$6,t_Base[[Articles]:[Articles]],$A7)</calculatedColumnFormula>
    </tableColumn>
    <tableColumn id="39" name="27 / S37" dataDxfId="15">
      <calculatedColumnFormula>SUMIFS(t_Base[[Quantité prise]:[Quantité prise]],t_Base[[N° de carte]:[N° de carte]],$B$2,t_Base[[N°de semaine]:[N°de semaine]],AC$6,t_Base[[Articles]:[Articles]],$A7)</calculatedColumnFormula>
    </tableColumn>
    <tableColumn id="40" name="28 / S38" dataDxfId="14">
      <calculatedColumnFormula>SUMIFS(t_Base[[Quantité prise]:[Quantité prise]],t_Base[[N° de carte]:[N° de carte]],$B$2,t_Base[[N°de semaine]:[N°de semaine]],AD$6,t_Base[[Articles]:[Articles]],$A7)</calculatedColumnFormula>
    </tableColumn>
    <tableColumn id="41" name="29 / S39" dataDxfId="13">
      <calculatedColumnFormula>SUMIFS(t_Base[[Quantité prise]:[Quantité prise]],t_Base[[N° de carte]:[N° de carte]],$B$2,t_Base[[N°de semaine]:[N°de semaine]],AE$6,t_Base[[Articles]:[Articles]],$A7)</calculatedColumnFormula>
    </tableColumn>
    <tableColumn id="42" name="30 / S40" dataDxfId="12">
      <calculatedColumnFormula>SUMIFS(t_Base[[Quantité prise]:[Quantité prise]],t_Base[[N° de carte]:[N° de carte]],$B$2,t_Base[[N°de semaine]:[N°de semaine]],AF$6,t_Base[[Articles]:[Articles]],$A7)</calculatedColumnFormula>
    </tableColumn>
    <tableColumn id="43" name="31 / S41" dataDxfId="11">
      <calculatedColumnFormula>SUMIFS(t_Base[[Quantité prise]:[Quantité prise]],t_Base[[N° de carte]:[N° de carte]],$B$2,t_Base[[N°de semaine]:[N°de semaine]],AG$6,t_Base[[Articles]:[Articles]],$A7)</calculatedColumnFormula>
    </tableColumn>
    <tableColumn id="44" name="32 / S42" dataDxfId="10">
      <calculatedColumnFormula>SUMIFS(t_Base[[Quantité prise]:[Quantité prise]],t_Base[[N° de carte]:[N° de carte]],$B$2,t_Base[[N°de semaine]:[N°de semaine]],AH$6,t_Base[[Articles]:[Articles]],$A7)</calculatedColumnFormula>
    </tableColumn>
    <tableColumn id="45" name="33 / S43" dataDxfId="9">
      <calculatedColumnFormula>SUMIFS(t_Base[[Quantité prise]:[Quantité prise]],t_Base[[N° de carte]:[N° de carte]],$B$2,t_Base[[N°de semaine]:[N°de semaine]],AI$6,t_Base[[Articles]:[Articles]],$A7)</calculatedColumnFormula>
    </tableColumn>
    <tableColumn id="46" name="34 / S44" dataDxfId="8">
      <calculatedColumnFormula>SUMIFS(t_Base[[Quantité prise]:[Quantité prise]],t_Base[[N° de carte]:[N° de carte]],$B$2,t_Base[[N°de semaine]:[N°de semaine]],AJ$6,t_Base[[Articles]:[Articles]],$A7)</calculatedColumnFormula>
    </tableColumn>
    <tableColumn id="47" name="35 / S45" dataDxfId="7">
      <calculatedColumnFormula>SUMIFS(t_Base[[Quantité prise]:[Quantité prise]],t_Base[[N° de carte]:[N° de carte]],$B$2,t_Base[[N°de semaine]:[N°de semaine]],AK$6,t_Base[[Articles]:[Articles]],$A7)</calculatedColumnFormula>
    </tableColumn>
    <tableColumn id="48" name="36 / S46" dataDxfId="6">
      <calculatedColumnFormula>SUMIFS(t_Base[[Quantité prise]:[Quantité prise]],t_Base[[N° de carte]:[N° de carte]],$B$2,t_Base[[N°de semaine]:[N°de semaine]],AL$6,t_Base[[Articles]:[Articles]],$A7)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3" name="t_Semaine" displayName="t_Semaine" ref="B3:E39" totalsRowShown="0" headerRowDxfId="5" dataDxfId="4">
  <autoFilter ref="B3:E39"/>
  <tableColumns count="4">
    <tableColumn id="6" name="Num" dataDxfId="3"/>
    <tableColumn id="7" name="sem resto" dataDxfId="2"/>
    <tableColumn id="2" name="Sxx" dataDxfId="1"/>
    <tableColumn id="3" name="Semaine" dataDxfId="0">
      <calculatedColumnFormula>t_Semaine[[#This Row],[sem resto]]&amp;" / " &amp;t_Semaine[[#This Row],[Sxx]]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J860"/>
  <sheetViews>
    <sheetView tabSelected="1" workbookViewId="0">
      <pane xSplit="3" ySplit="6" topLeftCell="D34" activePane="bottomRight" state="frozen"/>
      <selection pane="topRight" activeCell="D1" sqref="D1"/>
      <selection pane="bottomLeft" activeCell="A7" sqref="A7"/>
      <selection pane="bottomRight" activeCell="G53" sqref="G53"/>
    </sheetView>
  </sheetViews>
  <sheetFormatPr baseColWidth="10" defaultRowHeight="15"/>
  <cols>
    <col min="1" max="1" width="15.28515625" style="1" bestFit="1" customWidth="1"/>
    <col min="2" max="2" width="10.7109375" style="1" bestFit="1" customWidth="1"/>
    <col min="3" max="3" width="15.28515625" style="1" bestFit="1" customWidth="1"/>
    <col min="4" max="4" width="16.42578125" style="1" bestFit="1" customWidth="1"/>
    <col min="5" max="5" width="16.7109375" style="1" customWidth="1"/>
    <col min="6" max="6" width="12.5703125" style="1" bestFit="1" customWidth="1"/>
    <col min="7" max="7" width="18" style="1" bestFit="1" customWidth="1"/>
    <col min="8" max="8" width="29.85546875" style="1" bestFit="1" customWidth="1"/>
    <col min="9" max="9" width="18.28515625" style="1" bestFit="1" customWidth="1"/>
    <col min="10" max="10" width="30.85546875" style="1" customWidth="1"/>
    <col min="11" max="16384" width="11.42578125" style="1"/>
  </cols>
  <sheetData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0" s="44" customFormat="1">
      <c r="A7" s="44">
        <v>1</v>
      </c>
      <c r="B7" s="66" t="s">
        <v>211</v>
      </c>
      <c r="C7" s="44">
        <v>20</v>
      </c>
      <c r="D7" s="44">
        <v>60</v>
      </c>
      <c r="E7" s="44" t="s">
        <v>209</v>
      </c>
      <c r="F7" s="44" t="s">
        <v>210</v>
      </c>
      <c r="G7" s="44" t="s">
        <v>129</v>
      </c>
      <c r="H7" s="44" t="s">
        <v>12</v>
      </c>
      <c r="I7" s="44">
        <v>1</v>
      </c>
    </row>
    <row r="8" spans="1:10" s="44" customFormat="1">
      <c r="A8" s="44">
        <v>1</v>
      </c>
      <c r="B8" s="66" t="s">
        <v>211</v>
      </c>
      <c r="C8" s="44">
        <v>20</v>
      </c>
      <c r="D8" s="44">
        <v>60</v>
      </c>
      <c r="E8" s="44" t="s">
        <v>209</v>
      </c>
      <c r="F8" s="44" t="s">
        <v>210</v>
      </c>
      <c r="G8" s="44" t="s">
        <v>129</v>
      </c>
      <c r="H8" s="44" t="s">
        <v>16</v>
      </c>
      <c r="I8" s="44">
        <v>1</v>
      </c>
    </row>
    <row r="9" spans="1:10" s="44" customFormat="1">
      <c r="A9" s="44">
        <v>1</v>
      </c>
      <c r="B9" s="66" t="s">
        <v>211</v>
      </c>
      <c r="C9" s="44">
        <v>20</v>
      </c>
      <c r="D9" s="44">
        <v>60</v>
      </c>
      <c r="E9" s="44" t="s">
        <v>209</v>
      </c>
      <c r="F9" s="44" t="s">
        <v>210</v>
      </c>
      <c r="G9" s="44" t="s">
        <v>129</v>
      </c>
      <c r="H9" s="44" t="s">
        <v>26</v>
      </c>
      <c r="I9" s="44">
        <v>1</v>
      </c>
    </row>
    <row r="10" spans="1:10" s="44" customFormat="1">
      <c r="A10" s="44">
        <v>1</v>
      </c>
      <c r="B10" s="66" t="s">
        <v>211</v>
      </c>
      <c r="C10" s="44">
        <v>20</v>
      </c>
      <c r="D10" s="44">
        <v>60</v>
      </c>
      <c r="E10" s="44" t="s">
        <v>209</v>
      </c>
      <c r="F10" s="44" t="s">
        <v>210</v>
      </c>
      <c r="G10" s="44" t="s">
        <v>129</v>
      </c>
      <c r="H10" s="44" t="s">
        <v>19</v>
      </c>
      <c r="I10" s="44">
        <v>1</v>
      </c>
    </row>
    <row r="11" spans="1:10" s="44" customFormat="1">
      <c r="A11" s="44">
        <v>1</v>
      </c>
      <c r="B11" s="66" t="s">
        <v>211</v>
      </c>
      <c r="C11" s="44">
        <v>20</v>
      </c>
      <c r="D11" s="44">
        <v>60</v>
      </c>
      <c r="E11" s="44" t="s">
        <v>209</v>
      </c>
      <c r="F11" s="44" t="s">
        <v>210</v>
      </c>
      <c r="G11" s="44" t="s">
        <v>129</v>
      </c>
      <c r="H11" s="44" t="s">
        <v>146</v>
      </c>
      <c r="I11" s="44">
        <v>1</v>
      </c>
    </row>
    <row r="12" spans="1:10" s="44" customFormat="1">
      <c r="A12" s="44">
        <v>2</v>
      </c>
      <c r="B12" s="66" t="s">
        <v>211</v>
      </c>
      <c r="C12" s="44">
        <v>5</v>
      </c>
      <c r="D12" s="44">
        <v>48</v>
      </c>
      <c r="E12" s="44" t="s">
        <v>181</v>
      </c>
      <c r="F12" s="44" t="s">
        <v>27</v>
      </c>
      <c r="G12" s="44" t="s">
        <v>129</v>
      </c>
      <c r="H12" s="44" t="s">
        <v>16</v>
      </c>
      <c r="I12" s="44">
        <v>1</v>
      </c>
    </row>
    <row r="13" spans="1:10" s="44" customFormat="1">
      <c r="A13" s="44">
        <v>2</v>
      </c>
      <c r="B13" s="66" t="s">
        <v>211</v>
      </c>
      <c r="C13" s="44">
        <v>5</v>
      </c>
      <c r="D13" s="44">
        <v>48</v>
      </c>
      <c r="E13" s="44" t="s">
        <v>181</v>
      </c>
      <c r="F13" s="44" t="s">
        <v>27</v>
      </c>
      <c r="G13" s="44" t="s">
        <v>129</v>
      </c>
      <c r="H13" s="44" t="s">
        <v>26</v>
      </c>
      <c r="I13" s="44">
        <v>1</v>
      </c>
    </row>
    <row r="14" spans="1:10" s="44" customFormat="1">
      <c r="A14" s="44">
        <v>2</v>
      </c>
      <c r="B14" s="66" t="s">
        <v>211</v>
      </c>
      <c r="C14" s="44">
        <v>5</v>
      </c>
      <c r="D14" s="44">
        <v>48</v>
      </c>
      <c r="E14" s="44" t="s">
        <v>181</v>
      </c>
      <c r="F14" s="44" t="s">
        <v>27</v>
      </c>
      <c r="G14" s="44" t="s">
        <v>129</v>
      </c>
      <c r="H14" s="44" t="s">
        <v>18</v>
      </c>
      <c r="I14" s="44">
        <v>1</v>
      </c>
    </row>
    <row r="15" spans="1:10" s="44" customFormat="1">
      <c r="A15" s="44">
        <v>2</v>
      </c>
      <c r="B15" s="66" t="s">
        <v>211</v>
      </c>
      <c r="C15" s="44">
        <v>5</v>
      </c>
      <c r="D15" s="44">
        <v>48</v>
      </c>
      <c r="E15" s="44" t="s">
        <v>181</v>
      </c>
      <c r="F15" s="44" t="s">
        <v>27</v>
      </c>
      <c r="G15" s="44" t="s">
        <v>129</v>
      </c>
      <c r="H15" s="44" t="s">
        <v>146</v>
      </c>
      <c r="I15" s="44">
        <v>1</v>
      </c>
    </row>
    <row r="16" spans="1:10" s="44" customFormat="1">
      <c r="A16" s="44">
        <v>2</v>
      </c>
      <c r="B16" s="66" t="s">
        <v>211</v>
      </c>
      <c r="C16" s="44">
        <v>5</v>
      </c>
      <c r="D16" s="44">
        <v>48</v>
      </c>
      <c r="E16" s="44" t="s">
        <v>181</v>
      </c>
      <c r="F16" s="44" t="s">
        <v>27</v>
      </c>
      <c r="G16" s="44" t="s">
        <v>129</v>
      </c>
      <c r="H16" s="44" t="s">
        <v>21</v>
      </c>
      <c r="I16" s="44">
        <v>1</v>
      </c>
    </row>
    <row r="17" spans="1:9" s="44" customFormat="1">
      <c r="A17" s="44">
        <v>2</v>
      </c>
      <c r="B17" s="66" t="s">
        <v>211</v>
      </c>
      <c r="C17" s="44">
        <v>5</v>
      </c>
      <c r="D17" s="44">
        <v>48</v>
      </c>
      <c r="E17" s="44" t="s">
        <v>181</v>
      </c>
      <c r="F17" s="44" t="s">
        <v>27</v>
      </c>
      <c r="G17" s="44" t="s">
        <v>129</v>
      </c>
      <c r="H17" s="44" t="s">
        <v>82</v>
      </c>
      <c r="I17" s="44">
        <v>1</v>
      </c>
    </row>
    <row r="18" spans="1:9" s="44" customFormat="1">
      <c r="A18" s="44">
        <v>2</v>
      </c>
      <c r="B18" s="66" t="s">
        <v>211</v>
      </c>
      <c r="C18" s="44">
        <v>5</v>
      </c>
      <c r="D18" s="44">
        <v>48</v>
      </c>
      <c r="E18" s="44" t="s">
        <v>181</v>
      </c>
      <c r="F18" s="44" t="s">
        <v>27</v>
      </c>
      <c r="G18" s="44" t="s">
        <v>129</v>
      </c>
      <c r="H18" s="44" t="s">
        <v>80</v>
      </c>
      <c r="I18" s="44">
        <v>1</v>
      </c>
    </row>
    <row r="19" spans="1:9" s="44" customFormat="1">
      <c r="A19" s="44">
        <v>2</v>
      </c>
      <c r="B19" s="66" t="s">
        <v>211</v>
      </c>
      <c r="C19" s="44">
        <v>5</v>
      </c>
      <c r="D19" s="44">
        <v>48</v>
      </c>
      <c r="E19" s="44" t="s">
        <v>181</v>
      </c>
      <c r="F19" s="44" t="s">
        <v>27</v>
      </c>
      <c r="G19" s="44" t="s">
        <v>129</v>
      </c>
      <c r="H19" s="44" t="s">
        <v>78</v>
      </c>
      <c r="I19" s="44">
        <v>1</v>
      </c>
    </row>
    <row r="20" spans="1:9" s="44" customFormat="1">
      <c r="A20" s="44">
        <v>2</v>
      </c>
      <c r="B20" s="66" t="s">
        <v>211</v>
      </c>
      <c r="C20" s="44">
        <v>5</v>
      </c>
      <c r="D20" s="44">
        <v>48</v>
      </c>
      <c r="E20" s="44" t="s">
        <v>181</v>
      </c>
      <c r="F20" s="44" t="s">
        <v>27</v>
      </c>
      <c r="G20" s="44" t="s">
        <v>129</v>
      </c>
      <c r="H20" s="44" t="s">
        <v>155</v>
      </c>
      <c r="I20" s="44">
        <v>1</v>
      </c>
    </row>
    <row r="21" spans="1:9" s="44" customFormat="1">
      <c r="A21" s="44">
        <v>3</v>
      </c>
      <c r="B21" s="66" t="s">
        <v>211</v>
      </c>
      <c r="C21" s="44">
        <v>1</v>
      </c>
      <c r="D21" s="44">
        <v>9</v>
      </c>
      <c r="E21" s="44" t="s">
        <v>173</v>
      </c>
      <c r="F21" s="44" t="s">
        <v>174</v>
      </c>
      <c r="G21" s="44" t="s">
        <v>129</v>
      </c>
      <c r="H21" s="44" t="s">
        <v>83</v>
      </c>
      <c r="I21" s="44">
        <v>1</v>
      </c>
    </row>
    <row r="22" spans="1:9" s="44" customFormat="1">
      <c r="A22" s="44">
        <v>3</v>
      </c>
      <c r="B22" s="66" t="s">
        <v>211</v>
      </c>
      <c r="C22" s="44">
        <v>1</v>
      </c>
      <c r="D22" s="44">
        <v>9</v>
      </c>
      <c r="E22" s="44" t="s">
        <v>173</v>
      </c>
      <c r="F22" s="44" t="s">
        <v>174</v>
      </c>
      <c r="G22" s="44" t="s">
        <v>129</v>
      </c>
      <c r="H22" s="44" t="s">
        <v>81</v>
      </c>
      <c r="I22" s="44">
        <v>1</v>
      </c>
    </row>
    <row r="23" spans="1:9" s="44" customFormat="1">
      <c r="A23" s="44">
        <v>3</v>
      </c>
      <c r="B23" s="66" t="s">
        <v>211</v>
      </c>
      <c r="C23" s="44">
        <v>1</v>
      </c>
      <c r="D23" s="44">
        <v>9</v>
      </c>
      <c r="E23" s="44" t="s">
        <v>173</v>
      </c>
      <c r="F23" s="44" t="s">
        <v>174</v>
      </c>
      <c r="G23" s="44" t="s">
        <v>129</v>
      </c>
      <c r="H23" s="44" t="s">
        <v>153</v>
      </c>
      <c r="I23" s="44">
        <v>1</v>
      </c>
    </row>
    <row r="24" spans="1:9" s="44" customFormat="1">
      <c r="A24" s="44">
        <v>3</v>
      </c>
      <c r="B24" s="66" t="s">
        <v>211</v>
      </c>
      <c r="C24" s="44">
        <v>1</v>
      </c>
      <c r="D24" s="44">
        <v>9</v>
      </c>
      <c r="E24" s="44" t="s">
        <v>173</v>
      </c>
      <c r="F24" s="44" t="s">
        <v>174</v>
      </c>
      <c r="G24" s="44" t="s">
        <v>129</v>
      </c>
      <c r="H24" s="44" t="s">
        <v>155</v>
      </c>
      <c r="I24" s="44">
        <v>1</v>
      </c>
    </row>
    <row r="25" spans="1:9" s="44" customFormat="1">
      <c r="A25" s="44">
        <v>20</v>
      </c>
      <c r="B25" s="66" t="s">
        <v>211</v>
      </c>
      <c r="C25" s="44">
        <v>19</v>
      </c>
      <c r="D25" s="44">
        <v>30</v>
      </c>
      <c r="E25" s="44" t="s">
        <v>207</v>
      </c>
      <c r="F25" s="44" t="s">
        <v>208</v>
      </c>
      <c r="G25" s="44" t="s">
        <v>129</v>
      </c>
      <c r="H25" s="44" t="s">
        <v>14</v>
      </c>
      <c r="I25" s="44">
        <v>1</v>
      </c>
    </row>
    <row r="26" spans="1:9" s="44" customFormat="1">
      <c r="A26" s="44">
        <v>20</v>
      </c>
      <c r="B26" s="66" t="s">
        <v>211</v>
      </c>
      <c r="C26" s="44">
        <v>19</v>
      </c>
      <c r="D26" s="44">
        <v>30</v>
      </c>
      <c r="E26" s="44" t="s">
        <v>207</v>
      </c>
      <c r="F26" s="44" t="s">
        <v>208</v>
      </c>
      <c r="G26" s="44" t="s">
        <v>129</v>
      </c>
      <c r="H26" s="44" t="s">
        <v>145</v>
      </c>
      <c r="I26" s="44">
        <v>1</v>
      </c>
    </row>
    <row r="27" spans="1:9" s="44" customFormat="1">
      <c r="A27" s="44">
        <v>20</v>
      </c>
      <c r="B27" s="66" t="s">
        <v>211</v>
      </c>
      <c r="C27" s="44">
        <v>19</v>
      </c>
      <c r="D27" s="44">
        <v>30</v>
      </c>
      <c r="E27" s="44" t="s">
        <v>207</v>
      </c>
      <c r="F27" s="44" t="s">
        <v>208</v>
      </c>
      <c r="G27" s="44" t="s">
        <v>129</v>
      </c>
      <c r="H27" s="44" t="s">
        <v>17</v>
      </c>
      <c r="I27" s="44">
        <v>1</v>
      </c>
    </row>
    <row r="28" spans="1:9" s="44" customFormat="1">
      <c r="A28" s="44">
        <v>20</v>
      </c>
      <c r="B28" s="66" t="s">
        <v>211</v>
      </c>
      <c r="C28" s="44">
        <v>19</v>
      </c>
      <c r="D28" s="44">
        <v>30</v>
      </c>
      <c r="E28" s="44" t="s">
        <v>207</v>
      </c>
      <c r="F28" s="44" t="s">
        <v>208</v>
      </c>
      <c r="G28" s="44" t="s">
        <v>129</v>
      </c>
      <c r="H28" s="44" t="s">
        <v>20</v>
      </c>
      <c r="I28" s="44">
        <v>1</v>
      </c>
    </row>
    <row r="29" spans="1:9" s="44" customFormat="1">
      <c r="A29" s="44">
        <v>20</v>
      </c>
      <c r="B29" s="66" t="s">
        <v>211</v>
      </c>
      <c r="C29" s="44">
        <v>19</v>
      </c>
      <c r="D29" s="44">
        <v>30</v>
      </c>
      <c r="E29" s="44" t="s">
        <v>207</v>
      </c>
      <c r="F29" s="44" t="s">
        <v>208</v>
      </c>
      <c r="G29" s="44" t="s">
        <v>129</v>
      </c>
      <c r="H29" s="44" t="s">
        <v>146</v>
      </c>
      <c r="I29" s="44">
        <v>1</v>
      </c>
    </row>
    <row r="30" spans="1:9" s="44" customFormat="1">
      <c r="A30" s="44">
        <v>25</v>
      </c>
      <c r="B30" s="66" t="s">
        <v>211</v>
      </c>
      <c r="C30" s="44">
        <v>3</v>
      </c>
      <c r="D30" s="44">
        <v>30</v>
      </c>
      <c r="E30" s="44" t="s">
        <v>177</v>
      </c>
      <c r="F30" s="44" t="s">
        <v>178</v>
      </c>
      <c r="G30" s="44" t="s">
        <v>129</v>
      </c>
      <c r="H30" s="44" t="s">
        <v>11</v>
      </c>
      <c r="I30" s="44">
        <v>1</v>
      </c>
    </row>
    <row r="31" spans="1:9" s="44" customFormat="1">
      <c r="A31" s="44">
        <v>25</v>
      </c>
      <c r="B31" s="66" t="s">
        <v>211</v>
      </c>
      <c r="C31" s="44">
        <v>3</v>
      </c>
      <c r="D31" s="44">
        <v>30</v>
      </c>
      <c r="E31" s="44" t="s">
        <v>177</v>
      </c>
      <c r="F31" s="44" t="s">
        <v>178</v>
      </c>
      <c r="G31" s="44" t="s">
        <v>129</v>
      </c>
      <c r="H31" s="44" t="s">
        <v>12</v>
      </c>
      <c r="I31" s="44">
        <v>1</v>
      </c>
    </row>
    <row r="32" spans="1:9" s="44" customFormat="1">
      <c r="A32" s="44">
        <v>25</v>
      </c>
      <c r="B32" s="66" t="s">
        <v>211</v>
      </c>
      <c r="C32" s="44">
        <v>3</v>
      </c>
      <c r="D32" s="44">
        <v>30</v>
      </c>
      <c r="E32" s="44" t="s">
        <v>177</v>
      </c>
      <c r="F32" s="44" t="s">
        <v>178</v>
      </c>
      <c r="G32" s="44" t="s">
        <v>129</v>
      </c>
      <c r="H32" s="44" t="s">
        <v>14</v>
      </c>
      <c r="I32" s="44">
        <v>1</v>
      </c>
    </row>
    <row r="33" spans="1:9" s="44" customFormat="1">
      <c r="A33" s="44">
        <v>25</v>
      </c>
      <c r="B33" s="66" t="s">
        <v>211</v>
      </c>
      <c r="C33" s="44">
        <v>3</v>
      </c>
      <c r="D33" s="44">
        <v>30</v>
      </c>
      <c r="E33" s="44" t="s">
        <v>177</v>
      </c>
      <c r="F33" s="44" t="s">
        <v>178</v>
      </c>
      <c r="G33" s="44" t="s">
        <v>129</v>
      </c>
      <c r="H33" s="44" t="s">
        <v>26</v>
      </c>
      <c r="I33" s="44">
        <v>1</v>
      </c>
    </row>
    <row r="34" spans="1:9" s="44" customFormat="1">
      <c r="A34" s="44">
        <v>25</v>
      </c>
      <c r="B34" s="66" t="s">
        <v>211</v>
      </c>
      <c r="C34" s="44">
        <v>3</v>
      </c>
      <c r="D34" s="44">
        <v>30</v>
      </c>
      <c r="E34" s="44" t="s">
        <v>177</v>
      </c>
      <c r="F34" s="44" t="s">
        <v>178</v>
      </c>
      <c r="G34" s="44" t="s">
        <v>129</v>
      </c>
      <c r="H34" s="44" t="s">
        <v>19</v>
      </c>
      <c r="I34" s="44">
        <v>1</v>
      </c>
    </row>
    <row r="35" spans="1:9" s="44" customFormat="1">
      <c r="A35" s="44">
        <v>25</v>
      </c>
      <c r="B35" s="66" t="s">
        <v>211</v>
      </c>
      <c r="C35" s="44">
        <v>3</v>
      </c>
      <c r="D35" s="44">
        <v>30</v>
      </c>
      <c r="E35" s="44" t="s">
        <v>177</v>
      </c>
      <c r="F35" s="44" t="s">
        <v>178</v>
      </c>
      <c r="G35" s="44" t="s">
        <v>129</v>
      </c>
      <c r="H35" s="44" t="s">
        <v>146</v>
      </c>
      <c r="I35" s="44">
        <v>1</v>
      </c>
    </row>
    <row r="36" spans="1:9" s="44" customFormat="1">
      <c r="A36" s="44">
        <v>25</v>
      </c>
      <c r="B36" s="66" t="s">
        <v>211</v>
      </c>
      <c r="C36" s="44">
        <v>3</v>
      </c>
      <c r="D36" s="44">
        <v>30</v>
      </c>
      <c r="E36" s="44" t="s">
        <v>177</v>
      </c>
      <c r="F36" s="44" t="s">
        <v>178</v>
      </c>
      <c r="G36" s="44" t="s">
        <v>129</v>
      </c>
      <c r="H36" s="44" t="s">
        <v>86</v>
      </c>
      <c r="I36" s="44">
        <v>1</v>
      </c>
    </row>
    <row r="37" spans="1:9" s="44" customFormat="1">
      <c r="A37" s="44">
        <v>25</v>
      </c>
      <c r="B37" s="66" t="s">
        <v>211</v>
      </c>
      <c r="C37" s="44">
        <v>3</v>
      </c>
      <c r="D37" s="44">
        <v>30</v>
      </c>
      <c r="E37" s="44" t="s">
        <v>177</v>
      </c>
      <c r="F37" s="44" t="s">
        <v>178</v>
      </c>
      <c r="G37" s="44" t="s">
        <v>129</v>
      </c>
      <c r="H37" s="44" t="s">
        <v>151</v>
      </c>
      <c r="I37" s="44">
        <v>1</v>
      </c>
    </row>
    <row r="38" spans="1:9" s="44" customFormat="1">
      <c r="A38" s="44">
        <v>25</v>
      </c>
      <c r="B38" s="66" t="s">
        <v>211</v>
      </c>
      <c r="C38" s="44">
        <v>3</v>
      </c>
      <c r="D38" s="44">
        <v>30</v>
      </c>
      <c r="E38" s="44" t="s">
        <v>177</v>
      </c>
      <c r="F38" s="44" t="s">
        <v>178</v>
      </c>
      <c r="G38" s="44" t="s">
        <v>129</v>
      </c>
      <c r="H38" s="44" t="s">
        <v>152</v>
      </c>
      <c r="I38" s="44">
        <v>1</v>
      </c>
    </row>
    <row r="39" spans="1:9" s="44" customFormat="1">
      <c r="A39" s="44">
        <v>34</v>
      </c>
      <c r="B39" s="66" t="s">
        <v>212</v>
      </c>
      <c r="C39" s="44">
        <v>2</v>
      </c>
      <c r="D39" s="44">
        <v>18</v>
      </c>
      <c r="E39" s="44" t="s">
        <v>175</v>
      </c>
      <c r="F39" s="44" t="s">
        <v>176</v>
      </c>
      <c r="G39" s="44" t="s">
        <v>129</v>
      </c>
      <c r="H39" s="44" t="s">
        <v>13</v>
      </c>
      <c r="I39" s="44">
        <v>1</v>
      </c>
    </row>
    <row r="40" spans="1:9" s="44" customFormat="1">
      <c r="A40" s="44">
        <v>34</v>
      </c>
      <c r="B40" s="66" t="s">
        <v>212</v>
      </c>
      <c r="C40" s="44">
        <v>2</v>
      </c>
      <c r="D40" s="44">
        <v>18</v>
      </c>
      <c r="E40" s="44" t="s">
        <v>175</v>
      </c>
      <c r="F40" s="44" t="s">
        <v>176</v>
      </c>
      <c r="G40" s="44" t="s">
        <v>129</v>
      </c>
      <c r="H40" s="44" t="s">
        <v>26</v>
      </c>
      <c r="I40" s="44">
        <v>1</v>
      </c>
    </row>
    <row r="41" spans="1:9" s="44" customFormat="1">
      <c r="A41" s="44">
        <v>34</v>
      </c>
      <c r="B41" s="66" t="s">
        <v>212</v>
      </c>
      <c r="C41" s="44">
        <v>2</v>
      </c>
      <c r="D41" s="44">
        <v>18</v>
      </c>
      <c r="E41" s="44" t="s">
        <v>175</v>
      </c>
      <c r="F41" s="44" t="s">
        <v>176</v>
      </c>
      <c r="G41" s="44" t="s">
        <v>129</v>
      </c>
      <c r="H41" s="44" t="s">
        <v>19</v>
      </c>
      <c r="I41" s="44">
        <v>1</v>
      </c>
    </row>
    <row r="42" spans="1:9" s="44" customFormat="1"/>
    <row r="43" spans="1:9" s="44" customFormat="1"/>
    <row r="44" spans="1:9" s="44" customFormat="1"/>
    <row r="45" spans="1:9" s="44" customFormat="1"/>
    <row r="46" spans="1:9" s="44" customFormat="1"/>
    <row r="47" spans="1:9" s="44" customFormat="1"/>
    <row r="48" spans="1:9" s="44" customFormat="1"/>
    <row r="49" s="44" customFormat="1"/>
    <row r="50" s="44" customFormat="1"/>
    <row r="51" s="44" customFormat="1"/>
    <row r="52" s="44" customFormat="1"/>
    <row r="53" s="44" customFormat="1"/>
    <row r="54" s="44" customFormat="1"/>
    <row r="55" s="44" customFormat="1"/>
    <row r="56" s="44" customFormat="1"/>
    <row r="57" s="44" customFormat="1"/>
    <row r="58" s="44" customFormat="1"/>
    <row r="59" s="44" customFormat="1"/>
    <row r="60" s="44" customFormat="1"/>
    <row r="61" s="44" customFormat="1"/>
    <row r="62" s="44" customFormat="1"/>
    <row r="63" s="44" customFormat="1"/>
    <row r="64" s="44" customFormat="1"/>
    <row r="65" s="44" customFormat="1"/>
    <row r="66" s="44" customFormat="1"/>
    <row r="67" s="44" customFormat="1"/>
    <row r="68" s="44" customFormat="1"/>
    <row r="69" s="44" customFormat="1"/>
    <row r="70" s="44" customFormat="1"/>
    <row r="71" s="44" customFormat="1"/>
    <row r="72" s="44" customFormat="1"/>
    <row r="73" s="44" customFormat="1"/>
    <row r="74" s="44" customFormat="1"/>
    <row r="75" s="44" customFormat="1"/>
    <row r="76" s="44" customFormat="1"/>
    <row r="77" s="44" customFormat="1"/>
    <row r="78" s="44" customFormat="1"/>
    <row r="79" s="44" customFormat="1"/>
    <row r="80" s="44" customFormat="1"/>
    <row r="81" s="44" customFormat="1"/>
    <row r="82" s="44" customFormat="1"/>
    <row r="83" s="44" customFormat="1"/>
    <row r="84" s="44" customFormat="1"/>
    <row r="85" s="44" customFormat="1"/>
    <row r="86" s="44" customFormat="1"/>
    <row r="87" s="44" customFormat="1"/>
    <row r="88" s="44" customFormat="1"/>
    <row r="89" s="44" customFormat="1"/>
    <row r="90" s="44" customFormat="1"/>
    <row r="91" s="44" customFormat="1"/>
    <row r="92" s="44" customFormat="1"/>
    <row r="93" s="44" customFormat="1"/>
    <row r="94" s="44" customFormat="1"/>
    <row r="95" s="44" customFormat="1"/>
    <row r="96" s="44" customFormat="1"/>
    <row r="97" s="44" customFormat="1"/>
    <row r="98" s="44" customFormat="1"/>
    <row r="99" s="44" customFormat="1"/>
    <row r="100" s="44" customFormat="1"/>
    <row r="101" s="44" customFormat="1"/>
    <row r="102" s="44" customFormat="1"/>
    <row r="103" s="44" customFormat="1"/>
    <row r="104" s="44" customFormat="1"/>
    <row r="105" s="44" customFormat="1"/>
    <row r="106" s="44" customFormat="1"/>
    <row r="107" s="44" customFormat="1"/>
    <row r="108" s="44" customFormat="1"/>
    <row r="109" s="44" customFormat="1"/>
    <row r="110" s="44" customFormat="1"/>
    <row r="111" s="44" customFormat="1"/>
    <row r="112" s="44" customFormat="1"/>
    <row r="113" s="44" customFormat="1"/>
    <row r="114" s="44" customFormat="1"/>
    <row r="115" s="44" customFormat="1"/>
    <row r="116" s="44" customFormat="1"/>
    <row r="117" s="44" customFormat="1"/>
    <row r="118" s="44" customFormat="1"/>
    <row r="119" s="44" customFormat="1"/>
    <row r="120" s="44" customFormat="1"/>
    <row r="121" s="44" customFormat="1"/>
    <row r="122" s="44" customFormat="1"/>
    <row r="123" s="44" customFormat="1"/>
    <row r="124" s="44" customFormat="1"/>
    <row r="125" s="44" customFormat="1"/>
    <row r="126" s="44" customFormat="1"/>
    <row r="127" s="44" customFormat="1"/>
    <row r="128" s="44" customFormat="1"/>
    <row r="129" s="44" customFormat="1"/>
    <row r="130" s="44" customFormat="1"/>
    <row r="131" s="44" customFormat="1"/>
    <row r="132" s="44" customFormat="1"/>
    <row r="133" s="44" customFormat="1"/>
    <row r="134" s="44" customFormat="1"/>
    <row r="135" s="44" customFormat="1"/>
    <row r="136" s="44" customFormat="1"/>
    <row r="137" s="44" customFormat="1"/>
    <row r="138" s="44" customFormat="1"/>
    <row r="139" s="44" customFormat="1"/>
    <row r="140" s="44" customFormat="1"/>
    <row r="141" s="44" customFormat="1"/>
    <row r="142" s="44" customFormat="1"/>
    <row r="143" s="44" customFormat="1"/>
    <row r="144" s="44" customFormat="1"/>
    <row r="145" s="44" customFormat="1"/>
    <row r="146" s="44" customFormat="1"/>
    <row r="147" s="44" customFormat="1"/>
    <row r="148" s="44" customFormat="1"/>
    <row r="149" s="44" customFormat="1"/>
    <row r="150" s="44" customFormat="1"/>
    <row r="151" s="44" customFormat="1"/>
    <row r="152" s="44" customFormat="1"/>
    <row r="153" s="44" customFormat="1"/>
    <row r="154" s="44" customFormat="1"/>
    <row r="155" s="44" customFormat="1"/>
    <row r="156" s="44" customFormat="1"/>
    <row r="157" s="44" customFormat="1"/>
    <row r="158" s="44" customFormat="1"/>
    <row r="159" s="44" customFormat="1"/>
    <row r="160" s="44" customFormat="1"/>
    <row r="161" s="44" customFormat="1"/>
    <row r="162" s="44" customFormat="1"/>
    <row r="163" s="44" customFormat="1"/>
    <row r="164" s="44" customFormat="1"/>
    <row r="165" s="44" customFormat="1"/>
    <row r="166" s="44" customFormat="1"/>
    <row r="167" s="44" customFormat="1"/>
    <row r="168" s="44" customFormat="1"/>
    <row r="169" s="44" customFormat="1"/>
    <row r="170" s="44" customFormat="1"/>
    <row r="171" s="44" customFormat="1"/>
    <row r="172" s="44" customFormat="1"/>
    <row r="173" s="44" customFormat="1"/>
    <row r="174" s="44" customFormat="1"/>
    <row r="175" s="44" customFormat="1"/>
    <row r="176" s="44" customFormat="1"/>
    <row r="177" s="44" customFormat="1"/>
    <row r="178" s="44" customFormat="1"/>
    <row r="179" s="44" customFormat="1"/>
    <row r="180" s="44" customFormat="1"/>
    <row r="181" s="44" customFormat="1"/>
    <row r="182" s="44" customFormat="1"/>
    <row r="183" s="44" customFormat="1"/>
    <row r="184" s="44" customFormat="1"/>
    <row r="185" s="44" customFormat="1"/>
    <row r="186" s="44" customFormat="1"/>
    <row r="187" s="44" customFormat="1"/>
    <row r="188" s="44" customFormat="1"/>
    <row r="189" s="44" customFormat="1"/>
    <row r="190" s="44" customFormat="1"/>
    <row r="191" s="44" customFormat="1"/>
    <row r="192" s="44" customFormat="1"/>
    <row r="193" s="44" customFormat="1"/>
    <row r="194" s="44" customFormat="1"/>
    <row r="195" s="44" customFormat="1"/>
    <row r="196" s="44" customFormat="1"/>
    <row r="197" s="44" customFormat="1"/>
    <row r="198" s="44" customFormat="1"/>
    <row r="199" s="44" customFormat="1"/>
    <row r="200" s="44" customFormat="1"/>
    <row r="201" s="44" customFormat="1"/>
    <row r="202" s="44" customFormat="1"/>
    <row r="203" s="44" customFormat="1"/>
    <row r="204" s="44" customFormat="1"/>
    <row r="205" s="44" customFormat="1"/>
    <row r="206" s="44" customFormat="1"/>
    <row r="207" s="44" customFormat="1"/>
    <row r="208" s="44" customFormat="1"/>
    <row r="209" s="44" customFormat="1"/>
    <row r="210" s="44" customFormat="1"/>
    <row r="211" s="44" customFormat="1"/>
    <row r="212" s="44" customFormat="1"/>
    <row r="213" s="44" customFormat="1"/>
    <row r="214" s="44" customFormat="1"/>
    <row r="215" s="44" customFormat="1"/>
    <row r="216" s="44" customFormat="1"/>
    <row r="217" s="44" customFormat="1"/>
    <row r="218" s="44" customFormat="1"/>
    <row r="219" s="44" customFormat="1"/>
    <row r="220" s="44" customFormat="1"/>
    <row r="221" s="44" customFormat="1"/>
    <row r="222" s="44" customFormat="1"/>
    <row r="223" s="44" customFormat="1"/>
    <row r="224" s="44" customFormat="1"/>
    <row r="225" s="44" customFormat="1"/>
    <row r="226" s="44" customFormat="1"/>
    <row r="227" s="44" customFormat="1"/>
    <row r="228" s="44" customFormat="1"/>
    <row r="229" s="44" customFormat="1"/>
    <row r="230" s="44" customFormat="1"/>
    <row r="231" s="44" customFormat="1"/>
    <row r="232" s="44" customFormat="1"/>
    <row r="233" s="44" customFormat="1"/>
    <row r="234" s="44" customFormat="1"/>
    <row r="235" s="44" customFormat="1"/>
    <row r="236" s="44" customFormat="1"/>
    <row r="237" s="44" customFormat="1"/>
    <row r="238" s="44" customFormat="1"/>
    <row r="239" s="44" customFormat="1"/>
    <row r="240" s="44" customFormat="1"/>
    <row r="241" s="44" customFormat="1"/>
    <row r="242" s="44" customFormat="1"/>
    <row r="243" s="44" customFormat="1"/>
    <row r="244" s="44" customFormat="1"/>
    <row r="245" s="44" customFormat="1"/>
    <row r="246" s="44" customFormat="1"/>
    <row r="247" s="44" customFormat="1"/>
    <row r="248" s="44" customFormat="1"/>
    <row r="249" s="44" customFormat="1"/>
    <row r="250" s="44" customFormat="1"/>
    <row r="251" s="44" customFormat="1"/>
    <row r="252" s="44" customFormat="1"/>
    <row r="253" s="44" customFormat="1"/>
    <row r="254" s="44" customFormat="1"/>
    <row r="255" s="44" customFormat="1"/>
    <row r="256" s="44" customFormat="1"/>
    <row r="257" s="44" customFormat="1"/>
    <row r="258" s="44" customFormat="1"/>
    <row r="259" s="44" customFormat="1"/>
    <row r="260" s="44" customFormat="1"/>
    <row r="261" s="44" customFormat="1"/>
    <row r="262" s="44" customFormat="1"/>
    <row r="263" s="44" customFormat="1"/>
    <row r="264" s="44" customFormat="1"/>
    <row r="265" s="44" customFormat="1"/>
    <row r="266" s="44" customFormat="1"/>
    <row r="267" s="44" customFormat="1"/>
    <row r="268" s="44" customFormat="1"/>
    <row r="269" s="44" customFormat="1"/>
    <row r="270" s="44" customFormat="1"/>
    <row r="271" s="44" customFormat="1"/>
    <row r="272" s="44" customFormat="1"/>
    <row r="273" s="44" customFormat="1"/>
    <row r="274" s="44" customFormat="1"/>
    <row r="275" s="44" customFormat="1"/>
    <row r="276" s="44" customFormat="1"/>
    <row r="277" s="44" customFormat="1"/>
    <row r="278" s="44" customFormat="1"/>
    <row r="279" s="44" customFormat="1"/>
    <row r="280" s="44" customFormat="1"/>
    <row r="281" s="44" customFormat="1"/>
    <row r="282" s="44" customFormat="1"/>
    <row r="283" s="44" customFormat="1"/>
    <row r="284" s="44" customFormat="1"/>
    <row r="285" s="44" customFormat="1"/>
    <row r="286" s="44" customFormat="1"/>
    <row r="287" s="44" customFormat="1"/>
    <row r="288" s="44" customFormat="1"/>
    <row r="289" s="44" customFormat="1"/>
    <row r="290" s="44" customFormat="1"/>
    <row r="291" s="44" customFormat="1"/>
    <row r="292" s="44" customFormat="1"/>
    <row r="293" s="44" customFormat="1"/>
    <row r="294" s="44" customFormat="1"/>
    <row r="295" s="44" customFormat="1"/>
    <row r="296" s="44" customFormat="1"/>
    <row r="297" s="44" customFormat="1"/>
    <row r="298" s="44" customFormat="1"/>
    <row r="299" s="44" customFormat="1"/>
    <row r="300" s="44" customFormat="1"/>
    <row r="301" s="44" customFormat="1"/>
    <row r="302" s="44" customFormat="1"/>
    <row r="303" s="44" customFormat="1"/>
    <row r="304" s="44" customFormat="1"/>
    <row r="305" s="44" customFormat="1"/>
    <row r="306" s="44" customFormat="1"/>
    <row r="307" s="44" customFormat="1"/>
    <row r="308" s="44" customFormat="1"/>
    <row r="309" s="44" customFormat="1"/>
    <row r="310" s="44" customFormat="1"/>
    <row r="311" s="44" customFormat="1"/>
    <row r="312" s="44" customFormat="1"/>
    <row r="313" s="44" customFormat="1"/>
    <row r="314" s="44" customFormat="1"/>
    <row r="315" s="44" customFormat="1"/>
    <row r="316" s="44" customFormat="1"/>
    <row r="317" s="44" customFormat="1"/>
    <row r="318" s="44" customFormat="1"/>
    <row r="319" s="44" customFormat="1"/>
    <row r="320" s="44" customFormat="1"/>
    <row r="321" s="44" customFormat="1"/>
    <row r="322" s="44" customFormat="1"/>
    <row r="323" s="44" customFormat="1"/>
    <row r="324" s="44" customFormat="1"/>
    <row r="325" s="44" customFormat="1"/>
    <row r="326" s="44" customFormat="1"/>
    <row r="327" s="44" customFormat="1"/>
    <row r="328" s="44" customFormat="1"/>
    <row r="329" s="44" customFormat="1"/>
    <row r="330" s="44" customFormat="1"/>
    <row r="331" s="44" customFormat="1"/>
    <row r="332" s="44" customFormat="1"/>
    <row r="333" s="44" customFormat="1"/>
    <row r="334" s="44" customFormat="1"/>
    <row r="335" s="44" customFormat="1"/>
    <row r="336" s="44" customFormat="1"/>
    <row r="337" s="44" customFormat="1"/>
    <row r="338" s="44" customFormat="1"/>
    <row r="339" s="44" customFormat="1"/>
    <row r="340" s="44" customFormat="1"/>
    <row r="341" s="44" customFormat="1"/>
    <row r="342" s="44" customFormat="1"/>
    <row r="343" s="44" customFormat="1"/>
    <row r="344" s="44" customFormat="1"/>
    <row r="345" s="44" customFormat="1"/>
    <row r="346" s="44" customFormat="1"/>
    <row r="347" s="44" customFormat="1"/>
    <row r="348" s="44" customFormat="1"/>
    <row r="349" s="44" customFormat="1"/>
    <row r="350" s="44" customFormat="1"/>
    <row r="351" s="44" customFormat="1"/>
    <row r="352" s="44" customFormat="1"/>
    <row r="353" s="44" customFormat="1"/>
    <row r="354" s="44" customFormat="1"/>
    <row r="355" s="44" customFormat="1"/>
    <row r="356" s="44" customFormat="1"/>
    <row r="357" s="44" customFormat="1"/>
    <row r="358" s="44" customFormat="1"/>
    <row r="359" s="44" customFormat="1"/>
    <row r="360" s="44" customFormat="1"/>
    <row r="361" s="44" customFormat="1"/>
    <row r="362" s="44" customFormat="1"/>
    <row r="363" s="44" customFormat="1"/>
    <row r="364" s="44" customFormat="1"/>
    <row r="365" s="44" customFormat="1"/>
    <row r="366" s="44" customFormat="1"/>
    <row r="367" s="44" customFormat="1"/>
    <row r="368" s="44" customFormat="1"/>
    <row r="369" s="44" customFormat="1"/>
    <row r="370" s="44" customFormat="1"/>
    <row r="371" s="44" customFormat="1"/>
    <row r="372" s="44" customFormat="1"/>
    <row r="373" s="44" customFormat="1"/>
    <row r="374" s="44" customFormat="1"/>
    <row r="375" s="44" customFormat="1"/>
    <row r="376" s="44" customFormat="1"/>
    <row r="377" s="44" customFormat="1"/>
    <row r="378" s="44" customFormat="1"/>
    <row r="379" s="44" customFormat="1"/>
    <row r="380" s="44" customFormat="1"/>
    <row r="381" s="44" customFormat="1"/>
    <row r="382" s="44" customFormat="1"/>
    <row r="383" s="44" customFormat="1"/>
    <row r="384" s="44" customFormat="1"/>
    <row r="385" s="44" customFormat="1"/>
    <row r="386" s="44" customFormat="1"/>
    <row r="387" s="44" customFormat="1"/>
    <row r="388" s="44" customFormat="1"/>
    <row r="389" s="44" customFormat="1"/>
    <row r="390" s="44" customFormat="1"/>
    <row r="391" s="44" customFormat="1"/>
    <row r="392" s="44" customFormat="1"/>
    <row r="393" s="44" customFormat="1"/>
    <row r="394" s="44" customFormat="1"/>
    <row r="395" s="44" customFormat="1"/>
    <row r="396" s="44" customFormat="1"/>
    <row r="397" s="44" customFormat="1"/>
    <row r="398" s="44" customFormat="1"/>
    <row r="399" s="44" customFormat="1"/>
    <row r="400" s="44" customFormat="1"/>
    <row r="401" s="44" customFormat="1"/>
    <row r="402" s="44" customFormat="1"/>
    <row r="403" s="44" customFormat="1"/>
    <row r="404" s="44" customFormat="1"/>
    <row r="405" s="44" customFormat="1"/>
    <row r="406" s="44" customFormat="1"/>
    <row r="407" s="44" customFormat="1"/>
    <row r="408" s="44" customFormat="1"/>
    <row r="409" s="44" customFormat="1"/>
    <row r="410" s="44" customFormat="1"/>
    <row r="411" s="44" customFormat="1"/>
    <row r="412" s="44" customFormat="1"/>
    <row r="413" s="44" customFormat="1"/>
    <row r="414" s="44" customFormat="1"/>
    <row r="415" s="44" customFormat="1"/>
    <row r="416" s="44" customFormat="1"/>
    <row r="417" s="44" customFormat="1"/>
    <row r="418" s="44" customFormat="1"/>
    <row r="419" s="44" customFormat="1"/>
    <row r="420" s="44" customFormat="1"/>
    <row r="421" s="44" customFormat="1"/>
    <row r="422" s="44" customFormat="1"/>
    <row r="423" s="44" customFormat="1"/>
    <row r="424" s="44" customFormat="1"/>
    <row r="425" s="44" customFormat="1"/>
    <row r="426" s="44" customFormat="1"/>
    <row r="427" s="44" customFormat="1"/>
    <row r="428" s="44" customFormat="1"/>
    <row r="429" s="44" customFormat="1"/>
    <row r="430" s="44" customFormat="1"/>
    <row r="431" s="44" customFormat="1"/>
    <row r="432" s="44" customFormat="1"/>
    <row r="433" s="44" customFormat="1"/>
    <row r="434" s="44" customFormat="1"/>
    <row r="435" s="44" customFormat="1"/>
    <row r="436" s="44" customFormat="1"/>
    <row r="437" s="44" customFormat="1"/>
    <row r="438" s="44" customFormat="1"/>
    <row r="439" s="44" customFormat="1"/>
    <row r="440" s="44" customFormat="1"/>
    <row r="441" s="44" customFormat="1"/>
    <row r="442" s="44" customFormat="1"/>
    <row r="443" s="44" customFormat="1"/>
    <row r="444" s="44" customFormat="1"/>
    <row r="445" s="44" customFormat="1"/>
    <row r="446" s="44" customFormat="1"/>
    <row r="447" s="44" customFormat="1"/>
    <row r="448" s="44" customFormat="1"/>
    <row r="449" s="44" customFormat="1"/>
    <row r="450" s="44" customFormat="1"/>
    <row r="451" s="44" customFormat="1"/>
    <row r="452" s="44" customFormat="1"/>
    <row r="453" s="44" customFormat="1"/>
    <row r="454" s="44" customFormat="1"/>
    <row r="455" s="44" customFormat="1"/>
    <row r="456" s="44" customFormat="1"/>
    <row r="457" s="44" customFormat="1"/>
    <row r="458" s="44" customFormat="1"/>
    <row r="459" s="44" customFormat="1"/>
    <row r="460" s="44" customFormat="1"/>
    <row r="461" s="44" customFormat="1"/>
    <row r="462" s="44" customFormat="1"/>
    <row r="463" s="44" customFormat="1"/>
    <row r="464" s="44" customFormat="1"/>
    <row r="465" s="44" customFormat="1"/>
    <row r="466" s="44" customFormat="1"/>
    <row r="467" s="44" customFormat="1"/>
    <row r="468" s="44" customFormat="1"/>
    <row r="469" s="44" customFormat="1"/>
    <row r="470" s="44" customFormat="1"/>
    <row r="471" s="44" customFormat="1"/>
    <row r="472" s="44" customFormat="1"/>
    <row r="473" s="44" customFormat="1"/>
    <row r="474" s="44" customFormat="1"/>
    <row r="475" s="44" customFormat="1"/>
    <row r="476" s="44" customFormat="1"/>
    <row r="477" s="44" customFormat="1"/>
    <row r="478" s="44" customFormat="1"/>
    <row r="479" s="44" customFormat="1"/>
    <row r="480" s="44" customFormat="1"/>
    <row r="481" s="44" customFormat="1"/>
    <row r="482" s="44" customFormat="1"/>
    <row r="483" s="44" customFormat="1"/>
    <row r="484" s="44" customFormat="1"/>
    <row r="485" s="44" customFormat="1"/>
    <row r="486" s="44" customFormat="1"/>
    <row r="487" s="44" customFormat="1"/>
    <row r="488" s="44" customFormat="1"/>
    <row r="489" s="44" customFormat="1"/>
    <row r="490" s="44" customFormat="1"/>
    <row r="491" s="44" customFormat="1"/>
    <row r="492" s="44" customFormat="1"/>
    <row r="493" s="44" customFormat="1"/>
    <row r="494" s="44" customFormat="1"/>
    <row r="495" s="44" customFormat="1"/>
    <row r="496" s="44" customFormat="1"/>
    <row r="497" s="44" customFormat="1"/>
    <row r="498" s="44" customFormat="1"/>
    <row r="499" s="44" customFormat="1"/>
    <row r="500" s="44" customFormat="1"/>
    <row r="501" s="44" customFormat="1"/>
    <row r="502" s="44" customFormat="1"/>
    <row r="503" s="44" customFormat="1"/>
    <row r="504" s="44" customFormat="1"/>
    <row r="505" s="44" customFormat="1"/>
    <row r="506" s="44" customFormat="1"/>
    <row r="507" s="44" customFormat="1"/>
    <row r="508" s="44" customFormat="1"/>
    <row r="509" s="44" customFormat="1"/>
    <row r="510" s="44" customFormat="1"/>
    <row r="511" s="44" customFormat="1"/>
    <row r="512" s="44" customFormat="1"/>
    <row r="513" s="44" customFormat="1"/>
    <row r="514" s="44" customFormat="1"/>
    <row r="515" s="44" customFormat="1"/>
    <row r="516" s="44" customFormat="1"/>
    <row r="517" s="44" customFormat="1"/>
    <row r="518" s="44" customFormat="1"/>
    <row r="519" s="44" customFormat="1"/>
    <row r="520" s="44" customFormat="1"/>
    <row r="521" s="44" customFormat="1"/>
    <row r="522" s="44" customFormat="1"/>
    <row r="523" s="44" customFormat="1"/>
    <row r="524" s="44" customFormat="1"/>
    <row r="525" s="44" customFormat="1"/>
    <row r="526" s="44" customFormat="1"/>
    <row r="527" s="44" customFormat="1"/>
    <row r="528" s="44" customFormat="1"/>
    <row r="529" s="44" customFormat="1"/>
    <row r="530" s="44" customFormat="1"/>
    <row r="531" s="44" customFormat="1"/>
    <row r="532" s="44" customFormat="1"/>
    <row r="533" s="44" customFormat="1"/>
    <row r="534" s="44" customFormat="1"/>
    <row r="535" s="44" customFormat="1"/>
    <row r="536" s="44" customFormat="1"/>
    <row r="537" s="44" customFormat="1"/>
    <row r="538" s="44" customFormat="1"/>
    <row r="539" s="44" customFormat="1"/>
    <row r="540" s="44" customFormat="1"/>
    <row r="541" s="44" customFormat="1"/>
    <row r="542" s="44" customFormat="1"/>
    <row r="543" s="44" customFormat="1"/>
    <row r="544" s="44" customFormat="1"/>
    <row r="545" s="44" customFormat="1"/>
    <row r="546" s="44" customFormat="1"/>
    <row r="547" s="44" customFormat="1"/>
    <row r="548" s="44" customFormat="1"/>
    <row r="549" s="44" customFormat="1"/>
    <row r="550" s="44" customFormat="1"/>
    <row r="551" s="44" customFormat="1"/>
    <row r="552" s="44" customFormat="1"/>
    <row r="553" s="44" customFormat="1"/>
    <row r="554" s="44" customFormat="1"/>
    <row r="555" s="44" customFormat="1"/>
    <row r="556" s="44" customFormat="1"/>
    <row r="557" s="44" customFormat="1"/>
    <row r="558" s="44" customFormat="1"/>
    <row r="559" s="44" customFormat="1"/>
    <row r="560" s="44" customFormat="1"/>
    <row r="561" s="44" customFormat="1"/>
    <row r="562" s="44" customFormat="1"/>
    <row r="563" s="44" customFormat="1"/>
    <row r="564" s="44" customFormat="1"/>
    <row r="565" s="44" customFormat="1"/>
    <row r="566" s="44" customFormat="1"/>
    <row r="567" s="44" customFormat="1"/>
    <row r="568" s="44" customFormat="1"/>
    <row r="569" s="44" customFormat="1"/>
    <row r="570" s="44" customFormat="1"/>
    <row r="571" s="44" customFormat="1"/>
    <row r="572" s="44" customFormat="1"/>
    <row r="573" s="44" customFormat="1"/>
    <row r="574" s="44" customFormat="1"/>
    <row r="575" s="44" customFormat="1"/>
    <row r="576" s="44" customFormat="1"/>
    <row r="577" s="44" customFormat="1"/>
    <row r="578" s="44" customFormat="1"/>
    <row r="579" s="44" customFormat="1"/>
    <row r="580" s="44" customFormat="1"/>
    <row r="581" s="44" customFormat="1"/>
    <row r="582" s="44" customFormat="1"/>
    <row r="583" s="44" customFormat="1"/>
    <row r="584" s="44" customFormat="1"/>
    <row r="585" s="44" customFormat="1"/>
    <row r="586" s="44" customFormat="1"/>
    <row r="587" s="44" customFormat="1"/>
    <row r="588" s="44" customFormat="1"/>
    <row r="589" s="44" customFormat="1"/>
    <row r="590" s="44" customFormat="1"/>
    <row r="591" s="44" customFormat="1"/>
    <row r="592" s="44" customFormat="1"/>
    <row r="593" s="44" customFormat="1"/>
    <row r="594" s="44" customFormat="1"/>
    <row r="595" s="44" customFormat="1"/>
    <row r="596" s="44" customFormat="1"/>
    <row r="597" s="44" customFormat="1"/>
    <row r="598" s="44" customFormat="1"/>
    <row r="599" s="44" customFormat="1"/>
    <row r="600" s="44" customFormat="1"/>
    <row r="601" s="44" customFormat="1"/>
    <row r="602" s="44" customFormat="1"/>
    <row r="603" s="44" customFormat="1"/>
    <row r="604" s="44" customFormat="1"/>
    <row r="605" s="44" customFormat="1"/>
    <row r="606" s="44" customFormat="1"/>
    <row r="607" s="44" customFormat="1"/>
    <row r="608" s="44" customFormat="1"/>
    <row r="609" s="44" customFormat="1"/>
    <row r="610" s="44" customFormat="1"/>
    <row r="611" s="44" customFormat="1"/>
    <row r="612" s="44" customFormat="1"/>
    <row r="613" s="44" customFormat="1"/>
    <row r="614" s="44" customFormat="1"/>
    <row r="615" s="44" customFormat="1"/>
    <row r="616" s="44" customFormat="1"/>
    <row r="617" s="44" customFormat="1"/>
    <row r="618" s="44" customFormat="1"/>
    <row r="619" s="44" customFormat="1"/>
    <row r="620" s="44" customFormat="1"/>
    <row r="621" s="44" customFormat="1"/>
    <row r="622" s="44" customFormat="1"/>
    <row r="623" s="44" customFormat="1"/>
    <row r="624" s="44" customFormat="1"/>
    <row r="625" s="44" customFormat="1"/>
    <row r="626" s="44" customFormat="1"/>
    <row r="627" s="44" customFormat="1"/>
    <row r="628" s="44" customFormat="1"/>
    <row r="629" s="44" customFormat="1"/>
    <row r="630" s="44" customFormat="1"/>
    <row r="631" s="44" customFormat="1"/>
    <row r="632" s="44" customFormat="1"/>
    <row r="633" s="44" customFormat="1"/>
    <row r="634" s="44" customFormat="1"/>
    <row r="635" s="44" customFormat="1"/>
    <row r="636" s="44" customFormat="1"/>
    <row r="637" s="44" customFormat="1"/>
    <row r="638" s="44" customFormat="1"/>
    <row r="639" s="44" customFormat="1"/>
    <row r="640" s="44" customFormat="1"/>
    <row r="641" s="44" customFormat="1"/>
    <row r="642" s="44" customFormat="1"/>
    <row r="643" s="44" customFormat="1"/>
    <row r="644" s="44" customFormat="1"/>
    <row r="645" s="44" customFormat="1"/>
    <row r="646" s="44" customFormat="1"/>
    <row r="647" s="44" customFormat="1"/>
    <row r="648" s="44" customFormat="1"/>
    <row r="649" s="44" customFormat="1"/>
    <row r="650" s="44" customFormat="1"/>
    <row r="651" s="44" customFormat="1"/>
    <row r="652" s="44" customFormat="1"/>
    <row r="653" s="44" customFormat="1"/>
    <row r="654" s="44" customFormat="1"/>
    <row r="655" s="44" customFormat="1"/>
    <row r="656" s="44" customFormat="1"/>
    <row r="657" s="44" customFormat="1"/>
    <row r="658" s="44" customFormat="1"/>
    <row r="659" s="44" customFormat="1"/>
    <row r="660" s="44" customFormat="1"/>
    <row r="661" s="44" customFormat="1"/>
    <row r="662" s="44" customFormat="1"/>
    <row r="663" s="44" customFormat="1"/>
    <row r="664" s="44" customFormat="1"/>
    <row r="665" s="44" customFormat="1"/>
    <row r="666" s="44" customFormat="1"/>
    <row r="667" s="44" customFormat="1"/>
    <row r="668" s="44" customFormat="1"/>
    <row r="669" s="44" customFormat="1"/>
    <row r="670" s="44" customFormat="1"/>
    <row r="671" s="44" customFormat="1"/>
    <row r="672" s="44" customFormat="1"/>
    <row r="673" s="44" customFormat="1"/>
    <row r="674" s="44" customFormat="1"/>
    <row r="675" s="44" customFormat="1"/>
    <row r="676" s="44" customFormat="1"/>
    <row r="677" s="44" customFormat="1"/>
    <row r="678" s="44" customFormat="1"/>
    <row r="679" s="44" customFormat="1"/>
    <row r="680" s="44" customFormat="1"/>
    <row r="681" s="44" customFormat="1"/>
    <row r="682" s="44" customFormat="1"/>
    <row r="683" s="44" customFormat="1"/>
    <row r="684" s="44" customFormat="1"/>
    <row r="685" s="44" customFormat="1"/>
    <row r="686" s="44" customFormat="1"/>
    <row r="687" s="44" customFormat="1"/>
    <row r="688" s="44" customFormat="1"/>
    <row r="689" s="44" customFormat="1"/>
    <row r="690" s="44" customFormat="1"/>
    <row r="691" s="44" customFormat="1"/>
    <row r="692" s="44" customFormat="1"/>
    <row r="693" s="44" customFormat="1"/>
    <row r="694" s="44" customFormat="1"/>
    <row r="695" s="44" customFormat="1"/>
    <row r="696" s="44" customFormat="1"/>
    <row r="697" s="44" customFormat="1"/>
    <row r="698" s="44" customFormat="1"/>
    <row r="699" s="44" customFormat="1"/>
    <row r="700" s="44" customFormat="1"/>
    <row r="701" s="44" customFormat="1"/>
    <row r="702" s="44" customFormat="1"/>
    <row r="703" s="44" customFormat="1"/>
    <row r="704" s="44" customFormat="1"/>
    <row r="705" s="44" customFormat="1"/>
    <row r="706" s="44" customFormat="1"/>
    <row r="707" s="44" customFormat="1"/>
    <row r="708" s="44" customFormat="1"/>
    <row r="709" s="44" customFormat="1"/>
    <row r="710" s="44" customFormat="1"/>
    <row r="711" s="44" customFormat="1"/>
    <row r="712" s="44" customFormat="1"/>
    <row r="713" s="44" customFormat="1"/>
    <row r="714" s="44" customFormat="1"/>
    <row r="715" s="44" customFormat="1"/>
    <row r="716" s="44" customFormat="1"/>
    <row r="717" s="44" customFormat="1"/>
    <row r="718" s="44" customFormat="1"/>
    <row r="719" s="44" customFormat="1"/>
    <row r="720" s="44" customFormat="1"/>
    <row r="721" s="44" customFormat="1"/>
    <row r="722" s="44" customFormat="1"/>
    <row r="723" s="44" customFormat="1"/>
    <row r="724" s="44" customFormat="1"/>
    <row r="725" s="44" customFormat="1"/>
    <row r="726" s="44" customFormat="1"/>
    <row r="727" s="44" customFormat="1"/>
    <row r="728" s="44" customFormat="1"/>
    <row r="729" s="44" customFormat="1"/>
    <row r="730" s="44" customFormat="1"/>
    <row r="731" s="44" customFormat="1"/>
    <row r="732" s="44" customFormat="1"/>
    <row r="733" s="44" customFormat="1"/>
    <row r="734" s="44" customFormat="1"/>
    <row r="735" s="44" customFormat="1"/>
    <row r="736" s="44" customFormat="1"/>
    <row r="737" s="44" customFormat="1"/>
    <row r="738" s="44" customFormat="1"/>
    <row r="739" s="44" customFormat="1"/>
    <row r="740" s="44" customFormat="1"/>
    <row r="741" s="44" customFormat="1"/>
    <row r="742" s="44" customFormat="1"/>
    <row r="743" s="44" customFormat="1"/>
    <row r="744" s="44" customFormat="1"/>
    <row r="745" s="44" customFormat="1"/>
    <row r="746" s="44" customFormat="1"/>
    <row r="747" s="44" customFormat="1"/>
    <row r="748" s="44" customFormat="1"/>
    <row r="749" s="44" customFormat="1"/>
    <row r="750" s="44" customFormat="1"/>
    <row r="751" s="44" customFormat="1"/>
    <row r="752" s="44" customFormat="1"/>
    <row r="753" s="44" customFormat="1"/>
    <row r="754" s="44" customFormat="1"/>
    <row r="755" s="44" customFormat="1"/>
    <row r="756" s="44" customFormat="1"/>
    <row r="757" s="44" customFormat="1"/>
    <row r="758" s="44" customFormat="1"/>
    <row r="759" s="44" customFormat="1"/>
    <row r="760" s="44" customFormat="1"/>
    <row r="761" s="44" customFormat="1"/>
    <row r="762" s="44" customFormat="1"/>
    <row r="763" s="44" customFormat="1"/>
    <row r="764" s="44" customFormat="1"/>
    <row r="765" s="44" customFormat="1"/>
    <row r="766" s="44" customFormat="1"/>
    <row r="767" s="44" customFormat="1"/>
    <row r="768" s="44" customFormat="1"/>
    <row r="769" s="44" customFormat="1"/>
    <row r="770" s="44" customFormat="1"/>
    <row r="771" s="44" customFormat="1"/>
    <row r="772" s="44" customFormat="1"/>
    <row r="773" s="44" customFormat="1"/>
    <row r="774" s="44" customFormat="1"/>
    <row r="775" s="44" customFormat="1"/>
    <row r="776" s="44" customFormat="1"/>
    <row r="777" s="44" customFormat="1"/>
    <row r="778" s="44" customFormat="1"/>
    <row r="779" s="44" customFormat="1"/>
    <row r="780" s="44" customFormat="1"/>
    <row r="781" s="44" customFormat="1"/>
    <row r="782" s="44" customFormat="1"/>
    <row r="783" s="44" customFormat="1"/>
    <row r="784" s="44" customFormat="1"/>
    <row r="785" s="44" customFormat="1"/>
    <row r="786" s="44" customFormat="1"/>
    <row r="787" s="44" customFormat="1"/>
    <row r="788" s="44" customFormat="1"/>
    <row r="789" s="44" customFormat="1"/>
    <row r="790" s="44" customFormat="1"/>
    <row r="791" s="44" customFormat="1"/>
    <row r="792" s="44" customFormat="1"/>
    <row r="793" s="44" customFormat="1"/>
    <row r="794" s="44" customFormat="1"/>
    <row r="795" s="44" customFormat="1"/>
    <row r="796" s="44" customFormat="1"/>
    <row r="797" s="44" customFormat="1"/>
    <row r="798" s="44" customFormat="1"/>
    <row r="799" s="44" customFormat="1"/>
    <row r="800" s="44" customFormat="1"/>
    <row r="801" s="44" customFormat="1"/>
    <row r="802" s="44" customFormat="1"/>
    <row r="803" s="44" customFormat="1"/>
    <row r="804" s="44" customFormat="1"/>
    <row r="805" s="44" customFormat="1"/>
    <row r="806" s="44" customFormat="1"/>
    <row r="807" s="44" customFormat="1"/>
    <row r="808" s="44" customFormat="1"/>
    <row r="809" s="44" customFormat="1"/>
    <row r="810" s="44" customFormat="1"/>
    <row r="811" s="44" customFormat="1"/>
    <row r="812" s="44" customFormat="1"/>
    <row r="813" s="44" customFormat="1"/>
    <row r="814" s="44" customFormat="1"/>
    <row r="815" s="44" customFormat="1"/>
    <row r="816" s="44" customFormat="1"/>
    <row r="817" spans="1:10" s="44" customFormat="1"/>
    <row r="818" spans="1:10" s="44" customFormat="1"/>
    <row r="819" spans="1:10" s="44" customFormat="1"/>
    <row r="820" spans="1:10" s="44" customFormat="1"/>
    <row r="821" spans="1:10" s="44" customFormat="1"/>
    <row r="822" spans="1:10" s="44" customFormat="1"/>
    <row r="823" spans="1:10" s="44" customFormat="1"/>
    <row r="824" spans="1:10" s="44" customFormat="1"/>
    <row r="825" spans="1:10" s="44" customFormat="1"/>
    <row r="826" spans="1:10" s="44" customFormat="1"/>
    <row r="827" spans="1:10">
      <c r="A827" s="44"/>
      <c r="B827" s="44"/>
      <c r="C827" s="44"/>
      <c r="D827" s="44"/>
      <c r="E827" s="44"/>
      <c r="F827" s="44"/>
      <c r="G827" s="44"/>
      <c r="H827" s="44"/>
      <c r="I827" s="44"/>
      <c r="J827" s="44"/>
    </row>
    <row r="828" spans="1:10">
      <c r="A828" s="44"/>
      <c r="B828" s="44"/>
      <c r="C828" s="44"/>
      <c r="D828" s="44"/>
      <c r="E828" s="44"/>
      <c r="F828" s="44"/>
      <c r="G828" s="44"/>
      <c r="H828" s="44"/>
      <c r="I828" s="44"/>
      <c r="J828" s="44"/>
    </row>
    <row r="829" spans="1:10">
      <c r="A829" s="44"/>
      <c r="B829" s="44"/>
      <c r="C829" s="44"/>
      <c r="D829" s="44"/>
      <c r="E829" s="44"/>
      <c r="F829" s="44"/>
      <c r="G829" s="44"/>
      <c r="H829" s="44"/>
      <c r="I829" s="44"/>
      <c r="J829" s="44"/>
    </row>
    <row r="830" spans="1:10">
      <c r="A830" s="44"/>
      <c r="B830" s="44"/>
      <c r="C830" s="44"/>
      <c r="D830" s="44"/>
      <c r="E830" s="44"/>
      <c r="F830" s="44"/>
      <c r="G830" s="44"/>
      <c r="H830" s="44"/>
      <c r="I830" s="44"/>
      <c r="J830" s="44"/>
    </row>
    <row r="831" spans="1:10">
      <c r="A831" s="44"/>
      <c r="B831" s="44"/>
      <c r="C831" s="44"/>
      <c r="D831" s="44"/>
      <c r="E831" s="44"/>
      <c r="F831" s="44"/>
      <c r="G831" s="44"/>
      <c r="H831" s="44"/>
      <c r="I831" s="44"/>
      <c r="J831" s="44"/>
    </row>
    <row r="832" spans="1:10">
      <c r="A832" s="44"/>
      <c r="B832" s="44"/>
      <c r="C832" s="44"/>
      <c r="D832" s="44"/>
      <c r="E832" s="44"/>
      <c r="F832" s="44"/>
      <c r="G832" s="44"/>
      <c r="H832" s="44"/>
      <c r="I832" s="44"/>
      <c r="J832" s="44"/>
    </row>
    <row r="833" spans="1:10">
      <c r="A833" s="44"/>
      <c r="B833" s="44"/>
      <c r="C833" s="44"/>
      <c r="D833" s="44"/>
      <c r="E833" s="44"/>
      <c r="F833" s="44"/>
      <c r="G833" s="44"/>
      <c r="H833" s="44"/>
      <c r="I833" s="44"/>
      <c r="J833" s="44"/>
    </row>
    <row r="834" spans="1:10">
      <c r="A834" s="44"/>
      <c r="B834" s="44"/>
      <c r="C834" s="44"/>
      <c r="D834" s="44"/>
      <c r="E834" s="44"/>
      <c r="F834" s="44"/>
      <c r="G834" s="44"/>
      <c r="H834" s="44"/>
      <c r="I834" s="44"/>
      <c r="J834" s="44"/>
    </row>
    <row r="835" spans="1:10">
      <c r="A835" s="44"/>
      <c r="B835" s="44"/>
      <c r="C835" s="44"/>
      <c r="D835" s="44"/>
      <c r="E835" s="44"/>
      <c r="F835" s="44"/>
      <c r="G835" s="44"/>
      <c r="H835" s="44"/>
      <c r="I835" s="44"/>
      <c r="J835" s="44"/>
    </row>
    <row r="836" spans="1:10">
      <c r="A836" s="44"/>
      <c r="B836" s="44"/>
      <c r="C836" s="44"/>
      <c r="D836" s="44"/>
      <c r="E836" s="44"/>
      <c r="F836" s="44"/>
      <c r="G836" s="44"/>
      <c r="H836" s="44"/>
      <c r="I836" s="44"/>
      <c r="J836" s="44"/>
    </row>
    <row r="837" spans="1:10">
      <c r="A837" s="44"/>
      <c r="B837" s="44"/>
      <c r="C837" s="44"/>
      <c r="D837" s="44"/>
      <c r="E837" s="44"/>
      <c r="F837" s="44"/>
      <c r="G837" s="44"/>
      <c r="H837" s="44"/>
      <c r="I837" s="44"/>
      <c r="J837" s="44"/>
    </row>
    <row r="838" spans="1:10">
      <c r="A838" s="44"/>
      <c r="B838" s="44"/>
      <c r="C838" s="44"/>
      <c r="D838" s="44"/>
      <c r="E838" s="44"/>
      <c r="F838" s="44"/>
      <c r="G838" s="44"/>
      <c r="H838" s="44"/>
      <c r="I838" s="44"/>
      <c r="J838" s="44"/>
    </row>
    <row r="839" spans="1:10">
      <c r="A839" s="44"/>
      <c r="B839" s="44"/>
      <c r="C839" s="44"/>
      <c r="D839" s="44"/>
      <c r="E839" s="44"/>
      <c r="F839" s="44"/>
      <c r="G839" s="44"/>
      <c r="H839" s="44"/>
      <c r="I839" s="44"/>
      <c r="J839" s="44"/>
    </row>
    <row r="840" spans="1:10">
      <c r="A840" s="44"/>
      <c r="B840" s="44"/>
      <c r="C840" s="44"/>
      <c r="D840" s="44"/>
      <c r="E840" s="44"/>
      <c r="F840" s="44"/>
      <c r="G840" s="44"/>
      <c r="H840" s="44"/>
      <c r="I840" s="44"/>
      <c r="J840" s="44"/>
    </row>
    <row r="841" spans="1:10">
      <c r="A841" s="44"/>
      <c r="B841" s="44"/>
      <c r="C841" s="44"/>
      <c r="D841" s="44"/>
      <c r="E841" s="44"/>
      <c r="F841" s="44"/>
      <c r="G841" s="44"/>
      <c r="H841" s="44"/>
      <c r="I841" s="44"/>
      <c r="J841" s="44"/>
    </row>
    <row r="842" spans="1:10">
      <c r="A842" s="44"/>
      <c r="B842" s="44"/>
      <c r="C842" s="44"/>
      <c r="D842" s="44"/>
      <c r="E842" s="44"/>
      <c r="F842" s="44"/>
      <c r="G842" s="44"/>
      <c r="H842" s="44"/>
      <c r="I842" s="44"/>
      <c r="J842" s="44"/>
    </row>
    <row r="843" spans="1:10">
      <c r="A843" s="44"/>
      <c r="B843" s="44"/>
      <c r="C843" s="44"/>
      <c r="D843" s="44"/>
      <c r="E843" s="44"/>
      <c r="F843" s="44"/>
      <c r="G843" s="44"/>
      <c r="H843" s="44"/>
      <c r="I843" s="44"/>
      <c r="J843" s="44"/>
    </row>
    <row r="844" spans="1:10">
      <c r="A844" s="44"/>
      <c r="B844" s="44"/>
      <c r="C844" s="44"/>
      <c r="D844" s="44"/>
      <c r="E844" s="44"/>
      <c r="F844" s="44"/>
      <c r="G844" s="44"/>
      <c r="H844" s="44"/>
      <c r="I844" s="44"/>
      <c r="J844" s="44"/>
    </row>
    <row r="845" spans="1:10">
      <c r="A845" s="44"/>
      <c r="B845" s="44"/>
      <c r="C845" s="44"/>
      <c r="D845" s="44"/>
      <c r="E845" s="44"/>
      <c r="F845" s="44"/>
      <c r="G845" s="44"/>
      <c r="H845" s="44"/>
      <c r="I845" s="44"/>
      <c r="J845" s="44"/>
    </row>
    <row r="846" spans="1:10">
      <c r="A846" s="44"/>
      <c r="B846" s="44"/>
      <c r="C846" s="44"/>
      <c r="D846" s="44"/>
      <c r="E846" s="44"/>
      <c r="F846" s="44"/>
      <c r="G846" s="44"/>
      <c r="H846" s="44"/>
      <c r="I846" s="44"/>
      <c r="J846" s="44"/>
    </row>
    <row r="847" spans="1:10">
      <c r="A847" s="44"/>
      <c r="B847" s="44"/>
      <c r="C847" s="44"/>
      <c r="D847" s="44"/>
      <c r="E847" s="44"/>
      <c r="F847" s="44"/>
      <c r="G847" s="44"/>
      <c r="H847" s="44"/>
      <c r="I847" s="44"/>
      <c r="J847" s="44"/>
    </row>
    <row r="848" spans="1:10">
      <c r="A848" s="44"/>
      <c r="B848" s="44"/>
      <c r="C848" s="44"/>
      <c r="D848" s="44"/>
      <c r="E848" s="44"/>
      <c r="F848" s="44"/>
      <c r="G848" s="44"/>
      <c r="H848" s="44"/>
      <c r="I848" s="44"/>
      <c r="J848" s="44"/>
    </row>
    <row r="849" spans="1:10">
      <c r="A849" s="44"/>
      <c r="B849" s="44"/>
      <c r="C849" s="44"/>
      <c r="D849" s="44"/>
      <c r="E849" s="44"/>
      <c r="F849" s="44"/>
      <c r="G849" s="44"/>
      <c r="H849" s="44"/>
      <c r="I849" s="44"/>
      <c r="J849" s="44"/>
    </row>
    <row r="850" spans="1:10">
      <c r="A850" s="44"/>
      <c r="B850" s="44"/>
      <c r="C850" s="44"/>
      <c r="D850" s="44"/>
      <c r="E850" s="44"/>
      <c r="F850" s="44"/>
      <c r="G850" s="44"/>
      <c r="H850" s="44"/>
      <c r="I850" s="44"/>
      <c r="J850" s="44"/>
    </row>
    <row r="851" spans="1:10">
      <c r="A851" s="44"/>
      <c r="B851" s="44"/>
      <c r="C851" s="44"/>
      <c r="D851" s="44"/>
      <c r="E851" s="44"/>
      <c r="F851" s="44"/>
      <c r="G851" s="44"/>
      <c r="H851" s="44"/>
      <c r="I851" s="44"/>
      <c r="J851" s="44"/>
    </row>
    <row r="852" spans="1:10">
      <c r="A852" s="44"/>
      <c r="B852" s="44"/>
      <c r="C852" s="44"/>
      <c r="D852" s="44"/>
      <c r="E852" s="44"/>
      <c r="F852" s="44"/>
      <c r="G852" s="44"/>
      <c r="H852" s="44"/>
      <c r="I852" s="44"/>
      <c r="J852" s="44"/>
    </row>
    <row r="853" spans="1:10">
      <c r="A853" s="44"/>
      <c r="B853" s="44"/>
      <c r="C853" s="44"/>
      <c r="D853" s="44"/>
      <c r="E853" s="44"/>
      <c r="F853" s="44"/>
      <c r="G853" s="44"/>
      <c r="H853" s="44"/>
      <c r="I853" s="44"/>
      <c r="J853" s="44"/>
    </row>
    <row r="854" spans="1:10">
      <c r="A854" s="44"/>
      <c r="B854" s="44"/>
      <c r="C854" s="44"/>
      <c r="D854" s="44"/>
      <c r="E854" s="44"/>
      <c r="F854" s="44"/>
      <c r="G854" s="44"/>
      <c r="H854" s="44"/>
      <c r="I854" s="44"/>
      <c r="J854" s="44"/>
    </row>
    <row r="855" spans="1:10">
      <c r="A855" s="44"/>
      <c r="B855" s="44"/>
      <c r="C855" s="44"/>
      <c r="D855" s="44"/>
      <c r="E855" s="44"/>
      <c r="F855" s="44"/>
      <c r="G855" s="44"/>
      <c r="H855" s="44"/>
      <c r="I855" s="44"/>
      <c r="J855" s="44"/>
    </row>
    <row r="856" spans="1:10">
      <c r="A856" s="44"/>
      <c r="B856" s="44"/>
      <c r="C856" s="44"/>
      <c r="D856" s="44"/>
      <c r="E856" s="44"/>
      <c r="F856" s="44"/>
      <c r="G856" s="44"/>
      <c r="H856" s="44"/>
      <c r="I856" s="44"/>
      <c r="J856" s="44"/>
    </row>
    <row r="857" spans="1:10">
      <c r="A857" s="44"/>
      <c r="B857" s="44"/>
      <c r="C857" s="44"/>
      <c r="D857" s="44"/>
      <c r="E857" s="44"/>
      <c r="F857" s="44"/>
      <c r="G857" s="44"/>
      <c r="H857" s="44"/>
      <c r="I857" s="44"/>
      <c r="J857" s="44"/>
    </row>
    <row r="858" spans="1:10">
      <c r="A858" s="44"/>
      <c r="B858" s="44"/>
      <c r="C858" s="44"/>
      <c r="D858" s="44"/>
      <c r="E858" s="44"/>
      <c r="F858" s="44"/>
      <c r="G858" s="44"/>
      <c r="H858" s="44"/>
      <c r="I858" s="44"/>
      <c r="J858" s="44"/>
    </row>
    <row r="859" spans="1:10">
      <c r="A859" s="44"/>
      <c r="B859" s="44"/>
      <c r="C859" s="44"/>
      <c r="D859" s="44"/>
      <c r="E859" s="44"/>
      <c r="F859" s="44"/>
      <c r="G859" s="44"/>
      <c r="H859" s="44"/>
      <c r="I859" s="44"/>
      <c r="J859" s="44"/>
    </row>
    <row r="860" spans="1:10">
      <c r="A860" s="44"/>
      <c r="B860" s="44"/>
      <c r="C860" s="44"/>
      <c r="D860" s="44"/>
      <c r="E860" s="44"/>
      <c r="F860" s="44"/>
      <c r="G860" s="44"/>
      <c r="H860" s="44"/>
      <c r="I860" s="44"/>
      <c r="J860" s="44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">
                <anchor moveWithCells="1" sizeWithCells="1">
                  <from>
                    <xdr:col>5</xdr:col>
                    <xdr:colOff>419100</xdr:colOff>
                    <xdr:row>1</xdr:row>
                    <xdr:rowOff>0</xdr:rowOff>
                  </from>
                  <to>
                    <xdr:col>6</xdr:col>
                    <xdr:colOff>1171575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ller_en_Bas">
                <anchor moveWithCells="1" sizeWithCells="1">
                  <from>
                    <xdr:col>0</xdr:col>
                    <xdr:colOff>381000</xdr:colOff>
                    <xdr:row>0</xdr:row>
                    <xdr:rowOff>171450</xdr:rowOff>
                  </from>
                  <to>
                    <xdr:col>2</xdr:col>
                    <xdr:colOff>238125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3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J5" sqref="J5"/>
    </sheetView>
  </sheetViews>
  <sheetFormatPr baseColWidth="10" defaultRowHeight="15"/>
  <cols>
    <col min="1" max="1" width="18" style="1" bestFit="1" customWidth="1"/>
    <col min="2" max="2" width="12.85546875" style="1" customWidth="1"/>
    <col min="3" max="3" width="18.5703125" style="1" customWidth="1"/>
    <col min="4" max="4" width="15.7109375" style="1" customWidth="1"/>
    <col min="5" max="5" width="11.42578125" style="1"/>
    <col min="6" max="6" width="12.42578125" style="1" customWidth="1"/>
    <col min="7" max="7" width="14.85546875" style="1" customWidth="1"/>
    <col min="8" max="8" width="18.28515625" style="1" customWidth="1"/>
    <col min="9" max="9" width="11.42578125" style="1"/>
    <col min="10" max="10" width="14.85546875" style="30" bestFit="1" customWidth="1"/>
    <col min="11" max="16384" width="11.42578125" style="1"/>
  </cols>
  <sheetData>
    <row r="1" spans="1:14" s="30" customFormat="1" ht="27.95" customHeight="1">
      <c r="A1" s="28" t="s">
        <v>29</v>
      </c>
      <c r="B1" s="29">
        <v>9</v>
      </c>
      <c r="C1" s="29">
        <v>6</v>
      </c>
      <c r="H1" s="31" t="s">
        <v>158</v>
      </c>
      <c r="I1" s="31">
        <f>COUNTIF(t_Donnée[Jour],"CAES")</f>
        <v>0</v>
      </c>
    </row>
    <row r="3" spans="1:14">
      <c r="B3" s="1" t="s">
        <v>2</v>
      </c>
      <c r="C3" s="1" t="s">
        <v>4</v>
      </c>
      <c r="D3" s="1" t="s">
        <v>5</v>
      </c>
      <c r="E3" s="1" t="s">
        <v>30</v>
      </c>
      <c r="F3" s="1" t="s">
        <v>31</v>
      </c>
      <c r="G3" s="1" t="s">
        <v>32</v>
      </c>
      <c r="H3" s="1" t="s">
        <v>159</v>
      </c>
      <c r="I3" s="1" t="s">
        <v>164</v>
      </c>
      <c r="J3" s="1" t="s">
        <v>165</v>
      </c>
      <c r="K3" s="1" t="s">
        <v>166</v>
      </c>
      <c r="L3" s="1" t="s">
        <v>100</v>
      </c>
      <c r="M3" s="1" t="s">
        <v>87</v>
      </c>
      <c r="N3" s="1" t="s">
        <v>163</v>
      </c>
    </row>
    <row r="4" spans="1:14" ht="15.75">
      <c r="B4" s="65">
        <v>1</v>
      </c>
      <c r="C4" s="65" t="s">
        <v>173</v>
      </c>
      <c r="D4" s="65" t="s">
        <v>174</v>
      </c>
      <c r="E4" s="65">
        <v>9</v>
      </c>
      <c r="F4" s="65">
        <v>1</v>
      </c>
      <c r="G4" s="65" t="s">
        <v>33</v>
      </c>
      <c r="H4" s="32"/>
      <c r="I4" s="32"/>
      <c r="J4" s="32"/>
      <c r="K4" s="51" t="str">
        <f>IF(J4="","",TEXT(J4,"h\hmm"))</f>
        <v/>
      </c>
      <c r="L4" s="34"/>
      <c r="M4" s="34"/>
      <c r="N4" s="34"/>
    </row>
    <row r="5" spans="1:14" ht="30">
      <c r="B5" s="65">
        <v>2</v>
      </c>
      <c r="C5" s="65" t="s">
        <v>175</v>
      </c>
      <c r="D5" s="65" t="s">
        <v>176</v>
      </c>
      <c r="E5" s="65">
        <v>18</v>
      </c>
      <c r="F5" s="65">
        <v>3</v>
      </c>
      <c r="G5" s="65" t="s">
        <v>34</v>
      </c>
      <c r="H5" s="32" t="s">
        <v>171</v>
      </c>
      <c r="I5" s="32" t="s">
        <v>161</v>
      </c>
      <c r="J5" s="33">
        <v>0.41666666666666669</v>
      </c>
      <c r="K5" s="51" t="str">
        <f>IF(J5="","",TEXT(J5,"h\hmm"))</f>
        <v>10h00</v>
      </c>
      <c r="L5" s="34"/>
      <c r="M5" s="34"/>
      <c r="N5" s="34"/>
    </row>
    <row r="6" spans="1:14" ht="15.75">
      <c r="B6" s="65">
        <v>3</v>
      </c>
      <c r="C6" s="65" t="s">
        <v>177</v>
      </c>
      <c r="D6" s="65" t="s">
        <v>178</v>
      </c>
      <c r="E6" s="65">
        <v>30</v>
      </c>
      <c r="F6" s="65">
        <v>5</v>
      </c>
      <c r="G6" s="65" t="s">
        <v>35</v>
      </c>
      <c r="H6" s="32" t="s">
        <v>160</v>
      </c>
      <c r="I6" s="32" t="s">
        <v>161</v>
      </c>
      <c r="J6" s="33">
        <v>0.41666666666666669</v>
      </c>
      <c r="K6" s="51" t="str">
        <f t="shared" ref="K6:K23" si="0">IF(J6="","",TEXT(J6,"h\hmm"))</f>
        <v>10h00</v>
      </c>
      <c r="L6" s="34"/>
      <c r="M6" s="34"/>
      <c r="N6" s="34"/>
    </row>
    <row r="7" spans="1:14" ht="15.75">
      <c r="B7" s="65">
        <v>4</v>
      </c>
      <c r="C7" s="65" t="s">
        <v>179</v>
      </c>
      <c r="D7" s="65" t="s">
        <v>180</v>
      </c>
      <c r="E7" s="65">
        <v>36</v>
      </c>
      <c r="F7" s="65">
        <v>6</v>
      </c>
      <c r="G7" s="65" t="s">
        <v>34</v>
      </c>
      <c r="H7" s="32" t="s">
        <v>160</v>
      </c>
      <c r="I7" s="32" t="s">
        <v>161</v>
      </c>
      <c r="J7" s="33">
        <v>0.61458333333333337</v>
      </c>
      <c r="K7" s="51" t="str">
        <f t="shared" si="0"/>
        <v>14h45</v>
      </c>
      <c r="L7" s="34"/>
      <c r="M7" s="34"/>
      <c r="N7" s="34"/>
    </row>
    <row r="8" spans="1:14" ht="15.75">
      <c r="B8" s="65">
        <v>5</v>
      </c>
      <c r="C8" s="65" t="s">
        <v>181</v>
      </c>
      <c r="D8" s="65" t="s">
        <v>27</v>
      </c>
      <c r="E8" s="65">
        <v>48</v>
      </c>
      <c r="F8" s="65">
        <v>8</v>
      </c>
      <c r="G8" s="65" t="s">
        <v>33</v>
      </c>
      <c r="H8" s="32" t="s">
        <v>160</v>
      </c>
      <c r="I8" s="32" t="s">
        <v>161</v>
      </c>
      <c r="J8" s="33">
        <v>0.4375</v>
      </c>
      <c r="K8" s="51" t="str">
        <f t="shared" si="0"/>
        <v>10h30</v>
      </c>
      <c r="L8" s="34"/>
      <c r="M8" s="34"/>
      <c r="N8" s="34"/>
    </row>
    <row r="9" spans="1:14" ht="15.75">
      <c r="B9" s="65">
        <v>6</v>
      </c>
      <c r="C9" s="65" t="s">
        <v>182</v>
      </c>
      <c r="D9" s="65" t="s">
        <v>183</v>
      </c>
      <c r="E9" s="65">
        <v>30</v>
      </c>
      <c r="F9" s="65">
        <v>5</v>
      </c>
      <c r="G9" s="65" t="s">
        <v>34</v>
      </c>
      <c r="H9" s="32" t="s">
        <v>160</v>
      </c>
      <c r="I9" s="32" t="s">
        <v>161</v>
      </c>
      <c r="J9" s="33">
        <v>0.45833333333333331</v>
      </c>
      <c r="K9" s="51" t="str">
        <f t="shared" si="0"/>
        <v>11h00</v>
      </c>
      <c r="L9" s="34"/>
      <c r="M9" s="34"/>
      <c r="N9" s="34"/>
    </row>
    <row r="10" spans="1:14" ht="15.75">
      <c r="B10" s="65">
        <v>7</v>
      </c>
      <c r="C10" s="65" t="s">
        <v>184</v>
      </c>
      <c r="D10" s="65" t="s">
        <v>185</v>
      </c>
      <c r="E10" s="65">
        <v>9</v>
      </c>
      <c r="F10" s="65">
        <v>1</v>
      </c>
      <c r="G10" s="65" t="s">
        <v>33</v>
      </c>
      <c r="H10" s="32" t="s">
        <v>160</v>
      </c>
      <c r="I10" s="32" t="s">
        <v>161</v>
      </c>
      <c r="J10" s="33">
        <v>0.44791666666666669</v>
      </c>
      <c r="K10" s="51" t="str">
        <f t="shared" si="0"/>
        <v>10h45</v>
      </c>
      <c r="L10" s="34"/>
      <c r="M10" s="34"/>
      <c r="N10" s="34"/>
    </row>
    <row r="11" spans="1:14" ht="15.75">
      <c r="B11" s="65">
        <v>8</v>
      </c>
      <c r="C11" s="65" t="s">
        <v>186</v>
      </c>
      <c r="D11" s="65" t="s">
        <v>187</v>
      </c>
      <c r="E11" s="65">
        <v>24</v>
      </c>
      <c r="F11" s="65">
        <v>4</v>
      </c>
      <c r="G11" s="65" t="s">
        <v>35</v>
      </c>
      <c r="H11" s="32" t="s">
        <v>160</v>
      </c>
      <c r="I11" s="32" t="s">
        <v>161</v>
      </c>
      <c r="J11" s="33">
        <v>0.45833333333333331</v>
      </c>
      <c r="K11" s="51" t="str">
        <f t="shared" si="0"/>
        <v>11h00</v>
      </c>
      <c r="L11" s="34"/>
      <c r="M11" s="34"/>
      <c r="N11" s="34"/>
    </row>
    <row r="12" spans="1:14" ht="15.75">
      <c r="B12" s="65">
        <v>9</v>
      </c>
      <c r="C12" s="65" t="s">
        <v>188</v>
      </c>
      <c r="D12" s="65" t="s">
        <v>189</v>
      </c>
      <c r="E12" s="65">
        <v>42</v>
      </c>
      <c r="F12" s="65">
        <v>7</v>
      </c>
      <c r="G12" s="65" t="s">
        <v>34</v>
      </c>
      <c r="H12" s="32" t="s">
        <v>160</v>
      </c>
      <c r="I12" s="32" t="s">
        <v>161</v>
      </c>
      <c r="J12" s="33">
        <v>0.45833333333333331</v>
      </c>
      <c r="K12" s="51" t="str">
        <f t="shared" si="0"/>
        <v>11h00</v>
      </c>
      <c r="L12" s="34"/>
      <c r="M12" s="34"/>
      <c r="N12" s="34"/>
    </row>
    <row r="13" spans="1:14" ht="15.75">
      <c r="B13" s="65">
        <v>10</v>
      </c>
      <c r="C13" s="65" t="s">
        <v>190</v>
      </c>
      <c r="D13" s="65" t="s">
        <v>191</v>
      </c>
      <c r="E13" s="65">
        <v>36</v>
      </c>
      <c r="F13" s="65">
        <v>6</v>
      </c>
      <c r="G13" s="65" t="s">
        <v>33</v>
      </c>
      <c r="H13" s="32" t="s">
        <v>160</v>
      </c>
      <c r="I13" s="32" t="s">
        <v>161</v>
      </c>
      <c r="J13" s="33">
        <v>0.5625</v>
      </c>
      <c r="K13" s="51" t="str">
        <f t="shared" si="0"/>
        <v>13h30</v>
      </c>
      <c r="L13" s="34"/>
      <c r="M13" s="34"/>
      <c r="N13" s="34"/>
    </row>
    <row r="14" spans="1:14" ht="15.75">
      <c r="B14" s="65">
        <v>11</v>
      </c>
      <c r="C14" s="65" t="s">
        <v>192</v>
      </c>
      <c r="D14" s="65" t="s">
        <v>193</v>
      </c>
      <c r="E14" s="65">
        <v>30</v>
      </c>
      <c r="F14" s="65">
        <v>5</v>
      </c>
      <c r="G14" s="65" t="s">
        <v>35</v>
      </c>
      <c r="H14" s="32"/>
      <c r="I14" s="32"/>
      <c r="J14" s="32"/>
      <c r="K14" s="51" t="str">
        <f t="shared" si="0"/>
        <v/>
      </c>
      <c r="L14" s="34"/>
      <c r="M14" s="34"/>
      <c r="N14" s="34"/>
    </row>
    <row r="15" spans="1:14" ht="15.75">
      <c r="B15" s="65">
        <v>12</v>
      </c>
      <c r="C15" s="65" t="s">
        <v>194</v>
      </c>
      <c r="D15" s="65" t="s">
        <v>195</v>
      </c>
      <c r="E15" s="65">
        <v>24</v>
      </c>
      <c r="F15" s="65">
        <v>4</v>
      </c>
      <c r="G15" s="65" t="s">
        <v>33</v>
      </c>
      <c r="H15" s="32" t="s">
        <v>160</v>
      </c>
      <c r="I15" s="32" t="s">
        <v>161</v>
      </c>
      <c r="J15" s="33">
        <v>0.46875</v>
      </c>
      <c r="K15" s="51" t="str">
        <f t="shared" si="0"/>
        <v>11h15</v>
      </c>
      <c r="L15" s="34"/>
      <c r="M15" s="34"/>
      <c r="N15" s="34"/>
    </row>
    <row r="16" spans="1:14" ht="15.75">
      <c r="B16" s="65">
        <v>13</v>
      </c>
      <c r="C16" s="65" t="s">
        <v>196</v>
      </c>
      <c r="D16" s="65" t="s">
        <v>197</v>
      </c>
      <c r="E16" s="65">
        <v>24</v>
      </c>
      <c r="F16" s="65">
        <v>4</v>
      </c>
      <c r="G16" s="65" t="s">
        <v>34</v>
      </c>
      <c r="H16" s="32" t="s">
        <v>160</v>
      </c>
      <c r="I16" s="32" t="s">
        <v>161</v>
      </c>
      <c r="J16" s="33">
        <v>0.58333333333333337</v>
      </c>
      <c r="K16" s="51" t="str">
        <f t="shared" si="0"/>
        <v>14h00</v>
      </c>
      <c r="L16" s="34"/>
      <c r="M16" s="34"/>
      <c r="N16" s="34"/>
    </row>
    <row r="17" spans="2:14" ht="15.75">
      <c r="B17" s="65">
        <v>14</v>
      </c>
      <c r="C17" s="65" t="s">
        <v>198</v>
      </c>
      <c r="D17" s="65" t="s">
        <v>199</v>
      </c>
      <c r="E17" s="65">
        <v>30</v>
      </c>
      <c r="F17" s="65">
        <v>5</v>
      </c>
      <c r="G17" s="65" t="s">
        <v>35</v>
      </c>
      <c r="H17" s="32" t="s">
        <v>160</v>
      </c>
      <c r="I17" s="32" t="s">
        <v>161</v>
      </c>
      <c r="J17" s="33">
        <v>0.66666666666666663</v>
      </c>
      <c r="K17" s="51" t="str">
        <f t="shared" si="0"/>
        <v>16h00</v>
      </c>
      <c r="L17" s="34"/>
      <c r="M17" s="34"/>
      <c r="N17" s="34"/>
    </row>
    <row r="18" spans="2:14" ht="15.75">
      <c r="B18" s="65">
        <v>15</v>
      </c>
      <c r="C18" s="65" t="s">
        <v>200</v>
      </c>
      <c r="D18" s="65" t="s">
        <v>201</v>
      </c>
      <c r="E18" s="65">
        <v>12</v>
      </c>
      <c r="F18" s="65">
        <v>2</v>
      </c>
      <c r="G18" s="65" t="s">
        <v>33</v>
      </c>
      <c r="H18" s="32" t="s">
        <v>160</v>
      </c>
      <c r="I18" s="32" t="s">
        <v>161</v>
      </c>
      <c r="J18" s="33">
        <v>0.4375</v>
      </c>
      <c r="K18" s="51" t="str">
        <f t="shared" si="0"/>
        <v>10h30</v>
      </c>
      <c r="L18" s="34"/>
      <c r="M18" s="34"/>
      <c r="N18" s="34"/>
    </row>
    <row r="19" spans="2:14" ht="15.75">
      <c r="B19" s="65">
        <v>16</v>
      </c>
      <c r="C19" s="65" t="s">
        <v>202</v>
      </c>
      <c r="D19" s="65" t="s">
        <v>36</v>
      </c>
      <c r="E19" s="65">
        <v>12</v>
      </c>
      <c r="F19" s="65">
        <v>2</v>
      </c>
      <c r="G19" s="65" t="s">
        <v>33</v>
      </c>
      <c r="H19" s="32"/>
      <c r="I19" s="32"/>
      <c r="J19" s="33"/>
      <c r="K19" s="51" t="str">
        <f t="shared" si="0"/>
        <v/>
      </c>
      <c r="L19" s="34"/>
      <c r="M19" s="34"/>
      <c r="N19" s="34"/>
    </row>
    <row r="20" spans="2:14" ht="15.75">
      <c r="B20" s="65">
        <v>17</v>
      </c>
      <c r="C20" s="65" t="s">
        <v>203</v>
      </c>
      <c r="D20" s="65" t="s">
        <v>204</v>
      </c>
      <c r="E20" s="65">
        <v>12</v>
      </c>
      <c r="F20" s="65">
        <v>2</v>
      </c>
      <c r="G20" s="65" t="s">
        <v>34</v>
      </c>
      <c r="H20" s="32" t="s">
        <v>160</v>
      </c>
      <c r="I20" s="32" t="s">
        <v>161</v>
      </c>
      <c r="J20" s="33">
        <v>0.5625</v>
      </c>
      <c r="K20" s="51" t="str">
        <f t="shared" si="0"/>
        <v>13h30</v>
      </c>
      <c r="L20" s="34"/>
      <c r="M20" s="34"/>
      <c r="N20" s="34"/>
    </row>
    <row r="21" spans="2:14" ht="15.75">
      <c r="B21" s="65">
        <v>18</v>
      </c>
      <c r="C21" s="65" t="s">
        <v>205</v>
      </c>
      <c r="D21" s="65" t="s">
        <v>206</v>
      </c>
      <c r="E21" s="65">
        <v>18</v>
      </c>
      <c r="F21" s="65">
        <v>3</v>
      </c>
      <c r="G21" s="65" t="s">
        <v>35</v>
      </c>
      <c r="H21" s="32" t="s">
        <v>160</v>
      </c>
      <c r="I21" s="32" t="s">
        <v>162</v>
      </c>
      <c r="J21" s="33">
        <v>0.44791666666666669</v>
      </c>
      <c r="K21" s="51" t="str">
        <f t="shared" si="0"/>
        <v>10h45</v>
      </c>
      <c r="L21" s="34"/>
      <c r="M21" s="34"/>
      <c r="N21" s="34"/>
    </row>
    <row r="22" spans="2:14" ht="15.75">
      <c r="B22" s="65">
        <v>19</v>
      </c>
      <c r="C22" s="65" t="s">
        <v>207</v>
      </c>
      <c r="D22" s="65" t="s">
        <v>208</v>
      </c>
      <c r="E22" s="65">
        <v>30</v>
      </c>
      <c r="F22" s="65">
        <v>5</v>
      </c>
      <c r="G22" s="65" t="s">
        <v>33</v>
      </c>
      <c r="H22" s="32" t="s">
        <v>160</v>
      </c>
      <c r="I22" s="32" t="s">
        <v>162</v>
      </c>
      <c r="J22" s="33">
        <v>0.41666666666666669</v>
      </c>
      <c r="K22" s="51" t="str">
        <f t="shared" si="0"/>
        <v>10h00</v>
      </c>
      <c r="L22" s="34"/>
      <c r="M22" s="34"/>
      <c r="N22" s="34"/>
    </row>
    <row r="23" spans="2:14" ht="15.75">
      <c r="B23" s="65">
        <v>20</v>
      </c>
      <c r="C23" s="65" t="s">
        <v>209</v>
      </c>
      <c r="D23" s="65" t="s">
        <v>210</v>
      </c>
      <c r="E23" s="65">
        <v>60</v>
      </c>
      <c r="F23" s="65">
        <v>10</v>
      </c>
      <c r="G23" s="65" t="s">
        <v>35</v>
      </c>
      <c r="H23" s="32" t="s">
        <v>160</v>
      </c>
      <c r="I23" s="32" t="s">
        <v>162</v>
      </c>
      <c r="J23" s="33">
        <v>0.60416666666666663</v>
      </c>
      <c r="K23" s="51" t="str">
        <f t="shared" si="0"/>
        <v>14h30</v>
      </c>
      <c r="L23" s="34"/>
      <c r="M23" s="34"/>
      <c r="N23" s="34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V43"/>
  <sheetViews>
    <sheetView zoomScale="82" zoomScaleNormal="82" workbookViewId="0">
      <pane xSplit="2" ySplit="3" topLeftCell="C4" activePane="bottomRight" state="frozen"/>
      <selection activeCell="D27" sqref="D27"/>
      <selection pane="topRight" activeCell="D27" sqref="D27"/>
      <selection pane="bottomLeft" activeCell="D27" sqref="D27"/>
      <selection pane="bottomRight" activeCell="K7" sqref="K7"/>
    </sheetView>
  </sheetViews>
  <sheetFormatPr baseColWidth="10" defaultColWidth="10.85546875" defaultRowHeight="15"/>
  <cols>
    <col min="1" max="1" width="12.7109375" style="4" customWidth="1"/>
    <col min="2" max="2" width="35.7109375" style="3" customWidth="1"/>
    <col min="3" max="14" width="10.85546875" style="4"/>
    <col min="15" max="15" width="11.7109375" style="3" customWidth="1"/>
    <col min="16" max="16" width="16.85546875" style="3" customWidth="1"/>
    <col min="17" max="17" width="13.5703125" style="3" customWidth="1"/>
    <col min="18" max="18" width="10.85546875" style="24"/>
    <col min="19" max="19" width="48.28515625" style="24" customWidth="1"/>
    <col min="20" max="22" width="10.85546875" style="24"/>
    <col min="23" max="16384" width="10.85546875" style="3"/>
  </cols>
  <sheetData>
    <row r="1" spans="1:22" ht="24" thickBot="1">
      <c r="A1" s="12" t="s">
        <v>106</v>
      </c>
      <c r="B1" s="14"/>
      <c r="C1" s="67" t="s">
        <v>105</v>
      </c>
      <c r="D1" s="67"/>
      <c r="E1" s="67"/>
      <c r="F1" s="67"/>
      <c r="G1" s="67"/>
      <c r="H1" s="67"/>
      <c r="I1" s="67"/>
      <c r="J1" s="67"/>
      <c r="K1" s="67"/>
      <c r="L1" s="21"/>
      <c r="M1" s="21"/>
      <c r="N1" s="16"/>
      <c r="O1" s="15" t="s">
        <v>104</v>
      </c>
      <c r="P1" s="49" t="s">
        <v>103</v>
      </c>
      <c r="R1" s="62" t="s">
        <v>7</v>
      </c>
      <c r="S1" s="61"/>
      <c r="T1" s="62" t="str">
        <f>O2</f>
        <v>2</v>
      </c>
      <c r="U1" s="22" t="s">
        <v>88</v>
      </c>
      <c r="V1" s="23" t="e">
        <f>VLOOKUP($S$1,Complement,14,0)</f>
        <v>#N/A</v>
      </c>
    </row>
    <row r="2" spans="1:22" ht="24" thickBot="1">
      <c r="A2" s="12" t="s">
        <v>102</v>
      </c>
      <c r="B2" s="14"/>
      <c r="K2" s="12"/>
      <c r="L2" s="13" t="s">
        <v>101</v>
      </c>
      <c r="O2" s="11" t="s">
        <v>97</v>
      </c>
      <c r="P2" s="64" t="s">
        <v>96</v>
      </c>
      <c r="U2" s="25" t="s">
        <v>143</v>
      </c>
      <c r="V2" s="25" t="e">
        <f>VLOOKUP($S$1,Complement,16,0)</f>
        <v>#N/A</v>
      </c>
    </row>
    <row r="3" spans="1:22" ht="21" thickBot="1">
      <c r="A3" s="4" t="s">
        <v>172</v>
      </c>
      <c r="B3" s="52" t="s">
        <v>99</v>
      </c>
      <c r="C3" s="52" t="s">
        <v>98</v>
      </c>
      <c r="D3" s="52" t="s">
        <v>97</v>
      </c>
      <c r="E3" s="52" t="s">
        <v>96</v>
      </c>
      <c r="F3" s="52" t="s">
        <v>95</v>
      </c>
      <c r="G3" s="52" t="s">
        <v>94</v>
      </c>
      <c r="H3" s="52" t="s">
        <v>93</v>
      </c>
      <c r="I3" s="52" t="s">
        <v>92</v>
      </c>
      <c r="J3" s="52" t="s">
        <v>91</v>
      </c>
      <c r="K3" s="52" t="s">
        <v>90</v>
      </c>
      <c r="L3" s="52" t="s">
        <v>89</v>
      </c>
      <c r="M3" s="52" t="s">
        <v>141</v>
      </c>
      <c r="N3" s="52" t="s">
        <v>142</v>
      </c>
      <c r="O3" s="54" t="s">
        <v>88</v>
      </c>
      <c r="P3" s="55" t="s">
        <v>170</v>
      </c>
      <c r="Q3" s="53" t="s">
        <v>143</v>
      </c>
    </row>
    <row r="4" spans="1:22" ht="20.25">
      <c r="A4" s="4">
        <v>1</v>
      </c>
      <c r="B4" s="9" t="s">
        <v>11</v>
      </c>
      <c r="C4" s="6">
        <v>3</v>
      </c>
      <c r="D4" s="6">
        <v>3</v>
      </c>
      <c r="E4" s="6">
        <v>5</v>
      </c>
      <c r="F4" s="6">
        <v>5</v>
      </c>
      <c r="G4" s="6">
        <v>7</v>
      </c>
      <c r="H4" s="6">
        <v>7</v>
      </c>
      <c r="I4" s="6">
        <v>7</v>
      </c>
      <c r="J4" s="6">
        <v>7</v>
      </c>
      <c r="K4" s="6">
        <v>7</v>
      </c>
      <c r="L4" s="5">
        <v>7</v>
      </c>
      <c r="M4" s="5">
        <v>7</v>
      </c>
      <c r="N4" s="5">
        <v>7</v>
      </c>
      <c r="O4" s="56">
        <f>IF(B4=0,"",SUMIFS(t_Base[Articles],t_Base[N° de carte],$O$2,t_Base[N°de semaine],B4))</f>
        <v>0</v>
      </c>
      <c r="P4" s="50">
        <f>IF(t_Articles[[#This Row],[ARTICLES]]="","",INDEX(t_Articles[[1]:[12]],t_Articles[[#This Row],[N° Ligne]],$P$2))</f>
        <v>5</v>
      </c>
      <c r="Q4" s="10">
        <f>IF(t_Articles[[#This Row],[ARTICLES]]="","",IF(t_Articles[[#This Row],[DROIT]]-t_Articles[[#This Row],[Reçu]]=0,"REÇU",t_Articles[[#This Row],[DROIT]]-t_Articles[[#This Row],[Reçu]]))</f>
        <v>5</v>
      </c>
    </row>
    <row r="5" spans="1:22" ht="20.25">
      <c r="A5" s="4">
        <v>2</v>
      </c>
      <c r="B5" s="8" t="s">
        <v>12</v>
      </c>
      <c r="C5" s="6">
        <v>1</v>
      </c>
      <c r="D5" s="6">
        <v>1</v>
      </c>
      <c r="E5" s="6"/>
      <c r="F5" s="6">
        <v>2</v>
      </c>
      <c r="G5" s="6">
        <v>3</v>
      </c>
      <c r="H5" s="6">
        <v>3</v>
      </c>
      <c r="I5" s="6">
        <v>3</v>
      </c>
      <c r="J5" s="6">
        <v>3</v>
      </c>
      <c r="K5" s="6">
        <v>3</v>
      </c>
      <c r="L5" s="5">
        <v>3</v>
      </c>
      <c r="M5" s="5">
        <v>3</v>
      </c>
      <c r="N5" s="5">
        <v>3</v>
      </c>
      <c r="O5" s="57">
        <f>IF(B5=0,"",SUMIFS(t_Base[Articles],t_Base[N° de carte],$O$2,t_Base[N°de semaine],B5))</f>
        <v>0</v>
      </c>
      <c r="P5" s="50">
        <f>IF(t_Articles[[#This Row],[ARTICLES]]="","",INDEX(t_Articles[[1]:[12]],t_Articles[[#This Row],[N° Ligne]],$P$2))</f>
        <v>0</v>
      </c>
      <c r="Q5" s="10" t="str">
        <f>IF(t_Articles[[#This Row],[ARTICLES]]="","",IF(t_Articles[[#This Row],[DROIT]]-t_Articles[[#This Row],[Reçu]]=0,"REÇU",t_Articles[[#This Row],[DROIT]]-t_Articles[[#This Row],[Reçu]]))</f>
        <v>REÇU</v>
      </c>
      <c r="R5" s="26"/>
    </row>
    <row r="6" spans="1:22" ht="20.25">
      <c r="A6" s="4">
        <v>3</v>
      </c>
      <c r="B6" s="8" t="s">
        <v>13</v>
      </c>
      <c r="C6" s="6">
        <v>2</v>
      </c>
      <c r="D6" s="6">
        <v>2</v>
      </c>
      <c r="E6" s="6">
        <v>2</v>
      </c>
      <c r="F6" s="6">
        <v>2</v>
      </c>
      <c r="G6" s="6">
        <v>4</v>
      </c>
      <c r="H6" s="6">
        <v>4</v>
      </c>
      <c r="I6" s="6">
        <v>4</v>
      </c>
      <c r="J6" s="6">
        <v>4</v>
      </c>
      <c r="K6" s="6">
        <v>4</v>
      </c>
      <c r="L6" s="5">
        <v>4</v>
      </c>
      <c r="M6" s="5">
        <v>4</v>
      </c>
      <c r="N6" s="5">
        <v>4</v>
      </c>
      <c r="O6" s="57">
        <f>IF(B6=0,"",SUMIFS(t_Base[Articles],t_Base[N° de carte],$O$2,t_Base[N°de semaine],B6))</f>
        <v>0</v>
      </c>
      <c r="P6" s="50">
        <f>IF(t_Articles[[#This Row],[ARTICLES]]="","",INDEX(t_Articles[[1]:[12]],t_Articles[[#This Row],[N° Ligne]],$P$2))</f>
        <v>2</v>
      </c>
      <c r="Q6" s="10">
        <f>IF(t_Articles[[#This Row],[ARTICLES]]="","",IF(t_Articles[[#This Row],[DROIT]]-t_Articles[[#This Row],[Reçu]]=0,"REÇU",t_Articles[[#This Row],[DROIT]]-t_Articles[[#This Row],[Reçu]]))</f>
        <v>2</v>
      </c>
    </row>
    <row r="7" spans="1:22" ht="20.25">
      <c r="A7" s="4">
        <v>4</v>
      </c>
      <c r="B7" s="8" t="s">
        <v>14</v>
      </c>
      <c r="C7" s="6">
        <v>1</v>
      </c>
      <c r="D7" s="6">
        <v>1</v>
      </c>
      <c r="E7" s="6">
        <v>1</v>
      </c>
      <c r="F7" s="6">
        <v>1</v>
      </c>
      <c r="G7" s="6">
        <v>2</v>
      </c>
      <c r="H7" s="6">
        <v>2</v>
      </c>
      <c r="I7" s="6">
        <v>2</v>
      </c>
      <c r="J7" s="6">
        <v>2</v>
      </c>
      <c r="K7" s="6">
        <v>2</v>
      </c>
      <c r="L7" s="5">
        <v>2</v>
      </c>
      <c r="M7" s="5">
        <v>2</v>
      </c>
      <c r="N7" s="5">
        <v>2</v>
      </c>
      <c r="O7" s="57">
        <f>IF(B7=0,"",SUMIFS(t_Base[Articles],t_Base[N° de carte],$O$2,t_Base[N°de semaine],B7))</f>
        <v>0</v>
      </c>
      <c r="P7" s="50">
        <f>IF(t_Articles[[#This Row],[ARTICLES]]="","",INDEX(t_Articles[[1]:[12]],t_Articles[[#This Row],[N° Ligne]],$P$2))</f>
        <v>1</v>
      </c>
      <c r="Q7" s="10">
        <f>IF(t_Articles[[#This Row],[ARTICLES]]="","",IF(t_Articles[[#This Row],[DROIT]]-t_Articles[[#This Row],[Reçu]]=0,"REÇU",t_Articles[[#This Row],[DROIT]]-t_Articles[[#This Row],[Reçu]]))</f>
        <v>1</v>
      </c>
    </row>
    <row r="8" spans="1:22" ht="20.25">
      <c r="A8" s="4">
        <v>5</v>
      </c>
      <c r="B8" s="8" t="s">
        <v>15</v>
      </c>
      <c r="C8" s="6">
        <v>2</v>
      </c>
      <c r="D8" s="6">
        <v>2</v>
      </c>
      <c r="E8" s="6">
        <v>2</v>
      </c>
      <c r="F8" s="6">
        <v>2</v>
      </c>
      <c r="G8" s="6">
        <v>3</v>
      </c>
      <c r="H8" s="6">
        <v>3</v>
      </c>
      <c r="I8" s="6">
        <v>3</v>
      </c>
      <c r="J8" s="6">
        <v>3</v>
      </c>
      <c r="K8" s="6">
        <v>3</v>
      </c>
      <c r="L8" s="5">
        <v>3</v>
      </c>
      <c r="M8" s="5">
        <v>3</v>
      </c>
      <c r="N8" s="5">
        <v>3</v>
      </c>
      <c r="O8" s="57">
        <f>IF(B8=0,"",SUMIFS(t_Base[Articles],t_Base[N° de carte],$O$2,t_Base[N°de semaine],B8))</f>
        <v>0</v>
      </c>
      <c r="P8" s="50">
        <f>IF(t_Articles[[#This Row],[ARTICLES]]="","",INDEX(t_Articles[[1]:[12]],t_Articles[[#This Row],[N° Ligne]],$P$2))</f>
        <v>2</v>
      </c>
      <c r="Q8" s="10">
        <f>IF(t_Articles[[#This Row],[ARTICLES]]="","",IF(t_Articles[[#This Row],[DROIT]]-t_Articles[[#This Row],[Reçu]]=0,"REÇU",t_Articles[[#This Row],[DROIT]]-t_Articles[[#This Row],[Reçu]]))</f>
        <v>2</v>
      </c>
    </row>
    <row r="9" spans="1:22" ht="20.25">
      <c r="A9" s="4">
        <v>6</v>
      </c>
      <c r="B9" s="8" t="s">
        <v>16</v>
      </c>
      <c r="C9" s="6">
        <v>2</v>
      </c>
      <c r="D9" s="6">
        <v>2</v>
      </c>
      <c r="E9" s="6">
        <v>2</v>
      </c>
      <c r="F9" s="6">
        <v>2</v>
      </c>
      <c r="G9" s="6">
        <v>2</v>
      </c>
      <c r="H9" s="6">
        <v>2</v>
      </c>
      <c r="I9" s="6">
        <v>2</v>
      </c>
      <c r="J9" s="6">
        <v>2</v>
      </c>
      <c r="K9" s="6">
        <v>2</v>
      </c>
      <c r="L9" s="5">
        <v>2</v>
      </c>
      <c r="M9" s="5">
        <v>2</v>
      </c>
      <c r="N9" s="5">
        <v>2</v>
      </c>
      <c r="O9" s="57">
        <f>IF(B9=0,"",SUMIFS(t_Base[Articles],t_Base[N° de carte],$O$2,t_Base[N°de semaine],B9))</f>
        <v>0</v>
      </c>
      <c r="P9" s="50">
        <f>IF(t_Articles[[#This Row],[ARTICLES]]="","",INDEX(t_Articles[[1]:[12]],t_Articles[[#This Row],[N° Ligne]],$P$2))</f>
        <v>2</v>
      </c>
      <c r="Q9" s="10">
        <f>IF(t_Articles[[#This Row],[ARTICLES]]="","",IF(t_Articles[[#This Row],[DROIT]]-t_Articles[[#This Row],[Reçu]]=0,"REÇU",t_Articles[[#This Row],[DROIT]]-t_Articles[[#This Row],[Reçu]]))</f>
        <v>2</v>
      </c>
      <c r="S9" s="63"/>
    </row>
    <row r="10" spans="1:22" ht="20.25">
      <c r="A10" s="4">
        <v>7</v>
      </c>
      <c r="B10" s="8" t="s">
        <v>144</v>
      </c>
      <c r="C10" s="6">
        <v>3</v>
      </c>
      <c r="D10" s="6">
        <v>3</v>
      </c>
      <c r="E10" s="6">
        <v>3</v>
      </c>
      <c r="F10" s="6">
        <v>3</v>
      </c>
      <c r="G10" s="6">
        <v>5</v>
      </c>
      <c r="H10" s="6">
        <v>5</v>
      </c>
      <c r="I10" s="6">
        <v>5</v>
      </c>
      <c r="J10" s="6">
        <v>5</v>
      </c>
      <c r="K10" s="6">
        <v>5</v>
      </c>
      <c r="L10" s="5">
        <v>5</v>
      </c>
      <c r="M10" s="5">
        <v>5</v>
      </c>
      <c r="N10" s="5">
        <v>5</v>
      </c>
      <c r="O10" s="57">
        <f>IF(B10=0,"",SUMIFS(t_Base[Articles],t_Base[N° de carte],$O$2,t_Base[N°de semaine],B10))</f>
        <v>0</v>
      </c>
      <c r="P10" s="50">
        <f>IF(t_Articles[[#This Row],[ARTICLES]]="","",INDEX(t_Articles[[1]:[12]],t_Articles[[#This Row],[N° Ligne]],$P$2))</f>
        <v>3</v>
      </c>
      <c r="Q10" s="10">
        <f>IF(t_Articles[[#This Row],[ARTICLES]]="","",IF(t_Articles[[#This Row],[DROIT]]-t_Articles[[#This Row],[Reçu]]=0,"REÇU",t_Articles[[#This Row],[DROIT]]-t_Articles[[#This Row],[Reçu]]))</f>
        <v>3</v>
      </c>
    </row>
    <row r="11" spans="1:22" ht="20.25">
      <c r="A11" s="4">
        <v>8</v>
      </c>
      <c r="B11" s="8" t="s">
        <v>145</v>
      </c>
      <c r="C11" s="6">
        <v>3</v>
      </c>
      <c r="D11" s="6">
        <v>3</v>
      </c>
      <c r="E11" s="6">
        <v>3</v>
      </c>
      <c r="F11" s="6">
        <v>3</v>
      </c>
      <c r="G11" s="6">
        <v>5</v>
      </c>
      <c r="H11" s="6">
        <v>5</v>
      </c>
      <c r="I11" s="6">
        <v>5</v>
      </c>
      <c r="J11" s="6">
        <v>5</v>
      </c>
      <c r="K11" s="6">
        <v>5</v>
      </c>
      <c r="L11" s="5">
        <v>5</v>
      </c>
      <c r="M11" s="5">
        <v>5</v>
      </c>
      <c r="N11" s="5">
        <v>5</v>
      </c>
      <c r="O11" s="57">
        <f>IF(B11=0,"",SUMIFS(t_Base[Articles],t_Base[N° de carte],$O$2,t_Base[N°de semaine],B11))</f>
        <v>0</v>
      </c>
      <c r="P11" s="50">
        <f>IF(t_Articles[[#This Row],[ARTICLES]]="","",INDEX(t_Articles[[1]:[12]],t_Articles[[#This Row],[N° Ligne]],$P$2))</f>
        <v>3</v>
      </c>
      <c r="Q11" s="10">
        <f>IF(t_Articles[[#This Row],[ARTICLES]]="","",IF(t_Articles[[#This Row],[DROIT]]-t_Articles[[#This Row],[Reçu]]=0,"REÇU",t_Articles[[#This Row],[DROIT]]-t_Articles[[#This Row],[Reçu]]))</f>
        <v>3</v>
      </c>
    </row>
    <row r="12" spans="1:22" ht="20.25">
      <c r="A12" s="4">
        <v>9</v>
      </c>
      <c r="B12" s="8" t="s">
        <v>26</v>
      </c>
      <c r="C12" s="6">
        <v>1</v>
      </c>
      <c r="D12" s="6">
        <v>1</v>
      </c>
      <c r="E12" s="6">
        <v>2</v>
      </c>
      <c r="F12" s="6">
        <v>2</v>
      </c>
      <c r="G12" s="6">
        <v>3</v>
      </c>
      <c r="H12" s="6">
        <v>3</v>
      </c>
      <c r="I12" s="6">
        <v>3</v>
      </c>
      <c r="J12" s="6">
        <v>3</v>
      </c>
      <c r="K12" s="6">
        <v>3</v>
      </c>
      <c r="L12" s="5">
        <v>3</v>
      </c>
      <c r="M12" s="5">
        <v>3</v>
      </c>
      <c r="N12" s="5">
        <v>3</v>
      </c>
      <c r="O12" s="57">
        <f>IF(B12=0,"",SUMIFS(t_Base[Articles],t_Base[N° de carte],$O$2,t_Base[N°de semaine],B12))</f>
        <v>0</v>
      </c>
      <c r="P12" s="50">
        <f>IF(t_Articles[[#This Row],[ARTICLES]]="","",INDEX(t_Articles[[1]:[12]],t_Articles[[#This Row],[N° Ligne]],$P$2))</f>
        <v>2</v>
      </c>
      <c r="Q12" s="10">
        <f>IF(t_Articles[[#This Row],[ARTICLES]]="","",IF(t_Articles[[#This Row],[DROIT]]-t_Articles[[#This Row],[Reçu]]=0,"REÇU",t_Articles[[#This Row],[DROIT]]-t_Articles[[#This Row],[Reçu]]))</f>
        <v>2</v>
      </c>
    </row>
    <row r="13" spans="1:22" ht="20.25">
      <c r="A13" s="4">
        <v>10</v>
      </c>
      <c r="B13" s="8" t="s">
        <v>17</v>
      </c>
      <c r="C13" s="6">
        <v>3</v>
      </c>
      <c r="D13" s="6">
        <v>3</v>
      </c>
      <c r="E13" s="6">
        <v>3</v>
      </c>
      <c r="F13" s="6">
        <v>3</v>
      </c>
      <c r="G13" s="6">
        <v>4</v>
      </c>
      <c r="H13" s="6">
        <v>4</v>
      </c>
      <c r="I13" s="6">
        <v>4</v>
      </c>
      <c r="J13" s="6">
        <v>4</v>
      </c>
      <c r="K13" s="6">
        <v>4</v>
      </c>
      <c r="L13" s="5">
        <v>4</v>
      </c>
      <c r="M13" s="5">
        <v>4</v>
      </c>
      <c r="N13" s="5">
        <v>4</v>
      </c>
      <c r="O13" s="57">
        <f>IF(B13=0,"",SUMIFS(t_Base[Articles],t_Base[N° de carte],$O$2,t_Base[N°de semaine],B13))</f>
        <v>0</v>
      </c>
      <c r="P13" s="50">
        <f>IF(t_Articles[[#This Row],[ARTICLES]]="","",INDEX(t_Articles[[1]:[12]],t_Articles[[#This Row],[N° Ligne]],$P$2))</f>
        <v>3</v>
      </c>
      <c r="Q13" s="10">
        <f>IF(t_Articles[[#This Row],[ARTICLES]]="","",IF(t_Articles[[#This Row],[DROIT]]-t_Articles[[#This Row],[Reçu]]=0,"REÇU",t_Articles[[#This Row],[DROIT]]-t_Articles[[#This Row],[Reçu]]))</f>
        <v>3</v>
      </c>
    </row>
    <row r="14" spans="1:22" ht="20.25">
      <c r="A14" s="4">
        <v>11</v>
      </c>
      <c r="B14" s="8" t="s">
        <v>18</v>
      </c>
      <c r="C14" s="6">
        <v>1</v>
      </c>
      <c r="D14" s="6">
        <v>1</v>
      </c>
      <c r="E14" s="6">
        <v>1</v>
      </c>
      <c r="F14" s="6">
        <v>1</v>
      </c>
      <c r="G14" s="6">
        <v>2</v>
      </c>
      <c r="H14" s="6">
        <v>2</v>
      </c>
      <c r="I14" s="6">
        <v>2</v>
      </c>
      <c r="J14" s="6">
        <v>2</v>
      </c>
      <c r="K14" s="6">
        <v>2</v>
      </c>
      <c r="L14" s="5">
        <v>2</v>
      </c>
      <c r="M14" s="5">
        <v>2</v>
      </c>
      <c r="N14" s="5">
        <v>2</v>
      </c>
      <c r="O14" s="57">
        <f>IF(B14=0,"",SUMIFS(t_Base[Articles],t_Base[N° de carte],$O$2,t_Base[N°de semaine],B14))</f>
        <v>0</v>
      </c>
      <c r="P14" s="50">
        <f>IF(t_Articles[[#This Row],[ARTICLES]]="","",INDEX(t_Articles[[1]:[12]],t_Articles[[#This Row],[N° Ligne]],$P$2))</f>
        <v>1</v>
      </c>
      <c r="Q14" s="10">
        <f>IF(t_Articles[[#This Row],[ARTICLES]]="","",IF(t_Articles[[#This Row],[DROIT]]-t_Articles[[#This Row],[Reçu]]=0,"REÇU",t_Articles[[#This Row],[DROIT]]-t_Articles[[#This Row],[Reçu]]))</f>
        <v>1</v>
      </c>
    </row>
    <row r="15" spans="1:22" ht="20.25">
      <c r="A15" s="4">
        <v>12</v>
      </c>
      <c r="B15" s="7" t="s">
        <v>19</v>
      </c>
      <c r="C15" s="6">
        <v>1</v>
      </c>
      <c r="D15" s="6">
        <v>1</v>
      </c>
      <c r="E15" s="6">
        <v>1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  <c r="K15" s="6">
        <v>1</v>
      </c>
      <c r="L15" s="5">
        <v>1</v>
      </c>
      <c r="M15" s="5">
        <v>1</v>
      </c>
      <c r="N15" s="5">
        <v>1</v>
      </c>
      <c r="O15" s="57">
        <f>IF(B15=0,"",SUMIFS(t_Base[Articles],t_Base[N° de carte],$O$2,t_Base[N°de semaine],B15))</f>
        <v>0</v>
      </c>
      <c r="P15" s="50">
        <f>IF(t_Articles[[#This Row],[ARTICLES]]="","",INDEX(t_Articles[[1]:[12]],t_Articles[[#This Row],[N° Ligne]],$P$2))</f>
        <v>1</v>
      </c>
      <c r="Q15" s="10">
        <f>IF(t_Articles[[#This Row],[ARTICLES]]="","",IF(t_Articles[[#This Row],[DROIT]]-t_Articles[[#This Row],[Reçu]]=0,"REÇU",t_Articles[[#This Row],[DROIT]]-t_Articles[[#This Row],[Reçu]]))</f>
        <v>1</v>
      </c>
    </row>
    <row r="16" spans="1:22" ht="20.25">
      <c r="A16" s="4">
        <v>13</v>
      </c>
      <c r="B16" s="7" t="s">
        <v>20</v>
      </c>
      <c r="C16" s="6">
        <v>10</v>
      </c>
      <c r="D16" s="6">
        <v>10</v>
      </c>
      <c r="E16" s="6">
        <v>10</v>
      </c>
      <c r="F16" s="6">
        <v>10</v>
      </c>
      <c r="G16" s="6">
        <v>10</v>
      </c>
      <c r="H16" s="6">
        <v>10</v>
      </c>
      <c r="I16" s="6">
        <v>10</v>
      </c>
      <c r="J16" s="6">
        <v>10</v>
      </c>
      <c r="K16" s="6">
        <v>10</v>
      </c>
      <c r="L16" s="6">
        <v>10</v>
      </c>
      <c r="M16" s="6">
        <v>10</v>
      </c>
      <c r="N16" s="6">
        <v>10</v>
      </c>
      <c r="O16" s="57">
        <f>IF(B16=0,"",SUMIFS(t_Base[Articles],t_Base[N° de carte],$O$2,t_Base[N°de semaine],B16))</f>
        <v>0</v>
      </c>
      <c r="P16" s="50">
        <f>IF(t_Articles[[#This Row],[ARTICLES]]="","",INDEX(t_Articles[[1]:[12]],t_Articles[[#This Row],[N° Ligne]],$P$2))</f>
        <v>10</v>
      </c>
      <c r="Q16" s="10">
        <f>IF(t_Articles[[#This Row],[ARTICLES]]="","",IF(t_Articles[[#This Row],[DROIT]]-t_Articles[[#This Row],[Reçu]]=0,"REÇU",t_Articles[[#This Row],[DROIT]]-t_Articles[[#This Row],[Reçu]]))</f>
        <v>10</v>
      </c>
    </row>
    <row r="17" spans="1:17" ht="20.25">
      <c r="A17" s="4">
        <v>14</v>
      </c>
      <c r="B17" s="7" t="s">
        <v>146</v>
      </c>
      <c r="C17" s="6">
        <v>10</v>
      </c>
      <c r="D17" s="6">
        <v>10</v>
      </c>
      <c r="E17" s="6">
        <v>10</v>
      </c>
      <c r="F17" s="6">
        <v>10</v>
      </c>
      <c r="G17" s="6">
        <v>10</v>
      </c>
      <c r="H17" s="6">
        <v>10</v>
      </c>
      <c r="I17" s="6">
        <v>10</v>
      </c>
      <c r="J17" s="6">
        <v>10</v>
      </c>
      <c r="K17" s="6">
        <v>10</v>
      </c>
      <c r="L17" s="6">
        <v>10</v>
      </c>
      <c r="M17" s="6">
        <v>10</v>
      </c>
      <c r="N17" s="6">
        <v>10</v>
      </c>
      <c r="O17" s="57">
        <f>IF(B17=0,"",SUMIFS(t_Base[Articles],t_Base[N° de carte],$O$2,t_Base[N°de semaine],B17))</f>
        <v>0</v>
      </c>
      <c r="P17" s="50">
        <f>IF(t_Articles[[#This Row],[ARTICLES]]="","",INDEX(t_Articles[[1]:[12]],t_Articles[[#This Row],[N° Ligne]],$P$2))</f>
        <v>10</v>
      </c>
      <c r="Q17" s="10">
        <f>IF(t_Articles[[#This Row],[ARTICLES]]="","",IF(t_Articles[[#This Row],[DROIT]]-t_Articles[[#This Row],[Reçu]]=0,"REÇU",t_Articles[[#This Row],[DROIT]]-t_Articles[[#This Row],[Reçu]]))</f>
        <v>10</v>
      </c>
    </row>
    <row r="18" spans="1:17" ht="20.25">
      <c r="A18" s="4">
        <v>15</v>
      </c>
      <c r="B18" s="7" t="s">
        <v>21</v>
      </c>
      <c r="C18" s="6">
        <v>10</v>
      </c>
      <c r="D18" s="6">
        <v>10</v>
      </c>
      <c r="E18" s="6">
        <v>10</v>
      </c>
      <c r="F18" s="6">
        <v>10</v>
      </c>
      <c r="G18" s="6">
        <v>10</v>
      </c>
      <c r="H18" s="6">
        <v>10</v>
      </c>
      <c r="I18" s="6">
        <v>10</v>
      </c>
      <c r="J18" s="6">
        <v>10</v>
      </c>
      <c r="K18" s="6">
        <v>10</v>
      </c>
      <c r="L18" s="6">
        <v>10</v>
      </c>
      <c r="M18" s="6">
        <v>10</v>
      </c>
      <c r="N18" s="6">
        <v>10</v>
      </c>
      <c r="O18" s="57">
        <f>IF(B18=0,"",SUMIFS(t_Base[Articles],t_Base[N° de carte],$O$2,t_Base[N°de semaine],B18))</f>
        <v>0</v>
      </c>
      <c r="P18" s="50">
        <f>IF(t_Articles[[#This Row],[ARTICLES]]="","",INDEX(t_Articles[[1]:[12]],t_Articles[[#This Row],[N° Ligne]],$P$2))</f>
        <v>10</v>
      </c>
      <c r="Q18" s="10">
        <f>IF(t_Articles[[#This Row],[ARTICLES]]="","",IF(t_Articles[[#This Row],[DROIT]]-t_Articles[[#This Row],[Reçu]]=0,"REÇU",t_Articles[[#This Row],[DROIT]]-t_Articles[[#This Row],[Reçu]]))</f>
        <v>10</v>
      </c>
    </row>
    <row r="19" spans="1:17" ht="20.25">
      <c r="A19" s="4">
        <v>16</v>
      </c>
      <c r="B19" s="7" t="s">
        <v>22</v>
      </c>
      <c r="C19" s="6">
        <v>10</v>
      </c>
      <c r="D19" s="6">
        <v>10</v>
      </c>
      <c r="E19" s="6">
        <v>10</v>
      </c>
      <c r="F19" s="6">
        <v>10</v>
      </c>
      <c r="G19" s="6">
        <v>10</v>
      </c>
      <c r="H19" s="6">
        <v>10</v>
      </c>
      <c r="I19" s="6">
        <v>10</v>
      </c>
      <c r="J19" s="6">
        <v>10</v>
      </c>
      <c r="K19" s="6">
        <v>10</v>
      </c>
      <c r="L19" s="6">
        <v>10</v>
      </c>
      <c r="M19" s="6">
        <v>10</v>
      </c>
      <c r="N19" s="6">
        <v>10</v>
      </c>
      <c r="O19" s="57">
        <f>IF(B19=0,"",SUMIFS(t_Base[Articles],t_Base[N° de carte],$O$2,t_Base[N°de semaine],B19))</f>
        <v>0</v>
      </c>
      <c r="P19" s="50">
        <f>IF(t_Articles[[#This Row],[ARTICLES]]="","",INDEX(t_Articles[[1]:[12]],t_Articles[[#This Row],[N° Ligne]],$P$2))</f>
        <v>10</v>
      </c>
      <c r="Q19" s="10">
        <f>IF(t_Articles[[#This Row],[ARTICLES]]="","",IF(t_Articles[[#This Row],[DROIT]]-t_Articles[[#This Row],[Reçu]]=0,"REÇU",t_Articles[[#This Row],[DROIT]]-t_Articles[[#This Row],[Reçu]]))</f>
        <v>10</v>
      </c>
    </row>
    <row r="20" spans="1:17" ht="20.25">
      <c r="A20" s="4">
        <v>17</v>
      </c>
      <c r="B20" s="7" t="s">
        <v>147</v>
      </c>
      <c r="C20" s="6">
        <v>10</v>
      </c>
      <c r="D20" s="6">
        <v>10</v>
      </c>
      <c r="E20" s="6">
        <v>10</v>
      </c>
      <c r="F20" s="6">
        <v>10</v>
      </c>
      <c r="G20" s="6">
        <v>10</v>
      </c>
      <c r="H20" s="6">
        <v>10</v>
      </c>
      <c r="I20" s="6">
        <v>10</v>
      </c>
      <c r="J20" s="6">
        <v>10</v>
      </c>
      <c r="K20" s="6">
        <v>10</v>
      </c>
      <c r="L20" s="6">
        <v>10</v>
      </c>
      <c r="M20" s="6">
        <v>10</v>
      </c>
      <c r="N20" s="6">
        <v>10</v>
      </c>
      <c r="O20" s="57">
        <f>IF(B20=0,"",SUMIFS(t_Base[Articles],t_Base[N° de carte],$O$2,t_Base[N°de semaine],B20))</f>
        <v>0</v>
      </c>
      <c r="P20" s="50">
        <f>IF(t_Articles[[#This Row],[ARTICLES]]="","",INDEX(t_Articles[[1]:[12]],t_Articles[[#This Row],[N° Ligne]],$P$2))</f>
        <v>10</v>
      </c>
      <c r="Q20" s="10">
        <f>IF(t_Articles[[#This Row],[ARTICLES]]="","",IF(t_Articles[[#This Row],[DROIT]]-t_Articles[[#This Row],[Reçu]]=0,"REÇU",t_Articles[[#This Row],[DROIT]]-t_Articles[[#This Row],[Reçu]]))</f>
        <v>10</v>
      </c>
    </row>
    <row r="21" spans="1:17" ht="20.25">
      <c r="A21" s="4">
        <v>18</v>
      </c>
      <c r="B21" s="7" t="s">
        <v>148</v>
      </c>
      <c r="C21" s="6">
        <v>10</v>
      </c>
      <c r="D21" s="6">
        <v>10</v>
      </c>
      <c r="E21" s="6">
        <v>10</v>
      </c>
      <c r="F21" s="6">
        <v>10</v>
      </c>
      <c r="G21" s="6">
        <v>10</v>
      </c>
      <c r="H21" s="6">
        <v>10</v>
      </c>
      <c r="I21" s="6">
        <v>10</v>
      </c>
      <c r="J21" s="6">
        <v>10</v>
      </c>
      <c r="K21" s="6">
        <v>10</v>
      </c>
      <c r="L21" s="6">
        <v>10</v>
      </c>
      <c r="M21" s="6">
        <v>10</v>
      </c>
      <c r="N21" s="6">
        <v>10</v>
      </c>
      <c r="O21" s="57">
        <f>IF(B21=0,"",SUMIFS(t_Base[Articles],t_Base[N° de carte],$O$2,t_Base[N°de semaine],B21))</f>
        <v>0</v>
      </c>
      <c r="P21" s="50">
        <f>IF(t_Articles[[#This Row],[ARTICLES]]="","",INDEX(t_Articles[[1]:[12]],t_Articles[[#This Row],[N° Ligne]],$P$2))</f>
        <v>10</v>
      </c>
      <c r="Q21" s="10">
        <f>IF(t_Articles[[#This Row],[ARTICLES]]="","",IF(t_Articles[[#This Row],[DROIT]]-t_Articles[[#This Row],[Reçu]]=0,"REÇU",t_Articles[[#This Row],[DROIT]]-t_Articles[[#This Row],[Reçu]]))</f>
        <v>10</v>
      </c>
    </row>
    <row r="22" spans="1:17" ht="20.25">
      <c r="A22" s="4">
        <v>19</v>
      </c>
      <c r="B22" s="7" t="s">
        <v>149</v>
      </c>
      <c r="C22" s="6">
        <v>10</v>
      </c>
      <c r="D22" s="6">
        <v>10</v>
      </c>
      <c r="E22" s="6">
        <v>10</v>
      </c>
      <c r="F22" s="6">
        <v>10</v>
      </c>
      <c r="G22" s="6">
        <v>10</v>
      </c>
      <c r="H22" s="6">
        <v>10</v>
      </c>
      <c r="I22" s="6">
        <v>10</v>
      </c>
      <c r="J22" s="6">
        <v>10</v>
      </c>
      <c r="K22" s="6">
        <v>10</v>
      </c>
      <c r="L22" s="6">
        <v>10</v>
      </c>
      <c r="M22" s="6">
        <v>10</v>
      </c>
      <c r="N22" s="6">
        <v>10</v>
      </c>
      <c r="O22" s="57">
        <f>IF(B22=0,"",SUMIFS(t_Base[Articles],t_Base[N° de carte],$O$2,t_Base[N°de semaine],B22))</f>
        <v>0</v>
      </c>
      <c r="P22" s="50">
        <f>IF(t_Articles[[#This Row],[ARTICLES]]="","",INDEX(t_Articles[[1]:[12]],t_Articles[[#This Row],[N° Ligne]],$P$2))</f>
        <v>10</v>
      </c>
      <c r="Q22" s="10">
        <f>IF(t_Articles[[#This Row],[ARTICLES]]="","",IF(t_Articles[[#This Row],[DROIT]]-t_Articles[[#This Row],[Reçu]]=0,"REÇU",t_Articles[[#This Row],[DROIT]]-t_Articles[[#This Row],[Reçu]]))</f>
        <v>10</v>
      </c>
    </row>
    <row r="23" spans="1:17" ht="20.25">
      <c r="A23" s="4">
        <v>20</v>
      </c>
      <c r="B23" s="7" t="s">
        <v>150</v>
      </c>
      <c r="C23" s="6">
        <v>10</v>
      </c>
      <c r="D23" s="6">
        <v>10</v>
      </c>
      <c r="E23" s="6">
        <v>10</v>
      </c>
      <c r="F23" s="6">
        <v>10</v>
      </c>
      <c r="G23" s="6">
        <v>10</v>
      </c>
      <c r="H23" s="6">
        <v>10</v>
      </c>
      <c r="I23" s="6">
        <v>10</v>
      </c>
      <c r="J23" s="6">
        <v>10</v>
      </c>
      <c r="K23" s="6">
        <v>10</v>
      </c>
      <c r="L23" s="6">
        <v>10</v>
      </c>
      <c r="M23" s="6">
        <v>10</v>
      </c>
      <c r="N23" s="6">
        <v>10</v>
      </c>
      <c r="O23" s="57">
        <f>IF(B23=0,"",SUMIFS(t_Base[Articles],t_Base[N° de carte],$O$2,t_Base[N°de semaine],B23))</f>
        <v>0</v>
      </c>
      <c r="P23" s="50">
        <f>IF(t_Articles[[#This Row],[ARTICLES]]="","",INDEX(t_Articles[[1]:[12]],t_Articles[[#This Row],[N° Ligne]],$P$2))</f>
        <v>10</v>
      </c>
      <c r="Q23" s="10">
        <f>IF(t_Articles[[#This Row],[ARTICLES]]="","",IF(t_Articles[[#This Row],[DROIT]]-t_Articles[[#This Row],[Reçu]]=0,"REÇU",t_Articles[[#This Row],[DROIT]]-t_Articles[[#This Row],[Reçu]]))</f>
        <v>10</v>
      </c>
    </row>
    <row r="24" spans="1:17" ht="20.25">
      <c r="A24" s="4">
        <v>21</v>
      </c>
      <c r="B24" s="7" t="s">
        <v>86</v>
      </c>
      <c r="C24" s="6">
        <v>1</v>
      </c>
      <c r="D24" s="6">
        <v>1</v>
      </c>
      <c r="E24" s="6">
        <v>2</v>
      </c>
      <c r="F24" s="6">
        <v>2</v>
      </c>
      <c r="G24" s="6">
        <v>3</v>
      </c>
      <c r="H24" s="6">
        <v>3</v>
      </c>
      <c r="I24" s="6">
        <v>3</v>
      </c>
      <c r="J24" s="6">
        <v>3</v>
      </c>
      <c r="K24" s="6">
        <v>3</v>
      </c>
      <c r="L24" s="5">
        <v>3</v>
      </c>
      <c r="M24" s="5">
        <v>3</v>
      </c>
      <c r="N24" s="5">
        <v>3</v>
      </c>
      <c r="O24" s="57">
        <f>IF(B24=0,"",SUMIFS(t_Base[Articles],t_Base[N° de carte],$O$2,t_Base[N°de semaine],B24))</f>
        <v>0</v>
      </c>
      <c r="P24" s="50">
        <f>IF(t_Articles[[#This Row],[ARTICLES]]="","",INDEX(t_Articles[[1]:[12]],t_Articles[[#This Row],[N° Ligne]],$P$2))</f>
        <v>2</v>
      </c>
      <c r="Q24" s="10">
        <f>IF(t_Articles[[#This Row],[ARTICLES]]="","",IF(t_Articles[[#This Row],[DROIT]]-t_Articles[[#This Row],[Reçu]]=0,"REÇU",t_Articles[[#This Row],[DROIT]]-t_Articles[[#This Row],[Reçu]]))</f>
        <v>2</v>
      </c>
    </row>
    <row r="25" spans="1:17" ht="20.25">
      <c r="A25" s="4">
        <v>22</v>
      </c>
      <c r="B25" s="43" t="s">
        <v>168</v>
      </c>
      <c r="C25" s="6">
        <v>1</v>
      </c>
      <c r="D25" s="6">
        <v>1</v>
      </c>
      <c r="E25" s="6">
        <v>2</v>
      </c>
      <c r="F25" s="6">
        <v>2</v>
      </c>
      <c r="G25" s="6">
        <v>3</v>
      </c>
      <c r="H25" s="6">
        <v>3</v>
      </c>
      <c r="I25" s="6">
        <v>3</v>
      </c>
      <c r="J25" s="6">
        <v>3</v>
      </c>
      <c r="K25" s="6">
        <v>3</v>
      </c>
      <c r="L25" s="5">
        <v>3</v>
      </c>
      <c r="M25" s="5">
        <v>3</v>
      </c>
      <c r="N25" s="5">
        <v>3</v>
      </c>
      <c r="O25" s="58">
        <f>IF(B25=0,"",SUMIFS(t_Base[Articles],t_Base[N° de carte],$O$2,t_Base[N°de semaine],B25))</f>
        <v>0</v>
      </c>
      <c r="P25" s="50">
        <f>IF(t_Articles[[#This Row],[ARTICLES]]="","",INDEX(t_Articles[[1]:[12]],t_Articles[[#This Row],[N° Ligne]],$P$2))</f>
        <v>2</v>
      </c>
      <c r="Q25" s="10">
        <f>IF(t_Articles[[#This Row],[ARTICLES]]="","",IF(t_Articles[[#This Row],[DROIT]]-t_Articles[[#This Row],[Reçu]]=0,"REÇU",t_Articles[[#This Row],[DROIT]]-t_Articles[[#This Row],[Reçu]]))</f>
        <v>2</v>
      </c>
    </row>
    <row r="26" spans="1:17" ht="20.25">
      <c r="A26" s="4">
        <v>23</v>
      </c>
      <c r="B26" s="7" t="s">
        <v>85</v>
      </c>
      <c r="C26" s="6">
        <v>2</v>
      </c>
      <c r="D26" s="6">
        <v>2</v>
      </c>
      <c r="E26" s="6">
        <v>2</v>
      </c>
      <c r="F26" s="6">
        <v>2</v>
      </c>
      <c r="G26" s="6">
        <v>3</v>
      </c>
      <c r="H26" s="6">
        <v>3</v>
      </c>
      <c r="I26" s="6">
        <v>3</v>
      </c>
      <c r="J26" s="6">
        <v>3</v>
      </c>
      <c r="K26" s="6">
        <v>3</v>
      </c>
      <c r="L26" s="5">
        <v>3</v>
      </c>
      <c r="M26" s="5">
        <v>3</v>
      </c>
      <c r="N26" s="5">
        <v>3</v>
      </c>
      <c r="O26" s="57">
        <f>IF(B26=0,"",SUMIFS(t_Base[Articles],t_Base[N° de carte],$O$2,t_Base[N°de semaine],B26))</f>
        <v>0</v>
      </c>
      <c r="P26" s="50">
        <f>IF(t_Articles[[#This Row],[ARTICLES]]="","",INDEX(t_Articles[[1]:[12]],t_Articles[[#This Row],[N° Ligne]],$P$2))</f>
        <v>2</v>
      </c>
      <c r="Q26" s="10">
        <f>IF(t_Articles[[#This Row],[ARTICLES]]="","",IF(t_Articles[[#This Row],[DROIT]]-t_Articles[[#This Row],[Reçu]]=0,"REÇU",t_Articles[[#This Row],[DROIT]]-t_Articles[[#This Row],[Reçu]]))</f>
        <v>2</v>
      </c>
    </row>
    <row r="27" spans="1:17" ht="20.25">
      <c r="A27" s="4">
        <v>24</v>
      </c>
      <c r="B27" s="7" t="s">
        <v>151</v>
      </c>
      <c r="C27" s="6">
        <v>1</v>
      </c>
      <c r="D27" s="6">
        <v>1</v>
      </c>
      <c r="E27" s="6">
        <v>1</v>
      </c>
      <c r="F27" s="6">
        <v>1</v>
      </c>
      <c r="G27" s="6">
        <v>1</v>
      </c>
      <c r="H27" s="6">
        <v>2</v>
      </c>
      <c r="I27" s="6">
        <v>2</v>
      </c>
      <c r="J27" s="6">
        <v>2</v>
      </c>
      <c r="K27" s="6">
        <v>2</v>
      </c>
      <c r="L27" s="5">
        <v>2</v>
      </c>
      <c r="M27" s="5">
        <v>2</v>
      </c>
      <c r="N27" s="5">
        <v>2</v>
      </c>
      <c r="O27" s="57">
        <f>IF(B27=0,"",SUMIFS(t_Base[Articles],t_Base[N° de carte],$O$2,t_Base[N°de semaine],B27))</f>
        <v>0</v>
      </c>
      <c r="P27" s="50">
        <f>IF(t_Articles[[#This Row],[ARTICLES]]="","",INDEX(t_Articles[[1]:[12]],t_Articles[[#This Row],[N° Ligne]],$P$2))</f>
        <v>1</v>
      </c>
      <c r="Q27" s="10">
        <f>IF(t_Articles[[#This Row],[ARTICLES]]="","",IF(t_Articles[[#This Row],[DROIT]]-t_Articles[[#This Row],[Reçu]]=0,"REÇU",t_Articles[[#This Row],[DROIT]]-t_Articles[[#This Row],[Reçu]]))</f>
        <v>1</v>
      </c>
    </row>
    <row r="28" spans="1:17" ht="20.25">
      <c r="A28" s="4">
        <v>25</v>
      </c>
      <c r="B28" s="7" t="s">
        <v>152</v>
      </c>
      <c r="C28" s="6">
        <v>1</v>
      </c>
      <c r="D28" s="6">
        <v>1</v>
      </c>
      <c r="E28" s="6">
        <v>1</v>
      </c>
      <c r="F28" s="6">
        <v>1</v>
      </c>
      <c r="G28" s="6">
        <v>1</v>
      </c>
      <c r="H28" s="6">
        <v>2</v>
      </c>
      <c r="I28" s="6">
        <v>2</v>
      </c>
      <c r="J28" s="6">
        <v>2</v>
      </c>
      <c r="K28" s="6">
        <v>2</v>
      </c>
      <c r="L28" s="5">
        <v>2</v>
      </c>
      <c r="M28" s="5">
        <v>2</v>
      </c>
      <c r="N28" s="5">
        <v>2</v>
      </c>
      <c r="O28" s="57">
        <f>IF(B28=0,"",SUMIFS(t_Base[Articles],t_Base[N° de carte],$O$2,t_Base[N°de semaine],B28))</f>
        <v>0</v>
      </c>
      <c r="P28" s="50">
        <f>IF(t_Articles[[#This Row],[ARTICLES]]="","",INDEX(t_Articles[[1]:[12]],t_Articles[[#This Row],[N° Ligne]],$P$2))</f>
        <v>1</v>
      </c>
      <c r="Q28" s="10">
        <f>IF(t_Articles[[#This Row],[ARTICLES]]="","",IF(t_Articles[[#This Row],[DROIT]]-t_Articles[[#This Row],[Reçu]]=0,"REÇU",t_Articles[[#This Row],[DROIT]]-t_Articles[[#This Row],[Reçu]]))</f>
        <v>1</v>
      </c>
    </row>
    <row r="29" spans="1:17" ht="20.25">
      <c r="A29" s="4">
        <v>26</v>
      </c>
      <c r="B29" s="7" t="s">
        <v>84</v>
      </c>
      <c r="C29" s="6">
        <v>1</v>
      </c>
      <c r="D29" s="6">
        <v>2</v>
      </c>
      <c r="E29" s="6">
        <v>3</v>
      </c>
      <c r="F29" s="6">
        <v>4</v>
      </c>
      <c r="G29" s="6">
        <v>5</v>
      </c>
      <c r="H29" s="6">
        <v>6</v>
      </c>
      <c r="I29" s="6">
        <v>7</v>
      </c>
      <c r="J29" s="6">
        <v>8</v>
      </c>
      <c r="K29" s="6">
        <v>9</v>
      </c>
      <c r="L29" s="5">
        <v>10</v>
      </c>
      <c r="M29" s="5">
        <v>11</v>
      </c>
      <c r="N29" s="5">
        <v>12</v>
      </c>
      <c r="O29" s="57">
        <f>IF(B29=0,"",SUMIFS(t_Base[Articles],t_Base[N° de carte],$O$2,t_Base[N°de semaine],B29))</f>
        <v>0</v>
      </c>
      <c r="P29" s="50">
        <f>IF(t_Articles[[#This Row],[ARTICLES]]="","",INDEX(t_Articles[[1]:[12]],t_Articles[[#This Row],[N° Ligne]],$P$2))</f>
        <v>3</v>
      </c>
      <c r="Q29" s="10">
        <f>IF(t_Articles[[#This Row],[ARTICLES]]="","",IF(t_Articles[[#This Row],[DROIT]]-t_Articles[[#This Row],[Reçu]]=0,"REÇU",t_Articles[[#This Row],[DROIT]]-t_Articles[[#This Row],[Reçu]]))</f>
        <v>3</v>
      </c>
    </row>
    <row r="30" spans="1:17" ht="20.25">
      <c r="A30" s="4">
        <v>27</v>
      </c>
      <c r="B30" s="7" t="s">
        <v>83</v>
      </c>
      <c r="C30" s="6">
        <v>1</v>
      </c>
      <c r="D30" s="6">
        <v>2</v>
      </c>
      <c r="E30" s="6">
        <v>3</v>
      </c>
      <c r="F30" s="6">
        <v>4</v>
      </c>
      <c r="G30" s="6">
        <v>5</v>
      </c>
      <c r="H30" s="6">
        <v>6</v>
      </c>
      <c r="I30" s="6">
        <v>7</v>
      </c>
      <c r="J30" s="6">
        <v>8</v>
      </c>
      <c r="K30" s="6">
        <v>9</v>
      </c>
      <c r="L30" s="27">
        <v>10</v>
      </c>
      <c r="M30" s="27">
        <v>11</v>
      </c>
      <c r="N30" s="5">
        <v>12</v>
      </c>
      <c r="O30" s="58">
        <f>IF(B30=0,"",SUMIFS(t_Base[Articles],t_Base[N° de carte],$O$2,t_Base[N°de semaine],B30))</f>
        <v>0</v>
      </c>
      <c r="P30" s="50">
        <f>IF(t_Articles[[#This Row],[ARTICLES]]="","",INDEX(t_Articles[[1]:[12]],t_Articles[[#This Row],[N° Ligne]],$P$2))</f>
        <v>3</v>
      </c>
      <c r="Q30" s="10">
        <f>IF(t_Articles[[#This Row],[ARTICLES]]="","",IF(t_Articles[[#This Row],[DROIT]]-t_Articles[[#This Row],[Reçu]]=0,"REÇU",t_Articles[[#This Row],[DROIT]]-t_Articles[[#This Row],[Reçu]]))</f>
        <v>3</v>
      </c>
    </row>
    <row r="31" spans="1:17" ht="20.25">
      <c r="A31" s="4">
        <v>28</v>
      </c>
      <c r="B31" s="7" t="s">
        <v>82</v>
      </c>
      <c r="C31" s="6">
        <v>1</v>
      </c>
      <c r="D31" s="6">
        <v>1</v>
      </c>
      <c r="E31" s="6">
        <v>1</v>
      </c>
      <c r="F31" s="6">
        <v>1</v>
      </c>
      <c r="G31" s="6">
        <v>1</v>
      </c>
      <c r="H31" s="6">
        <v>1</v>
      </c>
      <c r="I31" s="6">
        <v>1</v>
      </c>
      <c r="J31" s="6">
        <v>1</v>
      </c>
      <c r="K31" s="6">
        <v>1</v>
      </c>
      <c r="L31" s="27">
        <v>1</v>
      </c>
      <c r="M31" s="27">
        <v>1</v>
      </c>
      <c r="N31" s="5">
        <v>1</v>
      </c>
      <c r="O31" s="58">
        <f>IF(B31=0,"",SUMIFS(t_Base[Articles],t_Base[N° de carte],$O$2,t_Base[N°de semaine],B31))</f>
        <v>0</v>
      </c>
      <c r="P31" s="50">
        <f>IF(t_Articles[[#This Row],[ARTICLES]]="","",INDEX(t_Articles[[1]:[12]],t_Articles[[#This Row],[N° Ligne]],$P$2))</f>
        <v>1</v>
      </c>
      <c r="Q31" s="10">
        <f>IF(t_Articles[[#This Row],[ARTICLES]]="","",IF(t_Articles[[#This Row],[DROIT]]-t_Articles[[#This Row],[Reçu]]=0,"REÇU",t_Articles[[#This Row],[DROIT]]-t_Articles[[#This Row],[Reçu]]))</f>
        <v>1</v>
      </c>
    </row>
    <row r="32" spans="1:17" ht="20.25">
      <c r="A32" s="4">
        <v>29</v>
      </c>
      <c r="B32" s="7" t="s">
        <v>81</v>
      </c>
      <c r="C32" s="6">
        <v>2</v>
      </c>
      <c r="D32" s="6">
        <v>2</v>
      </c>
      <c r="E32" s="6">
        <v>2</v>
      </c>
      <c r="F32" s="6">
        <v>2</v>
      </c>
      <c r="G32" s="6">
        <v>2</v>
      </c>
      <c r="H32" s="6">
        <v>2</v>
      </c>
      <c r="I32" s="6">
        <v>2</v>
      </c>
      <c r="J32" s="6">
        <v>2</v>
      </c>
      <c r="K32" s="6">
        <v>2</v>
      </c>
      <c r="L32" s="6">
        <v>2</v>
      </c>
      <c r="M32" s="6">
        <v>2</v>
      </c>
      <c r="N32" s="6">
        <v>2</v>
      </c>
      <c r="O32" s="58">
        <f>IF(B32=0,"",SUMIFS(t_Base[Articles],t_Base[N° de carte],$O$2,t_Base[N°de semaine],B32))</f>
        <v>0</v>
      </c>
      <c r="P32" s="50">
        <f>IF(t_Articles[[#This Row],[ARTICLES]]="","",INDEX(t_Articles[[1]:[12]],t_Articles[[#This Row],[N° Ligne]],$P$2))</f>
        <v>2</v>
      </c>
      <c r="Q32" s="10">
        <f>IF(t_Articles[[#This Row],[ARTICLES]]="","",IF(t_Articles[[#This Row],[DROIT]]-t_Articles[[#This Row],[Reçu]]=0,"REÇU",t_Articles[[#This Row],[DROIT]]-t_Articles[[#This Row],[Reçu]]))</f>
        <v>2</v>
      </c>
    </row>
    <row r="33" spans="1:17" ht="20.25">
      <c r="A33" s="4">
        <v>30</v>
      </c>
      <c r="B33" s="7" t="s">
        <v>80</v>
      </c>
      <c r="C33" s="6">
        <v>1</v>
      </c>
      <c r="D33" s="6">
        <v>1</v>
      </c>
      <c r="E33" s="6">
        <v>1</v>
      </c>
      <c r="F33" s="6">
        <v>1</v>
      </c>
      <c r="G33" s="6">
        <v>1</v>
      </c>
      <c r="H33" s="6">
        <v>1</v>
      </c>
      <c r="I33" s="6">
        <v>1</v>
      </c>
      <c r="J33" s="6">
        <v>1</v>
      </c>
      <c r="K33" s="6">
        <v>1</v>
      </c>
      <c r="L33" s="27">
        <v>1</v>
      </c>
      <c r="M33" s="27">
        <v>1</v>
      </c>
      <c r="N33" s="5">
        <v>1</v>
      </c>
      <c r="O33" s="58">
        <f>IF(B33=0,"",SUMIFS(t_Base[Articles],t_Base[N° de carte],$O$2,t_Base[N°de semaine],B33))</f>
        <v>0</v>
      </c>
      <c r="P33" s="50">
        <f>IF(t_Articles[[#This Row],[ARTICLES]]="","",INDEX(t_Articles[[1]:[12]],t_Articles[[#This Row],[N° Ligne]],$P$2))</f>
        <v>1</v>
      </c>
      <c r="Q33" s="10">
        <f>IF(t_Articles[[#This Row],[ARTICLES]]="","",IF(t_Articles[[#This Row],[DROIT]]-t_Articles[[#This Row],[Reçu]]=0,"REÇU",t_Articles[[#This Row],[DROIT]]-t_Articles[[#This Row],[Reçu]]))</f>
        <v>1</v>
      </c>
    </row>
    <row r="34" spans="1:17" ht="20.25">
      <c r="A34" s="4">
        <v>31</v>
      </c>
      <c r="B34" s="7" t="s">
        <v>79</v>
      </c>
      <c r="C34" s="6">
        <v>1</v>
      </c>
      <c r="D34" s="6">
        <v>1</v>
      </c>
      <c r="E34" s="6">
        <v>1</v>
      </c>
      <c r="F34" s="6">
        <v>1</v>
      </c>
      <c r="G34" s="6">
        <v>1</v>
      </c>
      <c r="H34" s="6">
        <v>1</v>
      </c>
      <c r="I34" s="6">
        <v>1</v>
      </c>
      <c r="J34" s="6">
        <v>1</v>
      </c>
      <c r="K34" s="6">
        <v>1</v>
      </c>
      <c r="L34" s="27">
        <v>1</v>
      </c>
      <c r="M34" s="27">
        <v>1</v>
      </c>
      <c r="N34" s="5">
        <v>1</v>
      </c>
      <c r="O34" s="58">
        <f>IF(B34=0,"",SUMIFS(t_Base[Articles],t_Base[N° de carte],$O$2,t_Base[N°de semaine],B34))</f>
        <v>0</v>
      </c>
      <c r="P34" s="50">
        <f>IF(t_Articles[[#This Row],[ARTICLES]]="","",INDEX(t_Articles[[1]:[12]],t_Articles[[#This Row],[N° Ligne]],$P$2))</f>
        <v>1</v>
      </c>
      <c r="Q34" s="10">
        <f>IF(t_Articles[[#This Row],[ARTICLES]]="","",IF(t_Articles[[#This Row],[DROIT]]-t_Articles[[#This Row],[Reçu]]=0,"REÇU",t_Articles[[#This Row],[DROIT]]-t_Articles[[#This Row],[Reçu]]))</f>
        <v>1</v>
      </c>
    </row>
    <row r="35" spans="1:17" ht="20.25">
      <c r="A35" s="4">
        <v>32</v>
      </c>
      <c r="B35" s="7" t="s">
        <v>78</v>
      </c>
      <c r="C35" s="6">
        <v>1</v>
      </c>
      <c r="D35" s="6">
        <v>1</v>
      </c>
      <c r="E35" s="6">
        <v>1</v>
      </c>
      <c r="F35" s="6">
        <v>1</v>
      </c>
      <c r="G35" s="6">
        <v>1</v>
      </c>
      <c r="H35" s="6">
        <v>1</v>
      </c>
      <c r="I35" s="6">
        <v>1</v>
      </c>
      <c r="J35" s="6">
        <v>1</v>
      </c>
      <c r="K35" s="6">
        <v>1</v>
      </c>
      <c r="L35" s="27">
        <v>1</v>
      </c>
      <c r="M35" s="27">
        <v>1</v>
      </c>
      <c r="N35" s="5">
        <v>1</v>
      </c>
      <c r="O35" s="58">
        <f>IF(B35=0,"",SUMIFS(t_Base[Articles],t_Base[N° de carte],$O$2,t_Base[N°de semaine],B35))</f>
        <v>0</v>
      </c>
      <c r="P35" s="50">
        <f>IF(t_Articles[[#This Row],[ARTICLES]]="","",INDEX(t_Articles[[1]:[12]],t_Articles[[#This Row],[N° Ligne]],$P$2))</f>
        <v>1</v>
      </c>
      <c r="Q35" s="10">
        <f>IF(t_Articles[[#This Row],[ARTICLES]]="","",IF(t_Articles[[#This Row],[DROIT]]-t_Articles[[#This Row],[Reçu]]=0,"REÇU",t_Articles[[#This Row],[DROIT]]-t_Articles[[#This Row],[Reçu]]))</f>
        <v>1</v>
      </c>
    </row>
    <row r="36" spans="1:17" ht="20.25">
      <c r="A36" s="4">
        <v>33</v>
      </c>
      <c r="B36" s="7" t="s">
        <v>77</v>
      </c>
      <c r="C36" s="6">
        <v>1</v>
      </c>
      <c r="D36" s="6">
        <v>1</v>
      </c>
      <c r="E36" s="6">
        <v>1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6">
        <v>1</v>
      </c>
      <c r="L36" s="27">
        <v>1</v>
      </c>
      <c r="M36" s="27">
        <v>1</v>
      </c>
      <c r="N36" s="5">
        <v>1</v>
      </c>
      <c r="O36" s="58">
        <f>IF(B36=0,"",SUMIFS(t_Base[Articles],t_Base[N° de carte],$O$2,t_Base[N°de semaine],B36))</f>
        <v>0</v>
      </c>
      <c r="P36" s="50">
        <f>IF(t_Articles[[#This Row],[ARTICLES]]="","",INDEX(t_Articles[[1]:[12]],t_Articles[[#This Row],[N° Ligne]],$P$2))</f>
        <v>1</v>
      </c>
      <c r="Q36" s="10">
        <f>IF(t_Articles[[#This Row],[ARTICLES]]="","",IF(t_Articles[[#This Row],[DROIT]]-t_Articles[[#This Row],[Reçu]]=0,"REÇU",t_Articles[[#This Row],[DROIT]]-t_Articles[[#This Row],[Reçu]]))</f>
        <v>1</v>
      </c>
    </row>
    <row r="37" spans="1:17" ht="20.25">
      <c r="A37" s="4">
        <v>34</v>
      </c>
      <c r="B37" s="7" t="s">
        <v>153</v>
      </c>
      <c r="C37" s="6">
        <v>10</v>
      </c>
      <c r="D37" s="6">
        <v>10</v>
      </c>
      <c r="E37" s="6">
        <v>10</v>
      </c>
      <c r="F37" s="6">
        <v>10</v>
      </c>
      <c r="G37" s="6">
        <v>10</v>
      </c>
      <c r="H37" s="6">
        <v>10</v>
      </c>
      <c r="I37" s="6">
        <v>10</v>
      </c>
      <c r="J37" s="6">
        <v>10</v>
      </c>
      <c r="K37" s="6">
        <v>10</v>
      </c>
      <c r="L37" s="6">
        <v>10</v>
      </c>
      <c r="M37" s="6">
        <v>10</v>
      </c>
      <c r="N37" s="6">
        <v>10</v>
      </c>
      <c r="O37" s="58">
        <f>IF(B37=0,"",SUMIFS(t_Base[Articles],t_Base[N° de carte],$O$2,t_Base[N°de semaine],B37))</f>
        <v>0</v>
      </c>
      <c r="P37" s="50">
        <f>IF(t_Articles[[#This Row],[ARTICLES]]="","",INDEX(t_Articles[[1]:[12]],t_Articles[[#This Row],[N° Ligne]],$P$2))</f>
        <v>10</v>
      </c>
      <c r="Q37" s="10">
        <f>IF(t_Articles[[#This Row],[ARTICLES]]="","",IF(t_Articles[[#This Row],[DROIT]]-t_Articles[[#This Row],[Reçu]]=0,"REÇU",t_Articles[[#This Row],[DROIT]]-t_Articles[[#This Row],[Reçu]]))</f>
        <v>10</v>
      </c>
    </row>
    <row r="38" spans="1:17" ht="20.25">
      <c r="A38" s="4">
        <v>35</v>
      </c>
      <c r="B38" s="7" t="s">
        <v>154</v>
      </c>
      <c r="C38" s="6">
        <v>10</v>
      </c>
      <c r="D38" s="6">
        <v>10</v>
      </c>
      <c r="E38" s="6">
        <v>10</v>
      </c>
      <c r="F38" s="6">
        <v>10</v>
      </c>
      <c r="G38" s="6">
        <v>10</v>
      </c>
      <c r="H38" s="6">
        <v>10</v>
      </c>
      <c r="I38" s="6">
        <v>10</v>
      </c>
      <c r="J38" s="6">
        <v>10</v>
      </c>
      <c r="K38" s="6">
        <v>10</v>
      </c>
      <c r="L38" s="6">
        <v>10</v>
      </c>
      <c r="M38" s="6">
        <v>10</v>
      </c>
      <c r="N38" s="6">
        <v>10</v>
      </c>
      <c r="O38" s="58">
        <f>IF(B38=0,"",SUMIFS(t_Base[Articles],t_Base[N° de carte],$O$2,t_Base[N°de semaine],B38))</f>
        <v>0</v>
      </c>
      <c r="P38" s="50">
        <f>IF(t_Articles[[#This Row],[ARTICLES]]="","",INDEX(t_Articles[[1]:[12]],t_Articles[[#This Row],[N° Ligne]],$P$2))</f>
        <v>10</v>
      </c>
      <c r="Q38" s="10">
        <f>IF(t_Articles[[#This Row],[ARTICLES]]="","",IF(t_Articles[[#This Row],[DROIT]]-t_Articles[[#This Row],[Reçu]]=0,"REÇU",t_Articles[[#This Row],[DROIT]]-t_Articles[[#This Row],[Reçu]]))</f>
        <v>10</v>
      </c>
    </row>
    <row r="39" spans="1:17" ht="20.25">
      <c r="A39" s="4">
        <v>36</v>
      </c>
      <c r="B39" s="7" t="s">
        <v>155</v>
      </c>
      <c r="C39" s="6">
        <v>10</v>
      </c>
      <c r="D39" s="6">
        <v>10</v>
      </c>
      <c r="E39" s="6">
        <v>10</v>
      </c>
      <c r="F39" s="6">
        <v>10</v>
      </c>
      <c r="G39" s="6">
        <v>10</v>
      </c>
      <c r="H39" s="6">
        <v>10</v>
      </c>
      <c r="I39" s="6">
        <v>10</v>
      </c>
      <c r="J39" s="6">
        <v>10</v>
      </c>
      <c r="K39" s="6">
        <v>10</v>
      </c>
      <c r="L39" s="6">
        <v>10</v>
      </c>
      <c r="M39" s="6">
        <v>10</v>
      </c>
      <c r="N39" s="6">
        <v>10</v>
      </c>
      <c r="O39" s="58">
        <f>IF(B39=0,"",SUMIFS(t_Base[Articles],t_Base[N° de carte],$O$2,t_Base[N°de semaine],B39))</f>
        <v>0</v>
      </c>
      <c r="P39" s="50">
        <f>IF(t_Articles[[#This Row],[ARTICLES]]="","",INDEX(t_Articles[[1]:[12]],t_Articles[[#This Row],[N° Ligne]],$P$2))</f>
        <v>10</v>
      </c>
      <c r="Q39" s="10">
        <f>IF(t_Articles[[#This Row],[ARTICLES]]="","",IF(t_Articles[[#This Row],[DROIT]]-t_Articles[[#This Row],[Reçu]]=0,"REÇU",t_Articles[[#This Row],[DROIT]]-t_Articles[[#This Row],[Reçu]]))</f>
        <v>10</v>
      </c>
    </row>
    <row r="40" spans="1:17" ht="20.25">
      <c r="A40" s="4">
        <v>37</v>
      </c>
      <c r="B40" s="7" t="s">
        <v>156</v>
      </c>
      <c r="C40" s="6">
        <v>10</v>
      </c>
      <c r="D40" s="6">
        <v>10</v>
      </c>
      <c r="E40" s="6">
        <v>10</v>
      </c>
      <c r="F40" s="6">
        <v>10</v>
      </c>
      <c r="G40" s="6">
        <v>10</v>
      </c>
      <c r="H40" s="6">
        <v>10</v>
      </c>
      <c r="I40" s="6">
        <v>10</v>
      </c>
      <c r="J40" s="6">
        <v>10</v>
      </c>
      <c r="K40" s="6">
        <v>10</v>
      </c>
      <c r="L40" s="6">
        <v>10</v>
      </c>
      <c r="M40" s="6">
        <v>10</v>
      </c>
      <c r="N40" s="6">
        <v>10</v>
      </c>
      <c r="O40" s="58">
        <f>IF(B40=0,"",SUMIFS(t_Base[Articles],t_Base[N° de carte],$O$2,t_Base[N°de semaine],B40))</f>
        <v>0</v>
      </c>
      <c r="P40" s="50">
        <f>IF(t_Articles[[#This Row],[ARTICLES]]="","",INDEX(t_Articles[[1]:[12]],t_Articles[[#This Row],[N° Ligne]],$P$2))</f>
        <v>10</v>
      </c>
      <c r="Q40" s="10">
        <f>IF(t_Articles[[#This Row],[ARTICLES]]="","",IF(t_Articles[[#This Row],[DROIT]]-t_Articles[[#This Row],[Reçu]]=0,"REÇU",t_Articles[[#This Row],[DROIT]]-t_Articles[[#This Row],[Reçu]]))</f>
        <v>10</v>
      </c>
    </row>
    <row r="41" spans="1:17" ht="20.25">
      <c r="A41" s="4">
        <v>38</v>
      </c>
      <c r="B41" s="7" t="s">
        <v>157</v>
      </c>
      <c r="C41" s="6">
        <v>10</v>
      </c>
      <c r="D41" s="6">
        <v>10</v>
      </c>
      <c r="E41" s="6">
        <v>10</v>
      </c>
      <c r="F41" s="6">
        <v>10</v>
      </c>
      <c r="G41" s="6">
        <v>10</v>
      </c>
      <c r="H41" s="6">
        <v>10</v>
      </c>
      <c r="I41" s="6">
        <v>10</v>
      </c>
      <c r="J41" s="6">
        <v>10</v>
      </c>
      <c r="K41" s="6">
        <v>10</v>
      </c>
      <c r="L41" s="6">
        <v>10</v>
      </c>
      <c r="M41" s="6">
        <v>10</v>
      </c>
      <c r="N41" s="6">
        <v>10</v>
      </c>
      <c r="O41" s="58">
        <f>IF(B41=0,"",SUMIFS(t_Base[Articles],t_Base[N° de carte],$O$2,t_Base[N°de semaine],B41))</f>
        <v>0</v>
      </c>
      <c r="P41" s="50">
        <f>IF(t_Articles[[#This Row],[ARTICLES]]="","",INDEX(t_Articles[[1]:[12]],t_Articles[[#This Row],[N° Ligne]],$P$2))</f>
        <v>10</v>
      </c>
      <c r="Q41" s="10">
        <f>IF(t_Articles[[#This Row],[ARTICLES]]="","",IF(t_Articles[[#This Row],[DROIT]]-t_Articles[[#This Row],[Reçu]]=0,"REÇU",t_Articles[[#This Row],[DROIT]]-t_Articles[[#This Row],[Reçu]]))</f>
        <v>10</v>
      </c>
    </row>
    <row r="42" spans="1:17" ht="20.25">
      <c r="A42" s="4">
        <v>39</v>
      </c>
      <c r="B42" s="7" t="s">
        <v>167</v>
      </c>
      <c r="C42" s="6">
        <v>10</v>
      </c>
      <c r="D42" s="6">
        <v>10</v>
      </c>
      <c r="E42" s="6">
        <v>10</v>
      </c>
      <c r="F42" s="6">
        <v>10</v>
      </c>
      <c r="G42" s="6">
        <v>10</v>
      </c>
      <c r="H42" s="6">
        <v>10</v>
      </c>
      <c r="I42" s="6">
        <v>10</v>
      </c>
      <c r="J42" s="6">
        <v>10</v>
      </c>
      <c r="K42" s="6">
        <v>10</v>
      </c>
      <c r="L42" s="6">
        <v>10</v>
      </c>
      <c r="M42" s="6">
        <v>10</v>
      </c>
      <c r="N42" s="6">
        <v>10</v>
      </c>
      <c r="O42" s="58">
        <f>IF(B42=0,"",SUMIFS(t_Base[Articles],t_Base[N° de carte],$O$2,t_Base[N°de semaine],B42))</f>
        <v>0</v>
      </c>
      <c r="P42" s="50">
        <f>IF(t_Articles[[#This Row],[ARTICLES]]="","",INDEX(t_Articles[[1]:[12]],t_Articles[[#This Row],[N° Ligne]],$P$2))</f>
        <v>10</v>
      </c>
      <c r="Q42" s="10">
        <f>IF(t_Articles[[#This Row],[ARTICLES]]="","",IF(t_Articles[[#This Row],[DROIT]]-t_Articles[[#This Row],[Reçu]]=0,"REÇU",t_Articles[[#This Row],[DROIT]]-t_Articles[[#This Row],[Reçu]]))</f>
        <v>10</v>
      </c>
    </row>
    <row r="43" spans="1:17" ht="20.25">
      <c r="A43" s="4">
        <v>40</v>
      </c>
      <c r="B43" s="7" t="s">
        <v>76</v>
      </c>
      <c r="C43" s="6">
        <v>10</v>
      </c>
      <c r="D43" s="6">
        <v>10</v>
      </c>
      <c r="E43" s="6">
        <v>10</v>
      </c>
      <c r="F43" s="6">
        <v>10</v>
      </c>
      <c r="G43" s="6">
        <v>10</v>
      </c>
      <c r="H43" s="6">
        <v>10</v>
      </c>
      <c r="I43" s="6">
        <v>10</v>
      </c>
      <c r="J43" s="6">
        <v>10</v>
      </c>
      <c r="K43" s="6">
        <v>10</v>
      </c>
      <c r="L43" s="6">
        <v>10</v>
      </c>
      <c r="M43" s="6">
        <v>10</v>
      </c>
      <c r="N43" s="6">
        <v>10</v>
      </c>
      <c r="O43" s="58">
        <f>IF(B43=0,"",SUMIFS(t_Base[Articles],t_Base[N° de carte],$O$2,t_Base[N°de semaine],B43))</f>
        <v>0</v>
      </c>
      <c r="P43" s="50">
        <f>IF(t_Articles[[#This Row],[ARTICLES]]="","",INDEX(t_Articles[[1]:[12]],t_Articles[[#This Row],[N° Ligne]],$P$2))</f>
        <v>10</v>
      </c>
      <c r="Q43" s="10">
        <f>IF(t_Articles[[#This Row],[ARTICLES]]="","",IF(t_Articles[[#This Row],[DROIT]]-t_Articles[[#This Row],[Reçu]]=0,"REÇU",t_Articles[[#This Row],[DROIT]]-t_Articles[[#This Row],[Reçu]]))</f>
        <v>10</v>
      </c>
    </row>
  </sheetData>
  <mergeCells count="1">
    <mergeCell ref="C1:K1"/>
  </mergeCells>
  <conditionalFormatting sqref="V16">
    <cfRule type="cellIs" dxfId="71" priority="14" operator="equal">
      <formula>IF(U16=0,"REÇU","")</formula>
    </cfRule>
  </conditionalFormatting>
  <conditionalFormatting sqref="Q4:Q43">
    <cfRule type="cellIs" dxfId="70" priority="2" operator="equal">
      <formula>"REÇU"</formula>
    </cfRule>
    <cfRule type="cellIs" dxfId="69" priority="3" operator="equal">
      <formula>0</formula>
    </cfRule>
    <cfRule type="cellIs" dxfId="68" priority="4" operator="lessThan">
      <formula>0</formula>
    </cfRule>
  </conditionalFormatting>
  <dataValidations count="1">
    <dataValidation type="list" allowBlank="1" showInputMessage="1" showErrorMessage="1" sqref="O2">
      <formula1>INDIRECT("t_Donnée[N° de Carte]")</formula1>
    </dataValidation>
  </dataValidations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AV46"/>
  <sheetViews>
    <sheetView zoomScale="83" zoomScaleNormal="83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7" sqref="A7:AL46"/>
    </sheetView>
  </sheetViews>
  <sheetFormatPr baseColWidth="10" defaultColWidth="10.85546875" defaultRowHeight="12.75"/>
  <cols>
    <col min="1" max="1" width="37.7109375" style="41" customWidth="1"/>
    <col min="2" max="2" width="10" style="18" customWidth="1"/>
    <col min="3" max="38" width="14.5703125" style="18" customWidth="1"/>
    <col min="39" max="41" width="11.140625" style="18" customWidth="1"/>
    <col min="42" max="48" width="10.85546875" style="18"/>
    <col min="49" max="16384" width="10.85546875" style="17"/>
  </cols>
  <sheetData>
    <row r="1" spans="1:48" ht="13.5" thickBot="1"/>
    <row r="2" spans="1:48" ht="18" customHeight="1" thickBot="1">
      <c r="A2" s="39" t="s">
        <v>140</v>
      </c>
      <c r="B2" s="48">
        <v>17</v>
      </c>
      <c r="F2" s="68" t="s">
        <v>139</v>
      </c>
      <c r="G2" s="69"/>
      <c r="H2" s="70" t="str">
        <f>VLOOKUP($B$2,t_Donnée[],2)</f>
        <v>JARDIN</v>
      </c>
      <c r="I2" s="71"/>
      <c r="J2" s="70" t="str">
        <f>VLOOKUP($B$2,t_Donnée[],3)</f>
        <v>Christine</v>
      </c>
      <c r="K2" s="71"/>
    </row>
    <row r="6" spans="1:48" ht="18.75">
      <c r="A6" s="20" t="s">
        <v>99</v>
      </c>
      <c r="B6" s="19" t="s">
        <v>138</v>
      </c>
      <c r="C6" s="40" t="s">
        <v>137</v>
      </c>
      <c r="D6" s="40" t="s">
        <v>136</v>
      </c>
      <c r="E6" s="40" t="s">
        <v>135</v>
      </c>
      <c r="F6" s="40" t="s">
        <v>134</v>
      </c>
      <c r="G6" s="40" t="s">
        <v>133</v>
      </c>
      <c r="H6" s="40" t="s">
        <v>132</v>
      </c>
      <c r="I6" s="40" t="s">
        <v>131</v>
      </c>
      <c r="J6" s="40" t="s">
        <v>23</v>
      </c>
      <c r="K6" s="40" t="s">
        <v>10</v>
      </c>
      <c r="L6" s="40" t="s">
        <v>24</v>
      </c>
      <c r="M6" s="40" t="s">
        <v>25</v>
      </c>
      <c r="N6" s="40" t="s">
        <v>130</v>
      </c>
      <c r="O6" s="40" t="s">
        <v>28</v>
      </c>
      <c r="P6" s="40" t="s">
        <v>129</v>
      </c>
      <c r="Q6" s="40" t="s">
        <v>128</v>
      </c>
      <c r="R6" s="40" t="s">
        <v>127</v>
      </c>
      <c r="S6" s="40" t="s">
        <v>126</v>
      </c>
      <c r="T6" s="40" t="s">
        <v>125</v>
      </c>
      <c r="U6" s="40" t="s">
        <v>124</v>
      </c>
      <c r="V6" s="40" t="s">
        <v>123</v>
      </c>
      <c r="W6" s="40" t="s">
        <v>122</v>
      </c>
      <c r="X6" s="40" t="s">
        <v>121</v>
      </c>
      <c r="Y6" s="40" t="s">
        <v>120</v>
      </c>
      <c r="Z6" s="40" t="s">
        <v>119</v>
      </c>
      <c r="AA6" s="40" t="s">
        <v>118</v>
      </c>
      <c r="AB6" s="40" t="s">
        <v>117</v>
      </c>
      <c r="AC6" s="40" t="s">
        <v>116</v>
      </c>
      <c r="AD6" s="40" t="s">
        <v>115</v>
      </c>
      <c r="AE6" s="40" t="s">
        <v>114</v>
      </c>
      <c r="AF6" s="40" t="s">
        <v>113</v>
      </c>
      <c r="AG6" s="40" t="s">
        <v>112</v>
      </c>
      <c r="AH6" s="40" t="s">
        <v>111</v>
      </c>
      <c r="AI6" s="40" t="s">
        <v>110</v>
      </c>
      <c r="AJ6" s="40" t="s">
        <v>109</v>
      </c>
      <c r="AK6" s="40" t="s">
        <v>108</v>
      </c>
      <c r="AL6" s="40" t="s">
        <v>107</v>
      </c>
      <c r="AM6" s="17"/>
      <c r="AN6" s="17"/>
      <c r="AO6" s="17"/>
      <c r="AP6" s="17"/>
      <c r="AQ6" s="17"/>
      <c r="AR6" s="17"/>
      <c r="AS6" s="17"/>
      <c r="AT6" s="17"/>
      <c r="AU6" s="17"/>
      <c r="AV6" s="17"/>
    </row>
    <row r="7" spans="1:48" ht="20.25">
      <c r="A7" s="42" t="str">
        <f>Articles!B4</f>
        <v>Café 250 g</v>
      </c>
      <c r="B7" s="60">
        <f t="shared" ref="B7:B32" si="0">SUM(C7:AL7)</f>
        <v>0</v>
      </c>
      <c r="C7" s="59">
        <f>SUMIFS(t_Base[[Quantité prise]:[Quantité prise]],t_Base[[N° de carte]:[N° de carte]],$B$2,t_Base[[N°de semaine]:[N°de semaine]],C$6,t_Base[[Articles]:[Articles]],$A7)</f>
        <v>0</v>
      </c>
      <c r="D7" s="59">
        <f>SUMIFS(t_Base[[Quantité prise]:[Quantité prise]],t_Base[[N° de carte]:[N° de carte]],$B$2,t_Base[[N°de semaine]:[N°de semaine]],D$6,t_Base[[Articles]:[Articles]],$A7)</f>
        <v>0</v>
      </c>
      <c r="E7" s="59">
        <f>SUMIFS(t_Base[[Quantité prise]:[Quantité prise]],t_Base[[N° de carte]:[N° de carte]],$B$2,t_Base[[N°de semaine]:[N°de semaine]],E$6,t_Base[[Articles]:[Articles]],$A7)</f>
        <v>0</v>
      </c>
      <c r="F7" s="59">
        <f>SUMIFS(t_Base[[Quantité prise]:[Quantité prise]],t_Base[[N° de carte]:[N° de carte]],$B$2,t_Base[[N°de semaine]:[N°de semaine]],F$6,t_Base[[Articles]:[Articles]],$A7)</f>
        <v>0</v>
      </c>
      <c r="G7" s="59">
        <f>SUMIFS(t_Base[[Quantité prise]:[Quantité prise]],t_Base[[N° de carte]:[N° de carte]],$B$2,t_Base[[N°de semaine]:[N°de semaine]],G$6,t_Base[[Articles]:[Articles]],$A7)</f>
        <v>0</v>
      </c>
      <c r="H7" s="59">
        <f>SUMIFS(t_Base[[Quantité prise]:[Quantité prise]],t_Base[[N° de carte]:[N° de carte]],$B$2,t_Base[[N°de semaine]:[N°de semaine]],H$6,t_Base[[Articles]:[Articles]],$A7)</f>
        <v>0</v>
      </c>
      <c r="I7" s="59">
        <f>SUMIFS(t_Base[[Quantité prise]:[Quantité prise]],t_Base[[N° de carte]:[N° de carte]],$B$2,t_Base[[N°de semaine]:[N°de semaine]],I$6,t_Base[[Articles]:[Articles]],$A7)</f>
        <v>0</v>
      </c>
      <c r="J7" s="59">
        <f>SUMIFS(t_Base[[Quantité prise]:[Quantité prise]],t_Base[[N° de carte]:[N° de carte]],$B$2,t_Base[[N°de semaine]:[N°de semaine]],J$6,t_Base[[Articles]:[Articles]],$A7)</f>
        <v>0</v>
      </c>
      <c r="K7" s="59">
        <f>SUMIFS(t_Base[[Quantité prise]:[Quantité prise]],t_Base[[N° de carte]:[N° de carte]],$B$2,t_Base[[N°de semaine]:[N°de semaine]],K$6,t_Base[[Articles]:[Articles]],$A7)</f>
        <v>0</v>
      </c>
      <c r="L7" s="59">
        <f>SUMIFS(t_Base[[Quantité prise]:[Quantité prise]],t_Base[[N° de carte]:[N° de carte]],$B$2,t_Base[[N°de semaine]:[N°de semaine]],L$6,t_Base[[Articles]:[Articles]],$A7)</f>
        <v>0</v>
      </c>
      <c r="M7" s="59">
        <f>SUMIFS(t_Base[[Quantité prise]:[Quantité prise]],t_Base[[N° de carte]:[N° de carte]],$B$2,t_Base[[N°de semaine]:[N°de semaine]],M$6,t_Base[[Articles]:[Articles]],$A7)</f>
        <v>0</v>
      </c>
      <c r="N7" s="59">
        <f>SUMIFS(t_Base[[Quantité prise]:[Quantité prise]],t_Base[[N° de carte]:[N° de carte]],$B$2,t_Base[[N°de semaine]:[N°de semaine]],N$6,t_Base[[Articles]:[Articles]],$A7)</f>
        <v>0</v>
      </c>
      <c r="O7" s="59">
        <f>SUMIFS(t_Base[[Quantité prise]:[Quantité prise]],t_Base[[N° de carte]:[N° de carte]],$B$2,t_Base[[N°de semaine]:[N°de semaine]],O$6,t_Base[[Articles]:[Articles]],$A7)</f>
        <v>0</v>
      </c>
      <c r="P7" s="59">
        <f>SUMIFS(t_Base[[Quantité prise]:[Quantité prise]],t_Base[[N° de carte]:[N° de carte]],$B$2,t_Base[[N°de semaine]:[N°de semaine]],P$6,t_Base[[Articles]:[Articles]],$A7)</f>
        <v>0</v>
      </c>
      <c r="Q7" s="59">
        <f>SUMIFS(t_Base[[Quantité prise]:[Quantité prise]],t_Base[[N° de carte]:[N° de carte]],$B$2,t_Base[[N°de semaine]:[N°de semaine]],Q$6,t_Base[[Articles]:[Articles]],$A7)</f>
        <v>0</v>
      </c>
      <c r="R7" s="59">
        <f>SUMIFS(t_Base[[Quantité prise]:[Quantité prise]],t_Base[[N° de carte]:[N° de carte]],$B$2,t_Base[[N°de semaine]:[N°de semaine]],R$6,t_Base[[Articles]:[Articles]],$A7)</f>
        <v>0</v>
      </c>
      <c r="S7" s="59">
        <f>SUMIFS(t_Base[[Quantité prise]:[Quantité prise]],t_Base[[N° de carte]:[N° de carte]],$B$2,t_Base[[N°de semaine]:[N°de semaine]],S$6,t_Base[[Articles]:[Articles]],$A7)</f>
        <v>0</v>
      </c>
      <c r="T7" s="59">
        <f>SUMIFS(t_Base[[Quantité prise]:[Quantité prise]],t_Base[[N° de carte]:[N° de carte]],$B$2,t_Base[[N°de semaine]:[N°de semaine]],T$6,t_Base[[Articles]:[Articles]],$A7)</f>
        <v>0</v>
      </c>
      <c r="U7" s="59">
        <f>SUMIFS(t_Base[[Quantité prise]:[Quantité prise]],t_Base[[N° de carte]:[N° de carte]],$B$2,t_Base[[N°de semaine]:[N°de semaine]],U$6,t_Base[[Articles]:[Articles]],$A7)</f>
        <v>0</v>
      </c>
      <c r="V7" s="59">
        <f>SUMIFS(t_Base[[Quantité prise]:[Quantité prise]],t_Base[[N° de carte]:[N° de carte]],$B$2,t_Base[[N°de semaine]:[N°de semaine]],V$6,t_Base[[Articles]:[Articles]],$A7)</f>
        <v>0</v>
      </c>
      <c r="W7" s="59">
        <f>SUMIFS(t_Base[[Quantité prise]:[Quantité prise]],t_Base[[N° de carte]:[N° de carte]],$B$2,t_Base[[N°de semaine]:[N°de semaine]],W$6,t_Base[[Articles]:[Articles]],$A7)</f>
        <v>0</v>
      </c>
      <c r="X7" s="59">
        <f>SUMIFS(t_Base[[Quantité prise]:[Quantité prise]],t_Base[[N° de carte]:[N° de carte]],$B$2,t_Base[[N°de semaine]:[N°de semaine]],X$6,t_Base[[Articles]:[Articles]],$A7)</f>
        <v>0</v>
      </c>
      <c r="Y7" s="59">
        <f>SUMIFS(t_Base[[Quantité prise]:[Quantité prise]],t_Base[[N° de carte]:[N° de carte]],$B$2,t_Base[[N°de semaine]:[N°de semaine]],Y$6,t_Base[[Articles]:[Articles]],$A7)</f>
        <v>0</v>
      </c>
      <c r="Z7" s="59">
        <f>SUMIFS(t_Base[[Quantité prise]:[Quantité prise]],t_Base[[N° de carte]:[N° de carte]],$B$2,t_Base[[N°de semaine]:[N°de semaine]],Z$6,t_Base[[Articles]:[Articles]],$A7)</f>
        <v>0</v>
      </c>
      <c r="AA7" s="59">
        <f>SUMIFS(t_Base[[Quantité prise]:[Quantité prise]],t_Base[[N° de carte]:[N° de carte]],$B$2,t_Base[[N°de semaine]:[N°de semaine]],AA$6,t_Base[[Articles]:[Articles]],$A7)</f>
        <v>0</v>
      </c>
      <c r="AB7" s="59">
        <f>SUMIFS(t_Base[[Quantité prise]:[Quantité prise]],t_Base[[N° de carte]:[N° de carte]],$B$2,t_Base[[N°de semaine]:[N°de semaine]],AB$6,t_Base[[Articles]:[Articles]],$A7)</f>
        <v>0</v>
      </c>
      <c r="AC7" s="59">
        <f>SUMIFS(t_Base[[Quantité prise]:[Quantité prise]],t_Base[[N° de carte]:[N° de carte]],$B$2,t_Base[[N°de semaine]:[N°de semaine]],AC$6,t_Base[[Articles]:[Articles]],$A7)</f>
        <v>0</v>
      </c>
      <c r="AD7" s="59">
        <f>SUMIFS(t_Base[[Quantité prise]:[Quantité prise]],t_Base[[N° de carte]:[N° de carte]],$B$2,t_Base[[N°de semaine]:[N°de semaine]],AD$6,t_Base[[Articles]:[Articles]],$A7)</f>
        <v>0</v>
      </c>
      <c r="AE7" s="59">
        <f>SUMIFS(t_Base[[Quantité prise]:[Quantité prise]],t_Base[[N° de carte]:[N° de carte]],$B$2,t_Base[[N°de semaine]:[N°de semaine]],AE$6,t_Base[[Articles]:[Articles]],$A7)</f>
        <v>0</v>
      </c>
      <c r="AF7" s="59">
        <f>SUMIFS(t_Base[[Quantité prise]:[Quantité prise]],t_Base[[N° de carte]:[N° de carte]],$B$2,t_Base[[N°de semaine]:[N°de semaine]],AF$6,t_Base[[Articles]:[Articles]],$A7)</f>
        <v>0</v>
      </c>
      <c r="AG7" s="59">
        <f>SUMIFS(t_Base[[Quantité prise]:[Quantité prise]],t_Base[[N° de carte]:[N° de carte]],$B$2,t_Base[[N°de semaine]:[N°de semaine]],AG$6,t_Base[[Articles]:[Articles]],$A7)</f>
        <v>0</v>
      </c>
      <c r="AH7" s="59">
        <f>SUMIFS(t_Base[[Quantité prise]:[Quantité prise]],t_Base[[N° de carte]:[N° de carte]],$B$2,t_Base[[N°de semaine]:[N°de semaine]],AH$6,t_Base[[Articles]:[Articles]],$A7)</f>
        <v>0</v>
      </c>
      <c r="AI7" s="59">
        <f>SUMIFS(t_Base[[Quantité prise]:[Quantité prise]],t_Base[[N° de carte]:[N° de carte]],$B$2,t_Base[[N°de semaine]:[N°de semaine]],AI$6,t_Base[[Articles]:[Articles]],$A7)</f>
        <v>0</v>
      </c>
      <c r="AJ7" s="59">
        <f>SUMIFS(t_Base[[Quantité prise]:[Quantité prise]],t_Base[[N° de carte]:[N° de carte]],$B$2,t_Base[[N°de semaine]:[N°de semaine]],AJ$6,t_Base[[Articles]:[Articles]],$A7)</f>
        <v>0</v>
      </c>
      <c r="AK7" s="59">
        <f>SUMIFS(t_Base[[Quantité prise]:[Quantité prise]],t_Base[[N° de carte]:[N° de carte]],$B$2,t_Base[[N°de semaine]:[N°de semaine]],AK$6,t_Base[[Articles]:[Articles]],$A7)</f>
        <v>0</v>
      </c>
      <c r="AL7" s="59">
        <f>SUMIFS(t_Base[[Quantité prise]:[Quantité prise]],t_Base[[N° de carte]:[N° de carte]],$B$2,t_Base[[N°de semaine]:[N°de semaine]],AL$6,t_Base[[Articles]:[Articles]],$A7)</f>
        <v>0</v>
      </c>
      <c r="AM7" s="17"/>
      <c r="AN7" s="17"/>
      <c r="AO7" s="17"/>
      <c r="AP7" s="17"/>
      <c r="AQ7" s="17"/>
      <c r="AR7" s="17"/>
      <c r="AS7" s="17"/>
      <c r="AT7" s="17"/>
      <c r="AU7" s="17"/>
      <c r="AV7" s="17"/>
    </row>
    <row r="8" spans="1:48" ht="20.25">
      <c r="A8" s="42" t="str">
        <f>Articles!B5</f>
        <v>Confiture 400 g</v>
      </c>
      <c r="B8" s="60">
        <f t="shared" si="0"/>
        <v>0</v>
      </c>
      <c r="C8" s="59">
        <f>SUMIFS(t_Base[[Quantité prise]:[Quantité prise]],t_Base[[N° de carte]:[N° de carte]],$B$2,t_Base[[N°de semaine]:[N°de semaine]],C$6,t_Base[[Articles]:[Articles]],$A8)</f>
        <v>0</v>
      </c>
      <c r="D8" s="59">
        <f>SUMIFS(t_Base[[Quantité prise]:[Quantité prise]],t_Base[[N° de carte]:[N° de carte]],$B$2,t_Base[[N°de semaine]:[N°de semaine]],D$6,t_Base[[Articles]:[Articles]],$A8)</f>
        <v>0</v>
      </c>
      <c r="E8" s="59">
        <f>SUMIFS(t_Base[[Quantité prise]:[Quantité prise]],t_Base[[N° de carte]:[N° de carte]],$B$2,t_Base[[N°de semaine]:[N°de semaine]],E$6,t_Base[[Articles]:[Articles]],$A8)</f>
        <v>0</v>
      </c>
      <c r="F8" s="59">
        <f>SUMIFS(t_Base[[Quantité prise]:[Quantité prise]],t_Base[[N° de carte]:[N° de carte]],$B$2,t_Base[[N°de semaine]:[N°de semaine]],F$6,t_Base[[Articles]:[Articles]],$A8)</f>
        <v>0</v>
      </c>
      <c r="G8" s="59">
        <f>SUMIFS(t_Base[[Quantité prise]:[Quantité prise]],t_Base[[N° de carte]:[N° de carte]],$B$2,t_Base[[N°de semaine]:[N°de semaine]],G$6,t_Base[[Articles]:[Articles]],$A8)</f>
        <v>0</v>
      </c>
      <c r="H8" s="59">
        <f>SUMIFS(t_Base[[Quantité prise]:[Quantité prise]],t_Base[[N° de carte]:[N° de carte]],$B$2,t_Base[[N°de semaine]:[N°de semaine]],H$6,t_Base[[Articles]:[Articles]],$A8)</f>
        <v>0</v>
      </c>
      <c r="I8" s="59">
        <f>SUMIFS(t_Base[[Quantité prise]:[Quantité prise]],t_Base[[N° de carte]:[N° de carte]],$B$2,t_Base[[N°de semaine]:[N°de semaine]],I$6,t_Base[[Articles]:[Articles]],$A8)</f>
        <v>0</v>
      </c>
      <c r="J8" s="59">
        <f>SUMIFS(t_Base[[Quantité prise]:[Quantité prise]],t_Base[[N° de carte]:[N° de carte]],$B$2,t_Base[[N°de semaine]:[N°de semaine]],J$6,t_Base[[Articles]:[Articles]],$A8)</f>
        <v>0</v>
      </c>
      <c r="K8" s="59">
        <f>SUMIFS(t_Base[[Quantité prise]:[Quantité prise]],t_Base[[N° de carte]:[N° de carte]],$B$2,t_Base[[N°de semaine]:[N°de semaine]],K$6,t_Base[[Articles]:[Articles]],$A8)</f>
        <v>0</v>
      </c>
      <c r="L8" s="59">
        <f>SUMIFS(t_Base[[Quantité prise]:[Quantité prise]],t_Base[[N° de carte]:[N° de carte]],$B$2,t_Base[[N°de semaine]:[N°de semaine]],L$6,t_Base[[Articles]:[Articles]],$A8)</f>
        <v>0</v>
      </c>
      <c r="M8" s="59">
        <f>SUMIFS(t_Base[[Quantité prise]:[Quantité prise]],t_Base[[N° de carte]:[N° de carte]],$B$2,t_Base[[N°de semaine]:[N°de semaine]],M$6,t_Base[[Articles]:[Articles]],$A8)</f>
        <v>0</v>
      </c>
      <c r="N8" s="59">
        <f>SUMIFS(t_Base[[Quantité prise]:[Quantité prise]],t_Base[[N° de carte]:[N° de carte]],$B$2,t_Base[[N°de semaine]:[N°de semaine]],N$6,t_Base[[Articles]:[Articles]],$A8)</f>
        <v>0</v>
      </c>
      <c r="O8" s="59">
        <f>SUMIFS(t_Base[[Quantité prise]:[Quantité prise]],t_Base[[N° de carte]:[N° de carte]],$B$2,t_Base[[N°de semaine]:[N°de semaine]],O$6,t_Base[[Articles]:[Articles]],$A8)</f>
        <v>0</v>
      </c>
      <c r="P8" s="59">
        <f>SUMIFS(t_Base[[Quantité prise]:[Quantité prise]],t_Base[[N° de carte]:[N° de carte]],$B$2,t_Base[[N°de semaine]:[N°de semaine]],P$6,t_Base[[Articles]:[Articles]],$A8)</f>
        <v>0</v>
      </c>
      <c r="Q8" s="59">
        <f>SUMIFS(t_Base[[Quantité prise]:[Quantité prise]],t_Base[[N° de carte]:[N° de carte]],$B$2,t_Base[[N°de semaine]:[N°de semaine]],Q$6,t_Base[[Articles]:[Articles]],$A8)</f>
        <v>0</v>
      </c>
      <c r="R8" s="59">
        <f>SUMIFS(t_Base[[Quantité prise]:[Quantité prise]],t_Base[[N° de carte]:[N° de carte]],$B$2,t_Base[[N°de semaine]:[N°de semaine]],R$6,t_Base[[Articles]:[Articles]],$A8)</f>
        <v>0</v>
      </c>
      <c r="S8" s="59">
        <f>SUMIFS(t_Base[[Quantité prise]:[Quantité prise]],t_Base[[N° de carte]:[N° de carte]],$B$2,t_Base[[N°de semaine]:[N°de semaine]],S$6,t_Base[[Articles]:[Articles]],$A8)</f>
        <v>0</v>
      </c>
      <c r="T8" s="59">
        <f>SUMIFS(t_Base[[Quantité prise]:[Quantité prise]],t_Base[[N° de carte]:[N° de carte]],$B$2,t_Base[[N°de semaine]:[N°de semaine]],T$6,t_Base[[Articles]:[Articles]],$A8)</f>
        <v>0</v>
      </c>
      <c r="U8" s="59">
        <f>SUMIFS(t_Base[[Quantité prise]:[Quantité prise]],t_Base[[N° de carte]:[N° de carte]],$B$2,t_Base[[N°de semaine]:[N°de semaine]],U$6,t_Base[[Articles]:[Articles]],$A8)</f>
        <v>0</v>
      </c>
      <c r="V8" s="59">
        <f>SUMIFS(t_Base[[Quantité prise]:[Quantité prise]],t_Base[[N° de carte]:[N° de carte]],$B$2,t_Base[[N°de semaine]:[N°de semaine]],V$6,t_Base[[Articles]:[Articles]],$A8)</f>
        <v>0</v>
      </c>
      <c r="W8" s="59">
        <f>SUMIFS(t_Base[[Quantité prise]:[Quantité prise]],t_Base[[N° de carte]:[N° de carte]],$B$2,t_Base[[N°de semaine]:[N°de semaine]],W$6,t_Base[[Articles]:[Articles]],$A8)</f>
        <v>0</v>
      </c>
      <c r="X8" s="59">
        <f>SUMIFS(t_Base[[Quantité prise]:[Quantité prise]],t_Base[[N° de carte]:[N° de carte]],$B$2,t_Base[[N°de semaine]:[N°de semaine]],X$6,t_Base[[Articles]:[Articles]],$A8)</f>
        <v>0</v>
      </c>
      <c r="Y8" s="59">
        <f>SUMIFS(t_Base[[Quantité prise]:[Quantité prise]],t_Base[[N° de carte]:[N° de carte]],$B$2,t_Base[[N°de semaine]:[N°de semaine]],Y$6,t_Base[[Articles]:[Articles]],$A8)</f>
        <v>0</v>
      </c>
      <c r="Z8" s="59">
        <f>SUMIFS(t_Base[[Quantité prise]:[Quantité prise]],t_Base[[N° de carte]:[N° de carte]],$B$2,t_Base[[N°de semaine]:[N°de semaine]],Z$6,t_Base[[Articles]:[Articles]],$A8)</f>
        <v>0</v>
      </c>
      <c r="AA8" s="59">
        <f>SUMIFS(t_Base[[Quantité prise]:[Quantité prise]],t_Base[[N° de carte]:[N° de carte]],$B$2,t_Base[[N°de semaine]:[N°de semaine]],AA$6,t_Base[[Articles]:[Articles]],$A8)</f>
        <v>0</v>
      </c>
      <c r="AB8" s="59">
        <f>SUMIFS(t_Base[[Quantité prise]:[Quantité prise]],t_Base[[N° de carte]:[N° de carte]],$B$2,t_Base[[N°de semaine]:[N°de semaine]],AB$6,t_Base[[Articles]:[Articles]],$A8)</f>
        <v>0</v>
      </c>
      <c r="AC8" s="59">
        <f>SUMIFS(t_Base[[Quantité prise]:[Quantité prise]],t_Base[[N° de carte]:[N° de carte]],$B$2,t_Base[[N°de semaine]:[N°de semaine]],AC$6,t_Base[[Articles]:[Articles]],$A8)</f>
        <v>0</v>
      </c>
      <c r="AD8" s="59">
        <f>SUMIFS(t_Base[[Quantité prise]:[Quantité prise]],t_Base[[N° de carte]:[N° de carte]],$B$2,t_Base[[N°de semaine]:[N°de semaine]],AD$6,t_Base[[Articles]:[Articles]],$A8)</f>
        <v>0</v>
      </c>
      <c r="AE8" s="59">
        <f>SUMIFS(t_Base[[Quantité prise]:[Quantité prise]],t_Base[[N° de carte]:[N° de carte]],$B$2,t_Base[[N°de semaine]:[N°de semaine]],AE$6,t_Base[[Articles]:[Articles]],$A8)</f>
        <v>0</v>
      </c>
      <c r="AF8" s="59">
        <f>SUMIFS(t_Base[[Quantité prise]:[Quantité prise]],t_Base[[N° de carte]:[N° de carte]],$B$2,t_Base[[N°de semaine]:[N°de semaine]],AF$6,t_Base[[Articles]:[Articles]],$A8)</f>
        <v>0</v>
      </c>
      <c r="AG8" s="59">
        <f>SUMIFS(t_Base[[Quantité prise]:[Quantité prise]],t_Base[[N° de carte]:[N° de carte]],$B$2,t_Base[[N°de semaine]:[N°de semaine]],AG$6,t_Base[[Articles]:[Articles]],$A8)</f>
        <v>0</v>
      </c>
      <c r="AH8" s="59">
        <f>SUMIFS(t_Base[[Quantité prise]:[Quantité prise]],t_Base[[N° de carte]:[N° de carte]],$B$2,t_Base[[N°de semaine]:[N°de semaine]],AH$6,t_Base[[Articles]:[Articles]],$A8)</f>
        <v>0</v>
      </c>
      <c r="AI8" s="59">
        <f>SUMIFS(t_Base[[Quantité prise]:[Quantité prise]],t_Base[[N° de carte]:[N° de carte]],$B$2,t_Base[[N°de semaine]:[N°de semaine]],AI$6,t_Base[[Articles]:[Articles]],$A8)</f>
        <v>0</v>
      </c>
      <c r="AJ8" s="59">
        <f>SUMIFS(t_Base[[Quantité prise]:[Quantité prise]],t_Base[[N° de carte]:[N° de carte]],$B$2,t_Base[[N°de semaine]:[N°de semaine]],AJ$6,t_Base[[Articles]:[Articles]],$A8)</f>
        <v>0</v>
      </c>
      <c r="AK8" s="59">
        <f>SUMIFS(t_Base[[Quantité prise]:[Quantité prise]],t_Base[[N° de carte]:[N° de carte]],$B$2,t_Base[[N°de semaine]:[N°de semaine]],AK$6,t_Base[[Articles]:[Articles]],$A8)</f>
        <v>0</v>
      </c>
      <c r="AL8" s="59">
        <f>SUMIFS(t_Base[[Quantité prise]:[Quantité prise]],t_Base[[N° de carte]:[N° de carte]],$B$2,t_Base[[N°de semaine]:[N°de semaine]],AL$6,t_Base[[Articles]:[Articles]],$A8)</f>
        <v>0</v>
      </c>
      <c r="AM8" s="17"/>
      <c r="AN8" s="17"/>
      <c r="AO8" s="17"/>
      <c r="AP8" s="17"/>
      <c r="AQ8" s="17"/>
      <c r="AR8" s="17"/>
      <c r="AS8" s="17"/>
      <c r="AT8" s="17"/>
      <c r="AU8" s="17"/>
      <c r="AV8" s="17"/>
    </row>
    <row r="9" spans="1:48" ht="20.25">
      <c r="A9" s="42" t="str">
        <f>Articles!B6</f>
        <v>Biscottes ou Céréales</v>
      </c>
      <c r="B9" s="60">
        <f t="shared" si="0"/>
        <v>0</v>
      </c>
      <c r="C9" s="59">
        <f>SUMIFS(t_Base[[Quantité prise]:[Quantité prise]],t_Base[[N° de carte]:[N° de carte]],$B$2,t_Base[[N°de semaine]:[N°de semaine]],C$6,t_Base[[Articles]:[Articles]],$A9)</f>
        <v>0</v>
      </c>
      <c r="D9" s="59">
        <f>SUMIFS(t_Base[[Quantité prise]:[Quantité prise]],t_Base[[N° de carte]:[N° de carte]],$B$2,t_Base[[N°de semaine]:[N°de semaine]],D$6,t_Base[[Articles]:[Articles]],$A9)</f>
        <v>0</v>
      </c>
      <c r="E9" s="59">
        <f>SUMIFS(t_Base[[Quantité prise]:[Quantité prise]],t_Base[[N° de carte]:[N° de carte]],$B$2,t_Base[[N°de semaine]:[N°de semaine]],E$6,t_Base[[Articles]:[Articles]],$A9)</f>
        <v>0</v>
      </c>
      <c r="F9" s="59">
        <f>SUMIFS(t_Base[[Quantité prise]:[Quantité prise]],t_Base[[N° de carte]:[N° de carte]],$B$2,t_Base[[N°de semaine]:[N°de semaine]],F$6,t_Base[[Articles]:[Articles]],$A9)</f>
        <v>0</v>
      </c>
      <c r="G9" s="59">
        <f>SUMIFS(t_Base[[Quantité prise]:[Quantité prise]],t_Base[[N° de carte]:[N° de carte]],$B$2,t_Base[[N°de semaine]:[N°de semaine]],G$6,t_Base[[Articles]:[Articles]],$A9)</f>
        <v>0</v>
      </c>
      <c r="H9" s="59">
        <f>SUMIFS(t_Base[[Quantité prise]:[Quantité prise]],t_Base[[N° de carte]:[N° de carte]],$B$2,t_Base[[N°de semaine]:[N°de semaine]],H$6,t_Base[[Articles]:[Articles]],$A9)</f>
        <v>0</v>
      </c>
      <c r="I9" s="59">
        <f>SUMIFS(t_Base[[Quantité prise]:[Quantité prise]],t_Base[[N° de carte]:[N° de carte]],$B$2,t_Base[[N°de semaine]:[N°de semaine]],I$6,t_Base[[Articles]:[Articles]],$A9)</f>
        <v>0</v>
      </c>
      <c r="J9" s="59">
        <f>SUMIFS(t_Base[[Quantité prise]:[Quantité prise]],t_Base[[N° de carte]:[N° de carte]],$B$2,t_Base[[N°de semaine]:[N°de semaine]],J$6,t_Base[[Articles]:[Articles]],$A9)</f>
        <v>0</v>
      </c>
      <c r="K9" s="59">
        <f>SUMIFS(t_Base[[Quantité prise]:[Quantité prise]],t_Base[[N° de carte]:[N° de carte]],$B$2,t_Base[[N°de semaine]:[N°de semaine]],K$6,t_Base[[Articles]:[Articles]],$A9)</f>
        <v>0</v>
      </c>
      <c r="L9" s="59">
        <f>SUMIFS(t_Base[[Quantité prise]:[Quantité prise]],t_Base[[N° de carte]:[N° de carte]],$B$2,t_Base[[N°de semaine]:[N°de semaine]],L$6,t_Base[[Articles]:[Articles]],$A9)</f>
        <v>0</v>
      </c>
      <c r="M9" s="59">
        <f>SUMIFS(t_Base[[Quantité prise]:[Quantité prise]],t_Base[[N° de carte]:[N° de carte]],$B$2,t_Base[[N°de semaine]:[N°de semaine]],M$6,t_Base[[Articles]:[Articles]],$A9)</f>
        <v>0</v>
      </c>
      <c r="N9" s="59">
        <f>SUMIFS(t_Base[[Quantité prise]:[Quantité prise]],t_Base[[N° de carte]:[N° de carte]],$B$2,t_Base[[N°de semaine]:[N°de semaine]],N$6,t_Base[[Articles]:[Articles]],$A9)</f>
        <v>0</v>
      </c>
      <c r="O9" s="59">
        <f>SUMIFS(t_Base[[Quantité prise]:[Quantité prise]],t_Base[[N° de carte]:[N° de carte]],$B$2,t_Base[[N°de semaine]:[N°de semaine]],O$6,t_Base[[Articles]:[Articles]],$A9)</f>
        <v>0</v>
      </c>
      <c r="P9" s="59">
        <f>SUMIFS(t_Base[[Quantité prise]:[Quantité prise]],t_Base[[N° de carte]:[N° de carte]],$B$2,t_Base[[N°de semaine]:[N°de semaine]],P$6,t_Base[[Articles]:[Articles]],$A9)</f>
        <v>0</v>
      </c>
      <c r="Q9" s="59">
        <f>SUMIFS(t_Base[[Quantité prise]:[Quantité prise]],t_Base[[N° de carte]:[N° de carte]],$B$2,t_Base[[N°de semaine]:[N°de semaine]],Q$6,t_Base[[Articles]:[Articles]],$A9)</f>
        <v>0</v>
      </c>
      <c r="R9" s="59">
        <f>SUMIFS(t_Base[[Quantité prise]:[Quantité prise]],t_Base[[N° de carte]:[N° de carte]],$B$2,t_Base[[N°de semaine]:[N°de semaine]],R$6,t_Base[[Articles]:[Articles]],$A9)</f>
        <v>0</v>
      </c>
      <c r="S9" s="59">
        <f>SUMIFS(t_Base[[Quantité prise]:[Quantité prise]],t_Base[[N° de carte]:[N° de carte]],$B$2,t_Base[[N°de semaine]:[N°de semaine]],S$6,t_Base[[Articles]:[Articles]],$A9)</f>
        <v>0</v>
      </c>
      <c r="T9" s="59">
        <f>SUMIFS(t_Base[[Quantité prise]:[Quantité prise]],t_Base[[N° de carte]:[N° de carte]],$B$2,t_Base[[N°de semaine]:[N°de semaine]],T$6,t_Base[[Articles]:[Articles]],$A9)</f>
        <v>0</v>
      </c>
      <c r="U9" s="59">
        <f>SUMIFS(t_Base[[Quantité prise]:[Quantité prise]],t_Base[[N° de carte]:[N° de carte]],$B$2,t_Base[[N°de semaine]:[N°de semaine]],U$6,t_Base[[Articles]:[Articles]],$A9)</f>
        <v>0</v>
      </c>
      <c r="V9" s="59">
        <f>SUMIFS(t_Base[[Quantité prise]:[Quantité prise]],t_Base[[N° de carte]:[N° de carte]],$B$2,t_Base[[N°de semaine]:[N°de semaine]],V$6,t_Base[[Articles]:[Articles]],$A9)</f>
        <v>0</v>
      </c>
      <c r="W9" s="59">
        <f>SUMIFS(t_Base[[Quantité prise]:[Quantité prise]],t_Base[[N° de carte]:[N° de carte]],$B$2,t_Base[[N°de semaine]:[N°de semaine]],W$6,t_Base[[Articles]:[Articles]],$A9)</f>
        <v>0</v>
      </c>
      <c r="X9" s="59">
        <f>SUMIFS(t_Base[[Quantité prise]:[Quantité prise]],t_Base[[N° de carte]:[N° de carte]],$B$2,t_Base[[N°de semaine]:[N°de semaine]],X$6,t_Base[[Articles]:[Articles]],$A9)</f>
        <v>0</v>
      </c>
      <c r="Y9" s="59">
        <f>SUMIFS(t_Base[[Quantité prise]:[Quantité prise]],t_Base[[N° de carte]:[N° de carte]],$B$2,t_Base[[N°de semaine]:[N°de semaine]],Y$6,t_Base[[Articles]:[Articles]],$A9)</f>
        <v>0</v>
      </c>
      <c r="Z9" s="59">
        <f>SUMIFS(t_Base[[Quantité prise]:[Quantité prise]],t_Base[[N° de carte]:[N° de carte]],$B$2,t_Base[[N°de semaine]:[N°de semaine]],Z$6,t_Base[[Articles]:[Articles]],$A9)</f>
        <v>0</v>
      </c>
      <c r="AA9" s="59">
        <f>SUMIFS(t_Base[[Quantité prise]:[Quantité prise]],t_Base[[N° de carte]:[N° de carte]],$B$2,t_Base[[N°de semaine]:[N°de semaine]],AA$6,t_Base[[Articles]:[Articles]],$A9)</f>
        <v>0</v>
      </c>
      <c r="AB9" s="59">
        <f>SUMIFS(t_Base[[Quantité prise]:[Quantité prise]],t_Base[[N° de carte]:[N° de carte]],$B$2,t_Base[[N°de semaine]:[N°de semaine]],AB$6,t_Base[[Articles]:[Articles]],$A9)</f>
        <v>0</v>
      </c>
      <c r="AC9" s="59">
        <f>SUMIFS(t_Base[[Quantité prise]:[Quantité prise]],t_Base[[N° de carte]:[N° de carte]],$B$2,t_Base[[N°de semaine]:[N°de semaine]],AC$6,t_Base[[Articles]:[Articles]],$A9)</f>
        <v>0</v>
      </c>
      <c r="AD9" s="59">
        <f>SUMIFS(t_Base[[Quantité prise]:[Quantité prise]],t_Base[[N° de carte]:[N° de carte]],$B$2,t_Base[[N°de semaine]:[N°de semaine]],AD$6,t_Base[[Articles]:[Articles]],$A9)</f>
        <v>0</v>
      </c>
      <c r="AE9" s="59">
        <f>SUMIFS(t_Base[[Quantité prise]:[Quantité prise]],t_Base[[N° de carte]:[N° de carte]],$B$2,t_Base[[N°de semaine]:[N°de semaine]],AE$6,t_Base[[Articles]:[Articles]],$A9)</f>
        <v>0</v>
      </c>
      <c r="AF9" s="59">
        <f>SUMIFS(t_Base[[Quantité prise]:[Quantité prise]],t_Base[[N° de carte]:[N° de carte]],$B$2,t_Base[[N°de semaine]:[N°de semaine]],AF$6,t_Base[[Articles]:[Articles]],$A9)</f>
        <v>0</v>
      </c>
      <c r="AG9" s="59">
        <f>SUMIFS(t_Base[[Quantité prise]:[Quantité prise]],t_Base[[N° de carte]:[N° de carte]],$B$2,t_Base[[N°de semaine]:[N°de semaine]],AG$6,t_Base[[Articles]:[Articles]],$A9)</f>
        <v>0</v>
      </c>
      <c r="AH9" s="59">
        <f>SUMIFS(t_Base[[Quantité prise]:[Quantité prise]],t_Base[[N° de carte]:[N° de carte]],$B$2,t_Base[[N°de semaine]:[N°de semaine]],AH$6,t_Base[[Articles]:[Articles]],$A9)</f>
        <v>0</v>
      </c>
      <c r="AI9" s="59">
        <f>SUMIFS(t_Base[[Quantité prise]:[Quantité prise]],t_Base[[N° de carte]:[N° de carte]],$B$2,t_Base[[N°de semaine]:[N°de semaine]],AI$6,t_Base[[Articles]:[Articles]],$A9)</f>
        <v>0</v>
      </c>
      <c r="AJ9" s="59">
        <f>SUMIFS(t_Base[[Quantité prise]:[Quantité prise]],t_Base[[N° de carte]:[N° de carte]],$B$2,t_Base[[N°de semaine]:[N°de semaine]],AJ$6,t_Base[[Articles]:[Articles]],$A9)</f>
        <v>0</v>
      </c>
      <c r="AK9" s="59">
        <f>SUMIFS(t_Base[[Quantité prise]:[Quantité prise]],t_Base[[N° de carte]:[N° de carte]],$B$2,t_Base[[N°de semaine]:[N°de semaine]],AK$6,t_Base[[Articles]:[Articles]],$A9)</f>
        <v>0</v>
      </c>
      <c r="AL9" s="59">
        <f>SUMIFS(t_Base[[Quantité prise]:[Quantité prise]],t_Base[[N° de carte]:[N° de carte]],$B$2,t_Base[[N°de semaine]:[N°de semaine]],AL$6,t_Base[[Articles]:[Articles]],$A9)</f>
        <v>0</v>
      </c>
      <c r="AM9" s="17"/>
      <c r="AN9" s="17"/>
      <c r="AO9" s="17"/>
      <c r="AP9" s="17"/>
      <c r="AQ9" s="17"/>
      <c r="AR9" s="17"/>
      <c r="AS9" s="17"/>
      <c r="AT9" s="17"/>
      <c r="AU9" s="17"/>
      <c r="AV9" s="17"/>
    </row>
    <row r="10" spans="1:48" ht="20.25">
      <c r="A10" s="42" t="str">
        <f>Articles!B7</f>
        <v>Cacao 450 g</v>
      </c>
      <c r="B10" s="60">
        <f t="shared" si="0"/>
        <v>0</v>
      </c>
      <c r="C10" s="59">
        <f>SUMIFS(t_Base[[Quantité prise]:[Quantité prise]],t_Base[[N° de carte]:[N° de carte]],$B$2,t_Base[[N°de semaine]:[N°de semaine]],C$6,t_Base[[Articles]:[Articles]],$A10)</f>
        <v>0</v>
      </c>
      <c r="D10" s="59">
        <f>SUMIFS(t_Base[[Quantité prise]:[Quantité prise]],t_Base[[N° de carte]:[N° de carte]],$B$2,t_Base[[N°de semaine]:[N°de semaine]],D$6,t_Base[[Articles]:[Articles]],$A10)</f>
        <v>0</v>
      </c>
      <c r="E10" s="59">
        <f>SUMIFS(t_Base[[Quantité prise]:[Quantité prise]],t_Base[[N° de carte]:[N° de carte]],$B$2,t_Base[[N°de semaine]:[N°de semaine]],E$6,t_Base[[Articles]:[Articles]],$A10)</f>
        <v>0</v>
      </c>
      <c r="F10" s="59">
        <f>SUMIFS(t_Base[[Quantité prise]:[Quantité prise]],t_Base[[N° de carte]:[N° de carte]],$B$2,t_Base[[N°de semaine]:[N°de semaine]],F$6,t_Base[[Articles]:[Articles]],$A10)</f>
        <v>0</v>
      </c>
      <c r="G10" s="59">
        <f>SUMIFS(t_Base[[Quantité prise]:[Quantité prise]],t_Base[[N° de carte]:[N° de carte]],$B$2,t_Base[[N°de semaine]:[N°de semaine]],G$6,t_Base[[Articles]:[Articles]],$A10)</f>
        <v>0</v>
      </c>
      <c r="H10" s="59">
        <f>SUMIFS(t_Base[[Quantité prise]:[Quantité prise]],t_Base[[N° de carte]:[N° de carte]],$B$2,t_Base[[N°de semaine]:[N°de semaine]],H$6,t_Base[[Articles]:[Articles]],$A10)</f>
        <v>0</v>
      </c>
      <c r="I10" s="59">
        <f>SUMIFS(t_Base[[Quantité prise]:[Quantité prise]],t_Base[[N° de carte]:[N° de carte]],$B$2,t_Base[[N°de semaine]:[N°de semaine]],I$6,t_Base[[Articles]:[Articles]],$A10)</f>
        <v>0</v>
      </c>
      <c r="J10" s="59">
        <f>SUMIFS(t_Base[[Quantité prise]:[Quantité prise]],t_Base[[N° de carte]:[N° de carte]],$B$2,t_Base[[N°de semaine]:[N°de semaine]],J$6,t_Base[[Articles]:[Articles]],$A10)</f>
        <v>0</v>
      </c>
      <c r="K10" s="59">
        <f>SUMIFS(t_Base[[Quantité prise]:[Quantité prise]],t_Base[[N° de carte]:[N° de carte]],$B$2,t_Base[[N°de semaine]:[N°de semaine]],K$6,t_Base[[Articles]:[Articles]],$A10)</f>
        <v>0</v>
      </c>
      <c r="L10" s="59">
        <f>SUMIFS(t_Base[[Quantité prise]:[Quantité prise]],t_Base[[N° de carte]:[N° de carte]],$B$2,t_Base[[N°de semaine]:[N°de semaine]],L$6,t_Base[[Articles]:[Articles]],$A10)</f>
        <v>0</v>
      </c>
      <c r="M10" s="59">
        <f>SUMIFS(t_Base[[Quantité prise]:[Quantité prise]],t_Base[[N° de carte]:[N° de carte]],$B$2,t_Base[[N°de semaine]:[N°de semaine]],M$6,t_Base[[Articles]:[Articles]],$A10)</f>
        <v>0</v>
      </c>
      <c r="N10" s="59">
        <f>SUMIFS(t_Base[[Quantité prise]:[Quantité prise]],t_Base[[N° de carte]:[N° de carte]],$B$2,t_Base[[N°de semaine]:[N°de semaine]],N$6,t_Base[[Articles]:[Articles]],$A10)</f>
        <v>0</v>
      </c>
      <c r="O10" s="59">
        <f>SUMIFS(t_Base[[Quantité prise]:[Quantité prise]],t_Base[[N° de carte]:[N° de carte]],$B$2,t_Base[[N°de semaine]:[N°de semaine]],O$6,t_Base[[Articles]:[Articles]],$A10)</f>
        <v>0</v>
      </c>
      <c r="P10" s="59">
        <f>SUMIFS(t_Base[[Quantité prise]:[Quantité prise]],t_Base[[N° de carte]:[N° de carte]],$B$2,t_Base[[N°de semaine]:[N°de semaine]],P$6,t_Base[[Articles]:[Articles]],$A10)</f>
        <v>0</v>
      </c>
      <c r="Q10" s="59">
        <f>SUMIFS(t_Base[[Quantité prise]:[Quantité prise]],t_Base[[N° de carte]:[N° de carte]],$B$2,t_Base[[N°de semaine]:[N°de semaine]],Q$6,t_Base[[Articles]:[Articles]],$A10)</f>
        <v>0</v>
      </c>
      <c r="R10" s="59">
        <f>SUMIFS(t_Base[[Quantité prise]:[Quantité prise]],t_Base[[N° de carte]:[N° de carte]],$B$2,t_Base[[N°de semaine]:[N°de semaine]],R$6,t_Base[[Articles]:[Articles]],$A10)</f>
        <v>0</v>
      </c>
      <c r="S10" s="59">
        <f>SUMIFS(t_Base[[Quantité prise]:[Quantité prise]],t_Base[[N° de carte]:[N° de carte]],$B$2,t_Base[[N°de semaine]:[N°de semaine]],S$6,t_Base[[Articles]:[Articles]],$A10)</f>
        <v>0</v>
      </c>
      <c r="T10" s="59">
        <f>SUMIFS(t_Base[[Quantité prise]:[Quantité prise]],t_Base[[N° de carte]:[N° de carte]],$B$2,t_Base[[N°de semaine]:[N°de semaine]],T$6,t_Base[[Articles]:[Articles]],$A10)</f>
        <v>0</v>
      </c>
      <c r="U10" s="59">
        <f>SUMIFS(t_Base[[Quantité prise]:[Quantité prise]],t_Base[[N° de carte]:[N° de carte]],$B$2,t_Base[[N°de semaine]:[N°de semaine]],U$6,t_Base[[Articles]:[Articles]],$A10)</f>
        <v>0</v>
      </c>
      <c r="V10" s="59">
        <f>SUMIFS(t_Base[[Quantité prise]:[Quantité prise]],t_Base[[N° de carte]:[N° de carte]],$B$2,t_Base[[N°de semaine]:[N°de semaine]],V$6,t_Base[[Articles]:[Articles]],$A10)</f>
        <v>0</v>
      </c>
      <c r="W10" s="59">
        <f>SUMIFS(t_Base[[Quantité prise]:[Quantité prise]],t_Base[[N° de carte]:[N° de carte]],$B$2,t_Base[[N°de semaine]:[N°de semaine]],W$6,t_Base[[Articles]:[Articles]],$A10)</f>
        <v>0</v>
      </c>
      <c r="X10" s="59">
        <f>SUMIFS(t_Base[[Quantité prise]:[Quantité prise]],t_Base[[N° de carte]:[N° de carte]],$B$2,t_Base[[N°de semaine]:[N°de semaine]],X$6,t_Base[[Articles]:[Articles]],$A10)</f>
        <v>0</v>
      </c>
      <c r="Y10" s="59">
        <f>SUMIFS(t_Base[[Quantité prise]:[Quantité prise]],t_Base[[N° de carte]:[N° de carte]],$B$2,t_Base[[N°de semaine]:[N°de semaine]],Y$6,t_Base[[Articles]:[Articles]],$A10)</f>
        <v>0</v>
      </c>
      <c r="Z10" s="59">
        <f>SUMIFS(t_Base[[Quantité prise]:[Quantité prise]],t_Base[[N° de carte]:[N° de carte]],$B$2,t_Base[[N°de semaine]:[N°de semaine]],Z$6,t_Base[[Articles]:[Articles]],$A10)</f>
        <v>0</v>
      </c>
      <c r="AA10" s="59">
        <f>SUMIFS(t_Base[[Quantité prise]:[Quantité prise]],t_Base[[N° de carte]:[N° de carte]],$B$2,t_Base[[N°de semaine]:[N°de semaine]],AA$6,t_Base[[Articles]:[Articles]],$A10)</f>
        <v>0</v>
      </c>
      <c r="AB10" s="59">
        <f>SUMIFS(t_Base[[Quantité prise]:[Quantité prise]],t_Base[[N° de carte]:[N° de carte]],$B$2,t_Base[[N°de semaine]:[N°de semaine]],AB$6,t_Base[[Articles]:[Articles]],$A10)</f>
        <v>0</v>
      </c>
      <c r="AC10" s="59">
        <f>SUMIFS(t_Base[[Quantité prise]:[Quantité prise]],t_Base[[N° de carte]:[N° de carte]],$B$2,t_Base[[N°de semaine]:[N°de semaine]],AC$6,t_Base[[Articles]:[Articles]],$A10)</f>
        <v>0</v>
      </c>
      <c r="AD10" s="59">
        <f>SUMIFS(t_Base[[Quantité prise]:[Quantité prise]],t_Base[[N° de carte]:[N° de carte]],$B$2,t_Base[[N°de semaine]:[N°de semaine]],AD$6,t_Base[[Articles]:[Articles]],$A10)</f>
        <v>0</v>
      </c>
      <c r="AE10" s="59">
        <f>SUMIFS(t_Base[[Quantité prise]:[Quantité prise]],t_Base[[N° de carte]:[N° de carte]],$B$2,t_Base[[N°de semaine]:[N°de semaine]],AE$6,t_Base[[Articles]:[Articles]],$A10)</f>
        <v>0</v>
      </c>
      <c r="AF10" s="59">
        <f>SUMIFS(t_Base[[Quantité prise]:[Quantité prise]],t_Base[[N° de carte]:[N° de carte]],$B$2,t_Base[[N°de semaine]:[N°de semaine]],AF$6,t_Base[[Articles]:[Articles]],$A10)</f>
        <v>0</v>
      </c>
      <c r="AG10" s="59">
        <f>SUMIFS(t_Base[[Quantité prise]:[Quantité prise]],t_Base[[N° de carte]:[N° de carte]],$B$2,t_Base[[N°de semaine]:[N°de semaine]],AG$6,t_Base[[Articles]:[Articles]],$A10)</f>
        <v>0</v>
      </c>
      <c r="AH10" s="59">
        <f>SUMIFS(t_Base[[Quantité prise]:[Quantité prise]],t_Base[[N° de carte]:[N° de carte]],$B$2,t_Base[[N°de semaine]:[N°de semaine]],AH$6,t_Base[[Articles]:[Articles]],$A10)</f>
        <v>0</v>
      </c>
      <c r="AI10" s="59">
        <f>SUMIFS(t_Base[[Quantité prise]:[Quantité prise]],t_Base[[N° de carte]:[N° de carte]],$B$2,t_Base[[N°de semaine]:[N°de semaine]],AI$6,t_Base[[Articles]:[Articles]],$A10)</f>
        <v>0</v>
      </c>
      <c r="AJ10" s="59">
        <f>SUMIFS(t_Base[[Quantité prise]:[Quantité prise]],t_Base[[N° de carte]:[N° de carte]],$B$2,t_Base[[N°de semaine]:[N°de semaine]],AJ$6,t_Base[[Articles]:[Articles]],$A10)</f>
        <v>0</v>
      </c>
      <c r="AK10" s="59">
        <f>SUMIFS(t_Base[[Quantité prise]:[Quantité prise]],t_Base[[N° de carte]:[N° de carte]],$B$2,t_Base[[N°de semaine]:[N°de semaine]],AK$6,t_Base[[Articles]:[Articles]],$A10)</f>
        <v>0</v>
      </c>
      <c r="AL10" s="59">
        <f>SUMIFS(t_Base[[Quantité prise]:[Quantité prise]],t_Base[[N° de carte]:[N° de carte]],$B$2,t_Base[[N°de semaine]:[N°de semaine]],AL$6,t_Base[[Articles]:[Articles]],$A10)</f>
        <v>0</v>
      </c>
      <c r="AM10" s="17"/>
      <c r="AN10" s="17"/>
      <c r="AO10" s="17"/>
      <c r="AP10" s="17"/>
      <c r="AQ10" s="17"/>
      <c r="AR10" s="17"/>
      <c r="AS10" s="17"/>
      <c r="AT10" s="17"/>
      <c r="AU10" s="17"/>
      <c r="AV10" s="17"/>
    </row>
    <row r="11" spans="1:48" ht="20.25">
      <c r="A11" s="42" t="str">
        <f>Articles!B8</f>
        <v>Huile</v>
      </c>
      <c r="B11" s="60">
        <f t="shared" si="0"/>
        <v>0</v>
      </c>
      <c r="C11" s="59">
        <f>SUMIFS(t_Base[[Quantité prise]:[Quantité prise]],t_Base[[N° de carte]:[N° de carte]],$B$2,t_Base[[N°de semaine]:[N°de semaine]],C$6,t_Base[[Articles]:[Articles]],$A11)</f>
        <v>0</v>
      </c>
      <c r="D11" s="59">
        <f>SUMIFS(t_Base[[Quantité prise]:[Quantité prise]],t_Base[[N° de carte]:[N° de carte]],$B$2,t_Base[[N°de semaine]:[N°de semaine]],D$6,t_Base[[Articles]:[Articles]],$A11)</f>
        <v>0</v>
      </c>
      <c r="E11" s="59">
        <f>SUMIFS(t_Base[[Quantité prise]:[Quantité prise]],t_Base[[N° de carte]:[N° de carte]],$B$2,t_Base[[N°de semaine]:[N°de semaine]],E$6,t_Base[[Articles]:[Articles]],$A11)</f>
        <v>0</v>
      </c>
      <c r="F11" s="59">
        <f>SUMIFS(t_Base[[Quantité prise]:[Quantité prise]],t_Base[[N° de carte]:[N° de carte]],$B$2,t_Base[[N°de semaine]:[N°de semaine]],F$6,t_Base[[Articles]:[Articles]],$A11)</f>
        <v>0</v>
      </c>
      <c r="G11" s="59">
        <f>SUMIFS(t_Base[[Quantité prise]:[Quantité prise]],t_Base[[N° de carte]:[N° de carte]],$B$2,t_Base[[N°de semaine]:[N°de semaine]],G$6,t_Base[[Articles]:[Articles]],$A11)</f>
        <v>0</v>
      </c>
      <c r="H11" s="59">
        <f>SUMIFS(t_Base[[Quantité prise]:[Quantité prise]],t_Base[[N° de carte]:[N° de carte]],$B$2,t_Base[[N°de semaine]:[N°de semaine]],H$6,t_Base[[Articles]:[Articles]],$A11)</f>
        <v>0</v>
      </c>
      <c r="I11" s="59">
        <f>SUMIFS(t_Base[[Quantité prise]:[Quantité prise]],t_Base[[N° de carte]:[N° de carte]],$B$2,t_Base[[N°de semaine]:[N°de semaine]],I$6,t_Base[[Articles]:[Articles]],$A11)</f>
        <v>0</v>
      </c>
      <c r="J11" s="59">
        <f>SUMIFS(t_Base[[Quantité prise]:[Quantité prise]],t_Base[[N° de carte]:[N° de carte]],$B$2,t_Base[[N°de semaine]:[N°de semaine]],J$6,t_Base[[Articles]:[Articles]],$A11)</f>
        <v>0</v>
      </c>
      <c r="K11" s="59">
        <f>SUMIFS(t_Base[[Quantité prise]:[Quantité prise]],t_Base[[N° de carte]:[N° de carte]],$B$2,t_Base[[N°de semaine]:[N°de semaine]],K$6,t_Base[[Articles]:[Articles]],$A11)</f>
        <v>0</v>
      </c>
      <c r="L11" s="59">
        <f>SUMIFS(t_Base[[Quantité prise]:[Quantité prise]],t_Base[[N° de carte]:[N° de carte]],$B$2,t_Base[[N°de semaine]:[N°de semaine]],L$6,t_Base[[Articles]:[Articles]],$A11)</f>
        <v>0</v>
      </c>
      <c r="M11" s="59">
        <f>SUMIFS(t_Base[[Quantité prise]:[Quantité prise]],t_Base[[N° de carte]:[N° de carte]],$B$2,t_Base[[N°de semaine]:[N°de semaine]],M$6,t_Base[[Articles]:[Articles]],$A11)</f>
        <v>0</v>
      </c>
      <c r="N11" s="59">
        <f>SUMIFS(t_Base[[Quantité prise]:[Quantité prise]],t_Base[[N° de carte]:[N° de carte]],$B$2,t_Base[[N°de semaine]:[N°de semaine]],N$6,t_Base[[Articles]:[Articles]],$A11)</f>
        <v>0</v>
      </c>
      <c r="O11" s="59">
        <f>SUMIFS(t_Base[[Quantité prise]:[Quantité prise]],t_Base[[N° de carte]:[N° de carte]],$B$2,t_Base[[N°de semaine]:[N°de semaine]],O$6,t_Base[[Articles]:[Articles]],$A11)</f>
        <v>0</v>
      </c>
      <c r="P11" s="59">
        <f>SUMIFS(t_Base[[Quantité prise]:[Quantité prise]],t_Base[[N° de carte]:[N° de carte]],$B$2,t_Base[[N°de semaine]:[N°de semaine]],P$6,t_Base[[Articles]:[Articles]],$A11)</f>
        <v>0</v>
      </c>
      <c r="Q11" s="59">
        <f>SUMIFS(t_Base[[Quantité prise]:[Quantité prise]],t_Base[[N° de carte]:[N° de carte]],$B$2,t_Base[[N°de semaine]:[N°de semaine]],Q$6,t_Base[[Articles]:[Articles]],$A11)</f>
        <v>0</v>
      </c>
      <c r="R11" s="59">
        <f>SUMIFS(t_Base[[Quantité prise]:[Quantité prise]],t_Base[[N° de carte]:[N° de carte]],$B$2,t_Base[[N°de semaine]:[N°de semaine]],R$6,t_Base[[Articles]:[Articles]],$A11)</f>
        <v>0</v>
      </c>
      <c r="S11" s="59">
        <f>SUMIFS(t_Base[[Quantité prise]:[Quantité prise]],t_Base[[N° de carte]:[N° de carte]],$B$2,t_Base[[N°de semaine]:[N°de semaine]],S$6,t_Base[[Articles]:[Articles]],$A11)</f>
        <v>0</v>
      </c>
      <c r="T11" s="59">
        <f>SUMIFS(t_Base[[Quantité prise]:[Quantité prise]],t_Base[[N° de carte]:[N° de carte]],$B$2,t_Base[[N°de semaine]:[N°de semaine]],T$6,t_Base[[Articles]:[Articles]],$A11)</f>
        <v>0</v>
      </c>
      <c r="U11" s="59">
        <f>SUMIFS(t_Base[[Quantité prise]:[Quantité prise]],t_Base[[N° de carte]:[N° de carte]],$B$2,t_Base[[N°de semaine]:[N°de semaine]],U$6,t_Base[[Articles]:[Articles]],$A11)</f>
        <v>0</v>
      </c>
      <c r="V11" s="59">
        <f>SUMIFS(t_Base[[Quantité prise]:[Quantité prise]],t_Base[[N° de carte]:[N° de carte]],$B$2,t_Base[[N°de semaine]:[N°de semaine]],V$6,t_Base[[Articles]:[Articles]],$A11)</f>
        <v>0</v>
      </c>
      <c r="W11" s="59">
        <f>SUMIFS(t_Base[[Quantité prise]:[Quantité prise]],t_Base[[N° de carte]:[N° de carte]],$B$2,t_Base[[N°de semaine]:[N°de semaine]],W$6,t_Base[[Articles]:[Articles]],$A11)</f>
        <v>0</v>
      </c>
      <c r="X11" s="59">
        <f>SUMIFS(t_Base[[Quantité prise]:[Quantité prise]],t_Base[[N° de carte]:[N° de carte]],$B$2,t_Base[[N°de semaine]:[N°de semaine]],X$6,t_Base[[Articles]:[Articles]],$A11)</f>
        <v>0</v>
      </c>
      <c r="Y11" s="59">
        <f>SUMIFS(t_Base[[Quantité prise]:[Quantité prise]],t_Base[[N° de carte]:[N° de carte]],$B$2,t_Base[[N°de semaine]:[N°de semaine]],Y$6,t_Base[[Articles]:[Articles]],$A11)</f>
        <v>0</v>
      </c>
      <c r="Z11" s="59">
        <f>SUMIFS(t_Base[[Quantité prise]:[Quantité prise]],t_Base[[N° de carte]:[N° de carte]],$B$2,t_Base[[N°de semaine]:[N°de semaine]],Z$6,t_Base[[Articles]:[Articles]],$A11)</f>
        <v>0</v>
      </c>
      <c r="AA11" s="59">
        <f>SUMIFS(t_Base[[Quantité prise]:[Quantité prise]],t_Base[[N° de carte]:[N° de carte]],$B$2,t_Base[[N°de semaine]:[N°de semaine]],AA$6,t_Base[[Articles]:[Articles]],$A11)</f>
        <v>0</v>
      </c>
      <c r="AB11" s="59">
        <f>SUMIFS(t_Base[[Quantité prise]:[Quantité prise]],t_Base[[N° de carte]:[N° de carte]],$B$2,t_Base[[N°de semaine]:[N°de semaine]],AB$6,t_Base[[Articles]:[Articles]],$A11)</f>
        <v>0</v>
      </c>
      <c r="AC11" s="59">
        <f>SUMIFS(t_Base[[Quantité prise]:[Quantité prise]],t_Base[[N° de carte]:[N° de carte]],$B$2,t_Base[[N°de semaine]:[N°de semaine]],AC$6,t_Base[[Articles]:[Articles]],$A11)</f>
        <v>0</v>
      </c>
      <c r="AD11" s="59">
        <f>SUMIFS(t_Base[[Quantité prise]:[Quantité prise]],t_Base[[N° de carte]:[N° de carte]],$B$2,t_Base[[N°de semaine]:[N°de semaine]],AD$6,t_Base[[Articles]:[Articles]],$A11)</f>
        <v>0</v>
      </c>
      <c r="AE11" s="59">
        <f>SUMIFS(t_Base[[Quantité prise]:[Quantité prise]],t_Base[[N° de carte]:[N° de carte]],$B$2,t_Base[[N°de semaine]:[N°de semaine]],AE$6,t_Base[[Articles]:[Articles]],$A11)</f>
        <v>0</v>
      </c>
      <c r="AF11" s="59">
        <f>SUMIFS(t_Base[[Quantité prise]:[Quantité prise]],t_Base[[N° de carte]:[N° de carte]],$B$2,t_Base[[N°de semaine]:[N°de semaine]],AF$6,t_Base[[Articles]:[Articles]],$A11)</f>
        <v>0</v>
      </c>
      <c r="AG11" s="59">
        <f>SUMIFS(t_Base[[Quantité prise]:[Quantité prise]],t_Base[[N° de carte]:[N° de carte]],$B$2,t_Base[[N°de semaine]:[N°de semaine]],AG$6,t_Base[[Articles]:[Articles]],$A11)</f>
        <v>0</v>
      </c>
      <c r="AH11" s="59">
        <f>SUMIFS(t_Base[[Quantité prise]:[Quantité prise]],t_Base[[N° de carte]:[N° de carte]],$B$2,t_Base[[N°de semaine]:[N°de semaine]],AH$6,t_Base[[Articles]:[Articles]],$A11)</f>
        <v>0</v>
      </c>
      <c r="AI11" s="59">
        <f>SUMIFS(t_Base[[Quantité prise]:[Quantité prise]],t_Base[[N° de carte]:[N° de carte]],$B$2,t_Base[[N°de semaine]:[N°de semaine]],AI$6,t_Base[[Articles]:[Articles]],$A11)</f>
        <v>0</v>
      </c>
      <c r="AJ11" s="59">
        <f>SUMIFS(t_Base[[Quantité prise]:[Quantité prise]],t_Base[[N° de carte]:[N° de carte]],$B$2,t_Base[[N°de semaine]:[N°de semaine]],AJ$6,t_Base[[Articles]:[Articles]],$A11)</f>
        <v>0</v>
      </c>
      <c r="AK11" s="59">
        <f>SUMIFS(t_Base[[Quantité prise]:[Quantité prise]],t_Base[[N° de carte]:[N° de carte]],$B$2,t_Base[[N°de semaine]:[N°de semaine]],AK$6,t_Base[[Articles]:[Articles]],$A11)</f>
        <v>0</v>
      </c>
      <c r="AL11" s="59">
        <f>SUMIFS(t_Base[[Quantité prise]:[Quantité prise]],t_Base[[N° de carte]:[N° de carte]],$B$2,t_Base[[N°de semaine]:[N°de semaine]],AL$6,t_Base[[Articles]:[Articles]],$A11)</f>
        <v>0</v>
      </c>
      <c r="AM11" s="17"/>
      <c r="AN11" s="17"/>
      <c r="AO11" s="17"/>
      <c r="AP11" s="17"/>
      <c r="AQ11" s="17"/>
      <c r="AR11" s="17"/>
      <c r="AS11" s="17"/>
      <c r="AT11" s="17"/>
      <c r="AU11" s="17"/>
      <c r="AV11" s="17"/>
    </row>
    <row r="12" spans="1:48" ht="20.25">
      <c r="A12" s="42" t="str">
        <f>Articles!B9</f>
        <v>Farine</v>
      </c>
      <c r="B12" s="60">
        <f t="shared" si="0"/>
        <v>0</v>
      </c>
      <c r="C12" s="59">
        <f>SUMIFS(t_Base[[Quantité prise]:[Quantité prise]],t_Base[[N° de carte]:[N° de carte]],$B$2,t_Base[[N°de semaine]:[N°de semaine]],C$6,t_Base[[Articles]:[Articles]],$A12)</f>
        <v>0</v>
      </c>
      <c r="D12" s="59">
        <f>SUMIFS(t_Base[[Quantité prise]:[Quantité prise]],t_Base[[N° de carte]:[N° de carte]],$B$2,t_Base[[N°de semaine]:[N°de semaine]],D$6,t_Base[[Articles]:[Articles]],$A12)</f>
        <v>0</v>
      </c>
      <c r="E12" s="59">
        <f>SUMIFS(t_Base[[Quantité prise]:[Quantité prise]],t_Base[[N° de carte]:[N° de carte]],$B$2,t_Base[[N°de semaine]:[N°de semaine]],E$6,t_Base[[Articles]:[Articles]],$A12)</f>
        <v>0</v>
      </c>
      <c r="F12" s="59">
        <f>SUMIFS(t_Base[[Quantité prise]:[Quantité prise]],t_Base[[N° de carte]:[N° de carte]],$B$2,t_Base[[N°de semaine]:[N°de semaine]],F$6,t_Base[[Articles]:[Articles]],$A12)</f>
        <v>0</v>
      </c>
      <c r="G12" s="59">
        <f>SUMIFS(t_Base[[Quantité prise]:[Quantité prise]],t_Base[[N° de carte]:[N° de carte]],$B$2,t_Base[[N°de semaine]:[N°de semaine]],G$6,t_Base[[Articles]:[Articles]],$A12)</f>
        <v>0</v>
      </c>
      <c r="H12" s="59">
        <f>SUMIFS(t_Base[[Quantité prise]:[Quantité prise]],t_Base[[N° de carte]:[N° de carte]],$B$2,t_Base[[N°de semaine]:[N°de semaine]],H$6,t_Base[[Articles]:[Articles]],$A12)</f>
        <v>0</v>
      </c>
      <c r="I12" s="59">
        <f>SUMIFS(t_Base[[Quantité prise]:[Quantité prise]],t_Base[[N° de carte]:[N° de carte]],$B$2,t_Base[[N°de semaine]:[N°de semaine]],I$6,t_Base[[Articles]:[Articles]],$A12)</f>
        <v>0</v>
      </c>
      <c r="J12" s="59">
        <f>SUMIFS(t_Base[[Quantité prise]:[Quantité prise]],t_Base[[N° de carte]:[N° de carte]],$B$2,t_Base[[N°de semaine]:[N°de semaine]],J$6,t_Base[[Articles]:[Articles]],$A12)</f>
        <v>0</v>
      </c>
      <c r="K12" s="59">
        <f>SUMIFS(t_Base[[Quantité prise]:[Quantité prise]],t_Base[[N° de carte]:[N° de carte]],$B$2,t_Base[[N°de semaine]:[N°de semaine]],K$6,t_Base[[Articles]:[Articles]],$A12)</f>
        <v>0</v>
      </c>
      <c r="L12" s="59">
        <f>SUMIFS(t_Base[[Quantité prise]:[Quantité prise]],t_Base[[N° de carte]:[N° de carte]],$B$2,t_Base[[N°de semaine]:[N°de semaine]],L$6,t_Base[[Articles]:[Articles]],$A12)</f>
        <v>0</v>
      </c>
      <c r="M12" s="59">
        <f>SUMIFS(t_Base[[Quantité prise]:[Quantité prise]],t_Base[[N° de carte]:[N° de carte]],$B$2,t_Base[[N°de semaine]:[N°de semaine]],M$6,t_Base[[Articles]:[Articles]],$A12)</f>
        <v>0</v>
      </c>
      <c r="N12" s="59">
        <f>SUMIFS(t_Base[[Quantité prise]:[Quantité prise]],t_Base[[N° de carte]:[N° de carte]],$B$2,t_Base[[N°de semaine]:[N°de semaine]],N$6,t_Base[[Articles]:[Articles]],$A12)</f>
        <v>0</v>
      </c>
      <c r="O12" s="59">
        <f>SUMIFS(t_Base[[Quantité prise]:[Quantité prise]],t_Base[[N° de carte]:[N° de carte]],$B$2,t_Base[[N°de semaine]:[N°de semaine]],O$6,t_Base[[Articles]:[Articles]],$A12)</f>
        <v>0</v>
      </c>
      <c r="P12" s="59">
        <f>SUMIFS(t_Base[[Quantité prise]:[Quantité prise]],t_Base[[N° de carte]:[N° de carte]],$B$2,t_Base[[N°de semaine]:[N°de semaine]],P$6,t_Base[[Articles]:[Articles]],$A12)</f>
        <v>0</v>
      </c>
      <c r="Q12" s="59">
        <f>SUMIFS(t_Base[[Quantité prise]:[Quantité prise]],t_Base[[N° de carte]:[N° de carte]],$B$2,t_Base[[N°de semaine]:[N°de semaine]],Q$6,t_Base[[Articles]:[Articles]],$A12)</f>
        <v>0</v>
      </c>
      <c r="R12" s="59">
        <f>SUMIFS(t_Base[[Quantité prise]:[Quantité prise]],t_Base[[N° de carte]:[N° de carte]],$B$2,t_Base[[N°de semaine]:[N°de semaine]],R$6,t_Base[[Articles]:[Articles]],$A12)</f>
        <v>0</v>
      </c>
      <c r="S12" s="59">
        <f>SUMIFS(t_Base[[Quantité prise]:[Quantité prise]],t_Base[[N° de carte]:[N° de carte]],$B$2,t_Base[[N°de semaine]:[N°de semaine]],S$6,t_Base[[Articles]:[Articles]],$A12)</f>
        <v>0</v>
      </c>
      <c r="T12" s="59">
        <f>SUMIFS(t_Base[[Quantité prise]:[Quantité prise]],t_Base[[N° de carte]:[N° de carte]],$B$2,t_Base[[N°de semaine]:[N°de semaine]],T$6,t_Base[[Articles]:[Articles]],$A12)</f>
        <v>0</v>
      </c>
      <c r="U12" s="59">
        <f>SUMIFS(t_Base[[Quantité prise]:[Quantité prise]],t_Base[[N° de carte]:[N° de carte]],$B$2,t_Base[[N°de semaine]:[N°de semaine]],U$6,t_Base[[Articles]:[Articles]],$A12)</f>
        <v>0</v>
      </c>
      <c r="V12" s="59">
        <f>SUMIFS(t_Base[[Quantité prise]:[Quantité prise]],t_Base[[N° de carte]:[N° de carte]],$B$2,t_Base[[N°de semaine]:[N°de semaine]],V$6,t_Base[[Articles]:[Articles]],$A12)</f>
        <v>0</v>
      </c>
      <c r="W12" s="59">
        <f>SUMIFS(t_Base[[Quantité prise]:[Quantité prise]],t_Base[[N° de carte]:[N° de carte]],$B$2,t_Base[[N°de semaine]:[N°de semaine]],W$6,t_Base[[Articles]:[Articles]],$A12)</f>
        <v>0</v>
      </c>
      <c r="X12" s="59">
        <f>SUMIFS(t_Base[[Quantité prise]:[Quantité prise]],t_Base[[N° de carte]:[N° de carte]],$B$2,t_Base[[N°de semaine]:[N°de semaine]],X$6,t_Base[[Articles]:[Articles]],$A12)</f>
        <v>0</v>
      </c>
      <c r="Y12" s="59">
        <f>SUMIFS(t_Base[[Quantité prise]:[Quantité prise]],t_Base[[N° de carte]:[N° de carte]],$B$2,t_Base[[N°de semaine]:[N°de semaine]],Y$6,t_Base[[Articles]:[Articles]],$A12)</f>
        <v>0</v>
      </c>
      <c r="Z12" s="59">
        <f>SUMIFS(t_Base[[Quantité prise]:[Quantité prise]],t_Base[[N° de carte]:[N° de carte]],$B$2,t_Base[[N°de semaine]:[N°de semaine]],Z$6,t_Base[[Articles]:[Articles]],$A12)</f>
        <v>0</v>
      </c>
      <c r="AA12" s="59">
        <f>SUMIFS(t_Base[[Quantité prise]:[Quantité prise]],t_Base[[N° de carte]:[N° de carte]],$B$2,t_Base[[N°de semaine]:[N°de semaine]],AA$6,t_Base[[Articles]:[Articles]],$A12)</f>
        <v>0</v>
      </c>
      <c r="AB12" s="59">
        <f>SUMIFS(t_Base[[Quantité prise]:[Quantité prise]],t_Base[[N° de carte]:[N° de carte]],$B$2,t_Base[[N°de semaine]:[N°de semaine]],AB$6,t_Base[[Articles]:[Articles]],$A12)</f>
        <v>0</v>
      </c>
      <c r="AC12" s="59">
        <f>SUMIFS(t_Base[[Quantité prise]:[Quantité prise]],t_Base[[N° de carte]:[N° de carte]],$B$2,t_Base[[N°de semaine]:[N°de semaine]],AC$6,t_Base[[Articles]:[Articles]],$A12)</f>
        <v>0</v>
      </c>
      <c r="AD12" s="59">
        <f>SUMIFS(t_Base[[Quantité prise]:[Quantité prise]],t_Base[[N° de carte]:[N° de carte]],$B$2,t_Base[[N°de semaine]:[N°de semaine]],AD$6,t_Base[[Articles]:[Articles]],$A12)</f>
        <v>0</v>
      </c>
      <c r="AE12" s="59">
        <f>SUMIFS(t_Base[[Quantité prise]:[Quantité prise]],t_Base[[N° de carte]:[N° de carte]],$B$2,t_Base[[N°de semaine]:[N°de semaine]],AE$6,t_Base[[Articles]:[Articles]],$A12)</f>
        <v>0</v>
      </c>
      <c r="AF12" s="59">
        <f>SUMIFS(t_Base[[Quantité prise]:[Quantité prise]],t_Base[[N° de carte]:[N° de carte]],$B$2,t_Base[[N°de semaine]:[N°de semaine]],AF$6,t_Base[[Articles]:[Articles]],$A12)</f>
        <v>0</v>
      </c>
      <c r="AG12" s="59">
        <f>SUMIFS(t_Base[[Quantité prise]:[Quantité prise]],t_Base[[N° de carte]:[N° de carte]],$B$2,t_Base[[N°de semaine]:[N°de semaine]],AG$6,t_Base[[Articles]:[Articles]],$A12)</f>
        <v>0</v>
      </c>
      <c r="AH12" s="59">
        <f>SUMIFS(t_Base[[Quantité prise]:[Quantité prise]],t_Base[[N° de carte]:[N° de carte]],$B$2,t_Base[[N°de semaine]:[N°de semaine]],AH$6,t_Base[[Articles]:[Articles]],$A12)</f>
        <v>0</v>
      </c>
      <c r="AI12" s="59">
        <f>SUMIFS(t_Base[[Quantité prise]:[Quantité prise]],t_Base[[N° de carte]:[N° de carte]],$B$2,t_Base[[N°de semaine]:[N°de semaine]],AI$6,t_Base[[Articles]:[Articles]],$A12)</f>
        <v>0</v>
      </c>
      <c r="AJ12" s="59">
        <f>SUMIFS(t_Base[[Quantité prise]:[Quantité prise]],t_Base[[N° de carte]:[N° de carte]],$B$2,t_Base[[N°de semaine]:[N°de semaine]],AJ$6,t_Base[[Articles]:[Articles]],$A12)</f>
        <v>0</v>
      </c>
      <c r="AK12" s="59">
        <f>SUMIFS(t_Base[[Quantité prise]:[Quantité prise]],t_Base[[N° de carte]:[N° de carte]],$B$2,t_Base[[N°de semaine]:[N°de semaine]],AK$6,t_Base[[Articles]:[Articles]],$A12)</f>
        <v>0</v>
      </c>
      <c r="AL12" s="59">
        <f>SUMIFS(t_Base[[Quantité prise]:[Quantité prise]],t_Base[[N° de carte]:[N° de carte]],$B$2,t_Base[[N°de semaine]:[N°de semaine]],AL$6,t_Base[[Articles]:[Articles]],$A12)</f>
        <v>0</v>
      </c>
      <c r="AM12" s="17"/>
      <c r="AN12" s="17"/>
      <c r="AO12" s="17"/>
      <c r="AP12" s="17"/>
      <c r="AQ12" s="17"/>
      <c r="AR12" s="17"/>
      <c r="AS12" s="17"/>
      <c r="AT12" s="17"/>
      <c r="AU12" s="17"/>
      <c r="AV12" s="17"/>
    </row>
    <row r="13" spans="1:48" ht="20.25">
      <c r="A13" s="42" t="str">
        <f>Articles!B10</f>
        <v>Sucre</v>
      </c>
      <c r="B13" s="60">
        <f t="shared" si="0"/>
        <v>0</v>
      </c>
      <c r="C13" s="59">
        <f>SUMIFS(t_Base[[Quantité prise]:[Quantité prise]],t_Base[[N° de carte]:[N° de carte]],$B$2,t_Base[[N°de semaine]:[N°de semaine]],C$6,t_Base[[Articles]:[Articles]],$A13)</f>
        <v>0</v>
      </c>
      <c r="D13" s="59">
        <f>SUMIFS(t_Base[[Quantité prise]:[Quantité prise]],t_Base[[N° de carte]:[N° de carte]],$B$2,t_Base[[N°de semaine]:[N°de semaine]],D$6,t_Base[[Articles]:[Articles]],$A13)</f>
        <v>0</v>
      </c>
      <c r="E13" s="59">
        <f>SUMIFS(t_Base[[Quantité prise]:[Quantité prise]],t_Base[[N° de carte]:[N° de carte]],$B$2,t_Base[[N°de semaine]:[N°de semaine]],E$6,t_Base[[Articles]:[Articles]],$A13)</f>
        <v>0</v>
      </c>
      <c r="F13" s="59">
        <f>SUMIFS(t_Base[[Quantité prise]:[Quantité prise]],t_Base[[N° de carte]:[N° de carte]],$B$2,t_Base[[N°de semaine]:[N°de semaine]],F$6,t_Base[[Articles]:[Articles]],$A13)</f>
        <v>0</v>
      </c>
      <c r="G13" s="59">
        <f>SUMIFS(t_Base[[Quantité prise]:[Quantité prise]],t_Base[[N° de carte]:[N° de carte]],$B$2,t_Base[[N°de semaine]:[N°de semaine]],G$6,t_Base[[Articles]:[Articles]],$A13)</f>
        <v>0</v>
      </c>
      <c r="H13" s="59">
        <f>SUMIFS(t_Base[[Quantité prise]:[Quantité prise]],t_Base[[N° de carte]:[N° de carte]],$B$2,t_Base[[N°de semaine]:[N°de semaine]],H$6,t_Base[[Articles]:[Articles]],$A13)</f>
        <v>0</v>
      </c>
      <c r="I13" s="59">
        <f>SUMIFS(t_Base[[Quantité prise]:[Quantité prise]],t_Base[[N° de carte]:[N° de carte]],$B$2,t_Base[[N°de semaine]:[N°de semaine]],I$6,t_Base[[Articles]:[Articles]],$A13)</f>
        <v>0</v>
      </c>
      <c r="J13" s="59">
        <f>SUMIFS(t_Base[[Quantité prise]:[Quantité prise]],t_Base[[N° de carte]:[N° de carte]],$B$2,t_Base[[N°de semaine]:[N°de semaine]],J$6,t_Base[[Articles]:[Articles]],$A13)</f>
        <v>0</v>
      </c>
      <c r="K13" s="59">
        <f>SUMIFS(t_Base[[Quantité prise]:[Quantité prise]],t_Base[[N° de carte]:[N° de carte]],$B$2,t_Base[[N°de semaine]:[N°de semaine]],K$6,t_Base[[Articles]:[Articles]],$A13)</f>
        <v>0</v>
      </c>
      <c r="L13" s="59">
        <f>SUMIFS(t_Base[[Quantité prise]:[Quantité prise]],t_Base[[N° de carte]:[N° de carte]],$B$2,t_Base[[N°de semaine]:[N°de semaine]],L$6,t_Base[[Articles]:[Articles]],$A13)</f>
        <v>0</v>
      </c>
      <c r="M13" s="59">
        <f>SUMIFS(t_Base[[Quantité prise]:[Quantité prise]],t_Base[[N° de carte]:[N° de carte]],$B$2,t_Base[[N°de semaine]:[N°de semaine]],M$6,t_Base[[Articles]:[Articles]],$A13)</f>
        <v>0</v>
      </c>
      <c r="N13" s="59">
        <f>SUMIFS(t_Base[[Quantité prise]:[Quantité prise]],t_Base[[N° de carte]:[N° de carte]],$B$2,t_Base[[N°de semaine]:[N°de semaine]],N$6,t_Base[[Articles]:[Articles]],$A13)</f>
        <v>0</v>
      </c>
      <c r="O13" s="59">
        <f>SUMIFS(t_Base[[Quantité prise]:[Quantité prise]],t_Base[[N° de carte]:[N° de carte]],$B$2,t_Base[[N°de semaine]:[N°de semaine]],O$6,t_Base[[Articles]:[Articles]],$A13)</f>
        <v>0</v>
      </c>
      <c r="P13" s="59">
        <f>SUMIFS(t_Base[[Quantité prise]:[Quantité prise]],t_Base[[N° de carte]:[N° de carte]],$B$2,t_Base[[N°de semaine]:[N°de semaine]],P$6,t_Base[[Articles]:[Articles]],$A13)</f>
        <v>0</v>
      </c>
      <c r="Q13" s="59">
        <f>SUMIFS(t_Base[[Quantité prise]:[Quantité prise]],t_Base[[N° de carte]:[N° de carte]],$B$2,t_Base[[N°de semaine]:[N°de semaine]],Q$6,t_Base[[Articles]:[Articles]],$A13)</f>
        <v>0</v>
      </c>
      <c r="R13" s="59">
        <f>SUMIFS(t_Base[[Quantité prise]:[Quantité prise]],t_Base[[N° de carte]:[N° de carte]],$B$2,t_Base[[N°de semaine]:[N°de semaine]],R$6,t_Base[[Articles]:[Articles]],$A13)</f>
        <v>0</v>
      </c>
      <c r="S13" s="59">
        <f>SUMIFS(t_Base[[Quantité prise]:[Quantité prise]],t_Base[[N° de carte]:[N° de carte]],$B$2,t_Base[[N°de semaine]:[N°de semaine]],S$6,t_Base[[Articles]:[Articles]],$A13)</f>
        <v>0</v>
      </c>
      <c r="T13" s="59">
        <f>SUMIFS(t_Base[[Quantité prise]:[Quantité prise]],t_Base[[N° de carte]:[N° de carte]],$B$2,t_Base[[N°de semaine]:[N°de semaine]],T$6,t_Base[[Articles]:[Articles]],$A13)</f>
        <v>0</v>
      </c>
      <c r="U13" s="59">
        <f>SUMIFS(t_Base[[Quantité prise]:[Quantité prise]],t_Base[[N° de carte]:[N° de carte]],$B$2,t_Base[[N°de semaine]:[N°de semaine]],U$6,t_Base[[Articles]:[Articles]],$A13)</f>
        <v>0</v>
      </c>
      <c r="V13" s="59">
        <f>SUMIFS(t_Base[[Quantité prise]:[Quantité prise]],t_Base[[N° de carte]:[N° de carte]],$B$2,t_Base[[N°de semaine]:[N°de semaine]],V$6,t_Base[[Articles]:[Articles]],$A13)</f>
        <v>0</v>
      </c>
      <c r="W13" s="59">
        <f>SUMIFS(t_Base[[Quantité prise]:[Quantité prise]],t_Base[[N° de carte]:[N° de carte]],$B$2,t_Base[[N°de semaine]:[N°de semaine]],W$6,t_Base[[Articles]:[Articles]],$A13)</f>
        <v>0</v>
      </c>
      <c r="X13" s="59">
        <f>SUMIFS(t_Base[[Quantité prise]:[Quantité prise]],t_Base[[N° de carte]:[N° de carte]],$B$2,t_Base[[N°de semaine]:[N°de semaine]],X$6,t_Base[[Articles]:[Articles]],$A13)</f>
        <v>0</v>
      </c>
      <c r="Y13" s="59">
        <f>SUMIFS(t_Base[[Quantité prise]:[Quantité prise]],t_Base[[N° de carte]:[N° de carte]],$B$2,t_Base[[N°de semaine]:[N°de semaine]],Y$6,t_Base[[Articles]:[Articles]],$A13)</f>
        <v>0</v>
      </c>
      <c r="Z13" s="59">
        <f>SUMIFS(t_Base[[Quantité prise]:[Quantité prise]],t_Base[[N° de carte]:[N° de carte]],$B$2,t_Base[[N°de semaine]:[N°de semaine]],Z$6,t_Base[[Articles]:[Articles]],$A13)</f>
        <v>0</v>
      </c>
      <c r="AA13" s="59">
        <f>SUMIFS(t_Base[[Quantité prise]:[Quantité prise]],t_Base[[N° de carte]:[N° de carte]],$B$2,t_Base[[N°de semaine]:[N°de semaine]],AA$6,t_Base[[Articles]:[Articles]],$A13)</f>
        <v>0</v>
      </c>
      <c r="AB13" s="59">
        <f>SUMIFS(t_Base[[Quantité prise]:[Quantité prise]],t_Base[[N° de carte]:[N° de carte]],$B$2,t_Base[[N°de semaine]:[N°de semaine]],AB$6,t_Base[[Articles]:[Articles]],$A13)</f>
        <v>0</v>
      </c>
      <c r="AC13" s="59">
        <f>SUMIFS(t_Base[[Quantité prise]:[Quantité prise]],t_Base[[N° de carte]:[N° de carte]],$B$2,t_Base[[N°de semaine]:[N°de semaine]],AC$6,t_Base[[Articles]:[Articles]],$A13)</f>
        <v>0</v>
      </c>
      <c r="AD13" s="59">
        <f>SUMIFS(t_Base[[Quantité prise]:[Quantité prise]],t_Base[[N° de carte]:[N° de carte]],$B$2,t_Base[[N°de semaine]:[N°de semaine]],AD$6,t_Base[[Articles]:[Articles]],$A13)</f>
        <v>0</v>
      </c>
      <c r="AE13" s="59">
        <f>SUMIFS(t_Base[[Quantité prise]:[Quantité prise]],t_Base[[N° de carte]:[N° de carte]],$B$2,t_Base[[N°de semaine]:[N°de semaine]],AE$6,t_Base[[Articles]:[Articles]],$A13)</f>
        <v>0</v>
      </c>
      <c r="AF13" s="59">
        <f>SUMIFS(t_Base[[Quantité prise]:[Quantité prise]],t_Base[[N° de carte]:[N° de carte]],$B$2,t_Base[[N°de semaine]:[N°de semaine]],AF$6,t_Base[[Articles]:[Articles]],$A13)</f>
        <v>0</v>
      </c>
      <c r="AG13" s="59">
        <f>SUMIFS(t_Base[[Quantité prise]:[Quantité prise]],t_Base[[N° de carte]:[N° de carte]],$B$2,t_Base[[N°de semaine]:[N°de semaine]],AG$6,t_Base[[Articles]:[Articles]],$A13)</f>
        <v>0</v>
      </c>
      <c r="AH13" s="59">
        <f>SUMIFS(t_Base[[Quantité prise]:[Quantité prise]],t_Base[[N° de carte]:[N° de carte]],$B$2,t_Base[[N°de semaine]:[N°de semaine]],AH$6,t_Base[[Articles]:[Articles]],$A13)</f>
        <v>0</v>
      </c>
      <c r="AI13" s="59">
        <f>SUMIFS(t_Base[[Quantité prise]:[Quantité prise]],t_Base[[N° de carte]:[N° de carte]],$B$2,t_Base[[N°de semaine]:[N°de semaine]],AI$6,t_Base[[Articles]:[Articles]],$A13)</f>
        <v>0</v>
      </c>
      <c r="AJ13" s="59">
        <f>SUMIFS(t_Base[[Quantité prise]:[Quantité prise]],t_Base[[N° de carte]:[N° de carte]],$B$2,t_Base[[N°de semaine]:[N°de semaine]],AJ$6,t_Base[[Articles]:[Articles]],$A13)</f>
        <v>0</v>
      </c>
      <c r="AK13" s="59">
        <f>SUMIFS(t_Base[[Quantité prise]:[Quantité prise]],t_Base[[N° de carte]:[N° de carte]],$B$2,t_Base[[N°de semaine]:[N°de semaine]],AK$6,t_Base[[Articles]:[Articles]],$A13)</f>
        <v>0</v>
      </c>
      <c r="AL13" s="59">
        <f>SUMIFS(t_Base[[Quantité prise]:[Quantité prise]],t_Base[[N° de carte]:[N° de carte]],$B$2,t_Base[[N°de semaine]:[N°de semaine]],AL$6,t_Base[[Articles]:[Articles]],$A13)</f>
        <v>0</v>
      </c>
      <c r="AM13" s="17"/>
      <c r="AN13" s="17"/>
      <c r="AO13" s="17"/>
      <c r="AP13" s="17"/>
      <c r="AQ13" s="17"/>
      <c r="AR13" s="17"/>
      <c r="AS13" s="17"/>
      <c r="AT13" s="17"/>
      <c r="AU13" s="17"/>
      <c r="AV13" s="17"/>
    </row>
    <row r="14" spans="1:48" ht="20.25">
      <c r="A14" s="42" t="str">
        <f>Articles!B11</f>
        <v>Miel</v>
      </c>
      <c r="B14" s="60">
        <f t="shared" si="0"/>
        <v>0</v>
      </c>
      <c r="C14" s="59">
        <f>SUMIFS(t_Base[[Quantité prise]:[Quantité prise]],t_Base[[N° de carte]:[N° de carte]],$B$2,t_Base[[N°de semaine]:[N°de semaine]],C$6,t_Base[[Articles]:[Articles]],$A14)</f>
        <v>0</v>
      </c>
      <c r="D14" s="59">
        <f>SUMIFS(t_Base[[Quantité prise]:[Quantité prise]],t_Base[[N° de carte]:[N° de carte]],$B$2,t_Base[[N°de semaine]:[N°de semaine]],D$6,t_Base[[Articles]:[Articles]],$A14)</f>
        <v>0</v>
      </c>
      <c r="E14" s="59">
        <f>SUMIFS(t_Base[[Quantité prise]:[Quantité prise]],t_Base[[N° de carte]:[N° de carte]],$B$2,t_Base[[N°de semaine]:[N°de semaine]],E$6,t_Base[[Articles]:[Articles]],$A14)</f>
        <v>0</v>
      </c>
      <c r="F14" s="59">
        <f>SUMIFS(t_Base[[Quantité prise]:[Quantité prise]],t_Base[[N° de carte]:[N° de carte]],$B$2,t_Base[[N°de semaine]:[N°de semaine]],F$6,t_Base[[Articles]:[Articles]],$A14)</f>
        <v>0</v>
      </c>
      <c r="G14" s="59">
        <f>SUMIFS(t_Base[[Quantité prise]:[Quantité prise]],t_Base[[N° de carte]:[N° de carte]],$B$2,t_Base[[N°de semaine]:[N°de semaine]],G$6,t_Base[[Articles]:[Articles]],$A14)</f>
        <v>0</v>
      </c>
      <c r="H14" s="59">
        <f>SUMIFS(t_Base[[Quantité prise]:[Quantité prise]],t_Base[[N° de carte]:[N° de carte]],$B$2,t_Base[[N°de semaine]:[N°de semaine]],H$6,t_Base[[Articles]:[Articles]],$A14)</f>
        <v>0</v>
      </c>
      <c r="I14" s="59">
        <f>SUMIFS(t_Base[[Quantité prise]:[Quantité prise]],t_Base[[N° de carte]:[N° de carte]],$B$2,t_Base[[N°de semaine]:[N°de semaine]],I$6,t_Base[[Articles]:[Articles]],$A14)</f>
        <v>0</v>
      </c>
      <c r="J14" s="59">
        <f>SUMIFS(t_Base[[Quantité prise]:[Quantité prise]],t_Base[[N° de carte]:[N° de carte]],$B$2,t_Base[[N°de semaine]:[N°de semaine]],J$6,t_Base[[Articles]:[Articles]],$A14)</f>
        <v>0</v>
      </c>
      <c r="K14" s="59">
        <f>SUMIFS(t_Base[[Quantité prise]:[Quantité prise]],t_Base[[N° de carte]:[N° de carte]],$B$2,t_Base[[N°de semaine]:[N°de semaine]],K$6,t_Base[[Articles]:[Articles]],$A14)</f>
        <v>0</v>
      </c>
      <c r="L14" s="59">
        <f>SUMIFS(t_Base[[Quantité prise]:[Quantité prise]],t_Base[[N° de carte]:[N° de carte]],$B$2,t_Base[[N°de semaine]:[N°de semaine]],L$6,t_Base[[Articles]:[Articles]],$A14)</f>
        <v>0</v>
      </c>
      <c r="M14" s="59">
        <f>SUMIFS(t_Base[[Quantité prise]:[Quantité prise]],t_Base[[N° de carte]:[N° de carte]],$B$2,t_Base[[N°de semaine]:[N°de semaine]],M$6,t_Base[[Articles]:[Articles]],$A14)</f>
        <v>0</v>
      </c>
      <c r="N14" s="59">
        <f>SUMIFS(t_Base[[Quantité prise]:[Quantité prise]],t_Base[[N° de carte]:[N° de carte]],$B$2,t_Base[[N°de semaine]:[N°de semaine]],N$6,t_Base[[Articles]:[Articles]],$A14)</f>
        <v>0</v>
      </c>
      <c r="O14" s="59">
        <f>SUMIFS(t_Base[[Quantité prise]:[Quantité prise]],t_Base[[N° de carte]:[N° de carte]],$B$2,t_Base[[N°de semaine]:[N°de semaine]],O$6,t_Base[[Articles]:[Articles]],$A14)</f>
        <v>0</v>
      </c>
      <c r="P14" s="59">
        <f>SUMIFS(t_Base[[Quantité prise]:[Quantité prise]],t_Base[[N° de carte]:[N° de carte]],$B$2,t_Base[[N°de semaine]:[N°de semaine]],P$6,t_Base[[Articles]:[Articles]],$A14)</f>
        <v>0</v>
      </c>
      <c r="Q14" s="59">
        <f>SUMIFS(t_Base[[Quantité prise]:[Quantité prise]],t_Base[[N° de carte]:[N° de carte]],$B$2,t_Base[[N°de semaine]:[N°de semaine]],Q$6,t_Base[[Articles]:[Articles]],$A14)</f>
        <v>0</v>
      </c>
      <c r="R14" s="59">
        <f>SUMIFS(t_Base[[Quantité prise]:[Quantité prise]],t_Base[[N° de carte]:[N° de carte]],$B$2,t_Base[[N°de semaine]:[N°de semaine]],R$6,t_Base[[Articles]:[Articles]],$A14)</f>
        <v>0</v>
      </c>
      <c r="S14" s="59">
        <f>SUMIFS(t_Base[[Quantité prise]:[Quantité prise]],t_Base[[N° de carte]:[N° de carte]],$B$2,t_Base[[N°de semaine]:[N°de semaine]],S$6,t_Base[[Articles]:[Articles]],$A14)</f>
        <v>0</v>
      </c>
      <c r="T14" s="59">
        <f>SUMIFS(t_Base[[Quantité prise]:[Quantité prise]],t_Base[[N° de carte]:[N° de carte]],$B$2,t_Base[[N°de semaine]:[N°de semaine]],T$6,t_Base[[Articles]:[Articles]],$A14)</f>
        <v>0</v>
      </c>
      <c r="U14" s="59">
        <f>SUMIFS(t_Base[[Quantité prise]:[Quantité prise]],t_Base[[N° de carte]:[N° de carte]],$B$2,t_Base[[N°de semaine]:[N°de semaine]],U$6,t_Base[[Articles]:[Articles]],$A14)</f>
        <v>0</v>
      </c>
      <c r="V14" s="59">
        <f>SUMIFS(t_Base[[Quantité prise]:[Quantité prise]],t_Base[[N° de carte]:[N° de carte]],$B$2,t_Base[[N°de semaine]:[N°de semaine]],V$6,t_Base[[Articles]:[Articles]],$A14)</f>
        <v>0</v>
      </c>
      <c r="W14" s="59">
        <f>SUMIFS(t_Base[[Quantité prise]:[Quantité prise]],t_Base[[N° de carte]:[N° de carte]],$B$2,t_Base[[N°de semaine]:[N°de semaine]],W$6,t_Base[[Articles]:[Articles]],$A14)</f>
        <v>0</v>
      </c>
      <c r="X14" s="59">
        <f>SUMIFS(t_Base[[Quantité prise]:[Quantité prise]],t_Base[[N° de carte]:[N° de carte]],$B$2,t_Base[[N°de semaine]:[N°de semaine]],X$6,t_Base[[Articles]:[Articles]],$A14)</f>
        <v>0</v>
      </c>
      <c r="Y14" s="59">
        <f>SUMIFS(t_Base[[Quantité prise]:[Quantité prise]],t_Base[[N° de carte]:[N° de carte]],$B$2,t_Base[[N°de semaine]:[N°de semaine]],Y$6,t_Base[[Articles]:[Articles]],$A14)</f>
        <v>0</v>
      </c>
      <c r="Z14" s="59">
        <f>SUMIFS(t_Base[[Quantité prise]:[Quantité prise]],t_Base[[N° de carte]:[N° de carte]],$B$2,t_Base[[N°de semaine]:[N°de semaine]],Z$6,t_Base[[Articles]:[Articles]],$A14)</f>
        <v>0</v>
      </c>
      <c r="AA14" s="59">
        <f>SUMIFS(t_Base[[Quantité prise]:[Quantité prise]],t_Base[[N° de carte]:[N° de carte]],$B$2,t_Base[[N°de semaine]:[N°de semaine]],AA$6,t_Base[[Articles]:[Articles]],$A14)</f>
        <v>0</v>
      </c>
      <c r="AB14" s="59">
        <f>SUMIFS(t_Base[[Quantité prise]:[Quantité prise]],t_Base[[N° de carte]:[N° de carte]],$B$2,t_Base[[N°de semaine]:[N°de semaine]],AB$6,t_Base[[Articles]:[Articles]],$A14)</f>
        <v>0</v>
      </c>
      <c r="AC14" s="59">
        <f>SUMIFS(t_Base[[Quantité prise]:[Quantité prise]],t_Base[[N° de carte]:[N° de carte]],$B$2,t_Base[[N°de semaine]:[N°de semaine]],AC$6,t_Base[[Articles]:[Articles]],$A14)</f>
        <v>0</v>
      </c>
      <c r="AD14" s="59">
        <f>SUMIFS(t_Base[[Quantité prise]:[Quantité prise]],t_Base[[N° de carte]:[N° de carte]],$B$2,t_Base[[N°de semaine]:[N°de semaine]],AD$6,t_Base[[Articles]:[Articles]],$A14)</f>
        <v>0</v>
      </c>
      <c r="AE14" s="59">
        <f>SUMIFS(t_Base[[Quantité prise]:[Quantité prise]],t_Base[[N° de carte]:[N° de carte]],$B$2,t_Base[[N°de semaine]:[N°de semaine]],AE$6,t_Base[[Articles]:[Articles]],$A14)</f>
        <v>0</v>
      </c>
      <c r="AF14" s="59">
        <f>SUMIFS(t_Base[[Quantité prise]:[Quantité prise]],t_Base[[N° de carte]:[N° de carte]],$B$2,t_Base[[N°de semaine]:[N°de semaine]],AF$6,t_Base[[Articles]:[Articles]],$A14)</f>
        <v>0</v>
      </c>
      <c r="AG14" s="59">
        <f>SUMIFS(t_Base[[Quantité prise]:[Quantité prise]],t_Base[[N° de carte]:[N° de carte]],$B$2,t_Base[[N°de semaine]:[N°de semaine]],AG$6,t_Base[[Articles]:[Articles]],$A14)</f>
        <v>0</v>
      </c>
      <c r="AH14" s="59">
        <f>SUMIFS(t_Base[[Quantité prise]:[Quantité prise]],t_Base[[N° de carte]:[N° de carte]],$B$2,t_Base[[N°de semaine]:[N°de semaine]],AH$6,t_Base[[Articles]:[Articles]],$A14)</f>
        <v>0</v>
      </c>
      <c r="AI14" s="59">
        <f>SUMIFS(t_Base[[Quantité prise]:[Quantité prise]],t_Base[[N° de carte]:[N° de carte]],$B$2,t_Base[[N°de semaine]:[N°de semaine]],AI$6,t_Base[[Articles]:[Articles]],$A14)</f>
        <v>0</v>
      </c>
      <c r="AJ14" s="59">
        <f>SUMIFS(t_Base[[Quantité prise]:[Quantité prise]],t_Base[[N° de carte]:[N° de carte]],$B$2,t_Base[[N°de semaine]:[N°de semaine]],AJ$6,t_Base[[Articles]:[Articles]],$A14)</f>
        <v>0</v>
      </c>
      <c r="AK14" s="59">
        <f>SUMIFS(t_Base[[Quantité prise]:[Quantité prise]],t_Base[[N° de carte]:[N° de carte]],$B$2,t_Base[[N°de semaine]:[N°de semaine]],AK$6,t_Base[[Articles]:[Articles]],$A14)</f>
        <v>0</v>
      </c>
      <c r="AL14" s="59">
        <f>SUMIFS(t_Base[[Quantité prise]:[Quantité prise]],t_Base[[N° de carte]:[N° de carte]],$B$2,t_Base[[N°de semaine]:[N°de semaine]],AL$6,t_Base[[Articles]:[Articles]],$A14)</f>
        <v>0</v>
      </c>
      <c r="AM14" s="17"/>
      <c r="AN14" s="17"/>
      <c r="AO14" s="17"/>
      <c r="AP14" s="17"/>
      <c r="AQ14" s="17"/>
      <c r="AR14" s="17"/>
      <c r="AS14" s="17"/>
      <c r="AT14" s="17"/>
      <c r="AU14" s="17"/>
      <c r="AV14" s="17"/>
    </row>
    <row r="15" spans="1:48" ht="20.25">
      <c r="A15" s="42" t="str">
        <f>Articles!B12</f>
        <v>Concentré tomates (lot 3 boîtes)</v>
      </c>
      <c r="B15" s="60">
        <f t="shared" si="0"/>
        <v>0</v>
      </c>
      <c r="C15" s="59">
        <f>SUMIFS(t_Base[[Quantité prise]:[Quantité prise]],t_Base[[N° de carte]:[N° de carte]],$B$2,t_Base[[N°de semaine]:[N°de semaine]],C$6,t_Base[[Articles]:[Articles]],$A15)</f>
        <v>0</v>
      </c>
      <c r="D15" s="59">
        <f>SUMIFS(t_Base[[Quantité prise]:[Quantité prise]],t_Base[[N° de carte]:[N° de carte]],$B$2,t_Base[[N°de semaine]:[N°de semaine]],D$6,t_Base[[Articles]:[Articles]],$A15)</f>
        <v>0</v>
      </c>
      <c r="E15" s="59">
        <f>SUMIFS(t_Base[[Quantité prise]:[Quantité prise]],t_Base[[N° de carte]:[N° de carte]],$B$2,t_Base[[N°de semaine]:[N°de semaine]],E$6,t_Base[[Articles]:[Articles]],$A15)</f>
        <v>0</v>
      </c>
      <c r="F15" s="59">
        <f>SUMIFS(t_Base[[Quantité prise]:[Quantité prise]],t_Base[[N° de carte]:[N° de carte]],$B$2,t_Base[[N°de semaine]:[N°de semaine]],F$6,t_Base[[Articles]:[Articles]],$A15)</f>
        <v>0</v>
      </c>
      <c r="G15" s="59">
        <f>SUMIFS(t_Base[[Quantité prise]:[Quantité prise]],t_Base[[N° de carte]:[N° de carte]],$B$2,t_Base[[N°de semaine]:[N°de semaine]],G$6,t_Base[[Articles]:[Articles]],$A15)</f>
        <v>0</v>
      </c>
      <c r="H15" s="59">
        <f>SUMIFS(t_Base[[Quantité prise]:[Quantité prise]],t_Base[[N° de carte]:[N° de carte]],$B$2,t_Base[[N°de semaine]:[N°de semaine]],H$6,t_Base[[Articles]:[Articles]],$A15)</f>
        <v>0</v>
      </c>
      <c r="I15" s="59">
        <f>SUMIFS(t_Base[[Quantité prise]:[Quantité prise]],t_Base[[N° de carte]:[N° de carte]],$B$2,t_Base[[N°de semaine]:[N°de semaine]],I$6,t_Base[[Articles]:[Articles]],$A15)</f>
        <v>0</v>
      </c>
      <c r="J15" s="59">
        <f>SUMIFS(t_Base[[Quantité prise]:[Quantité prise]],t_Base[[N° de carte]:[N° de carte]],$B$2,t_Base[[N°de semaine]:[N°de semaine]],J$6,t_Base[[Articles]:[Articles]],$A15)</f>
        <v>0</v>
      </c>
      <c r="K15" s="59">
        <f>SUMIFS(t_Base[[Quantité prise]:[Quantité prise]],t_Base[[N° de carte]:[N° de carte]],$B$2,t_Base[[N°de semaine]:[N°de semaine]],K$6,t_Base[[Articles]:[Articles]],$A15)</f>
        <v>0</v>
      </c>
      <c r="L15" s="59">
        <f>SUMIFS(t_Base[[Quantité prise]:[Quantité prise]],t_Base[[N° de carte]:[N° de carte]],$B$2,t_Base[[N°de semaine]:[N°de semaine]],L$6,t_Base[[Articles]:[Articles]],$A15)</f>
        <v>0</v>
      </c>
      <c r="M15" s="59">
        <f>SUMIFS(t_Base[[Quantité prise]:[Quantité prise]],t_Base[[N° de carte]:[N° de carte]],$B$2,t_Base[[N°de semaine]:[N°de semaine]],M$6,t_Base[[Articles]:[Articles]],$A15)</f>
        <v>0</v>
      </c>
      <c r="N15" s="59">
        <f>SUMIFS(t_Base[[Quantité prise]:[Quantité prise]],t_Base[[N° de carte]:[N° de carte]],$B$2,t_Base[[N°de semaine]:[N°de semaine]],N$6,t_Base[[Articles]:[Articles]],$A15)</f>
        <v>0</v>
      </c>
      <c r="O15" s="59">
        <f>SUMIFS(t_Base[[Quantité prise]:[Quantité prise]],t_Base[[N° de carte]:[N° de carte]],$B$2,t_Base[[N°de semaine]:[N°de semaine]],O$6,t_Base[[Articles]:[Articles]],$A15)</f>
        <v>0</v>
      </c>
      <c r="P15" s="59">
        <f>SUMIFS(t_Base[[Quantité prise]:[Quantité prise]],t_Base[[N° de carte]:[N° de carte]],$B$2,t_Base[[N°de semaine]:[N°de semaine]],P$6,t_Base[[Articles]:[Articles]],$A15)</f>
        <v>0</v>
      </c>
      <c r="Q15" s="59">
        <f>SUMIFS(t_Base[[Quantité prise]:[Quantité prise]],t_Base[[N° de carte]:[N° de carte]],$B$2,t_Base[[N°de semaine]:[N°de semaine]],Q$6,t_Base[[Articles]:[Articles]],$A15)</f>
        <v>0</v>
      </c>
      <c r="R15" s="59">
        <f>SUMIFS(t_Base[[Quantité prise]:[Quantité prise]],t_Base[[N° de carte]:[N° de carte]],$B$2,t_Base[[N°de semaine]:[N°de semaine]],R$6,t_Base[[Articles]:[Articles]],$A15)</f>
        <v>0</v>
      </c>
      <c r="S15" s="59">
        <f>SUMIFS(t_Base[[Quantité prise]:[Quantité prise]],t_Base[[N° de carte]:[N° de carte]],$B$2,t_Base[[N°de semaine]:[N°de semaine]],S$6,t_Base[[Articles]:[Articles]],$A15)</f>
        <v>0</v>
      </c>
      <c r="T15" s="59">
        <f>SUMIFS(t_Base[[Quantité prise]:[Quantité prise]],t_Base[[N° de carte]:[N° de carte]],$B$2,t_Base[[N°de semaine]:[N°de semaine]],T$6,t_Base[[Articles]:[Articles]],$A15)</f>
        <v>0</v>
      </c>
      <c r="U15" s="59">
        <f>SUMIFS(t_Base[[Quantité prise]:[Quantité prise]],t_Base[[N° de carte]:[N° de carte]],$B$2,t_Base[[N°de semaine]:[N°de semaine]],U$6,t_Base[[Articles]:[Articles]],$A15)</f>
        <v>0</v>
      </c>
      <c r="V15" s="59">
        <f>SUMIFS(t_Base[[Quantité prise]:[Quantité prise]],t_Base[[N° de carte]:[N° de carte]],$B$2,t_Base[[N°de semaine]:[N°de semaine]],V$6,t_Base[[Articles]:[Articles]],$A15)</f>
        <v>0</v>
      </c>
      <c r="W15" s="59">
        <f>SUMIFS(t_Base[[Quantité prise]:[Quantité prise]],t_Base[[N° de carte]:[N° de carte]],$B$2,t_Base[[N°de semaine]:[N°de semaine]],W$6,t_Base[[Articles]:[Articles]],$A15)</f>
        <v>0</v>
      </c>
      <c r="X15" s="59">
        <f>SUMIFS(t_Base[[Quantité prise]:[Quantité prise]],t_Base[[N° de carte]:[N° de carte]],$B$2,t_Base[[N°de semaine]:[N°de semaine]],X$6,t_Base[[Articles]:[Articles]],$A15)</f>
        <v>0</v>
      </c>
      <c r="Y15" s="59">
        <f>SUMIFS(t_Base[[Quantité prise]:[Quantité prise]],t_Base[[N° de carte]:[N° de carte]],$B$2,t_Base[[N°de semaine]:[N°de semaine]],Y$6,t_Base[[Articles]:[Articles]],$A15)</f>
        <v>0</v>
      </c>
      <c r="Z15" s="59">
        <f>SUMIFS(t_Base[[Quantité prise]:[Quantité prise]],t_Base[[N° de carte]:[N° de carte]],$B$2,t_Base[[N°de semaine]:[N°de semaine]],Z$6,t_Base[[Articles]:[Articles]],$A15)</f>
        <v>0</v>
      </c>
      <c r="AA15" s="59">
        <f>SUMIFS(t_Base[[Quantité prise]:[Quantité prise]],t_Base[[N° de carte]:[N° de carte]],$B$2,t_Base[[N°de semaine]:[N°de semaine]],AA$6,t_Base[[Articles]:[Articles]],$A15)</f>
        <v>0</v>
      </c>
      <c r="AB15" s="59">
        <f>SUMIFS(t_Base[[Quantité prise]:[Quantité prise]],t_Base[[N° de carte]:[N° de carte]],$B$2,t_Base[[N°de semaine]:[N°de semaine]],AB$6,t_Base[[Articles]:[Articles]],$A15)</f>
        <v>0</v>
      </c>
      <c r="AC15" s="59">
        <f>SUMIFS(t_Base[[Quantité prise]:[Quantité prise]],t_Base[[N° de carte]:[N° de carte]],$B$2,t_Base[[N°de semaine]:[N°de semaine]],AC$6,t_Base[[Articles]:[Articles]],$A15)</f>
        <v>0</v>
      </c>
      <c r="AD15" s="59">
        <f>SUMIFS(t_Base[[Quantité prise]:[Quantité prise]],t_Base[[N° de carte]:[N° de carte]],$B$2,t_Base[[N°de semaine]:[N°de semaine]],AD$6,t_Base[[Articles]:[Articles]],$A15)</f>
        <v>0</v>
      </c>
      <c r="AE15" s="59">
        <f>SUMIFS(t_Base[[Quantité prise]:[Quantité prise]],t_Base[[N° de carte]:[N° de carte]],$B$2,t_Base[[N°de semaine]:[N°de semaine]],AE$6,t_Base[[Articles]:[Articles]],$A15)</f>
        <v>0</v>
      </c>
      <c r="AF15" s="59">
        <f>SUMIFS(t_Base[[Quantité prise]:[Quantité prise]],t_Base[[N° de carte]:[N° de carte]],$B$2,t_Base[[N°de semaine]:[N°de semaine]],AF$6,t_Base[[Articles]:[Articles]],$A15)</f>
        <v>0</v>
      </c>
      <c r="AG15" s="59">
        <f>SUMIFS(t_Base[[Quantité prise]:[Quantité prise]],t_Base[[N° de carte]:[N° de carte]],$B$2,t_Base[[N°de semaine]:[N°de semaine]],AG$6,t_Base[[Articles]:[Articles]],$A15)</f>
        <v>0</v>
      </c>
      <c r="AH15" s="59">
        <f>SUMIFS(t_Base[[Quantité prise]:[Quantité prise]],t_Base[[N° de carte]:[N° de carte]],$B$2,t_Base[[N°de semaine]:[N°de semaine]],AH$6,t_Base[[Articles]:[Articles]],$A15)</f>
        <v>0</v>
      </c>
      <c r="AI15" s="59">
        <f>SUMIFS(t_Base[[Quantité prise]:[Quantité prise]],t_Base[[N° de carte]:[N° de carte]],$B$2,t_Base[[N°de semaine]:[N°de semaine]],AI$6,t_Base[[Articles]:[Articles]],$A15)</f>
        <v>0</v>
      </c>
      <c r="AJ15" s="59">
        <f>SUMIFS(t_Base[[Quantité prise]:[Quantité prise]],t_Base[[N° de carte]:[N° de carte]],$B$2,t_Base[[N°de semaine]:[N°de semaine]],AJ$6,t_Base[[Articles]:[Articles]],$A15)</f>
        <v>0</v>
      </c>
      <c r="AK15" s="59">
        <f>SUMIFS(t_Base[[Quantité prise]:[Quantité prise]],t_Base[[N° de carte]:[N° de carte]],$B$2,t_Base[[N°de semaine]:[N°de semaine]],AK$6,t_Base[[Articles]:[Articles]],$A15)</f>
        <v>0</v>
      </c>
      <c r="AL15" s="59">
        <f>SUMIFS(t_Base[[Quantité prise]:[Quantité prise]],t_Base[[N° de carte]:[N° de carte]],$B$2,t_Base[[N°de semaine]:[N°de semaine]],AL$6,t_Base[[Articles]:[Articles]],$A15)</f>
        <v>0</v>
      </c>
      <c r="AM15" s="17"/>
      <c r="AN15" s="17"/>
      <c r="AO15" s="17"/>
      <c r="AP15" s="17"/>
      <c r="AQ15" s="17"/>
      <c r="AR15" s="17"/>
      <c r="AS15" s="17"/>
      <c r="AT15" s="17"/>
      <c r="AU15" s="17"/>
      <c r="AV15" s="17"/>
    </row>
    <row r="16" spans="1:48" ht="20.25">
      <c r="A16" s="42" t="str">
        <f>Articles!B13</f>
        <v>Beurre ou margarine 250 g</v>
      </c>
      <c r="B16" s="60">
        <f t="shared" si="0"/>
        <v>0</v>
      </c>
      <c r="C16" s="59">
        <f>SUMIFS(t_Base[[Quantité prise]:[Quantité prise]],t_Base[[N° de carte]:[N° de carte]],$B$2,t_Base[[N°de semaine]:[N°de semaine]],C$6,t_Base[[Articles]:[Articles]],$A16)</f>
        <v>0</v>
      </c>
      <c r="D16" s="59">
        <f>SUMIFS(t_Base[[Quantité prise]:[Quantité prise]],t_Base[[N° de carte]:[N° de carte]],$B$2,t_Base[[N°de semaine]:[N°de semaine]],D$6,t_Base[[Articles]:[Articles]],$A16)</f>
        <v>0</v>
      </c>
      <c r="E16" s="59">
        <f>SUMIFS(t_Base[[Quantité prise]:[Quantité prise]],t_Base[[N° de carte]:[N° de carte]],$B$2,t_Base[[N°de semaine]:[N°de semaine]],E$6,t_Base[[Articles]:[Articles]],$A16)</f>
        <v>0</v>
      </c>
      <c r="F16" s="59">
        <f>SUMIFS(t_Base[[Quantité prise]:[Quantité prise]],t_Base[[N° de carte]:[N° de carte]],$B$2,t_Base[[N°de semaine]:[N°de semaine]],F$6,t_Base[[Articles]:[Articles]],$A16)</f>
        <v>0</v>
      </c>
      <c r="G16" s="59">
        <f>SUMIFS(t_Base[[Quantité prise]:[Quantité prise]],t_Base[[N° de carte]:[N° de carte]],$B$2,t_Base[[N°de semaine]:[N°de semaine]],G$6,t_Base[[Articles]:[Articles]],$A16)</f>
        <v>0</v>
      </c>
      <c r="H16" s="59">
        <f>SUMIFS(t_Base[[Quantité prise]:[Quantité prise]],t_Base[[N° de carte]:[N° de carte]],$B$2,t_Base[[N°de semaine]:[N°de semaine]],H$6,t_Base[[Articles]:[Articles]],$A16)</f>
        <v>0</v>
      </c>
      <c r="I16" s="59">
        <f>SUMIFS(t_Base[[Quantité prise]:[Quantité prise]],t_Base[[N° de carte]:[N° de carte]],$B$2,t_Base[[N°de semaine]:[N°de semaine]],I$6,t_Base[[Articles]:[Articles]],$A16)</f>
        <v>0</v>
      </c>
      <c r="J16" s="59">
        <f>SUMIFS(t_Base[[Quantité prise]:[Quantité prise]],t_Base[[N° de carte]:[N° de carte]],$B$2,t_Base[[N°de semaine]:[N°de semaine]],J$6,t_Base[[Articles]:[Articles]],$A16)</f>
        <v>0</v>
      </c>
      <c r="K16" s="59">
        <f>SUMIFS(t_Base[[Quantité prise]:[Quantité prise]],t_Base[[N° de carte]:[N° de carte]],$B$2,t_Base[[N°de semaine]:[N°de semaine]],K$6,t_Base[[Articles]:[Articles]],$A16)</f>
        <v>0</v>
      </c>
      <c r="L16" s="59">
        <f>SUMIFS(t_Base[[Quantité prise]:[Quantité prise]],t_Base[[N° de carte]:[N° de carte]],$B$2,t_Base[[N°de semaine]:[N°de semaine]],L$6,t_Base[[Articles]:[Articles]],$A16)</f>
        <v>0</v>
      </c>
      <c r="M16" s="59">
        <f>SUMIFS(t_Base[[Quantité prise]:[Quantité prise]],t_Base[[N° de carte]:[N° de carte]],$B$2,t_Base[[N°de semaine]:[N°de semaine]],M$6,t_Base[[Articles]:[Articles]],$A16)</f>
        <v>0</v>
      </c>
      <c r="N16" s="59">
        <f>SUMIFS(t_Base[[Quantité prise]:[Quantité prise]],t_Base[[N° de carte]:[N° de carte]],$B$2,t_Base[[N°de semaine]:[N°de semaine]],N$6,t_Base[[Articles]:[Articles]],$A16)</f>
        <v>0</v>
      </c>
      <c r="O16" s="59">
        <f>SUMIFS(t_Base[[Quantité prise]:[Quantité prise]],t_Base[[N° de carte]:[N° de carte]],$B$2,t_Base[[N°de semaine]:[N°de semaine]],O$6,t_Base[[Articles]:[Articles]],$A16)</f>
        <v>0</v>
      </c>
      <c r="P16" s="59">
        <f>SUMIFS(t_Base[[Quantité prise]:[Quantité prise]],t_Base[[N° de carte]:[N° de carte]],$B$2,t_Base[[N°de semaine]:[N°de semaine]],P$6,t_Base[[Articles]:[Articles]],$A16)</f>
        <v>0</v>
      </c>
      <c r="Q16" s="59">
        <f>SUMIFS(t_Base[[Quantité prise]:[Quantité prise]],t_Base[[N° de carte]:[N° de carte]],$B$2,t_Base[[N°de semaine]:[N°de semaine]],Q$6,t_Base[[Articles]:[Articles]],$A16)</f>
        <v>0</v>
      </c>
      <c r="R16" s="59">
        <f>SUMIFS(t_Base[[Quantité prise]:[Quantité prise]],t_Base[[N° de carte]:[N° de carte]],$B$2,t_Base[[N°de semaine]:[N°de semaine]],R$6,t_Base[[Articles]:[Articles]],$A16)</f>
        <v>0</v>
      </c>
      <c r="S16" s="59">
        <f>SUMIFS(t_Base[[Quantité prise]:[Quantité prise]],t_Base[[N° de carte]:[N° de carte]],$B$2,t_Base[[N°de semaine]:[N°de semaine]],S$6,t_Base[[Articles]:[Articles]],$A16)</f>
        <v>0</v>
      </c>
      <c r="T16" s="59">
        <f>SUMIFS(t_Base[[Quantité prise]:[Quantité prise]],t_Base[[N° de carte]:[N° de carte]],$B$2,t_Base[[N°de semaine]:[N°de semaine]],T$6,t_Base[[Articles]:[Articles]],$A16)</f>
        <v>0</v>
      </c>
      <c r="U16" s="59">
        <f>SUMIFS(t_Base[[Quantité prise]:[Quantité prise]],t_Base[[N° de carte]:[N° de carte]],$B$2,t_Base[[N°de semaine]:[N°de semaine]],U$6,t_Base[[Articles]:[Articles]],$A16)</f>
        <v>0</v>
      </c>
      <c r="V16" s="59">
        <f>SUMIFS(t_Base[[Quantité prise]:[Quantité prise]],t_Base[[N° de carte]:[N° de carte]],$B$2,t_Base[[N°de semaine]:[N°de semaine]],V$6,t_Base[[Articles]:[Articles]],$A16)</f>
        <v>0</v>
      </c>
      <c r="W16" s="59">
        <f>SUMIFS(t_Base[[Quantité prise]:[Quantité prise]],t_Base[[N° de carte]:[N° de carte]],$B$2,t_Base[[N°de semaine]:[N°de semaine]],W$6,t_Base[[Articles]:[Articles]],$A16)</f>
        <v>0</v>
      </c>
      <c r="X16" s="59">
        <f>SUMIFS(t_Base[[Quantité prise]:[Quantité prise]],t_Base[[N° de carte]:[N° de carte]],$B$2,t_Base[[N°de semaine]:[N°de semaine]],X$6,t_Base[[Articles]:[Articles]],$A16)</f>
        <v>0</v>
      </c>
      <c r="Y16" s="59">
        <f>SUMIFS(t_Base[[Quantité prise]:[Quantité prise]],t_Base[[N° de carte]:[N° de carte]],$B$2,t_Base[[N°de semaine]:[N°de semaine]],Y$6,t_Base[[Articles]:[Articles]],$A16)</f>
        <v>0</v>
      </c>
      <c r="Z16" s="59">
        <f>SUMIFS(t_Base[[Quantité prise]:[Quantité prise]],t_Base[[N° de carte]:[N° de carte]],$B$2,t_Base[[N°de semaine]:[N°de semaine]],Z$6,t_Base[[Articles]:[Articles]],$A16)</f>
        <v>0</v>
      </c>
      <c r="AA16" s="59">
        <f>SUMIFS(t_Base[[Quantité prise]:[Quantité prise]],t_Base[[N° de carte]:[N° de carte]],$B$2,t_Base[[N°de semaine]:[N°de semaine]],AA$6,t_Base[[Articles]:[Articles]],$A16)</f>
        <v>0</v>
      </c>
      <c r="AB16" s="59">
        <f>SUMIFS(t_Base[[Quantité prise]:[Quantité prise]],t_Base[[N° de carte]:[N° de carte]],$B$2,t_Base[[N°de semaine]:[N°de semaine]],AB$6,t_Base[[Articles]:[Articles]],$A16)</f>
        <v>0</v>
      </c>
      <c r="AC16" s="59">
        <f>SUMIFS(t_Base[[Quantité prise]:[Quantité prise]],t_Base[[N° de carte]:[N° de carte]],$B$2,t_Base[[N°de semaine]:[N°de semaine]],AC$6,t_Base[[Articles]:[Articles]],$A16)</f>
        <v>0</v>
      </c>
      <c r="AD16" s="59">
        <f>SUMIFS(t_Base[[Quantité prise]:[Quantité prise]],t_Base[[N° de carte]:[N° de carte]],$B$2,t_Base[[N°de semaine]:[N°de semaine]],AD$6,t_Base[[Articles]:[Articles]],$A16)</f>
        <v>0</v>
      </c>
      <c r="AE16" s="59">
        <f>SUMIFS(t_Base[[Quantité prise]:[Quantité prise]],t_Base[[N° de carte]:[N° de carte]],$B$2,t_Base[[N°de semaine]:[N°de semaine]],AE$6,t_Base[[Articles]:[Articles]],$A16)</f>
        <v>0</v>
      </c>
      <c r="AF16" s="59">
        <f>SUMIFS(t_Base[[Quantité prise]:[Quantité prise]],t_Base[[N° de carte]:[N° de carte]],$B$2,t_Base[[N°de semaine]:[N°de semaine]],AF$6,t_Base[[Articles]:[Articles]],$A16)</f>
        <v>0</v>
      </c>
      <c r="AG16" s="59">
        <f>SUMIFS(t_Base[[Quantité prise]:[Quantité prise]],t_Base[[N° de carte]:[N° de carte]],$B$2,t_Base[[N°de semaine]:[N°de semaine]],AG$6,t_Base[[Articles]:[Articles]],$A16)</f>
        <v>0</v>
      </c>
      <c r="AH16" s="59">
        <f>SUMIFS(t_Base[[Quantité prise]:[Quantité prise]],t_Base[[N° de carte]:[N° de carte]],$B$2,t_Base[[N°de semaine]:[N°de semaine]],AH$6,t_Base[[Articles]:[Articles]],$A16)</f>
        <v>0</v>
      </c>
      <c r="AI16" s="59">
        <f>SUMIFS(t_Base[[Quantité prise]:[Quantité prise]],t_Base[[N° de carte]:[N° de carte]],$B$2,t_Base[[N°de semaine]:[N°de semaine]],AI$6,t_Base[[Articles]:[Articles]],$A16)</f>
        <v>0</v>
      </c>
      <c r="AJ16" s="59">
        <f>SUMIFS(t_Base[[Quantité prise]:[Quantité prise]],t_Base[[N° de carte]:[N° de carte]],$B$2,t_Base[[N°de semaine]:[N°de semaine]],AJ$6,t_Base[[Articles]:[Articles]],$A16)</f>
        <v>0</v>
      </c>
      <c r="AK16" s="59">
        <f>SUMIFS(t_Base[[Quantité prise]:[Quantité prise]],t_Base[[N° de carte]:[N° de carte]],$B$2,t_Base[[N°de semaine]:[N°de semaine]],AK$6,t_Base[[Articles]:[Articles]],$A16)</f>
        <v>0</v>
      </c>
      <c r="AL16" s="59">
        <f>SUMIFS(t_Base[[Quantité prise]:[Quantité prise]],t_Base[[N° de carte]:[N° de carte]],$B$2,t_Base[[N°de semaine]:[N°de semaine]],AL$6,t_Base[[Articles]:[Articles]],$A16)</f>
        <v>0</v>
      </c>
      <c r="AM16" s="17"/>
      <c r="AN16" s="17"/>
      <c r="AO16" s="17"/>
      <c r="AP16" s="17"/>
      <c r="AQ16" s="17"/>
      <c r="AR16" s="17"/>
      <c r="AS16" s="17"/>
      <c r="AT16" s="17"/>
      <c r="AU16" s="17"/>
      <c r="AV16" s="17"/>
    </row>
    <row r="17" spans="1:48" ht="20.25">
      <c r="A17" s="42" t="str">
        <f>Articles!B14</f>
        <v>Potage (sachet)</v>
      </c>
      <c r="B17" s="60">
        <f t="shared" si="0"/>
        <v>0</v>
      </c>
      <c r="C17" s="59">
        <f>SUMIFS(t_Base[[Quantité prise]:[Quantité prise]],t_Base[[N° de carte]:[N° de carte]],$B$2,t_Base[[N°de semaine]:[N°de semaine]],C$6,t_Base[[Articles]:[Articles]],$A17)</f>
        <v>0</v>
      </c>
      <c r="D17" s="59">
        <f>SUMIFS(t_Base[[Quantité prise]:[Quantité prise]],t_Base[[N° de carte]:[N° de carte]],$B$2,t_Base[[N°de semaine]:[N°de semaine]],D$6,t_Base[[Articles]:[Articles]],$A17)</f>
        <v>0</v>
      </c>
      <c r="E17" s="59">
        <f>SUMIFS(t_Base[[Quantité prise]:[Quantité prise]],t_Base[[N° de carte]:[N° de carte]],$B$2,t_Base[[N°de semaine]:[N°de semaine]],E$6,t_Base[[Articles]:[Articles]],$A17)</f>
        <v>0</v>
      </c>
      <c r="F17" s="59">
        <f>SUMIFS(t_Base[[Quantité prise]:[Quantité prise]],t_Base[[N° de carte]:[N° de carte]],$B$2,t_Base[[N°de semaine]:[N°de semaine]],F$6,t_Base[[Articles]:[Articles]],$A17)</f>
        <v>0</v>
      </c>
      <c r="G17" s="59">
        <f>SUMIFS(t_Base[[Quantité prise]:[Quantité prise]],t_Base[[N° de carte]:[N° de carte]],$B$2,t_Base[[N°de semaine]:[N°de semaine]],G$6,t_Base[[Articles]:[Articles]],$A17)</f>
        <v>0</v>
      </c>
      <c r="H17" s="59">
        <f>SUMIFS(t_Base[[Quantité prise]:[Quantité prise]],t_Base[[N° de carte]:[N° de carte]],$B$2,t_Base[[N°de semaine]:[N°de semaine]],H$6,t_Base[[Articles]:[Articles]],$A17)</f>
        <v>0</v>
      </c>
      <c r="I17" s="59">
        <f>SUMIFS(t_Base[[Quantité prise]:[Quantité prise]],t_Base[[N° de carte]:[N° de carte]],$B$2,t_Base[[N°de semaine]:[N°de semaine]],I$6,t_Base[[Articles]:[Articles]],$A17)</f>
        <v>0</v>
      </c>
      <c r="J17" s="59">
        <f>SUMIFS(t_Base[[Quantité prise]:[Quantité prise]],t_Base[[N° de carte]:[N° de carte]],$B$2,t_Base[[N°de semaine]:[N°de semaine]],J$6,t_Base[[Articles]:[Articles]],$A17)</f>
        <v>0</v>
      </c>
      <c r="K17" s="59">
        <f>SUMIFS(t_Base[[Quantité prise]:[Quantité prise]],t_Base[[N° de carte]:[N° de carte]],$B$2,t_Base[[N°de semaine]:[N°de semaine]],K$6,t_Base[[Articles]:[Articles]],$A17)</f>
        <v>0</v>
      </c>
      <c r="L17" s="59">
        <f>SUMIFS(t_Base[[Quantité prise]:[Quantité prise]],t_Base[[N° de carte]:[N° de carte]],$B$2,t_Base[[N°de semaine]:[N°de semaine]],L$6,t_Base[[Articles]:[Articles]],$A17)</f>
        <v>0</v>
      </c>
      <c r="M17" s="59">
        <f>SUMIFS(t_Base[[Quantité prise]:[Quantité prise]],t_Base[[N° de carte]:[N° de carte]],$B$2,t_Base[[N°de semaine]:[N°de semaine]],M$6,t_Base[[Articles]:[Articles]],$A17)</f>
        <v>0</v>
      </c>
      <c r="N17" s="59">
        <f>SUMIFS(t_Base[[Quantité prise]:[Quantité prise]],t_Base[[N° de carte]:[N° de carte]],$B$2,t_Base[[N°de semaine]:[N°de semaine]],N$6,t_Base[[Articles]:[Articles]],$A17)</f>
        <v>0</v>
      </c>
      <c r="O17" s="59">
        <f>SUMIFS(t_Base[[Quantité prise]:[Quantité prise]],t_Base[[N° de carte]:[N° de carte]],$B$2,t_Base[[N°de semaine]:[N°de semaine]],O$6,t_Base[[Articles]:[Articles]],$A17)</f>
        <v>0</v>
      </c>
      <c r="P17" s="59">
        <f>SUMIFS(t_Base[[Quantité prise]:[Quantité prise]],t_Base[[N° de carte]:[N° de carte]],$B$2,t_Base[[N°de semaine]:[N°de semaine]],P$6,t_Base[[Articles]:[Articles]],$A17)</f>
        <v>0</v>
      </c>
      <c r="Q17" s="59">
        <f>SUMIFS(t_Base[[Quantité prise]:[Quantité prise]],t_Base[[N° de carte]:[N° de carte]],$B$2,t_Base[[N°de semaine]:[N°de semaine]],Q$6,t_Base[[Articles]:[Articles]],$A17)</f>
        <v>0</v>
      </c>
      <c r="R17" s="59">
        <f>SUMIFS(t_Base[[Quantité prise]:[Quantité prise]],t_Base[[N° de carte]:[N° de carte]],$B$2,t_Base[[N°de semaine]:[N°de semaine]],R$6,t_Base[[Articles]:[Articles]],$A17)</f>
        <v>0</v>
      </c>
      <c r="S17" s="59">
        <f>SUMIFS(t_Base[[Quantité prise]:[Quantité prise]],t_Base[[N° de carte]:[N° de carte]],$B$2,t_Base[[N°de semaine]:[N°de semaine]],S$6,t_Base[[Articles]:[Articles]],$A17)</f>
        <v>0</v>
      </c>
      <c r="T17" s="59">
        <f>SUMIFS(t_Base[[Quantité prise]:[Quantité prise]],t_Base[[N° de carte]:[N° de carte]],$B$2,t_Base[[N°de semaine]:[N°de semaine]],T$6,t_Base[[Articles]:[Articles]],$A17)</f>
        <v>0</v>
      </c>
      <c r="U17" s="59">
        <f>SUMIFS(t_Base[[Quantité prise]:[Quantité prise]],t_Base[[N° de carte]:[N° de carte]],$B$2,t_Base[[N°de semaine]:[N°de semaine]],U$6,t_Base[[Articles]:[Articles]],$A17)</f>
        <v>0</v>
      </c>
      <c r="V17" s="59">
        <f>SUMIFS(t_Base[[Quantité prise]:[Quantité prise]],t_Base[[N° de carte]:[N° de carte]],$B$2,t_Base[[N°de semaine]:[N°de semaine]],V$6,t_Base[[Articles]:[Articles]],$A17)</f>
        <v>0</v>
      </c>
      <c r="W17" s="59">
        <f>SUMIFS(t_Base[[Quantité prise]:[Quantité prise]],t_Base[[N° de carte]:[N° de carte]],$B$2,t_Base[[N°de semaine]:[N°de semaine]],W$6,t_Base[[Articles]:[Articles]],$A17)</f>
        <v>0</v>
      </c>
      <c r="X17" s="59">
        <f>SUMIFS(t_Base[[Quantité prise]:[Quantité prise]],t_Base[[N° de carte]:[N° de carte]],$B$2,t_Base[[N°de semaine]:[N°de semaine]],X$6,t_Base[[Articles]:[Articles]],$A17)</f>
        <v>0</v>
      </c>
      <c r="Y17" s="59">
        <f>SUMIFS(t_Base[[Quantité prise]:[Quantité prise]],t_Base[[N° de carte]:[N° de carte]],$B$2,t_Base[[N°de semaine]:[N°de semaine]],Y$6,t_Base[[Articles]:[Articles]],$A17)</f>
        <v>0</v>
      </c>
      <c r="Z17" s="59">
        <f>SUMIFS(t_Base[[Quantité prise]:[Quantité prise]],t_Base[[N° de carte]:[N° de carte]],$B$2,t_Base[[N°de semaine]:[N°de semaine]],Z$6,t_Base[[Articles]:[Articles]],$A17)</f>
        <v>0</v>
      </c>
      <c r="AA17" s="59">
        <f>SUMIFS(t_Base[[Quantité prise]:[Quantité prise]],t_Base[[N° de carte]:[N° de carte]],$B$2,t_Base[[N°de semaine]:[N°de semaine]],AA$6,t_Base[[Articles]:[Articles]],$A17)</f>
        <v>0</v>
      </c>
      <c r="AB17" s="59">
        <f>SUMIFS(t_Base[[Quantité prise]:[Quantité prise]],t_Base[[N° de carte]:[N° de carte]],$B$2,t_Base[[N°de semaine]:[N°de semaine]],AB$6,t_Base[[Articles]:[Articles]],$A17)</f>
        <v>0</v>
      </c>
      <c r="AC17" s="59">
        <f>SUMIFS(t_Base[[Quantité prise]:[Quantité prise]],t_Base[[N° de carte]:[N° de carte]],$B$2,t_Base[[N°de semaine]:[N°de semaine]],AC$6,t_Base[[Articles]:[Articles]],$A17)</f>
        <v>0</v>
      </c>
      <c r="AD17" s="59">
        <f>SUMIFS(t_Base[[Quantité prise]:[Quantité prise]],t_Base[[N° de carte]:[N° de carte]],$B$2,t_Base[[N°de semaine]:[N°de semaine]],AD$6,t_Base[[Articles]:[Articles]],$A17)</f>
        <v>0</v>
      </c>
      <c r="AE17" s="59">
        <f>SUMIFS(t_Base[[Quantité prise]:[Quantité prise]],t_Base[[N° de carte]:[N° de carte]],$B$2,t_Base[[N°de semaine]:[N°de semaine]],AE$6,t_Base[[Articles]:[Articles]],$A17)</f>
        <v>0</v>
      </c>
      <c r="AF17" s="59">
        <f>SUMIFS(t_Base[[Quantité prise]:[Quantité prise]],t_Base[[N° de carte]:[N° de carte]],$B$2,t_Base[[N°de semaine]:[N°de semaine]],AF$6,t_Base[[Articles]:[Articles]],$A17)</f>
        <v>0</v>
      </c>
      <c r="AG17" s="59">
        <f>SUMIFS(t_Base[[Quantité prise]:[Quantité prise]],t_Base[[N° de carte]:[N° de carte]],$B$2,t_Base[[N°de semaine]:[N°de semaine]],AG$6,t_Base[[Articles]:[Articles]],$A17)</f>
        <v>0</v>
      </c>
      <c r="AH17" s="59">
        <f>SUMIFS(t_Base[[Quantité prise]:[Quantité prise]],t_Base[[N° de carte]:[N° de carte]],$B$2,t_Base[[N°de semaine]:[N°de semaine]],AH$6,t_Base[[Articles]:[Articles]],$A17)</f>
        <v>0</v>
      </c>
      <c r="AI17" s="59">
        <f>SUMIFS(t_Base[[Quantité prise]:[Quantité prise]],t_Base[[N° de carte]:[N° de carte]],$B$2,t_Base[[N°de semaine]:[N°de semaine]],AI$6,t_Base[[Articles]:[Articles]],$A17)</f>
        <v>0</v>
      </c>
      <c r="AJ17" s="59">
        <f>SUMIFS(t_Base[[Quantité prise]:[Quantité prise]],t_Base[[N° de carte]:[N° de carte]],$B$2,t_Base[[N°de semaine]:[N°de semaine]],AJ$6,t_Base[[Articles]:[Articles]],$A17)</f>
        <v>0</v>
      </c>
      <c r="AK17" s="59">
        <f>SUMIFS(t_Base[[Quantité prise]:[Quantité prise]],t_Base[[N° de carte]:[N° de carte]],$B$2,t_Base[[N°de semaine]:[N°de semaine]],AK$6,t_Base[[Articles]:[Articles]],$A17)</f>
        <v>0</v>
      </c>
      <c r="AL17" s="59">
        <f>SUMIFS(t_Base[[Quantité prise]:[Quantité prise]],t_Base[[N° de carte]:[N° de carte]],$B$2,t_Base[[N°de semaine]:[N°de semaine]],AL$6,t_Base[[Articles]:[Articles]],$A17)</f>
        <v>0</v>
      </c>
      <c r="AM17" s="17"/>
      <c r="AN17" s="17"/>
      <c r="AO17" s="17"/>
      <c r="AP17" s="17"/>
      <c r="AQ17" s="17"/>
      <c r="AR17" s="17"/>
      <c r="AS17" s="17"/>
      <c r="AT17" s="17"/>
      <c r="AU17" s="17"/>
      <c r="AV17" s="17"/>
    </row>
    <row r="18" spans="1:48" ht="20.25">
      <c r="A18" s="42" t="str">
        <f>Articles!B15</f>
        <v>Champignons 1/4</v>
      </c>
      <c r="B18" s="60">
        <f t="shared" si="0"/>
        <v>0</v>
      </c>
      <c r="C18" s="59">
        <f>SUMIFS(t_Base[[Quantité prise]:[Quantité prise]],t_Base[[N° de carte]:[N° de carte]],$B$2,t_Base[[N°de semaine]:[N°de semaine]],C$6,t_Base[[Articles]:[Articles]],$A18)</f>
        <v>0</v>
      </c>
      <c r="D18" s="59">
        <f>SUMIFS(t_Base[[Quantité prise]:[Quantité prise]],t_Base[[N° de carte]:[N° de carte]],$B$2,t_Base[[N°de semaine]:[N°de semaine]],D$6,t_Base[[Articles]:[Articles]],$A18)</f>
        <v>0</v>
      </c>
      <c r="E18" s="59">
        <f>SUMIFS(t_Base[[Quantité prise]:[Quantité prise]],t_Base[[N° de carte]:[N° de carte]],$B$2,t_Base[[N°de semaine]:[N°de semaine]],E$6,t_Base[[Articles]:[Articles]],$A18)</f>
        <v>0</v>
      </c>
      <c r="F18" s="59">
        <f>SUMIFS(t_Base[[Quantité prise]:[Quantité prise]],t_Base[[N° de carte]:[N° de carte]],$B$2,t_Base[[N°de semaine]:[N°de semaine]],F$6,t_Base[[Articles]:[Articles]],$A18)</f>
        <v>0</v>
      </c>
      <c r="G18" s="59">
        <f>SUMIFS(t_Base[[Quantité prise]:[Quantité prise]],t_Base[[N° de carte]:[N° de carte]],$B$2,t_Base[[N°de semaine]:[N°de semaine]],G$6,t_Base[[Articles]:[Articles]],$A18)</f>
        <v>0</v>
      </c>
      <c r="H18" s="59">
        <f>SUMIFS(t_Base[[Quantité prise]:[Quantité prise]],t_Base[[N° de carte]:[N° de carte]],$B$2,t_Base[[N°de semaine]:[N°de semaine]],H$6,t_Base[[Articles]:[Articles]],$A18)</f>
        <v>0</v>
      </c>
      <c r="I18" s="59">
        <f>SUMIFS(t_Base[[Quantité prise]:[Quantité prise]],t_Base[[N° de carte]:[N° de carte]],$B$2,t_Base[[N°de semaine]:[N°de semaine]],I$6,t_Base[[Articles]:[Articles]],$A18)</f>
        <v>0</v>
      </c>
      <c r="J18" s="59">
        <f>SUMIFS(t_Base[[Quantité prise]:[Quantité prise]],t_Base[[N° de carte]:[N° de carte]],$B$2,t_Base[[N°de semaine]:[N°de semaine]],J$6,t_Base[[Articles]:[Articles]],$A18)</f>
        <v>0</v>
      </c>
      <c r="K18" s="59">
        <f>SUMIFS(t_Base[[Quantité prise]:[Quantité prise]],t_Base[[N° de carte]:[N° de carte]],$B$2,t_Base[[N°de semaine]:[N°de semaine]],K$6,t_Base[[Articles]:[Articles]],$A18)</f>
        <v>0</v>
      </c>
      <c r="L18" s="59">
        <f>SUMIFS(t_Base[[Quantité prise]:[Quantité prise]],t_Base[[N° de carte]:[N° de carte]],$B$2,t_Base[[N°de semaine]:[N°de semaine]],L$6,t_Base[[Articles]:[Articles]],$A18)</f>
        <v>0</v>
      </c>
      <c r="M18" s="59">
        <f>SUMIFS(t_Base[[Quantité prise]:[Quantité prise]],t_Base[[N° de carte]:[N° de carte]],$B$2,t_Base[[N°de semaine]:[N°de semaine]],M$6,t_Base[[Articles]:[Articles]],$A18)</f>
        <v>0</v>
      </c>
      <c r="N18" s="59">
        <f>SUMIFS(t_Base[[Quantité prise]:[Quantité prise]],t_Base[[N° de carte]:[N° de carte]],$B$2,t_Base[[N°de semaine]:[N°de semaine]],N$6,t_Base[[Articles]:[Articles]],$A18)</f>
        <v>0</v>
      </c>
      <c r="O18" s="59">
        <f>SUMIFS(t_Base[[Quantité prise]:[Quantité prise]],t_Base[[N° de carte]:[N° de carte]],$B$2,t_Base[[N°de semaine]:[N°de semaine]],O$6,t_Base[[Articles]:[Articles]],$A18)</f>
        <v>0</v>
      </c>
      <c r="P18" s="59">
        <f>SUMIFS(t_Base[[Quantité prise]:[Quantité prise]],t_Base[[N° de carte]:[N° de carte]],$B$2,t_Base[[N°de semaine]:[N°de semaine]],P$6,t_Base[[Articles]:[Articles]],$A18)</f>
        <v>0</v>
      </c>
      <c r="Q18" s="59">
        <f>SUMIFS(t_Base[[Quantité prise]:[Quantité prise]],t_Base[[N° de carte]:[N° de carte]],$B$2,t_Base[[N°de semaine]:[N°de semaine]],Q$6,t_Base[[Articles]:[Articles]],$A18)</f>
        <v>0</v>
      </c>
      <c r="R18" s="59">
        <f>SUMIFS(t_Base[[Quantité prise]:[Quantité prise]],t_Base[[N° de carte]:[N° de carte]],$B$2,t_Base[[N°de semaine]:[N°de semaine]],R$6,t_Base[[Articles]:[Articles]],$A18)</f>
        <v>0</v>
      </c>
      <c r="S18" s="59">
        <f>SUMIFS(t_Base[[Quantité prise]:[Quantité prise]],t_Base[[N° de carte]:[N° de carte]],$B$2,t_Base[[N°de semaine]:[N°de semaine]],S$6,t_Base[[Articles]:[Articles]],$A18)</f>
        <v>0</v>
      </c>
      <c r="T18" s="59">
        <f>SUMIFS(t_Base[[Quantité prise]:[Quantité prise]],t_Base[[N° de carte]:[N° de carte]],$B$2,t_Base[[N°de semaine]:[N°de semaine]],T$6,t_Base[[Articles]:[Articles]],$A18)</f>
        <v>0</v>
      </c>
      <c r="U18" s="59">
        <f>SUMIFS(t_Base[[Quantité prise]:[Quantité prise]],t_Base[[N° de carte]:[N° de carte]],$B$2,t_Base[[N°de semaine]:[N°de semaine]],U$6,t_Base[[Articles]:[Articles]],$A18)</f>
        <v>0</v>
      </c>
      <c r="V18" s="59">
        <f>SUMIFS(t_Base[[Quantité prise]:[Quantité prise]],t_Base[[N° de carte]:[N° de carte]],$B$2,t_Base[[N°de semaine]:[N°de semaine]],V$6,t_Base[[Articles]:[Articles]],$A18)</f>
        <v>0</v>
      </c>
      <c r="W18" s="59">
        <f>SUMIFS(t_Base[[Quantité prise]:[Quantité prise]],t_Base[[N° de carte]:[N° de carte]],$B$2,t_Base[[N°de semaine]:[N°de semaine]],W$6,t_Base[[Articles]:[Articles]],$A18)</f>
        <v>0</v>
      </c>
      <c r="X18" s="59">
        <f>SUMIFS(t_Base[[Quantité prise]:[Quantité prise]],t_Base[[N° de carte]:[N° de carte]],$B$2,t_Base[[N°de semaine]:[N°de semaine]],X$6,t_Base[[Articles]:[Articles]],$A18)</f>
        <v>0</v>
      </c>
      <c r="Y18" s="59">
        <f>SUMIFS(t_Base[[Quantité prise]:[Quantité prise]],t_Base[[N° de carte]:[N° de carte]],$B$2,t_Base[[N°de semaine]:[N°de semaine]],Y$6,t_Base[[Articles]:[Articles]],$A18)</f>
        <v>0</v>
      </c>
      <c r="Z18" s="59">
        <f>SUMIFS(t_Base[[Quantité prise]:[Quantité prise]],t_Base[[N° de carte]:[N° de carte]],$B$2,t_Base[[N°de semaine]:[N°de semaine]],Z$6,t_Base[[Articles]:[Articles]],$A18)</f>
        <v>0</v>
      </c>
      <c r="AA18" s="59">
        <f>SUMIFS(t_Base[[Quantité prise]:[Quantité prise]],t_Base[[N° de carte]:[N° de carte]],$B$2,t_Base[[N°de semaine]:[N°de semaine]],AA$6,t_Base[[Articles]:[Articles]],$A18)</f>
        <v>0</v>
      </c>
      <c r="AB18" s="59">
        <f>SUMIFS(t_Base[[Quantité prise]:[Quantité prise]],t_Base[[N° de carte]:[N° de carte]],$B$2,t_Base[[N°de semaine]:[N°de semaine]],AB$6,t_Base[[Articles]:[Articles]],$A18)</f>
        <v>0</v>
      </c>
      <c r="AC18" s="59">
        <f>SUMIFS(t_Base[[Quantité prise]:[Quantité prise]],t_Base[[N° de carte]:[N° de carte]],$B$2,t_Base[[N°de semaine]:[N°de semaine]],AC$6,t_Base[[Articles]:[Articles]],$A18)</f>
        <v>0</v>
      </c>
      <c r="AD18" s="59">
        <f>SUMIFS(t_Base[[Quantité prise]:[Quantité prise]],t_Base[[N° de carte]:[N° de carte]],$B$2,t_Base[[N°de semaine]:[N°de semaine]],AD$6,t_Base[[Articles]:[Articles]],$A18)</f>
        <v>0</v>
      </c>
      <c r="AE18" s="59">
        <f>SUMIFS(t_Base[[Quantité prise]:[Quantité prise]],t_Base[[N° de carte]:[N° de carte]],$B$2,t_Base[[N°de semaine]:[N°de semaine]],AE$6,t_Base[[Articles]:[Articles]],$A18)</f>
        <v>0</v>
      </c>
      <c r="AF18" s="59">
        <f>SUMIFS(t_Base[[Quantité prise]:[Quantité prise]],t_Base[[N° de carte]:[N° de carte]],$B$2,t_Base[[N°de semaine]:[N°de semaine]],AF$6,t_Base[[Articles]:[Articles]],$A18)</f>
        <v>0</v>
      </c>
      <c r="AG18" s="59">
        <f>SUMIFS(t_Base[[Quantité prise]:[Quantité prise]],t_Base[[N° de carte]:[N° de carte]],$B$2,t_Base[[N°de semaine]:[N°de semaine]],AG$6,t_Base[[Articles]:[Articles]],$A18)</f>
        <v>0</v>
      </c>
      <c r="AH18" s="59">
        <f>SUMIFS(t_Base[[Quantité prise]:[Quantité prise]],t_Base[[N° de carte]:[N° de carte]],$B$2,t_Base[[N°de semaine]:[N°de semaine]],AH$6,t_Base[[Articles]:[Articles]],$A18)</f>
        <v>0</v>
      </c>
      <c r="AI18" s="59">
        <f>SUMIFS(t_Base[[Quantité prise]:[Quantité prise]],t_Base[[N° de carte]:[N° de carte]],$B$2,t_Base[[N°de semaine]:[N°de semaine]],AI$6,t_Base[[Articles]:[Articles]],$A18)</f>
        <v>0</v>
      </c>
      <c r="AJ18" s="59">
        <f>SUMIFS(t_Base[[Quantité prise]:[Quantité prise]],t_Base[[N° de carte]:[N° de carte]],$B$2,t_Base[[N°de semaine]:[N°de semaine]],AJ$6,t_Base[[Articles]:[Articles]],$A18)</f>
        <v>0</v>
      </c>
      <c r="AK18" s="59">
        <f>SUMIFS(t_Base[[Quantité prise]:[Quantité prise]],t_Base[[N° de carte]:[N° de carte]],$B$2,t_Base[[N°de semaine]:[N°de semaine]],AK$6,t_Base[[Articles]:[Articles]],$A18)</f>
        <v>0</v>
      </c>
      <c r="AL18" s="59">
        <f>SUMIFS(t_Base[[Quantité prise]:[Quantité prise]],t_Base[[N° de carte]:[N° de carte]],$B$2,t_Base[[N°de semaine]:[N°de semaine]],AL$6,t_Base[[Articles]:[Articles]],$A18)</f>
        <v>0</v>
      </c>
      <c r="AM18" s="17"/>
      <c r="AN18" s="17"/>
      <c r="AO18" s="17"/>
      <c r="AP18" s="17"/>
      <c r="AQ18" s="17"/>
      <c r="AR18" s="17"/>
      <c r="AS18" s="17"/>
      <c r="AT18" s="17"/>
      <c r="AU18" s="17"/>
      <c r="AV18" s="17"/>
    </row>
    <row r="19" spans="1:48" ht="20.25">
      <c r="A19" s="42" t="str">
        <f>Articles!B16</f>
        <v>Nutella</v>
      </c>
      <c r="B19" s="60">
        <f t="shared" si="0"/>
        <v>0</v>
      </c>
      <c r="C19" s="59">
        <f>SUMIFS(t_Base[[Quantité prise]:[Quantité prise]],t_Base[[N° de carte]:[N° de carte]],$B$2,t_Base[[N°de semaine]:[N°de semaine]],C$6,t_Base[[Articles]:[Articles]],$A19)</f>
        <v>0</v>
      </c>
      <c r="D19" s="59">
        <f>SUMIFS(t_Base[[Quantité prise]:[Quantité prise]],t_Base[[N° de carte]:[N° de carte]],$B$2,t_Base[[N°de semaine]:[N°de semaine]],D$6,t_Base[[Articles]:[Articles]],$A19)</f>
        <v>0</v>
      </c>
      <c r="E19" s="59">
        <f>SUMIFS(t_Base[[Quantité prise]:[Quantité prise]],t_Base[[N° de carte]:[N° de carte]],$B$2,t_Base[[N°de semaine]:[N°de semaine]],E$6,t_Base[[Articles]:[Articles]],$A19)</f>
        <v>0</v>
      </c>
      <c r="F19" s="59">
        <f>SUMIFS(t_Base[[Quantité prise]:[Quantité prise]],t_Base[[N° de carte]:[N° de carte]],$B$2,t_Base[[N°de semaine]:[N°de semaine]],F$6,t_Base[[Articles]:[Articles]],$A19)</f>
        <v>0</v>
      </c>
      <c r="G19" s="59">
        <f>SUMIFS(t_Base[[Quantité prise]:[Quantité prise]],t_Base[[N° de carte]:[N° de carte]],$B$2,t_Base[[N°de semaine]:[N°de semaine]],G$6,t_Base[[Articles]:[Articles]],$A19)</f>
        <v>0</v>
      </c>
      <c r="H19" s="59">
        <f>SUMIFS(t_Base[[Quantité prise]:[Quantité prise]],t_Base[[N° de carte]:[N° de carte]],$B$2,t_Base[[N°de semaine]:[N°de semaine]],H$6,t_Base[[Articles]:[Articles]],$A19)</f>
        <v>0</v>
      </c>
      <c r="I19" s="59">
        <f>SUMIFS(t_Base[[Quantité prise]:[Quantité prise]],t_Base[[N° de carte]:[N° de carte]],$B$2,t_Base[[N°de semaine]:[N°de semaine]],I$6,t_Base[[Articles]:[Articles]],$A19)</f>
        <v>0</v>
      </c>
      <c r="J19" s="59">
        <f>SUMIFS(t_Base[[Quantité prise]:[Quantité prise]],t_Base[[N° de carte]:[N° de carte]],$B$2,t_Base[[N°de semaine]:[N°de semaine]],J$6,t_Base[[Articles]:[Articles]],$A19)</f>
        <v>0</v>
      </c>
      <c r="K19" s="59">
        <f>SUMIFS(t_Base[[Quantité prise]:[Quantité prise]],t_Base[[N° de carte]:[N° de carte]],$B$2,t_Base[[N°de semaine]:[N°de semaine]],K$6,t_Base[[Articles]:[Articles]],$A19)</f>
        <v>0</v>
      </c>
      <c r="L19" s="59">
        <f>SUMIFS(t_Base[[Quantité prise]:[Quantité prise]],t_Base[[N° de carte]:[N° de carte]],$B$2,t_Base[[N°de semaine]:[N°de semaine]],L$6,t_Base[[Articles]:[Articles]],$A19)</f>
        <v>0</v>
      </c>
      <c r="M19" s="59">
        <f>SUMIFS(t_Base[[Quantité prise]:[Quantité prise]],t_Base[[N° de carte]:[N° de carte]],$B$2,t_Base[[N°de semaine]:[N°de semaine]],M$6,t_Base[[Articles]:[Articles]],$A19)</f>
        <v>0</v>
      </c>
      <c r="N19" s="59">
        <f>SUMIFS(t_Base[[Quantité prise]:[Quantité prise]],t_Base[[N° de carte]:[N° de carte]],$B$2,t_Base[[N°de semaine]:[N°de semaine]],N$6,t_Base[[Articles]:[Articles]],$A19)</f>
        <v>0</v>
      </c>
      <c r="O19" s="59">
        <f>SUMIFS(t_Base[[Quantité prise]:[Quantité prise]],t_Base[[N° de carte]:[N° de carte]],$B$2,t_Base[[N°de semaine]:[N°de semaine]],O$6,t_Base[[Articles]:[Articles]],$A19)</f>
        <v>0</v>
      </c>
      <c r="P19" s="59">
        <f>SUMIFS(t_Base[[Quantité prise]:[Quantité prise]],t_Base[[N° de carte]:[N° de carte]],$B$2,t_Base[[N°de semaine]:[N°de semaine]],P$6,t_Base[[Articles]:[Articles]],$A19)</f>
        <v>0</v>
      </c>
      <c r="Q19" s="59">
        <f>SUMIFS(t_Base[[Quantité prise]:[Quantité prise]],t_Base[[N° de carte]:[N° de carte]],$B$2,t_Base[[N°de semaine]:[N°de semaine]],Q$6,t_Base[[Articles]:[Articles]],$A19)</f>
        <v>0</v>
      </c>
      <c r="R19" s="59">
        <f>SUMIFS(t_Base[[Quantité prise]:[Quantité prise]],t_Base[[N° de carte]:[N° de carte]],$B$2,t_Base[[N°de semaine]:[N°de semaine]],R$6,t_Base[[Articles]:[Articles]],$A19)</f>
        <v>0</v>
      </c>
      <c r="S19" s="59">
        <f>SUMIFS(t_Base[[Quantité prise]:[Quantité prise]],t_Base[[N° de carte]:[N° de carte]],$B$2,t_Base[[N°de semaine]:[N°de semaine]],S$6,t_Base[[Articles]:[Articles]],$A19)</f>
        <v>0</v>
      </c>
      <c r="T19" s="59">
        <f>SUMIFS(t_Base[[Quantité prise]:[Quantité prise]],t_Base[[N° de carte]:[N° de carte]],$B$2,t_Base[[N°de semaine]:[N°de semaine]],T$6,t_Base[[Articles]:[Articles]],$A19)</f>
        <v>0</v>
      </c>
      <c r="U19" s="59">
        <f>SUMIFS(t_Base[[Quantité prise]:[Quantité prise]],t_Base[[N° de carte]:[N° de carte]],$B$2,t_Base[[N°de semaine]:[N°de semaine]],U$6,t_Base[[Articles]:[Articles]],$A19)</f>
        <v>0</v>
      </c>
      <c r="V19" s="59">
        <f>SUMIFS(t_Base[[Quantité prise]:[Quantité prise]],t_Base[[N° de carte]:[N° de carte]],$B$2,t_Base[[N°de semaine]:[N°de semaine]],V$6,t_Base[[Articles]:[Articles]],$A19)</f>
        <v>0</v>
      </c>
      <c r="W19" s="59">
        <f>SUMIFS(t_Base[[Quantité prise]:[Quantité prise]],t_Base[[N° de carte]:[N° de carte]],$B$2,t_Base[[N°de semaine]:[N°de semaine]],W$6,t_Base[[Articles]:[Articles]],$A19)</f>
        <v>0</v>
      </c>
      <c r="X19" s="59">
        <f>SUMIFS(t_Base[[Quantité prise]:[Quantité prise]],t_Base[[N° de carte]:[N° de carte]],$B$2,t_Base[[N°de semaine]:[N°de semaine]],X$6,t_Base[[Articles]:[Articles]],$A19)</f>
        <v>0</v>
      </c>
      <c r="Y19" s="59">
        <f>SUMIFS(t_Base[[Quantité prise]:[Quantité prise]],t_Base[[N° de carte]:[N° de carte]],$B$2,t_Base[[N°de semaine]:[N°de semaine]],Y$6,t_Base[[Articles]:[Articles]],$A19)</f>
        <v>0</v>
      </c>
      <c r="Z19" s="59">
        <f>SUMIFS(t_Base[[Quantité prise]:[Quantité prise]],t_Base[[N° de carte]:[N° de carte]],$B$2,t_Base[[N°de semaine]:[N°de semaine]],Z$6,t_Base[[Articles]:[Articles]],$A19)</f>
        <v>0</v>
      </c>
      <c r="AA19" s="59">
        <f>SUMIFS(t_Base[[Quantité prise]:[Quantité prise]],t_Base[[N° de carte]:[N° de carte]],$B$2,t_Base[[N°de semaine]:[N°de semaine]],AA$6,t_Base[[Articles]:[Articles]],$A19)</f>
        <v>0</v>
      </c>
      <c r="AB19" s="59">
        <f>SUMIFS(t_Base[[Quantité prise]:[Quantité prise]],t_Base[[N° de carte]:[N° de carte]],$B$2,t_Base[[N°de semaine]:[N°de semaine]],AB$6,t_Base[[Articles]:[Articles]],$A19)</f>
        <v>0</v>
      </c>
      <c r="AC19" s="59">
        <f>SUMIFS(t_Base[[Quantité prise]:[Quantité prise]],t_Base[[N° de carte]:[N° de carte]],$B$2,t_Base[[N°de semaine]:[N°de semaine]],AC$6,t_Base[[Articles]:[Articles]],$A19)</f>
        <v>0</v>
      </c>
      <c r="AD19" s="59">
        <f>SUMIFS(t_Base[[Quantité prise]:[Quantité prise]],t_Base[[N° de carte]:[N° de carte]],$B$2,t_Base[[N°de semaine]:[N°de semaine]],AD$6,t_Base[[Articles]:[Articles]],$A19)</f>
        <v>0</v>
      </c>
      <c r="AE19" s="59">
        <f>SUMIFS(t_Base[[Quantité prise]:[Quantité prise]],t_Base[[N° de carte]:[N° de carte]],$B$2,t_Base[[N°de semaine]:[N°de semaine]],AE$6,t_Base[[Articles]:[Articles]],$A19)</f>
        <v>0</v>
      </c>
      <c r="AF19" s="59">
        <f>SUMIFS(t_Base[[Quantité prise]:[Quantité prise]],t_Base[[N° de carte]:[N° de carte]],$B$2,t_Base[[N°de semaine]:[N°de semaine]],AF$6,t_Base[[Articles]:[Articles]],$A19)</f>
        <v>0</v>
      </c>
      <c r="AG19" s="59">
        <f>SUMIFS(t_Base[[Quantité prise]:[Quantité prise]],t_Base[[N° de carte]:[N° de carte]],$B$2,t_Base[[N°de semaine]:[N°de semaine]],AG$6,t_Base[[Articles]:[Articles]],$A19)</f>
        <v>0</v>
      </c>
      <c r="AH19" s="59">
        <f>SUMIFS(t_Base[[Quantité prise]:[Quantité prise]],t_Base[[N° de carte]:[N° de carte]],$B$2,t_Base[[N°de semaine]:[N°de semaine]],AH$6,t_Base[[Articles]:[Articles]],$A19)</f>
        <v>0</v>
      </c>
      <c r="AI19" s="59">
        <f>SUMIFS(t_Base[[Quantité prise]:[Quantité prise]],t_Base[[N° de carte]:[N° de carte]],$B$2,t_Base[[N°de semaine]:[N°de semaine]],AI$6,t_Base[[Articles]:[Articles]],$A19)</f>
        <v>0</v>
      </c>
      <c r="AJ19" s="59">
        <f>SUMIFS(t_Base[[Quantité prise]:[Quantité prise]],t_Base[[N° de carte]:[N° de carte]],$B$2,t_Base[[N°de semaine]:[N°de semaine]],AJ$6,t_Base[[Articles]:[Articles]],$A19)</f>
        <v>0</v>
      </c>
      <c r="AK19" s="59">
        <f>SUMIFS(t_Base[[Quantité prise]:[Quantité prise]],t_Base[[N° de carte]:[N° de carte]],$B$2,t_Base[[N°de semaine]:[N°de semaine]],AK$6,t_Base[[Articles]:[Articles]],$A19)</f>
        <v>0</v>
      </c>
      <c r="AL19" s="59">
        <f>SUMIFS(t_Base[[Quantité prise]:[Quantité prise]],t_Base[[N° de carte]:[N° de carte]],$B$2,t_Base[[N°de semaine]:[N°de semaine]],AL$6,t_Base[[Articles]:[Articles]],$A19)</f>
        <v>0</v>
      </c>
      <c r="AM19" s="17"/>
      <c r="AN19" s="17"/>
      <c r="AO19" s="17"/>
      <c r="AP19" s="17"/>
      <c r="AQ19" s="17"/>
      <c r="AR19" s="17"/>
      <c r="AS19" s="17"/>
      <c r="AT19" s="17"/>
      <c r="AU19" s="17"/>
      <c r="AV19" s="17"/>
    </row>
    <row r="20" spans="1:48" ht="20.25">
      <c r="A20" s="42" t="str">
        <f>Articles!B17</f>
        <v>Moutarde</v>
      </c>
      <c r="B20" s="60">
        <f t="shared" si="0"/>
        <v>0</v>
      </c>
      <c r="C20" s="59">
        <f>SUMIFS(t_Base[[Quantité prise]:[Quantité prise]],t_Base[[N° de carte]:[N° de carte]],$B$2,t_Base[[N°de semaine]:[N°de semaine]],C$6,t_Base[[Articles]:[Articles]],$A20)</f>
        <v>0</v>
      </c>
      <c r="D20" s="59">
        <f>SUMIFS(t_Base[[Quantité prise]:[Quantité prise]],t_Base[[N° de carte]:[N° de carte]],$B$2,t_Base[[N°de semaine]:[N°de semaine]],D$6,t_Base[[Articles]:[Articles]],$A20)</f>
        <v>0</v>
      </c>
      <c r="E20" s="59">
        <f>SUMIFS(t_Base[[Quantité prise]:[Quantité prise]],t_Base[[N° de carte]:[N° de carte]],$B$2,t_Base[[N°de semaine]:[N°de semaine]],E$6,t_Base[[Articles]:[Articles]],$A20)</f>
        <v>0</v>
      </c>
      <c r="F20" s="59">
        <f>SUMIFS(t_Base[[Quantité prise]:[Quantité prise]],t_Base[[N° de carte]:[N° de carte]],$B$2,t_Base[[N°de semaine]:[N°de semaine]],F$6,t_Base[[Articles]:[Articles]],$A20)</f>
        <v>0</v>
      </c>
      <c r="G20" s="59">
        <f>SUMIFS(t_Base[[Quantité prise]:[Quantité prise]],t_Base[[N° de carte]:[N° de carte]],$B$2,t_Base[[N°de semaine]:[N°de semaine]],G$6,t_Base[[Articles]:[Articles]],$A20)</f>
        <v>0</v>
      </c>
      <c r="H20" s="59">
        <f>SUMIFS(t_Base[[Quantité prise]:[Quantité prise]],t_Base[[N° de carte]:[N° de carte]],$B$2,t_Base[[N°de semaine]:[N°de semaine]],H$6,t_Base[[Articles]:[Articles]],$A20)</f>
        <v>0</v>
      </c>
      <c r="I20" s="59">
        <f>SUMIFS(t_Base[[Quantité prise]:[Quantité prise]],t_Base[[N° de carte]:[N° de carte]],$B$2,t_Base[[N°de semaine]:[N°de semaine]],I$6,t_Base[[Articles]:[Articles]],$A20)</f>
        <v>0</v>
      </c>
      <c r="J20" s="59">
        <f>SUMIFS(t_Base[[Quantité prise]:[Quantité prise]],t_Base[[N° de carte]:[N° de carte]],$B$2,t_Base[[N°de semaine]:[N°de semaine]],J$6,t_Base[[Articles]:[Articles]],$A20)</f>
        <v>0</v>
      </c>
      <c r="K20" s="59">
        <f>SUMIFS(t_Base[[Quantité prise]:[Quantité prise]],t_Base[[N° de carte]:[N° de carte]],$B$2,t_Base[[N°de semaine]:[N°de semaine]],K$6,t_Base[[Articles]:[Articles]],$A20)</f>
        <v>0</v>
      </c>
      <c r="L20" s="59">
        <f>SUMIFS(t_Base[[Quantité prise]:[Quantité prise]],t_Base[[N° de carte]:[N° de carte]],$B$2,t_Base[[N°de semaine]:[N°de semaine]],L$6,t_Base[[Articles]:[Articles]],$A20)</f>
        <v>0</v>
      </c>
      <c r="M20" s="59">
        <f>SUMIFS(t_Base[[Quantité prise]:[Quantité prise]],t_Base[[N° de carte]:[N° de carte]],$B$2,t_Base[[N°de semaine]:[N°de semaine]],M$6,t_Base[[Articles]:[Articles]],$A20)</f>
        <v>0</v>
      </c>
      <c r="N20" s="59">
        <f>SUMIFS(t_Base[[Quantité prise]:[Quantité prise]],t_Base[[N° de carte]:[N° de carte]],$B$2,t_Base[[N°de semaine]:[N°de semaine]],N$6,t_Base[[Articles]:[Articles]],$A20)</f>
        <v>0</v>
      </c>
      <c r="O20" s="59">
        <f>SUMIFS(t_Base[[Quantité prise]:[Quantité prise]],t_Base[[N° de carte]:[N° de carte]],$B$2,t_Base[[N°de semaine]:[N°de semaine]],O$6,t_Base[[Articles]:[Articles]],$A20)</f>
        <v>0</v>
      </c>
      <c r="P20" s="59">
        <f>SUMIFS(t_Base[[Quantité prise]:[Quantité prise]],t_Base[[N° de carte]:[N° de carte]],$B$2,t_Base[[N°de semaine]:[N°de semaine]],P$6,t_Base[[Articles]:[Articles]],$A20)</f>
        <v>0</v>
      </c>
      <c r="Q20" s="59">
        <f>SUMIFS(t_Base[[Quantité prise]:[Quantité prise]],t_Base[[N° de carte]:[N° de carte]],$B$2,t_Base[[N°de semaine]:[N°de semaine]],Q$6,t_Base[[Articles]:[Articles]],$A20)</f>
        <v>0</v>
      </c>
      <c r="R20" s="59">
        <f>SUMIFS(t_Base[[Quantité prise]:[Quantité prise]],t_Base[[N° de carte]:[N° de carte]],$B$2,t_Base[[N°de semaine]:[N°de semaine]],R$6,t_Base[[Articles]:[Articles]],$A20)</f>
        <v>0</v>
      </c>
      <c r="S20" s="59">
        <f>SUMIFS(t_Base[[Quantité prise]:[Quantité prise]],t_Base[[N° de carte]:[N° de carte]],$B$2,t_Base[[N°de semaine]:[N°de semaine]],S$6,t_Base[[Articles]:[Articles]],$A20)</f>
        <v>0</v>
      </c>
      <c r="T20" s="59">
        <f>SUMIFS(t_Base[[Quantité prise]:[Quantité prise]],t_Base[[N° de carte]:[N° de carte]],$B$2,t_Base[[N°de semaine]:[N°de semaine]],T$6,t_Base[[Articles]:[Articles]],$A20)</f>
        <v>0</v>
      </c>
      <c r="U20" s="59">
        <f>SUMIFS(t_Base[[Quantité prise]:[Quantité prise]],t_Base[[N° de carte]:[N° de carte]],$B$2,t_Base[[N°de semaine]:[N°de semaine]],U$6,t_Base[[Articles]:[Articles]],$A20)</f>
        <v>0</v>
      </c>
      <c r="V20" s="59">
        <f>SUMIFS(t_Base[[Quantité prise]:[Quantité prise]],t_Base[[N° de carte]:[N° de carte]],$B$2,t_Base[[N°de semaine]:[N°de semaine]],V$6,t_Base[[Articles]:[Articles]],$A20)</f>
        <v>0</v>
      </c>
      <c r="W20" s="59">
        <f>SUMIFS(t_Base[[Quantité prise]:[Quantité prise]],t_Base[[N° de carte]:[N° de carte]],$B$2,t_Base[[N°de semaine]:[N°de semaine]],W$6,t_Base[[Articles]:[Articles]],$A20)</f>
        <v>0</v>
      </c>
      <c r="X20" s="59">
        <f>SUMIFS(t_Base[[Quantité prise]:[Quantité prise]],t_Base[[N° de carte]:[N° de carte]],$B$2,t_Base[[N°de semaine]:[N°de semaine]],X$6,t_Base[[Articles]:[Articles]],$A20)</f>
        <v>0</v>
      </c>
      <c r="Y20" s="59">
        <f>SUMIFS(t_Base[[Quantité prise]:[Quantité prise]],t_Base[[N° de carte]:[N° de carte]],$B$2,t_Base[[N°de semaine]:[N°de semaine]],Y$6,t_Base[[Articles]:[Articles]],$A20)</f>
        <v>0</v>
      </c>
      <c r="Z20" s="59">
        <f>SUMIFS(t_Base[[Quantité prise]:[Quantité prise]],t_Base[[N° de carte]:[N° de carte]],$B$2,t_Base[[N°de semaine]:[N°de semaine]],Z$6,t_Base[[Articles]:[Articles]],$A20)</f>
        <v>0</v>
      </c>
      <c r="AA20" s="59">
        <f>SUMIFS(t_Base[[Quantité prise]:[Quantité prise]],t_Base[[N° de carte]:[N° de carte]],$B$2,t_Base[[N°de semaine]:[N°de semaine]],AA$6,t_Base[[Articles]:[Articles]],$A20)</f>
        <v>0</v>
      </c>
      <c r="AB20" s="59">
        <f>SUMIFS(t_Base[[Quantité prise]:[Quantité prise]],t_Base[[N° de carte]:[N° de carte]],$B$2,t_Base[[N°de semaine]:[N°de semaine]],AB$6,t_Base[[Articles]:[Articles]],$A20)</f>
        <v>0</v>
      </c>
      <c r="AC20" s="59">
        <f>SUMIFS(t_Base[[Quantité prise]:[Quantité prise]],t_Base[[N° de carte]:[N° de carte]],$B$2,t_Base[[N°de semaine]:[N°de semaine]],AC$6,t_Base[[Articles]:[Articles]],$A20)</f>
        <v>0</v>
      </c>
      <c r="AD20" s="59">
        <f>SUMIFS(t_Base[[Quantité prise]:[Quantité prise]],t_Base[[N° de carte]:[N° de carte]],$B$2,t_Base[[N°de semaine]:[N°de semaine]],AD$6,t_Base[[Articles]:[Articles]],$A20)</f>
        <v>0</v>
      </c>
      <c r="AE20" s="59">
        <f>SUMIFS(t_Base[[Quantité prise]:[Quantité prise]],t_Base[[N° de carte]:[N° de carte]],$B$2,t_Base[[N°de semaine]:[N°de semaine]],AE$6,t_Base[[Articles]:[Articles]],$A20)</f>
        <v>0</v>
      </c>
      <c r="AF20" s="59">
        <f>SUMIFS(t_Base[[Quantité prise]:[Quantité prise]],t_Base[[N° de carte]:[N° de carte]],$B$2,t_Base[[N°de semaine]:[N°de semaine]],AF$6,t_Base[[Articles]:[Articles]],$A20)</f>
        <v>0</v>
      </c>
      <c r="AG20" s="59">
        <f>SUMIFS(t_Base[[Quantité prise]:[Quantité prise]],t_Base[[N° de carte]:[N° de carte]],$B$2,t_Base[[N°de semaine]:[N°de semaine]],AG$6,t_Base[[Articles]:[Articles]],$A20)</f>
        <v>0</v>
      </c>
      <c r="AH20" s="59">
        <f>SUMIFS(t_Base[[Quantité prise]:[Quantité prise]],t_Base[[N° de carte]:[N° de carte]],$B$2,t_Base[[N°de semaine]:[N°de semaine]],AH$6,t_Base[[Articles]:[Articles]],$A20)</f>
        <v>0</v>
      </c>
      <c r="AI20" s="59">
        <f>SUMIFS(t_Base[[Quantité prise]:[Quantité prise]],t_Base[[N° de carte]:[N° de carte]],$B$2,t_Base[[N°de semaine]:[N°de semaine]],AI$6,t_Base[[Articles]:[Articles]],$A20)</f>
        <v>0</v>
      </c>
      <c r="AJ20" s="59">
        <f>SUMIFS(t_Base[[Quantité prise]:[Quantité prise]],t_Base[[N° de carte]:[N° de carte]],$B$2,t_Base[[N°de semaine]:[N°de semaine]],AJ$6,t_Base[[Articles]:[Articles]],$A20)</f>
        <v>0</v>
      </c>
      <c r="AK20" s="59">
        <f>SUMIFS(t_Base[[Quantité prise]:[Quantité prise]],t_Base[[N° de carte]:[N° de carte]],$B$2,t_Base[[N°de semaine]:[N°de semaine]],AK$6,t_Base[[Articles]:[Articles]],$A20)</f>
        <v>0</v>
      </c>
      <c r="AL20" s="59">
        <f>SUMIFS(t_Base[[Quantité prise]:[Quantité prise]],t_Base[[N° de carte]:[N° de carte]],$B$2,t_Base[[N°de semaine]:[N°de semaine]],AL$6,t_Base[[Articles]:[Articles]],$A20)</f>
        <v>0</v>
      </c>
      <c r="AM20" s="17"/>
      <c r="AN20" s="17"/>
      <c r="AO20" s="17"/>
      <c r="AP20" s="17"/>
      <c r="AQ20" s="17"/>
      <c r="AR20" s="17"/>
      <c r="AS20" s="17"/>
      <c r="AT20" s="17"/>
      <c r="AU20" s="17"/>
      <c r="AV20" s="17"/>
    </row>
    <row r="21" spans="1:48" ht="20.25">
      <c r="A21" s="42" t="str">
        <f>Articles!B18</f>
        <v>Boissons diverses</v>
      </c>
      <c r="B21" s="60">
        <f t="shared" si="0"/>
        <v>0</v>
      </c>
      <c r="C21" s="59">
        <f>SUMIFS(t_Base[[Quantité prise]:[Quantité prise]],t_Base[[N° de carte]:[N° de carte]],$B$2,t_Base[[N°de semaine]:[N°de semaine]],C$6,t_Base[[Articles]:[Articles]],$A21)</f>
        <v>0</v>
      </c>
      <c r="D21" s="59">
        <f>SUMIFS(t_Base[[Quantité prise]:[Quantité prise]],t_Base[[N° de carte]:[N° de carte]],$B$2,t_Base[[N°de semaine]:[N°de semaine]],D$6,t_Base[[Articles]:[Articles]],$A21)</f>
        <v>0</v>
      </c>
      <c r="E21" s="59">
        <f>SUMIFS(t_Base[[Quantité prise]:[Quantité prise]],t_Base[[N° de carte]:[N° de carte]],$B$2,t_Base[[N°de semaine]:[N°de semaine]],E$6,t_Base[[Articles]:[Articles]],$A21)</f>
        <v>0</v>
      </c>
      <c r="F21" s="59">
        <f>SUMIFS(t_Base[[Quantité prise]:[Quantité prise]],t_Base[[N° de carte]:[N° de carte]],$B$2,t_Base[[N°de semaine]:[N°de semaine]],F$6,t_Base[[Articles]:[Articles]],$A21)</f>
        <v>0</v>
      </c>
      <c r="G21" s="59">
        <f>SUMIFS(t_Base[[Quantité prise]:[Quantité prise]],t_Base[[N° de carte]:[N° de carte]],$B$2,t_Base[[N°de semaine]:[N°de semaine]],G$6,t_Base[[Articles]:[Articles]],$A21)</f>
        <v>0</v>
      </c>
      <c r="H21" s="59">
        <f>SUMIFS(t_Base[[Quantité prise]:[Quantité prise]],t_Base[[N° de carte]:[N° de carte]],$B$2,t_Base[[N°de semaine]:[N°de semaine]],H$6,t_Base[[Articles]:[Articles]],$A21)</f>
        <v>0</v>
      </c>
      <c r="I21" s="59">
        <f>SUMIFS(t_Base[[Quantité prise]:[Quantité prise]],t_Base[[N° de carte]:[N° de carte]],$B$2,t_Base[[N°de semaine]:[N°de semaine]],I$6,t_Base[[Articles]:[Articles]],$A21)</f>
        <v>0</v>
      </c>
      <c r="J21" s="59">
        <f>SUMIFS(t_Base[[Quantité prise]:[Quantité prise]],t_Base[[N° de carte]:[N° de carte]],$B$2,t_Base[[N°de semaine]:[N°de semaine]],J$6,t_Base[[Articles]:[Articles]],$A21)</f>
        <v>0</v>
      </c>
      <c r="K21" s="59">
        <f>SUMIFS(t_Base[[Quantité prise]:[Quantité prise]],t_Base[[N° de carte]:[N° de carte]],$B$2,t_Base[[N°de semaine]:[N°de semaine]],K$6,t_Base[[Articles]:[Articles]],$A21)</f>
        <v>0</v>
      </c>
      <c r="L21" s="59">
        <f>SUMIFS(t_Base[[Quantité prise]:[Quantité prise]],t_Base[[N° de carte]:[N° de carte]],$B$2,t_Base[[N°de semaine]:[N°de semaine]],L$6,t_Base[[Articles]:[Articles]],$A21)</f>
        <v>0</v>
      </c>
      <c r="M21" s="59">
        <f>SUMIFS(t_Base[[Quantité prise]:[Quantité prise]],t_Base[[N° de carte]:[N° de carte]],$B$2,t_Base[[N°de semaine]:[N°de semaine]],M$6,t_Base[[Articles]:[Articles]],$A21)</f>
        <v>0</v>
      </c>
      <c r="N21" s="59">
        <f>SUMIFS(t_Base[[Quantité prise]:[Quantité prise]],t_Base[[N° de carte]:[N° de carte]],$B$2,t_Base[[N°de semaine]:[N°de semaine]],N$6,t_Base[[Articles]:[Articles]],$A21)</f>
        <v>0</v>
      </c>
      <c r="O21" s="59">
        <f>SUMIFS(t_Base[[Quantité prise]:[Quantité prise]],t_Base[[N° de carte]:[N° de carte]],$B$2,t_Base[[N°de semaine]:[N°de semaine]],O$6,t_Base[[Articles]:[Articles]],$A21)</f>
        <v>0</v>
      </c>
      <c r="P21" s="59">
        <f>SUMIFS(t_Base[[Quantité prise]:[Quantité prise]],t_Base[[N° de carte]:[N° de carte]],$B$2,t_Base[[N°de semaine]:[N°de semaine]],P$6,t_Base[[Articles]:[Articles]],$A21)</f>
        <v>0</v>
      </c>
      <c r="Q21" s="59">
        <f>SUMIFS(t_Base[[Quantité prise]:[Quantité prise]],t_Base[[N° de carte]:[N° de carte]],$B$2,t_Base[[N°de semaine]:[N°de semaine]],Q$6,t_Base[[Articles]:[Articles]],$A21)</f>
        <v>0</v>
      </c>
      <c r="R21" s="59">
        <f>SUMIFS(t_Base[[Quantité prise]:[Quantité prise]],t_Base[[N° de carte]:[N° de carte]],$B$2,t_Base[[N°de semaine]:[N°de semaine]],R$6,t_Base[[Articles]:[Articles]],$A21)</f>
        <v>0</v>
      </c>
      <c r="S21" s="59">
        <f>SUMIFS(t_Base[[Quantité prise]:[Quantité prise]],t_Base[[N° de carte]:[N° de carte]],$B$2,t_Base[[N°de semaine]:[N°de semaine]],S$6,t_Base[[Articles]:[Articles]],$A21)</f>
        <v>0</v>
      </c>
      <c r="T21" s="59">
        <f>SUMIFS(t_Base[[Quantité prise]:[Quantité prise]],t_Base[[N° de carte]:[N° de carte]],$B$2,t_Base[[N°de semaine]:[N°de semaine]],T$6,t_Base[[Articles]:[Articles]],$A21)</f>
        <v>0</v>
      </c>
      <c r="U21" s="59">
        <f>SUMIFS(t_Base[[Quantité prise]:[Quantité prise]],t_Base[[N° de carte]:[N° de carte]],$B$2,t_Base[[N°de semaine]:[N°de semaine]],U$6,t_Base[[Articles]:[Articles]],$A21)</f>
        <v>0</v>
      </c>
      <c r="V21" s="59">
        <f>SUMIFS(t_Base[[Quantité prise]:[Quantité prise]],t_Base[[N° de carte]:[N° de carte]],$B$2,t_Base[[N°de semaine]:[N°de semaine]],V$6,t_Base[[Articles]:[Articles]],$A21)</f>
        <v>0</v>
      </c>
      <c r="W21" s="59">
        <f>SUMIFS(t_Base[[Quantité prise]:[Quantité prise]],t_Base[[N° de carte]:[N° de carte]],$B$2,t_Base[[N°de semaine]:[N°de semaine]],W$6,t_Base[[Articles]:[Articles]],$A21)</f>
        <v>0</v>
      </c>
      <c r="X21" s="59">
        <f>SUMIFS(t_Base[[Quantité prise]:[Quantité prise]],t_Base[[N° de carte]:[N° de carte]],$B$2,t_Base[[N°de semaine]:[N°de semaine]],X$6,t_Base[[Articles]:[Articles]],$A21)</f>
        <v>0</v>
      </c>
      <c r="Y21" s="59">
        <f>SUMIFS(t_Base[[Quantité prise]:[Quantité prise]],t_Base[[N° de carte]:[N° de carte]],$B$2,t_Base[[N°de semaine]:[N°de semaine]],Y$6,t_Base[[Articles]:[Articles]],$A21)</f>
        <v>0</v>
      </c>
      <c r="Z21" s="59">
        <f>SUMIFS(t_Base[[Quantité prise]:[Quantité prise]],t_Base[[N° de carte]:[N° de carte]],$B$2,t_Base[[N°de semaine]:[N°de semaine]],Z$6,t_Base[[Articles]:[Articles]],$A21)</f>
        <v>0</v>
      </c>
      <c r="AA21" s="59">
        <f>SUMIFS(t_Base[[Quantité prise]:[Quantité prise]],t_Base[[N° de carte]:[N° de carte]],$B$2,t_Base[[N°de semaine]:[N°de semaine]],AA$6,t_Base[[Articles]:[Articles]],$A21)</f>
        <v>0</v>
      </c>
      <c r="AB21" s="59">
        <f>SUMIFS(t_Base[[Quantité prise]:[Quantité prise]],t_Base[[N° de carte]:[N° de carte]],$B$2,t_Base[[N°de semaine]:[N°de semaine]],AB$6,t_Base[[Articles]:[Articles]],$A21)</f>
        <v>0</v>
      </c>
      <c r="AC21" s="59">
        <f>SUMIFS(t_Base[[Quantité prise]:[Quantité prise]],t_Base[[N° de carte]:[N° de carte]],$B$2,t_Base[[N°de semaine]:[N°de semaine]],AC$6,t_Base[[Articles]:[Articles]],$A21)</f>
        <v>0</v>
      </c>
      <c r="AD21" s="59">
        <f>SUMIFS(t_Base[[Quantité prise]:[Quantité prise]],t_Base[[N° de carte]:[N° de carte]],$B$2,t_Base[[N°de semaine]:[N°de semaine]],AD$6,t_Base[[Articles]:[Articles]],$A21)</f>
        <v>0</v>
      </c>
      <c r="AE21" s="59">
        <f>SUMIFS(t_Base[[Quantité prise]:[Quantité prise]],t_Base[[N° de carte]:[N° de carte]],$B$2,t_Base[[N°de semaine]:[N°de semaine]],AE$6,t_Base[[Articles]:[Articles]],$A21)</f>
        <v>0</v>
      </c>
      <c r="AF21" s="59">
        <f>SUMIFS(t_Base[[Quantité prise]:[Quantité prise]],t_Base[[N° de carte]:[N° de carte]],$B$2,t_Base[[N°de semaine]:[N°de semaine]],AF$6,t_Base[[Articles]:[Articles]],$A21)</f>
        <v>0</v>
      </c>
      <c r="AG21" s="59">
        <f>SUMIFS(t_Base[[Quantité prise]:[Quantité prise]],t_Base[[N° de carte]:[N° de carte]],$B$2,t_Base[[N°de semaine]:[N°de semaine]],AG$6,t_Base[[Articles]:[Articles]],$A21)</f>
        <v>0</v>
      </c>
      <c r="AH21" s="59">
        <f>SUMIFS(t_Base[[Quantité prise]:[Quantité prise]],t_Base[[N° de carte]:[N° de carte]],$B$2,t_Base[[N°de semaine]:[N°de semaine]],AH$6,t_Base[[Articles]:[Articles]],$A21)</f>
        <v>0</v>
      </c>
      <c r="AI21" s="59">
        <f>SUMIFS(t_Base[[Quantité prise]:[Quantité prise]],t_Base[[N° de carte]:[N° de carte]],$B$2,t_Base[[N°de semaine]:[N°de semaine]],AI$6,t_Base[[Articles]:[Articles]],$A21)</f>
        <v>0</v>
      </c>
      <c r="AJ21" s="59">
        <f>SUMIFS(t_Base[[Quantité prise]:[Quantité prise]],t_Base[[N° de carte]:[N° de carte]],$B$2,t_Base[[N°de semaine]:[N°de semaine]],AJ$6,t_Base[[Articles]:[Articles]],$A21)</f>
        <v>0</v>
      </c>
      <c r="AK21" s="59">
        <f>SUMIFS(t_Base[[Quantité prise]:[Quantité prise]],t_Base[[N° de carte]:[N° de carte]],$B$2,t_Base[[N°de semaine]:[N°de semaine]],AK$6,t_Base[[Articles]:[Articles]],$A21)</f>
        <v>0</v>
      </c>
      <c r="AL21" s="59">
        <f>SUMIFS(t_Base[[Quantité prise]:[Quantité prise]],t_Base[[N° de carte]:[N° de carte]],$B$2,t_Base[[N°de semaine]:[N°de semaine]],AL$6,t_Base[[Articles]:[Articles]],$A21)</f>
        <v>0</v>
      </c>
      <c r="AM21" s="17"/>
      <c r="AN21" s="17"/>
      <c r="AO21" s="17"/>
      <c r="AP21" s="17"/>
      <c r="AQ21" s="17"/>
      <c r="AR21" s="17"/>
      <c r="AS21" s="17"/>
      <c r="AT21" s="17"/>
      <c r="AU21" s="17"/>
      <c r="AV21" s="17"/>
    </row>
    <row r="22" spans="1:48" ht="20.25">
      <c r="A22" s="42" t="str">
        <f>Articles!B19</f>
        <v>Chocolats</v>
      </c>
      <c r="B22" s="60">
        <f t="shared" si="0"/>
        <v>0</v>
      </c>
      <c r="C22" s="59">
        <f>SUMIFS(t_Base[[Quantité prise]:[Quantité prise]],t_Base[[N° de carte]:[N° de carte]],$B$2,t_Base[[N°de semaine]:[N°de semaine]],C$6,t_Base[[Articles]:[Articles]],$A22)</f>
        <v>0</v>
      </c>
      <c r="D22" s="59">
        <f>SUMIFS(t_Base[[Quantité prise]:[Quantité prise]],t_Base[[N° de carte]:[N° de carte]],$B$2,t_Base[[N°de semaine]:[N°de semaine]],D$6,t_Base[[Articles]:[Articles]],$A22)</f>
        <v>0</v>
      </c>
      <c r="E22" s="59">
        <f>SUMIFS(t_Base[[Quantité prise]:[Quantité prise]],t_Base[[N° de carte]:[N° de carte]],$B$2,t_Base[[N°de semaine]:[N°de semaine]],E$6,t_Base[[Articles]:[Articles]],$A22)</f>
        <v>0</v>
      </c>
      <c r="F22" s="59">
        <f>SUMIFS(t_Base[[Quantité prise]:[Quantité prise]],t_Base[[N° de carte]:[N° de carte]],$B$2,t_Base[[N°de semaine]:[N°de semaine]],F$6,t_Base[[Articles]:[Articles]],$A22)</f>
        <v>0</v>
      </c>
      <c r="G22" s="59">
        <f>SUMIFS(t_Base[[Quantité prise]:[Quantité prise]],t_Base[[N° de carte]:[N° de carte]],$B$2,t_Base[[N°de semaine]:[N°de semaine]],G$6,t_Base[[Articles]:[Articles]],$A22)</f>
        <v>0</v>
      </c>
      <c r="H22" s="59">
        <f>SUMIFS(t_Base[[Quantité prise]:[Quantité prise]],t_Base[[N° de carte]:[N° de carte]],$B$2,t_Base[[N°de semaine]:[N°de semaine]],H$6,t_Base[[Articles]:[Articles]],$A22)</f>
        <v>0</v>
      </c>
      <c r="I22" s="59">
        <f>SUMIFS(t_Base[[Quantité prise]:[Quantité prise]],t_Base[[N° de carte]:[N° de carte]],$B$2,t_Base[[N°de semaine]:[N°de semaine]],I$6,t_Base[[Articles]:[Articles]],$A22)</f>
        <v>0</v>
      </c>
      <c r="J22" s="59">
        <f>SUMIFS(t_Base[[Quantité prise]:[Quantité prise]],t_Base[[N° de carte]:[N° de carte]],$B$2,t_Base[[N°de semaine]:[N°de semaine]],J$6,t_Base[[Articles]:[Articles]],$A22)</f>
        <v>0</v>
      </c>
      <c r="K22" s="59">
        <f>SUMIFS(t_Base[[Quantité prise]:[Quantité prise]],t_Base[[N° de carte]:[N° de carte]],$B$2,t_Base[[N°de semaine]:[N°de semaine]],K$6,t_Base[[Articles]:[Articles]],$A22)</f>
        <v>0</v>
      </c>
      <c r="L22" s="59">
        <f>SUMIFS(t_Base[[Quantité prise]:[Quantité prise]],t_Base[[N° de carte]:[N° de carte]],$B$2,t_Base[[N°de semaine]:[N°de semaine]],L$6,t_Base[[Articles]:[Articles]],$A22)</f>
        <v>0</v>
      </c>
      <c r="M22" s="59">
        <f>SUMIFS(t_Base[[Quantité prise]:[Quantité prise]],t_Base[[N° de carte]:[N° de carte]],$B$2,t_Base[[N°de semaine]:[N°de semaine]],M$6,t_Base[[Articles]:[Articles]],$A22)</f>
        <v>0</v>
      </c>
      <c r="N22" s="59">
        <f>SUMIFS(t_Base[[Quantité prise]:[Quantité prise]],t_Base[[N° de carte]:[N° de carte]],$B$2,t_Base[[N°de semaine]:[N°de semaine]],N$6,t_Base[[Articles]:[Articles]],$A22)</f>
        <v>0</v>
      </c>
      <c r="O22" s="59">
        <f>SUMIFS(t_Base[[Quantité prise]:[Quantité prise]],t_Base[[N° de carte]:[N° de carte]],$B$2,t_Base[[N°de semaine]:[N°de semaine]],O$6,t_Base[[Articles]:[Articles]],$A22)</f>
        <v>0</v>
      </c>
      <c r="P22" s="59">
        <f>SUMIFS(t_Base[[Quantité prise]:[Quantité prise]],t_Base[[N° de carte]:[N° de carte]],$B$2,t_Base[[N°de semaine]:[N°de semaine]],P$6,t_Base[[Articles]:[Articles]],$A22)</f>
        <v>0</v>
      </c>
      <c r="Q22" s="59">
        <f>SUMIFS(t_Base[[Quantité prise]:[Quantité prise]],t_Base[[N° de carte]:[N° de carte]],$B$2,t_Base[[N°de semaine]:[N°de semaine]],Q$6,t_Base[[Articles]:[Articles]],$A22)</f>
        <v>0</v>
      </c>
      <c r="R22" s="59">
        <f>SUMIFS(t_Base[[Quantité prise]:[Quantité prise]],t_Base[[N° de carte]:[N° de carte]],$B$2,t_Base[[N°de semaine]:[N°de semaine]],R$6,t_Base[[Articles]:[Articles]],$A22)</f>
        <v>0</v>
      </c>
      <c r="S22" s="59">
        <f>SUMIFS(t_Base[[Quantité prise]:[Quantité prise]],t_Base[[N° de carte]:[N° de carte]],$B$2,t_Base[[N°de semaine]:[N°de semaine]],S$6,t_Base[[Articles]:[Articles]],$A22)</f>
        <v>0</v>
      </c>
      <c r="T22" s="59">
        <f>SUMIFS(t_Base[[Quantité prise]:[Quantité prise]],t_Base[[N° de carte]:[N° de carte]],$B$2,t_Base[[N°de semaine]:[N°de semaine]],T$6,t_Base[[Articles]:[Articles]],$A22)</f>
        <v>0</v>
      </c>
      <c r="U22" s="59">
        <f>SUMIFS(t_Base[[Quantité prise]:[Quantité prise]],t_Base[[N° de carte]:[N° de carte]],$B$2,t_Base[[N°de semaine]:[N°de semaine]],U$6,t_Base[[Articles]:[Articles]],$A22)</f>
        <v>0</v>
      </c>
      <c r="V22" s="59">
        <f>SUMIFS(t_Base[[Quantité prise]:[Quantité prise]],t_Base[[N° de carte]:[N° de carte]],$B$2,t_Base[[N°de semaine]:[N°de semaine]],V$6,t_Base[[Articles]:[Articles]],$A22)</f>
        <v>0</v>
      </c>
      <c r="W22" s="59">
        <f>SUMIFS(t_Base[[Quantité prise]:[Quantité prise]],t_Base[[N° de carte]:[N° de carte]],$B$2,t_Base[[N°de semaine]:[N°de semaine]],W$6,t_Base[[Articles]:[Articles]],$A22)</f>
        <v>0</v>
      </c>
      <c r="X22" s="59">
        <f>SUMIFS(t_Base[[Quantité prise]:[Quantité prise]],t_Base[[N° de carte]:[N° de carte]],$B$2,t_Base[[N°de semaine]:[N°de semaine]],X$6,t_Base[[Articles]:[Articles]],$A22)</f>
        <v>0</v>
      </c>
      <c r="Y22" s="59">
        <f>SUMIFS(t_Base[[Quantité prise]:[Quantité prise]],t_Base[[N° de carte]:[N° de carte]],$B$2,t_Base[[N°de semaine]:[N°de semaine]],Y$6,t_Base[[Articles]:[Articles]],$A22)</f>
        <v>0</v>
      </c>
      <c r="Z22" s="59">
        <f>SUMIFS(t_Base[[Quantité prise]:[Quantité prise]],t_Base[[N° de carte]:[N° de carte]],$B$2,t_Base[[N°de semaine]:[N°de semaine]],Z$6,t_Base[[Articles]:[Articles]],$A22)</f>
        <v>0</v>
      </c>
      <c r="AA22" s="59">
        <f>SUMIFS(t_Base[[Quantité prise]:[Quantité prise]],t_Base[[N° de carte]:[N° de carte]],$B$2,t_Base[[N°de semaine]:[N°de semaine]],AA$6,t_Base[[Articles]:[Articles]],$A22)</f>
        <v>0</v>
      </c>
      <c r="AB22" s="59">
        <f>SUMIFS(t_Base[[Quantité prise]:[Quantité prise]],t_Base[[N° de carte]:[N° de carte]],$B$2,t_Base[[N°de semaine]:[N°de semaine]],AB$6,t_Base[[Articles]:[Articles]],$A22)</f>
        <v>0</v>
      </c>
      <c r="AC22" s="59">
        <f>SUMIFS(t_Base[[Quantité prise]:[Quantité prise]],t_Base[[N° de carte]:[N° de carte]],$B$2,t_Base[[N°de semaine]:[N°de semaine]],AC$6,t_Base[[Articles]:[Articles]],$A22)</f>
        <v>0</v>
      </c>
      <c r="AD22" s="59">
        <f>SUMIFS(t_Base[[Quantité prise]:[Quantité prise]],t_Base[[N° de carte]:[N° de carte]],$B$2,t_Base[[N°de semaine]:[N°de semaine]],AD$6,t_Base[[Articles]:[Articles]],$A22)</f>
        <v>0</v>
      </c>
      <c r="AE22" s="59">
        <f>SUMIFS(t_Base[[Quantité prise]:[Quantité prise]],t_Base[[N° de carte]:[N° de carte]],$B$2,t_Base[[N°de semaine]:[N°de semaine]],AE$6,t_Base[[Articles]:[Articles]],$A22)</f>
        <v>0</v>
      </c>
      <c r="AF22" s="59">
        <f>SUMIFS(t_Base[[Quantité prise]:[Quantité prise]],t_Base[[N° de carte]:[N° de carte]],$B$2,t_Base[[N°de semaine]:[N°de semaine]],AF$6,t_Base[[Articles]:[Articles]],$A22)</f>
        <v>0</v>
      </c>
      <c r="AG22" s="59">
        <f>SUMIFS(t_Base[[Quantité prise]:[Quantité prise]],t_Base[[N° de carte]:[N° de carte]],$B$2,t_Base[[N°de semaine]:[N°de semaine]],AG$6,t_Base[[Articles]:[Articles]],$A22)</f>
        <v>0</v>
      </c>
      <c r="AH22" s="59">
        <f>SUMIFS(t_Base[[Quantité prise]:[Quantité prise]],t_Base[[N° de carte]:[N° de carte]],$B$2,t_Base[[N°de semaine]:[N°de semaine]],AH$6,t_Base[[Articles]:[Articles]],$A22)</f>
        <v>0</v>
      </c>
      <c r="AI22" s="59">
        <f>SUMIFS(t_Base[[Quantité prise]:[Quantité prise]],t_Base[[N° de carte]:[N° de carte]],$B$2,t_Base[[N°de semaine]:[N°de semaine]],AI$6,t_Base[[Articles]:[Articles]],$A22)</f>
        <v>0</v>
      </c>
      <c r="AJ22" s="59">
        <f>SUMIFS(t_Base[[Quantité prise]:[Quantité prise]],t_Base[[N° de carte]:[N° de carte]],$B$2,t_Base[[N°de semaine]:[N°de semaine]],AJ$6,t_Base[[Articles]:[Articles]],$A22)</f>
        <v>0</v>
      </c>
      <c r="AK22" s="59">
        <f>SUMIFS(t_Base[[Quantité prise]:[Quantité prise]],t_Base[[N° de carte]:[N° de carte]],$B$2,t_Base[[N°de semaine]:[N°de semaine]],AK$6,t_Base[[Articles]:[Articles]],$A22)</f>
        <v>0</v>
      </c>
      <c r="AL22" s="59">
        <f>SUMIFS(t_Base[[Quantité prise]:[Quantité prise]],t_Base[[N° de carte]:[N° de carte]],$B$2,t_Base[[N°de semaine]:[N°de semaine]],AL$6,t_Base[[Articles]:[Articles]],$A22)</f>
        <v>0</v>
      </c>
      <c r="AM22" s="17"/>
      <c r="AN22" s="17"/>
      <c r="AO22" s="17"/>
      <c r="AP22" s="17"/>
      <c r="AQ22" s="17"/>
      <c r="AR22" s="17"/>
      <c r="AS22" s="17"/>
      <c r="AT22" s="17"/>
      <c r="AU22" s="17"/>
      <c r="AV22" s="17"/>
    </row>
    <row r="23" spans="1:48" ht="20.25">
      <c r="A23" s="42" t="str">
        <f>Articles!B20</f>
        <v>Sirop</v>
      </c>
      <c r="B23" s="60">
        <f t="shared" si="0"/>
        <v>0</v>
      </c>
      <c r="C23" s="59">
        <f>SUMIFS(t_Base[[Quantité prise]:[Quantité prise]],t_Base[[N° de carte]:[N° de carte]],$B$2,t_Base[[N°de semaine]:[N°de semaine]],C$6,t_Base[[Articles]:[Articles]],$A23)</f>
        <v>0</v>
      </c>
      <c r="D23" s="59">
        <f>SUMIFS(t_Base[[Quantité prise]:[Quantité prise]],t_Base[[N° de carte]:[N° de carte]],$B$2,t_Base[[N°de semaine]:[N°de semaine]],D$6,t_Base[[Articles]:[Articles]],$A23)</f>
        <v>0</v>
      </c>
      <c r="E23" s="59">
        <f>SUMIFS(t_Base[[Quantité prise]:[Quantité prise]],t_Base[[N° de carte]:[N° de carte]],$B$2,t_Base[[N°de semaine]:[N°de semaine]],E$6,t_Base[[Articles]:[Articles]],$A23)</f>
        <v>0</v>
      </c>
      <c r="F23" s="59">
        <f>SUMIFS(t_Base[[Quantité prise]:[Quantité prise]],t_Base[[N° de carte]:[N° de carte]],$B$2,t_Base[[N°de semaine]:[N°de semaine]],F$6,t_Base[[Articles]:[Articles]],$A23)</f>
        <v>0</v>
      </c>
      <c r="G23" s="59">
        <f>SUMIFS(t_Base[[Quantité prise]:[Quantité prise]],t_Base[[N° de carte]:[N° de carte]],$B$2,t_Base[[N°de semaine]:[N°de semaine]],G$6,t_Base[[Articles]:[Articles]],$A23)</f>
        <v>0</v>
      </c>
      <c r="H23" s="59">
        <f>SUMIFS(t_Base[[Quantité prise]:[Quantité prise]],t_Base[[N° de carte]:[N° de carte]],$B$2,t_Base[[N°de semaine]:[N°de semaine]],H$6,t_Base[[Articles]:[Articles]],$A23)</f>
        <v>0</v>
      </c>
      <c r="I23" s="59">
        <f>SUMIFS(t_Base[[Quantité prise]:[Quantité prise]],t_Base[[N° de carte]:[N° de carte]],$B$2,t_Base[[N°de semaine]:[N°de semaine]],I$6,t_Base[[Articles]:[Articles]],$A23)</f>
        <v>0</v>
      </c>
      <c r="J23" s="59">
        <f>SUMIFS(t_Base[[Quantité prise]:[Quantité prise]],t_Base[[N° de carte]:[N° de carte]],$B$2,t_Base[[N°de semaine]:[N°de semaine]],J$6,t_Base[[Articles]:[Articles]],$A23)</f>
        <v>0</v>
      </c>
      <c r="K23" s="59">
        <f>SUMIFS(t_Base[[Quantité prise]:[Quantité prise]],t_Base[[N° de carte]:[N° de carte]],$B$2,t_Base[[N°de semaine]:[N°de semaine]],K$6,t_Base[[Articles]:[Articles]],$A23)</f>
        <v>0</v>
      </c>
      <c r="L23" s="59">
        <f>SUMIFS(t_Base[[Quantité prise]:[Quantité prise]],t_Base[[N° de carte]:[N° de carte]],$B$2,t_Base[[N°de semaine]:[N°de semaine]],L$6,t_Base[[Articles]:[Articles]],$A23)</f>
        <v>0</v>
      </c>
      <c r="M23" s="59">
        <f>SUMIFS(t_Base[[Quantité prise]:[Quantité prise]],t_Base[[N° de carte]:[N° de carte]],$B$2,t_Base[[N°de semaine]:[N°de semaine]],M$6,t_Base[[Articles]:[Articles]],$A23)</f>
        <v>0</v>
      </c>
      <c r="N23" s="59">
        <f>SUMIFS(t_Base[[Quantité prise]:[Quantité prise]],t_Base[[N° de carte]:[N° de carte]],$B$2,t_Base[[N°de semaine]:[N°de semaine]],N$6,t_Base[[Articles]:[Articles]],$A23)</f>
        <v>0</v>
      </c>
      <c r="O23" s="59">
        <f>SUMIFS(t_Base[[Quantité prise]:[Quantité prise]],t_Base[[N° de carte]:[N° de carte]],$B$2,t_Base[[N°de semaine]:[N°de semaine]],O$6,t_Base[[Articles]:[Articles]],$A23)</f>
        <v>0</v>
      </c>
      <c r="P23" s="59">
        <f>SUMIFS(t_Base[[Quantité prise]:[Quantité prise]],t_Base[[N° de carte]:[N° de carte]],$B$2,t_Base[[N°de semaine]:[N°de semaine]],P$6,t_Base[[Articles]:[Articles]],$A23)</f>
        <v>0</v>
      </c>
      <c r="Q23" s="59">
        <f>SUMIFS(t_Base[[Quantité prise]:[Quantité prise]],t_Base[[N° de carte]:[N° de carte]],$B$2,t_Base[[N°de semaine]:[N°de semaine]],Q$6,t_Base[[Articles]:[Articles]],$A23)</f>
        <v>0</v>
      </c>
      <c r="R23" s="59">
        <f>SUMIFS(t_Base[[Quantité prise]:[Quantité prise]],t_Base[[N° de carte]:[N° de carte]],$B$2,t_Base[[N°de semaine]:[N°de semaine]],R$6,t_Base[[Articles]:[Articles]],$A23)</f>
        <v>0</v>
      </c>
      <c r="S23" s="59">
        <f>SUMIFS(t_Base[[Quantité prise]:[Quantité prise]],t_Base[[N° de carte]:[N° de carte]],$B$2,t_Base[[N°de semaine]:[N°de semaine]],S$6,t_Base[[Articles]:[Articles]],$A23)</f>
        <v>0</v>
      </c>
      <c r="T23" s="59">
        <f>SUMIFS(t_Base[[Quantité prise]:[Quantité prise]],t_Base[[N° de carte]:[N° de carte]],$B$2,t_Base[[N°de semaine]:[N°de semaine]],T$6,t_Base[[Articles]:[Articles]],$A23)</f>
        <v>0</v>
      </c>
      <c r="U23" s="59">
        <f>SUMIFS(t_Base[[Quantité prise]:[Quantité prise]],t_Base[[N° de carte]:[N° de carte]],$B$2,t_Base[[N°de semaine]:[N°de semaine]],U$6,t_Base[[Articles]:[Articles]],$A23)</f>
        <v>0</v>
      </c>
      <c r="V23" s="59">
        <f>SUMIFS(t_Base[[Quantité prise]:[Quantité prise]],t_Base[[N° de carte]:[N° de carte]],$B$2,t_Base[[N°de semaine]:[N°de semaine]],V$6,t_Base[[Articles]:[Articles]],$A23)</f>
        <v>0</v>
      </c>
      <c r="W23" s="59">
        <f>SUMIFS(t_Base[[Quantité prise]:[Quantité prise]],t_Base[[N° de carte]:[N° de carte]],$B$2,t_Base[[N°de semaine]:[N°de semaine]],W$6,t_Base[[Articles]:[Articles]],$A23)</f>
        <v>0</v>
      </c>
      <c r="X23" s="59">
        <f>SUMIFS(t_Base[[Quantité prise]:[Quantité prise]],t_Base[[N° de carte]:[N° de carte]],$B$2,t_Base[[N°de semaine]:[N°de semaine]],X$6,t_Base[[Articles]:[Articles]],$A23)</f>
        <v>0</v>
      </c>
      <c r="Y23" s="59">
        <f>SUMIFS(t_Base[[Quantité prise]:[Quantité prise]],t_Base[[N° de carte]:[N° de carte]],$B$2,t_Base[[N°de semaine]:[N°de semaine]],Y$6,t_Base[[Articles]:[Articles]],$A23)</f>
        <v>0</v>
      </c>
      <c r="Z23" s="59">
        <f>SUMIFS(t_Base[[Quantité prise]:[Quantité prise]],t_Base[[N° de carte]:[N° de carte]],$B$2,t_Base[[N°de semaine]:[N°de semaine]],Z$6,t_Base[[Articles]:[Articles]],$A23)</f>
        <v>0</v>
      </c>
      <c r="AA23" s="59">
        <f>SUMIFS(t_Base[[Quantité prise]:[Quantité prise]],t_Base[[N° de carte]:[N° de carte]],$B$2,t_Base[[N°de semaine]:[N°de semaine]],AA$6,t_Base[[Articles]:[Articles]],$A23)</f>
        <v>0</v>
      </c>
      <c r="AB23" s="59">
        <f>SUMIFS(t_Base[[Quantité prise]:[Quantité prise]],t_Base[[N° de carte]:[N° de carte]],$B$2,t_Base[[N°de semaine]:[N°de semaine]],AB$6,t_Base[[Articles]:[Articles]],$A23)</f>
        <v>0</v>
      </c>
      <c r="AC23" s="59">
        <f>SUMIFS(t_Base[[Quantité prise]:[Quantité prise]],t_Base[[N° de carte]:[N° de carte]],$B$2,t_Base[[N°de semaine]:[N°de semaine]],AC$6,t_Base[[Articles]:[Articles]],$A23)</f>
        <v>0</v>
      </c>
      <c r="AD23" s="59">
        <f>SUMIFS(t_Base[[Quantité prise]:[Quantité prise]],t_Base[[N° de carte]:[N° de carte]],$B$2,t_Base[[N°de semaine]:[N°de semaine]],AD$6,t_Base[[Articles]:[Articles]],$A23)</f>
        <v>0</v>
      </c>
      <c r="AE23" s="59">
        <f>SUMIFS(t_Base[[Quantité prise]:[Quantité prise]],t_Base[[N° de carte]:[N° de carte]],$B$2,t_Base[[N°de semaine]:[N°de semaine]],AE$6,t_Base[[Articles]:[Articles]],$A23)</f>
        <v>0</v>
      </c>
      <c r="AF23" s="59">
        <f>SUMIFS(t_Base[[Quantité prise]:[Quantité prise]],t_Base[[N° de carte]:[N° de carte]],$B$2,t_Base[[N°de semaine]:[N°de semaine]],AF$6,t_Base[[Articles]:[Articles]],$A23)</f>
        <v>0</v>
      </c>
      <c r="AG23" s="59">
        <f>SUMIFS(t_Base[[Quantité prise]:[Quantité prise]],t_Base[[N° de carte]:[N° de carte]],$B$2,t_Base[[N°de semaine]:[N°de semaine]],AG$6,t_Base[[Articles]:[Articles]],$A23)</f>
        <v>0</v>
      </c>
      <c r="AH23" s="59">
        <f>SUMIFS(t_Base[[Quantité prise]:[Quantité prise]],t_Base[[N° de carte]:[N° de carte]],$B$2,t_Base[[N°de semaine]:[N°de semaine]],AH$6,t_Base[[Articles]:[Articles]],$A23)</f>
        <v>0</v>
      </c>
      <c r="AI23" s="59">
        <f>SUMIFS(t_Base[[Quantité prise]:[Quantité prise]],t_Base[[N° de carte]:[N° de carte]],$B$2,t_Base[[N°de semaine]:[N°de semaine]],AI$6,t_Base[[Articles]:[Articles]],$A23)</f>
        <v>0</v>
      </c>
      <c r="AJ23" s="59">
        <f>SUMIFS(t_Base[[Quantité prise]:[Quantité prise]],t_Base[[N° de carte]:[N° de carte]],$B$2,t_Base[[N°de semaine]:[N°de semaine]],AJ$6,t_Base[[Articles]:[Articles]],$A23)</f>
        <v>0</v>
      </c>
      <c r="AK23" s="59">
        <f>SUMIFS(t_Base[[Quantité prise]:[Quantité prise]],t_Base[[N° de carte]:[N° de carte]],$B$2,t_Base[[N°de semaine]:[N°de semaine]],AK$6,t_Base[[Articles]:[Articles]],$A23)</f>
        <v>0</v>
      </c>
      <c r="AL23" s="59">
        <f>SUMIFS(t_Base[[Quantité prise]:[Quantité prise]],t_Base[[N° de carte]:[N° de carte]],$B$2,t_Base[[N°de semaine]:[N°de semaine]],AL$6,t_Base[[Articles]:[Articles]],$A23)</f>
        <v>0</v>
      </c>
      <c r="AM23" s="17"/>
      <c r="AN23" s="17"/>
      <c r="AO23" s="17"/>
      <c r="AP23" s="17"/>
      <c r="AQ23" s="17"/>
      <c r="AR23" s="17"/>
      <c r="AS23" s="17"/>
      <c r="AT23" s="17"/>
      <c r="AU23" s="17"/>
      <c r="AV23" s="17"/>
    </row>
    <row r="24" spans="1:48" ht="20.25">
      <c r="A24" s="42" t="str">
        <f>Articles!B21</f>
        <v>Vinaigre</v>
      </c>
      <c r="B24" s="60">
        <f t="shared" si="0"/>
        <v>0</v>
      </c>
      <c r="C24" s="59">
        <f>SUMIFS(t_Base[[Quantité prise]:[Quantité prise]],t_Base[[N° de carte]:[N° de carte]],$B$2,t_Base[[N°de semaine]:[N°de semaine]],C$6,t_Base[[Articles]:[Articles]],$A24)</f>
        <v>0</v>
      </c>
      <c r="D24" s="59">
        <f>SUMIFS(t_Base[[Quantité prise]:[Quantité prise]],t_Base[[N° de carte]:[N° de carte]],$B$2,t_Base[[N°de semaine]:[N°de semaine]],D$6,t_Base[[Articles]:[Articles]],$A24)</f>
        <v>0</v>
      </c>
      <c r="E24" s="59">
        <f>SUMIFS(t_Base[[Quantité prise]:[Quantité prise]],t_Base[[N° de carte]:[N° de carte]],$B$2,t_Base[[N°de semaine]:[N°de semaine]],E$6,t_Base[[Articles]:[Articles]],$A24)</f>
        <v>0</v>
      </c>
      <c r="F24" s="59">
        <f>SUMIFS(t_Base[[Quantité prise]:[Quantité prise]],t_Base[[N° de carte]:[N° de carte]],$B$2,t_Base[[N°de semaine]:[N°de semaine]],F$6,t_Base[[Articles]:[Articles]],$A24)</f>
        <v>0</v>
      </c>
      <c r="G24" s="59">
        <f>SUMIFS(t_Base[[Quantité prise]:[Quantité prise]],t_Base[[N° de carte]:[N° de carte]],$B$2,t_Base[[N°de semaine]:[N°de semaine]],G$6,t_Base[[Articles]:[Articles]],$A24)</f>
        <v>0</v>
      </c>
      <c r="H24" s="59">
        <f>SUMIFS(t_Base[[Quantité prise]:[Quantité prise]],t_Base[[N° de carte]:[N° de carte]],$B$2,t_Base[[N°de semaine]:[N°de semaine]],H$6,t_Base[[Articles]:[Articles]],$A24)</f>
        <v>0</v>
      </c>
      <c r="I24" s="59">
        <f>SUMIFS(t_Base[[Quantité prise]:[Quantité prise]],t_Base[[N° de carte]:[N° de carte]],$B$2,t_Base[[N°de semaine]:[N°de semaine]],I$6,t_Base[[Articles]:[Articles]],$A24)</f>
        <v>0</v>
      </c>
      <c r="J24" s="59">
        <f>SUMIFS(t_Base[[Quantité prise]:[Quantité prise]],t_Base[[N° de carte]:[N° de carte]],$B$2,t_Base[[N°de semaine]:[N°de semaine]],J$6,t_Base[[Articles]:[Articles]],$A24)</f>
        <v>0</v>
      </c>
      <c r="K24" s="59">
        <f>SUMIFS(t_Base[[Quantité prise]:[Quantité prise]],t_Base[[N° de carte]:[N° de carte]],$B$2,t_Base[[N°de semaine]:[N°de semaine]],K$6,t_Base[[Articles]:[Articles]],$A24)</f>
        <v>0</v>
      </c>
      <c r="L24" s="59">
        <f>SUMIFS(t_Base[[Quantité prise]:[Quantité prise]],t_Base[[N° de carte]:[N° de carte]],$B$2,t_Base[[N°de semaine]:[N°de semaine]],L$6,t_Base[[Articles]:[Articles]],$A24)</f>
        <v>0</v>
      </c>
      <c r="M24" s="59">
        <f>SUMIFS(t_Base[[Quantité prise]:[Quantité prise]],t_Base[[N° de carte]:[N° de carte]],$B$2,t_Base[[N°de semaine]:[N°de semaine]],M$6,t_Base[[Articles]:[Articles]],$A24)</f>
        <v>0</v>
      </c>
      <c r="N24" s="59">
        <f>SUMIFS(t_Base[[Quantité prise]:[Quantité prise]],t_Base[[N° de carte]:[N° de carte]],$B$2,t_Base[[N°de semaine]:[N°de semaine]],N$6,t_Base[[Articles]:[Articles]],$A24)</f>
        <v>0</v>
      </c>
      <c r="O24" s="59">
        <f>SUMIFS(t_Base[[Quantité prise]:[Quantité prise]],t_Base[[N° de carte]:[N° de carte]],$B$2,t_Base[[N°de semaine]:[N°de semaine]],O$6,t_Base[[Articles]:[Articles]],$A24)</f>
        <v>0</v>
      </c>
      <c r="P24" s="59">
        <f>SUMIFS(t_Base[[Quantité prise]:[Quantité prise]],t_Base[[N° de carte]:[N° de carte]],$B$2,t_Base[[N°de semaine]:[N°de semaine]],P$6,t_Base[[Articles]:[Articles]],$A24)</f>
        <v>0</v>
      </c>
      <c r="Q24" s="59">
        <f>SUMIFS(t_Base[[Quantité prise]:[Quantité prise]],t_Base[[N° de carte]:[N° de carte]],$B$2,t_Base[[N°de semaine]:[N°de semaine]],Q$6,t_Base[[Articles]:[Articles]],$A24)</f>
        <v>0</v>
      </c>
      <c r="R24" s="59">
        <f>SUMIFS(t_Base[[Quantité prise]:[Quantité prise]],t_Base[[N° de carte]:[N° de carte]],$B$2,t_Base[[N°de semaine]:[N°de semaine]],R$6,t_Base[[Articles]:[Articles]],$A24)</f>
        <v>0</v>
      </c>
      <c r="S24" s="59">
        <f>SUMIFS(t_Base[[Quantité prise]:[Quantité prise]],t_Base[[N° de carte]:[N° de carte]],$B$2,t_Base[[N°de semaine]:[N°de semaine]],S$6,t_Base[[Articles]:[Articles]],$A24)</f>
        <v>0</v>
      </c>
      <c r="T24" s="59">
        <f>SUMIFS(t_Base[[Quantité prise]:[Quantité prise]],t_Base[[N° de carte]:[N° de carte]],$B$2,t_Base[[N°de semaine]:[N°de semaine]],T$6,t_Base[[Articles]:[Articles]],$A24)</f>
        <v>0</v>
      </c>
      <c r="U24" s="59">
        <f>SUMIFS(t_Base[[Quantité prise]:[Quantité prise]],t_Base[[N° de carte]:[N° de carte]],$B$2,t_Base[[N°de semaine]:[N°de semaine]],U$6,t_Base[[Articles]:[Articles]],$A24)</f>
        <v>0</v>
      </c>
      <c r="V24" s="59">
        <f>SUMIFS(t_Base[[Quantité prise]:[Quantité prise]],t_Base[[N° de carte]:[N° de carte]],$B$2,t_Base[[N°de semaine]:[N°de semaine]],V$6,t_Base[[Articles]:[Articles]],$A24)</f>
        <v>0</v>
      </c>
      <c r="W24" s="59">
        <f>SUMIFS(t_Base[[Quantité prise]:[Quantité prise]],t_Base[[N° de carte]:[N° de carte]],$B$2,t_Base[[N°de semaine]:[N°de semaine]],W$6,t_Base[[Articles]:[Articles]],$A24)</f>
        <v>0</v>
      </c>
      <c r="X24" s="59">
        <f>SUMIFS(t_Base[[Quantité prise]:[Quantité prise]],t_Base[[N° de carte]:[N° de carte]],$B$2,t_Base[[N°de semaine]:[N°de semaine]],X$6,t_Base[[Articles]:[Articles]],$A24)</f>
        <v>0</v>
      </c>
      <c r="Y24" s="59">
        <f>SUMIFS(t_Base[[Quantité prise]:[Quantité prise]],t_Base[[N° de carte]:[N° de carte]],$B$2,t_Base[[N°de semaine]:[N°de semaine]],Y$6,t_Base[[Articles]:[Articles]],$A24)</f>
        <v>0</v>
      </c>
      <c r="Z24" s="59">
        <f>SUMIFS(t_Base[[Quantité prise]:[Quantité prise]],t_Base[[N° de carte]:[N° de carte]],$B$2,t_Base[[N°de semaine]:[N°de semaine]],Z$6,t_Base[[Articles]:[Articles]],$A24)</f>
        <v>0</v>
      </c>
      <c r="AA24" s="59">
        <f>SUMIFS(t_Base[[Quantité prise]:[Quantité prise]],t_Base[[N° de carte]:[N° de carte]],$B$2,t_Base[[N°de semaine]:[N°de semaine]],AA$6,t_Base[[Articles]:[Articles]],$A24)</f>
        <v>0</v>
      </c>
      <c r="AB24" s="59">
        <f>SUMIFS(t_Base[[Quantité prise]:[Quantité prise]],t_Base[[N° de carte]:[N° de carte]],$B$2,t_Base[[N°de semaine]:[N°de semaine]],AB$6,t_Base[[Articles]:[Articles]],$A24)</f>
        <v>0</v>
      </c>
      <c r="AC24" s="59">
        <f>SUMIFS(t_Base[[Quantité prise]:[Quantité prise]],t_Base[[N° de carte]:[N° de carte]],$B$2,t_Base[[N°de semaine]:[N°de semaine]],AC$6,t_Base[[Articles]:[Articles]],$A24)</f>
        <v>0</v>
      </c>
      <c r="AD24" s="59">
        <f>SUMIFS(t_Base[[Quantité prise]:[Quantité prise]],t_Base[[N° de carte]:[N° de carte]],$B$2,t_Base[[N°de semaine]:[N°de semaine]],AD$6,t_Base[[Articles]:[Articles]],$A24)</f>
        <v>0</v>
      </c>
      <c r="AE24" s="59">
        <f>SUMIFS(t_Base[[Quantité prise]:[Quantité prise]],t_Base[[N° de carte]:[N° de carte]],$B$2,t_Base[[N°de semaine]:[N°de semaine]],AE$6,t_Base[[Articles]:[Articles]],$A24)</f>
        <v>0</v>
      </c>
      <c r="AF24" s="59">
        <f>SUMIFS(t_Base[[Quantité prise]:[Quantité prise]],t_Base[[N° de carte]:[N° de carte]],$B$2,t_Base[[N°de semaine]:[N°de semaine]],AF$6,t_Base[[Articles]:[Articles]],$A24)</f>
        <v>0</v>
      </c>
      <c r="AG24" s="59">
        <f>SUMIFS(t_Base[[Quantité prise]:[Quantité prise]],t_Base[[N° de carte]:[N° de carte]],$B$2,t_Base[[N°de semaine]:[N°de semaine]],AG$6,t_Base[[Articles]:[Articles]],$A24)</f>
        <v>0</v>
      </c>
      <c r="AH24" s="59">
        <f>SUMIFS(t_Base[[Quantité prise]:[Quantité prise]],t_Base[[N° de carte]:[N° de carte]],$B$2,t_Base[[N°de semaine]:[N°de semaine]],AH$6,t_Base[[Articles]:[Articles]],$A24)</f>
        <v>0</v>
      </c>
      <c r="AI24" s="59">
        <f>SUMIFS(t_Base[[Quantité prise]:[Quantité prise]],t_Base[[N° de carte]:[N° de carte]],$B$2,t_Base[[N°de semaine]:[N°de semaine]],AI$6,t_Base[[Articles]:[Articles]],$A24)</f>
        <v>0</v>
      </c>
      <c r="AJ24" s="59">
        <f>SUMIFS(t_Base[[Quantité prise]:[Quantité prise]],t_Base[[N° de carte]:[N° de carte]],$B$2,t_Base[[N°de semaine]:[N°de semaine]],AJ$6,t_Base[[Articles]:[Articles]],$A24)</f>
        <v>0</v>
      </c>
      <c r="AK24" s="59">
        <f>SUMIFS(t_Base[[Quantité prise]:[Quantité prise]],t_Base[[N° de carte]:[N° de carte]],$B$2,t_Base[[N°de semaine]:[N°de semaine]],AK$6,t_Base[[Articles]:[Articles]],$A24)</f>
        <v>0</v>
      </c>
      <c r="AL24" s="59">
        <f>SUMIFS(t_Base[[Quantité prise]:[Quantité prise]],t_Base[[N° de carte]:[N° de carte]],$B$2,t_Base[[N°de semaine]:[N°de semaine]],AL$6,t_Base[[Articles]:[Articles]],$A24)</f>
        <v>0</v>
      </c>
      <c r="AM24" s="17"/>
      <c r="AN24" s="17"/>
      <c r="AO24" s="17"/>
      <c r="AP24" s="17"/>
      <c r="AQ24" s="17"/>
      <c r="AR24" s="17"/>
      <c r="AS24" s="17"/>
      <c r="AT24" s="17"/>
      <c r="AU24" s="17"/>
      <c r="AV24" s="17"/>
    </row>
    <row r="25" spans="1:48" ht="20.25">
      <c r="A25" s="42" t="str">
        <f>Articles!B22</f>
        <v>Ketchup</v>
      </c>
      <c r="B25" s="60">
        <f t="shared" si="0"/>
        <v>0</v>
      </c>
      <c r="C25" s="59">
        <f>SUMIFS(t_Base[[Quantité prise]:[Quantité prise]],t_Base[[N° de carte]:[N° de carte]],$B$2,t_Base[[N°de semaine]:[N°de semaine]],C$6,t_Base[[Articles]:[Articles]],$A25)</f>
        <v>0</v>
      </c>
      <c r="D25" s="59">
        <f>SUMIFS(t_Base[[Quantité prise]:[Quantité prise]],t_Base[[N° de carte]:[N° de carte]],$B$2,t_Base[[N°de semaine]:[N°de semaine]],D$6,t_Base[[Articles]:[Articles]],$A25)</f>
        <v>0</v>
      </c>
      <c r="E25" s="59">
        <f>SUMIFS(t_Base[[Quantité prise]:[Quantité prise]],t_Base[[N° de carte]:[N° de carte]],$B$2,t_Base[[N°de semaine]:[N°de semaine]],E$6,t_Base[[Articles]:[Articles]],$A25)</f>
        <v>0</v>
      </c>
      <c r="F25" s="59">
        <f>SUMIFS(t_Base[[Quantité prise]:[Quantité prise]],t_Base[[N° de carte]:[N° de carte]],$B$2,t_Base[[N°de semaine]:[N°de semaine]],F$6,t_Base[[Articles]:[Articles]],$A25)</f>
        <v>0</v>
      </c>
      <c r="G25" s="59">
        <f>SUMIFS(t_Base[[Quantité prise]:[Quantité prise]],t_Base[[N° de carte]:[N° de carte]],$B$2,t_Base[[N°de semaine]:[N°de semaine]],G$6,t_Base[[Articles]:[Articles]],$A25)</f>
        <v>0</v>
      </c>
      <c r="H25" s="59">
        <f>SUMIFS(t_Base[[Quantité prise]:[Quantité prise]],t_Base[[N° de carte]:[N° de carte]],$B$2,t_Base[[N°de semaine]:[N°de semaine]],H$6,t_Base[[Articles]:[Articles]],$A25)</f>
        <v>0</v>
      </c>
      <c r="I25" s="59">
        <f>SUMIFS(t_Base[[Quantité prise]:[Quantité prise]],t_Base[[N° de carte]:[N° de carte]],$B$2,t_Base[[N°de semaine]:[N°de semaine]],I$6,t_Base[[Articles]:[Articles]],$A25)</f>
        <v>0</v>
      </c>
      <c r="J25" s="59">
        <f>SUMIFS(t_Base[[Quantité prise]:[Quantité prise]],t_Base[[N° de carte]:[N° de carte]],$B$2,t_Base[[N°de semaine]:[N°de semaine]],J$6,t_Base[[Articles]:[Articles]],$A25)</f>
        <v>0</v>
      </c>
      <c r="K25" s="59">
        <f>SUMIFS(t_Base[[Quantité prise]:[Quantité prise]],t_Base[[N° de carte]:[N° de carte]],$B$2,t_Base[[N°de semaine]:[N°de semaine]],K$6,t_Base[[Articles]:[Articles]],$A25)</f>
        <v>0</v>
      </c>
      <c r="L25" s="59">
        <f>SUMIFS(t_Base[[Quantité prise]:[Quantité prise]],t_Base[[N° de carte]:[N° de carte]],$B$2,t_Base[[N°de semaine]:[N°de semaine]],L$6,t_Base[[Articles]:[Articles]],$A25)</f>
        <v>0</v>
      </c>
      <c r="M25" s="59">
        <f>SUMIFS(t_Base[[Quantité prise]:[Quantité prise]],t_Base[[N° de carte]:[N° de carte]],$B$2,t_Base[[N°de semaine]:[N°de semaine]],M$6,t_Base[[Articles]:[Articles]],$A25)</f>
        <v>0</v>
      </c>
      <c r="N25" s="59">
        <f>SUMIFS(t_Base[[Quantité prise]:[Quantité prise]],t_Base[[N° de carte]:[N° de carte]],$B$2,t_Base[[N°de semaine]:[N°de semaine]],N$6,t_Base[[Articles]:[Articles]],$A25)</f>
        <v>0</v>
      </c>
      <c r="O25" s="59">
        <f>SUMIFS(t_Base[[Quantité prise]:[Quantité prise]],t_Base[[N° de carte]:[N° de carte]],$B$2,t_Base[[N°de semaine]:[N°de semaine]],O$6,t_Base[[Articles]:[Articles]],$A25)</f>
        <v>0</v>
      </c>
      <c r="P25" s="59">
        <f>SUMIFS(t_Base[[Quantité prise]:[Quantité prise]],t_Base[[N° de carte]:[N° de carte]],$B$2,t_Base[[N°de semaine]:[N°de semaine]],P$6,t_Base[[Articles]:[Articles]],$A25)</f>
        <v>0</v>
      </c>
      <c r="Q25" s="59">
        <f>SUMIFS(t_Base[[Quantité prise]:[Quantité prise]],t_Base[[N° de carte]:[N° de carte]],$B$2,t_Base[[N°de semaine]:[N°de semaine]],Q$6,t_Base[[Articles]:[Articles]],$A25)</f>
        <v>0</v>
      </c>
      <c r="R25" s="59">
        <f>SUMIFS(t_Base[[Quantité prise]:[Quantité prise]],t_Base[[N° de carte]:[N° de carte]],$B$2,t_Base[[N°de semaine]:[N°de semaine]],R$6,t_Base[[Articles]:[Articles]],$A25)</f>
        <v>0</v>
      </c>
      <c r="S25" s="59">
        <f>SUMIFS(t_Base[[Quantité prise]:[Quantité prise]],t_Base[[N° de carte]:[N° de carte]],$B$2,t_Base[[N°de semaine]:[N°de semaine]],S$6,t_Base[[Articles]:[Articles]],$A25)</f>
        <v>0</v>
      </c>
      <c r="T25" s="59">
        <f>SUMIFS(t_Base[[Quantité prise]:[Quantité prise]],t_Base[[N° de carte]:[N° de carte]],$B$2,t_Base[[N°de semaine]:[N°de semaine]],T$6,t_Base[[Articles]:[Articles]],$A25)</f>
        <v>0</v>
      </c>
      <c r="U25" s="59">
        <f>SUMIFS(t_Base[[Quantité prise]:[Quantité prise]],t_Base[[N° de carte]:[N° de carte]],$B$2,t_Base[[N°de semaine]:[N°de semaine]],U$6,t_Base[[Articles]:[Articles]],$A25)</f>
        <v>0</v>
      </c>
      <c r="V25" s="59">
        <f>SUMIFS(t_Base[[Quantité prise]:[Quantité prise]],t_Base[[N° de carte]:[N° de carte]],$B$2,t_Base[[N°de semaine]:[N°de semaine]],V$6,t_Base[[Articles]:[Articles]],$A25)</f>
        <v>0</v>
      </c>
      <c r="W25" s="59">
        <f>SUMIFS(t_Base[[Quantité prise]:[Quantité prise]],t_Base[[N° de carte]:[N° de carte]],$B$2,t_Base[[N°de semaine]:[N°de semaine]],W$6,t_Base[[Articles]:[Articles]],$A25)</f>
        <v>0</v>
      </c>
      <c r="X25" s="59">
        <f>SUMIFS(t_Base[[Quantité prise]:[Quantité prise]],t_Base[[N° de carte]:[N° de carte]],$B$2,t_Base[[N°de semaine]:[N°de semaine]],X$6,t_Base[[Articles]:[Articles]],$A25)</f>
        <v>0</v>
      </c>
      <c r="Y25" s="59">
        <f>SUMIFS(t_Base[[Quantité prise]:[Quantité prise]],t_Base[[N° de carte]:[N° de carte]],$B$2,t_Base[[N°de semaine]:[N°de semaine]],Y$6,t_Base[[Articles]:[Articles]],$A25)</f>
        <v>0</v>
      </c>
      <c r="Z25" s="59">
        <f>SUMIFS(t_Base[[Quantité prise]:[Quantité prise]],t_Base[[N° de carte]:[N° de carte]],$B$2,t_Base[[N°de semaine]:[N°de semaine]],Z$6,t_Base[[Articles]:[Articles]],$A25)</f>
        <v>0</v>
      </c>
      <c r="AA25" s="59">
        <f>SUMIFS(t_Base[[Quantité prise]:[Quantité prise]],t_Base[[N° de carte]:[N° de carte]],$B$2,t_Base[[N°de semaine]:[N°de semaine]],AA$6,t_Base[[Articles]:[Articles]],$A25)</f>
        <v>0</v>
      </c>
      <c r="AB25" s="59">
        <f>SUMIFS(t_Base[[Quantité prise]:[Quantité prise]],t_Base[[N° de carte]:[N° de carte]],$B$2,t_Base[[N°de semaine]:[N°de semaine]],AB$6,t_Base[[Articles]:[Articles]],$A25)</f>
        <v>0</v>
      </c>
      <c r="AC25" s="59">
        <f>SUMIFS(t_Base[[Quantité prise]:[Quantité prise]],t_Base[[N° de carte]:[N° de carte]],$B$2,t_Base[[N°de semaine]:[N°de semaine]],AC$6,t_Base[[Articles]:[Articles]],$A25)</f>
        <v>0</v>
      </c>
      <c r="AD25" s="59">
        <f>SUMIFS(t_Base[[Quantité prise]:[Quantité prise]],t_Base[[N° de carte]:[N° de carte]],$B$2,t_Base[[N°de semaine]:[N°de semaine]],AD$6,t_Base[[Articles]:[Articles]],$A25)</f>
        <v>0</v>
      </c>
      <c r="AE25" s="59">
        <f>SUMIFS(t_Base[[Quantité prise]:[Quantité prise]],t_Base[[N° de carte]:[N° de carte]],$B$2,t_Base[[N°de semaine]:[N°de semaine]],AE$6,t_Base[[Articles]:[Articles]],$A25)</f>
        <v>0</v>
      </c>
      <c r="AF25" s="59">
        <f>SUMIFS(t_Base[[Quantité prise]:[Quantité prise]],t_Base[[N° de carte]:[N° de carte]],$B$2,t_Base[[N°de semaine]:[N°de semaine]],AF$6,t_Base[[Articles]:[Articles]],$A25)</f>
        <v>0</v>
      </c>
      <c r="AG25" s="59">
        <f>SUMIFS(t_Base[[Quantité prise]:[Quantité prise]],t_Base[[N° de carte]:[N° de carte]],$B$2,t_Base[[N°de semaine]:[N°de semaine]],AG$6,t_Base[[Articles]:[Articles]],$A25)</f>
        <v>0</v>
      </c>
      <c r="AH25" s="59">
        <f>SUMIFS(t_Base[[Quantité prise]:[Quantité prise]],t_Base[[N° de carte]:[N° de carte]],$B$2,t_Base[[N°de semaine]:[N°de semaine]],AH$6,t_Base[[Articles]:[Articles]],$A25)</f>
        <v>0</v>
      </c>
      <c r="AI25" s="59">
        <f>SUMIFS(t_Base[[Quantité prise]:[Quantité prise]],t_Base[[N° de carte]:[N° de carte]],$B$2,t_Base[[N°de semaine]:[N°de semaine]],AI$6,t_Base[[Articles]:[Articles]],$A25)</f>
        <v>0</v>
      </c>
      <c r="AJ25" s="59">
        <f>SUMIFS(t_Base[[Quantité prise]:[Quantité prise]],t_Base[[N° de carte]:[N° de carte]],$B$2,t_Base[[N°de semaine]:[N°de semaine]],AJ$6,t_Base[[Articles]:[Articles]],$A25)</f>
        <v>0</v>
      </c>
      <c r="AK25" s="59">
        <f>SUMIFS(t_Base[[Quantité prise]:[Quantité prise]],t_Base[[N° de carte]:[N° de carte]],$B$2,t_Base[[N°de semaine]:[N°de semaine]],AK$6,t_Base[[Articles]:[Articles]],$A25)</f>
        <v>0</v>
      </c>
      <c r="AL25" s="59">
        <f>SUMIFS(t_Base[[Quantité prise]:[Quantité prise]],t_Base[[N° de carte]:[N° de carte]],$B$2,t_Base[[N°de semaine]:[N°de semaine]],AL$6,t_Base[[Articles]:[Articles]],$A25)</f>
        <v>0</v>
      </c>
      <c r="AM25" s="17"/>
      <c r="AN25" s="17"/>
      <c r="AO25" s="17"/>
      <c r="AP25" s="17"/>
      <c r="AQ25" s="17"/>
      <c r="AR25" s="17"/>
      <c r="AS25" s="17"/>
      <c r="AT25" s="17"/>
      <c r="AU25" s="17"/>
      <c r="AV25" s="17"/>
    </row>
    <row r="26" spans="1:48" ht="20.25">
      <c r="A26" s="42" t="str">
        <f>Articles!B23</f>
        <v>Mayonaise</v>
      </c>
      <c r="B26" s="60">
        <f t="shared" si="0"/>
        <v>0</v>
      </c>
      <c r="C26" s="59">
        <f>SUMIFS(t_Base[[Quantité prise]:[Quantité prise]],t_Base[[N° de carte]:[N° de carte]],$B$2,t_Base[[N°de semaine]:[N°de semaine]],C$6,t_Base[[Articles]:[Articles]],$A26)</f>
        <v>0</v>
      </c>
      <c r="D26" s="59">
        <f>SUMIFS(t_Base[[Quantité prise]:[Quantité prise]],t_Base[[N° de carte]:[N° de carte]],$B$2,t_Base[[N°de semaine]:[N°de semaine]],D$6,t_Base[[Articles]:[Articles]],$A26)</f>
        <v>0</v>
      </c>
      <c r="E26" s="59">
        <f>SUMIFS(t_Base[[Quantité prise]:[Quantité prise]],t_Base[[N° de carte]:[N° de carte]],$B$2,t_Base[[N°de semaine]:[N°de semaine]],E$6,t_Base[[Articles]:[Articles]],$A26)</f>
        <v>0</v>
      </c>
      <c r="F26" s="59">
        <f>SUMIFS(t_Base[[Quantité prise]:[Quantité prise]],t_Base[[N° de carte]:[N° de carte]],$B$2,t_Base[[N°de semaine]:[N°de semaine]],F$6,t_Base[[Articles]:[Articles]],$A26)</f>
        <v>0</v>
      </c>
      <c r="G26" s="59">
        <f>SUMIFS(t_Base[[Quantité prise]:[Quantité prise]],t_Base[[N° de carte]:[N° de carte]],$B$2,t_Base[[N°de semaine]:[N°de semaine]],G$6,t_Base[[Articles]:[Articles]],$A26)</f>
        <v>0</v>
      </c>
      <c r="H26" s="59">
        <f>SUMIFS(t_Base[[Quantité prise]:[Quantité prise]],t_Base[[N° de carte]:[N° de carte]],$B$2,t_Base[[N°de semaine]:[N°de semaine]],H$6,t_Base[[Articles]:[Articles]],$A26)</f>
        <v>0</v>
      </c>
      <c r="I26" s="59">
        <f>SUMIFS(t_Base[[Quantité prise]:[Quantité prise]],t_Base[[N° de carte]:[N° de carte]],$B$2,t_Base[[N°de semaine]:[N°de semaine]],I$6,t_Base[[Articles]:[Articles]],$A26)</f>
        <v>0</v>
      </c>
      <c r="J26" s="59">
        <f>SUMIFS(t_Base[[Quantité prise]:[Quantité prise]],t_Base[[N° de carte]:[N° de carte]],$B$2,t_Base[[N°de semaine]:[N°de semaine]],J$6,t_Base[[Articles]:[Articles]],$A26)</f>
        <v>0</v>
      </c>
      <c r="K26" s="59">
        <f>SUMIFS(t_Base[[Quantité prise]:[Quantité prise]],t_Base[[N° de carte]:[N° de carte]],$B$2,t_Base[[N°de semaine]:[N°de semaine]],K$6,t_Base[[Articles]:[Articles]],$A26)</f>
        <v>0</v>
      </c>
      <c r="L26" s="59">
        <f>SUMIFS(t_Base[[Quantité prise]:[Quantité prise]],t_Base[[N° de carte]:[N° de carte]],$B$2,t_Base[[N°de semaine]:[N°de semaine]],L$6,t_Base[[Articles]:[Articles]],$A26)</f>
        <v>0</v>
      </c>
      <c r="M26" s="59">
        <f>SUMIFS(t_Base[[Quantité prise]:[Quantité prise]],t_Base[[N° de carte]:[N° de carte]],$B$2,t_Base[[N°de semaine]:[N°de semaine]],M$6,t_Base[[Articles]:[Articles]],$A26)</f>
        <v>0</v>
      </c>
      <c r="N26" s="59">
        <f>SUMIFS(t_Base[[Quantité prise]:[Quantité prise]],t_Base[[N° de carte]:[N° de carte]],$B$2,t_Base[[N°de semaine]:[N°de semaine]],N$6,t_Base[[Articles]:[Articles]],$A26)</f>
        <v>0</v>
      </c>
      <c r="O26" s="59">
        <f>SUMIFS(t_Base[[Quantité prise]:[Quantité prise]],t_Base[[N° de carte]:[N° de carte]],$B$2,t_Base[[N°de semaine]:[N°de semaine]],O$6,t_Base[[Articles]:[Articles]],$A26)</f>
        <v>0</v>
      </c>
      <c r="P26" s="59">
        <f>SUMIFS(t_Base[[Quantité prise]:[Quantité prise]],t_Base[[N° de carte]:[N° de carte]],$B$2,t_Base[[N°de semaine]:[N°de semaine]],P$6,t_Base[[Articles]:[Articles]],$A26)</f>
        <v>0</v>
      </c>
      <c r="Q26" s="59">
        <f>SUMIFS(t_Base[[Quantité prise]:[Quantité prise]],t_Base[[N° de carte]:[N° de carte]],$B$2,t_Base[[N°de semaine]:[N°de semaine]],Q$6,t_Base[[Articles]:[Articles]],$A26)</f>
        <v>0</v>
      </c>
      <c r="R26" s="59">
        <f>SUMIFS(t_Base[[Quantité prise]:[Quantité prise]],t_Base[[N° de carte]:[N° de carte]],$B$2,t_Base[[N°de semaine]:[N°de semaine]],R$6,t_Base[[Articles]:[Articles]],$A26)</f>
        <v>0</v>
      </c>
      <c r="S26" s="59">
        <f>SUMIFS(t_Base[[Quantité prise]:[Quantité prise]],t_Base[[N° de carte]:[N° de carte]],$B$2,t_Base[[N°de semaine]:[N°de semaine]],S$6,t_Base[[Articles]:[Articles]],$A26)</f>
        <v>0</v>
      </c>
      <c r="T26" s="59">
        <f>SUMIFS(t_Base[[Quantité prise]:[Quantité prise]],t_Base[[N° de carte]:[N° de carte]],$B$2,t_Base[[N°de semaine]:[N°de semaine]],T$6,t_Base[[Articles]:[Articles]],$A26)</f>
        <v>0</v>
      </c>
      <c r="U26" s="59">
        <f>SUMIFS(t_Base[[Quantité prise]:[Quantité prise]],t_Base[[N° de carte]:[N° de carte]],$B$2,t_Base[[N°de semaine]:[N°de semaine]],U$6,t_Base[[Articles]:[Articles]],$A26)</f>
        <v>0</v>
      </c>
      <c r="V26" s="59">
        <f>SUMIFS(t_Base[[Quantité prise]:[Quantité prise]],t_Base[[N° de carte]:[N° de carte]],$B$2,t_Base[[N°de semaine]:[N°de semaine]],V$6,t_Base[[Articles]:[Articles]],$A26)</f>
        <v>0</v>
      </c>
      <c r="W26" s="59">
        <f>SUMIFS(t_Base[[Quantité prise]:[Quantité prise]],t_Base[[N° de carte]:[N° de carte]],$B$2,t_Base[[N°de semaine]:[N°de semaine]],W$6,t_Base[[Articles]:[Articles]],$A26)</f>
        <v>0</v>
      </c>
      <c r="X26" s="59">
        <f>SUMIFS(t_Base[[Quantité prise]:[Quantité prise]],t_Base[[N° de carte]:[N° de carte]],$B$2,t_Base[[N°de semaine]:[N°de semaine]],X$6,t_Base[[Articles]:[Articles]],$A26)</f>
        <v>0</v>
      </c>
      <c r="Y26" s="59">
        <f>SUMIFS(t_Base[[Quantité prise]:[Quantité prise]],t_Base[[N° de carte]:[N° de carte]],$B$2,t_Base[[N°de semaine]:[N°de semaine]],Y$6,t_Base[[Articles]:[Articles]],$A26)</f>
        <v>0</v>
      </c>
      <c r="Z26" s="59">
        <f>SUMIFS(t_Base[[Quantité prise]:[Quantité prise]],t_Base[[N° de carte]:[N° de carte]],$B$2,t_Base[[N°de semaine]:[N°de semaine]],Z$6,t_Base[[Articles]:[Articles]],$A26)</f>
        <v>0</v>
      </c>
      <c r="AA26" s="59">
        <f>SUMIFS(t_Base[[Quantité prise]:[Quantité prise]],t_Base[[N° de carte]:[N° de carte]],$B$2,t_Base[[N°de semaine]:[N°de semaine]],AA$6,t_Base[[Articles]:[Articles]],$A26)</f>
        <v>0</v>
      </c>
      <c r="AB26" s="59">
        <f>SUMIFS(t_Base[[Quantité prise]:[Quantité prise]],t_Base[[N° de carte]:[N° de carte]],$B$2,t_Base[[N°de semaine]:[N°de semaine]],AB$6,t_Base[[Articles]:[Articles]],$A26)</f>
        <v>0</v>
      </c>
      <c r="AC26" s="59">
        <f>SUMIFS(t_Base[[Quantité prise]:[Quantité prise]],t_Base[[N° de carte]:[N° de carte]],$B$2,t_Base[[N°de semaine]:[N°de semaine]],AC$6,t_Base[[Articles]:[Articles]],$A26)</f>
        <v>0</v>
      </c>
      <c r="AD26" s="59">
        <f>SUMIFS(t_Base[[Quantité prise]:[Quantité prise]],t_Base[[N° de carte]:[N° de carte]],$B$2,t_Base[[N°de semaine]:[N°de semaine]],AD$6,t_Base[[Articles]:[Articles]],$A26)</f>
        <v>0</v>
      </c>
      <c r="AE26" s="59">
        <f>SUMIFS(t_Base[[Quantité prise]:[Quantité prise]],t_Base[[N° de carte]:[N° de carte]],$B$2,t_Base[[N°de semaine]:[N°de semaine]],AE$6,t_Base[[Articles]:[Articles]],$A26)</f>
        <v>0</v>
      </c>
      <c r="AF26" s="59">
        <f>SUMIFS(t_Base[[Quantité prise]:[Quantité prise]],t_Base[[N° de carte]:[N° de carte]],$B$2,t_Base[[N°de semaine]:[N°de semaine]],AF$6,t_Base[[Articles]:[Articles]],$A26)</f>
        <v>0</v>
      </c>
      <c r="AG26" s="59">
        <f>SUMIFS(t_Base[[Quantité prise]:[Quantité prise]],t_Base[[N° de carte]:[N° de carte]],$B$2,t_Base[[N°de semaine]:[N°de semaine]],AG$6,t_Base[[Articles]:[Articles]],$A26)</f>
        <v>0</v>
      </c>
      <c r="AH26" s="59">
        <f>SUMIFS(t_Base[[Quantité prise]:[Quantité prise]],t_Base[[N° de carte]:[N° de carte]],$B$2,t_Base[[N°de semaine]:[N°de semaine]],AH$6,t_Base[[Articles]:[Articles]],$A26)</f>
        <v>0</v>
      </c>
      <c r="AI26" s="59">
        <f>SUMIFS(t_Base[[Quantité prise]:[Quantité prise]],t_Base[[N° de carte]:[N° de carte]],$B$2,t_Base[[N°de semaine]:[N°de semaine]],AI$6,t_Base[[Articles]:[Articles]],$A26)</f>
        <v>0</v>
      </c>
      <c r="AJ26" s="59">
        <f>SUMIFS(t_Base[[Quantité prise]:[Quantité prise]],t_Base[[N° de carte]:[N° de carte]],$B$2,t_Base[[N°de semaine]:[N°de semaine]],AJ$6,t_Base[[Articles]:[Articles]],$A26)</f>
        <v>0</v>
      </c>
      <c r="AK26" s="59">
        <f>SUMIFS(t_Base[[Quantité prise]:[Quantité prise]],t_Base[[N° de carte]:[N° de carte]],$B$2,t_Base[[N°de semaine]:[N°de semaine]],AK$6,t_Base[[Articles]:[Articles]],$A26)</f>
        <v>0</v>
      </c>
      <c r="AL26" s="59">
        <f>SUMIFS(t_Base[[Quantité prise]:[Quantité prise]],t_Base[[N° de carte]:[N° de carte]],$B$2,t_Base[[N°de semaine]:[N°de semaine]],AL$6,t_Base[[Articles]:[Articles]],$A26)</f>
        <v>0</v>
      </c>
      <c r="AM26" s="17"/>
      <c r="AN26" s="17"/>
      <c r="AO26" s="17"/>
      <c r="AP26" s="17"/>
      <c r="AQ26" s="17"/>
      <c r="AR26" s="17"/>
      <c r="AS26" s="17"/>
      <c r="AT26" s="17"/>
      <c r="AU26" s="17"/>
      <c r="AV26" s="17"/>
    </row>
    <row r="27" spans="1:48" ht="20.25">
      <c r="A27" s="42" t="str">
        <f>Articles!B24</f>
        <v>Lot 4 savonnettes</v>
      </c>
      <c r="B27" s="60">
        <f t="shared" si="0"/>
        <v>0</v>
      </c>
      <c r="C27" s="59">
        <f>SUMIFS(t_Base[[Quantité prise]:[Quantité prise]],t_Base[[N° de carte]:[N° de carte]],$B$2,t_Base[[N°de semaine]:[N°de semaine]],C$6,t_Base[[Articles]:[Articles]],$A27)</f>
        <v>0</v>
      </c>
      <c r="D27" s="59">
        <f>SUMIFS(t_Base[[Quantité prise]:[Quantité prise]],t_Base[[N° de carte]:[N° de carte]],$B$2,t_Base[[N°de semaine]:[N°de semaine]],D$6,t_Base[[Articles]:[Articles]],$A27)</f>
        <v>0</v>
      </c>
      <c r="E27" s="59">
        <f>SUMIFS(t_Base[[Quantité prise]:[Quantité prise]],t_Base[[N° de carte]:[N° de carte]],$B$2,t_Base[[N°de semaine]:[N°de semaine]],E$6,t_Base[[Articles]:[Articles]],$A27)</f>
        <v>0</v>
      </c>
      <c r="F27" s="59">
        <f>SUMIFS(t_Base[[Quantité prise]:[Quantité prise]],t_Base[[N° de carte]:[N° de carte]],$B$2,t_Base[[N°de semaine]:[N°de semaine]],F$6,t_Base[[Articles]:[Articles]],$A27)</f>
        <v>0</v>
      </c>
      <c r="G27" s="59">
        <f>SUMIFS(t_Base[[Quantité prise]:[Quantité prise]],t_Base[[N° de carte]:[N° de carte]],$B$2,t_Base[[N°de semaine]:[N°de semaine]],G$6,t_Base[[Articles]:[Articles]],$A27)</f>
        <v>0</v>
      </c>
      <c r="H27" s="59">
        <f>SUMIFS(t_Base[[Quantité prise]:[Quantité prise]],t_Base[[N° de carte]:[N° de carte]],$B$2,t_Base[[N°de semaine]:[N°de semaine]],H$6,t_Base[[Articles]:[Articles]],$A27)</f>
        <v>0</v>
      </c>
      <c r="I27" s="59">
        <f>SUMIFS(t_Base[[Quantité prise]:[Quantité prise]],t_Base[[N° de carte]:[N° de carte]],$B$2,t_Base[[N°de semaine]:[N°de semaine]],I$6,t_Base[[Articles]:[Articles]],$A27)</f>
        <v>0</v>
      </c>
      <c r="J27" s="59">
        <f>SUMIFS(t_Base[[Quantité prise]:[Quantité prise]],t_Base[[N° de carte]:[N° de carte]],$B$2,t_Base[[N°de semaine]:[N°de semaine]],J$6,t_Base[[Articles]:[Articles]],$A27)</f>
        <v>0</v>
      </c>
      <c r="K27" s="59">
        <f>SUMIFS(t_Base[[Quantité prise]:[Quantité prise]],t_Base[[N° de carte]:[N° de carte]],$B$2,t_Base[[N°de semaine]:[N°de semaine]],K$6,t_Base[[Articles]:[Articles]],$A27)</f>
        <v>0</v>
      </c>
      <c r="L27" s="59">
        <f>SUMIFS(t_Base[[Quantité prise]:[Quantité prise]],t_Base[[N° de carte]:[N° de carte]],$B$2,t_Base[[N°de semaine]:[N°de semaine]],L$6,t_Base[[Articles]:[Articles]],$A27)</f>
        <v>0</v>
      </c>
      <c r="M27" s="59">
        <f>SUMIFS(t_Base[[Quantité prise]:[Quantité prise]],t_Base[[N° de carte]:[N° de carte]],$B$2,t_Base[[N°de semaine]:[N°de semaine]],M$6,t_Base[[Articles]:[Articles]],$A27)</f>
        <v>0</v>
      </c>
      <c r="N27" s="59">
        <f>SUMIFS(t_Base[[Quantité prise]:[Quantité prise]],t_Base[[N° de carte]:[N° de carte]],$B$2,t_Base[[N°de semaine]:[N°de semaine]],N$6,t_Base[[Articles]:[Articles]],$A27)</f>
        <v>0</v>
      </c>
      <c r="O27" s="59">
        <f>SUMIFS(t_Base[[Quantité prise]:[Quantité prise]],t_Base[[N° de carte]:[N° de carte]],$B$2,t_Base[[N°de semaine]:[N°de semaine]],O$6,t_Base[[Articles]:[Articles]],$A27)</f>
        <v>0</v>
      </c>
      <c r="P27" s="59">
        <f>SUMIFS(t_Base[[Quantité prise]:[Quantité prise]],t_Base[[N° de carte]:[N° de carte]],$B$2,t_Base[[N°de semaine]:[N°de semaine]],P$6,t_Base[[Articles]:[Articles]],$A27)</f>
        <v>0</v>
      </c>
      <c r="Q27" s="59">
        <f>SUMIFS(t_Base[[Quantité prise]:[Quantité prise]],t_Base[[N° de carte]:[N° de carte]],$B$2,t_Base[[N°de semaine]:[N°de semaine]],Q$6,t_Base[[Articles]:[Articles]],$A27)</f>
        <v>0</v>
      </c>
      <c r="R27" s="59">
        <f>SUMIFS(t_Base[[Quantité prise]:[Quantité prise]],t_Base[[N° de carte]:[N° de carte]],$B$2,t_Base[[N°de semaine]:[N°de semaine]],R$6,t_Base[[Articles]:[Articles]],$A27)</f>
        <v>0</v>
      </c>
      <c r="S27" s="59">
        <f>SUMIFS(t_Base[[Quantité prise]:[Quantité prise]],t_Base[[N° de carte]:[N° de carte]],$B$2,t_Base[[N°de semaine]:[N°de semaine]],S$6,t_Base[[Articles]:[Articles]],$A27)</f>
        <v>0</v>
      </c>
      <c r="T27" s="59">
        <f>SUMIFS(t_Base[[Quantité prise]:[Quantité prise]],t_Base[[N° de carte]:[N° de carte]],$B$2,t_Base[[N°de semaine]:[N°de semaine]],T$6,t_Base[[Articles]:[Articles]],$A27)</f>
        <v>0</v>
      </c>
      <c r="U27" s="59">
        <f>SUMIFS(t_Base[[Quantité prise]:[Quantité prise]],t_Base[[N° de carte]:[N° de carte]],$B$2,t_Base[[N°de semaine]:[N°de semaine]],U$6,t_Base[[Articles]:[Articles]],$A27)</f>
        <v>0</v>
      </c>
      <c r="V27" s="59">
        <f>SUMIFS(t_Base[[Quantité prise]:[Quantité prise]],t_Base[[N° de carte]:[N° de carte]],$B$2,t_Base[[N°de semaine]:[N°de semaine]],V$6,t_Base[[Articles]:[Articles]],$A27)</f>
        <v>0</v>
      </c>
      <c r="W27" s="59">
        <f>SUMIFS(t_Base[[Quantité prise]:[Quantité prise]],t_Base[[N° de carte]:[N° de carte]],$B$2,t_Base[[N°de semaine]:[N°de semaine]],W$6,t_Base[[Articles]:[Articles]],$A27)</f>
        <v>0</v>
      </c>
      <c r="X27" s="59">
        <f>SUMIFS(t_Base[[Quantité prise]:[Quantité prise]],t_Base[[N° de carte]:[N° de carte]],$B$2,t_Base[[N°de semaine]:[N°de semaine]],X$6,t_Base[[Articles]:[Articles]],$A27)</f>
        <v>0</v>
      </c>
      <c r="Y27" s="59">
        <f>SUMIFS(t_Base[[Quantité prise]:[Quantité prise]],t_Base[[N° de carte]:[N° de carte]],$B$2,t_Base[[N°de semaine]:[N°de semaine]],Y$6,t_Base[[Articles]:[Articles]],$A27)</f>
        <v>0</v>
      </c>
      <c r="Z27" s="59">
        <f>SUMIFS(t_Base[[Quantité prise]:[Quantité prise]],t_Base[[N° de carte]:[N° de carte]],$B$2,t_Base[[N°de semaine]:[N°de semaine]],Z$6,t_Base[[Articles]:[Articles]],$A27)</f>
        <v>0</v>
      </c>
      <c r="AA27" s="59">
        <f>SUMIFS(t_Base[[Quantité prise]:[Quantité prise]],t_Base[[N° de carte]:[N° de carte]],$B$2,t_Base[[N°de semaine]:[N°de semaine]],AA$6,t_Base[[Articles]:[Articles]],$A27)</f>
        <v>0</v>
      </c>
      <c r="AB27" s="59">
        <f>SUMIFS(t_Base[[Quantité prise]:[Quantité prise]],t_Base[[N° de carte]:[N° de carte]],$B$2,t_Base[[N°de semaine]:[N°de semaine]],AB$6,t_Base[[Articles]:[Articles]],$A27)</f>
        <v>0</v>
      </c>
      <c r="AC27" s="59">
        <f>SUMIFS(t_Base[[Quantité prise]:[Quantité prise]],t_Base[[N° de carte]:[N° de carte]],$B$2,t_Base[[N°de semaine]:[N°de semaine]],AC$6,t_Base[[Articles]:[Articles]],$A27)</f>
        <v>0</v>
      </c>
      <c r="AD27" s="59">
        <f>SUMIFS(t_Base[[Quantité prise]:[Quantité prise]],t_Base[[N° de carte]:[N° de carte]],$B$2,t_Base[[N°de semaine]:[N°de semaine]],AD$6,t_Base[[Articles]:[Articles]],$A27)</f>
        <v>0</v>
      </c>
      <c r="AE27" s="59">
        <f>SUMIFS(t_Base[[Quantité prise]:[Quantité prise]],t_Base[[N° de carte]:[N° de carte]],$B$2,t_Base[[N°de semaine]:[N°de semaine]],AE$6,t_Base[[Articles]:[Articles]],$A27)</f>
        <v>0</v>
      </c>
      <c r="AF27" s="59">
        <f>SUMIFS(t_Base[[Quantité prise]:[Quantité prise]],t_Base[[N° de carte]:[N° de carte]],$B$2,t_Base[[N°de semaine]:[N°de semaine]],AF$6,t_Base[[Articles]:[Articles]],$A27)</f>
        <v>0</v>
      </c>
      <c r="AG27" s="59">
        <f>SUMIFS(t_Base[[Quantité prise]:[Quantité prise]],t_Base[[N° de carte]:[N° de carte]],$B$2,t_Base[[N°de semaine]:[N°de semaine]],AG$6,t_Base[[Articles]:[Articles]],$A27)</f>
        <v>0</v>
      </c>
      <c r="AH27" s="59">
        <f>SUMIFS(t_Base[[Quantité prise]:[Quantité prise]],t_Base[[N° de carte]:[N° de carte]],$B$2,t_Base[[N°de semaine]:[N°de semaine]],AH$6,t_Base[[Articles]:[Articles]],$A27)</f>
        <v>0</v>
      </c>
      <c r="AI27" s="59">
        <f>SUMIFS(t_Base[[Quantité prise]:[Quantité prise]],t_Base[[N° de carte]:[N° de carte]],$B$2,t_Base[[N°de semaine]:[N°de semaine]],AI$6,t_Base[[Articles]:[Articles]],$A27)</f>
        <v>0</v>
      </c>
      <c r="AJ27" s="59">
        <f>SUMIFS(t_Base[[Quantité prise]:[Quantité prise]],t_Base[[N° de carte]:[N° de carte]],$B$2,t_Base[[N°de semaine]:[N°de semaine]],AJ$6,t_Base[[Articles]:[Articles]],$A27)</f>
        <v>0</v>
      </c>
      <c r="AK27" s="59">
        <f>SUMIFS(t_Base[[Quantité prise]:[Quantité prise]],t_Base[[N° de carte]:[N° de carte]],$B$2,t_Base[[N°de semaine]:[N°de semaine]],AK$6,t_Base[[Articles]:[Articles]],$A27)</f>
        <v>0</v>
      </c>
      <c r="AL27" s="59">
        <f>SUMIFS(t_Base[[Quantité prise]:[Quantité prise]],t_Base[[N° de carte]:[N° de carte]],$B$2,t_Base[[N°de semaine]:[N°de semaine]],AL$6,t_Base[[Articles]:[Articles]],$A27)</f>
        <v>0</v>
      </c>
      <c r="AM27" s="17"/>
      <c r="AN27" s="17"/>
      <c r="AO27" s="17"/>
      <c r="AP27" s="17"/>
      <c r="AQ27" s="17"/>
      <c r="AR27" s="17"/>
      <c r="AS27" s="17"/>
      <c r="AT27" s="17"/>
      <c r="AU27" s="17"/>
      <c r="AV27" s="17"/>
    </row>
    <row r="28" spans="1:48" ht="20.25">
      <c r="A28" s="42" t="str">
        <f>Articles!B25</f>
        <v>1 savonnette</v>
      </c>
      <c r="B28" s="60">
        <f>SUM(C28:AL28)</f>
        <v>0</v>
      </c>
      <c r="C28" s="59">
        <f>SUMIFS(t_Base[[Quantité prise]:[Quantité prise]],t_Base[[N° de carte]:[N° de carte]],$B$2,t_Base[[N°de semaine]:[N°de semaine]],#REF!,t_Base[[Articles]:[Articles]],$A28)</f>
        <v>0</v>
      </c>
      <c r="D28" s="59">
        <f>SUMIFS(t_Base[[Quantité prise]:[Quantité prise]],t_Base[[N° de carte]:[N° de carte]],$B$2,t_Base[[N°de semaine]:[N°de semaine]],D$6,t_Base[[Articles]:[Articles]],$A28)</f>
        <v>0</v>
      </c>
      <c r="E28" s="59">
        <f>SUMIFS(t_Base[[Quantité prise]:[Quantité prise]],t_Base[[N° de carte]:[N° de carte]],$B$2,t_Base[[N°de semaine]:[N°de semaine]],E$6,t_Base[[Articles]:[Articles]],$A28)</f>
        <v>0</v>
      </c>
      <c r="F28" s="59">
        <f>SUMIFS(t_Base[[Quantité prise]:[Quantité prise]],t_Base[[N° de carte]:[N° de carte]],$B$2,t_Base[[N°de semaine]:[N°de semaine]],F$6,t_Base[[Articles]:[Articles]],$A28)</f>
        <v>0</v>
      </c>
      <c r="G28" s="59">
        <f>SUMIFS(t_Base[[Quantité prise]:[Quantité prise]],t_Base[[N° de carte]:[N° de carte]],$B$2,t_Base[[N°de semaine]:[N°de semaine]],G$6,t_Base[[Articles]:[Articles]],$A28)</f>
        <v>0</v>
      </c>
      <c r="H28" s="59">
        <f>SUMIFS(t_Base[[Quantité prise]:[Quantité prise]],t_Base[[N° de carte]:[N° de carte]],$B$2,t_Base[[N°de semaine]:[N°de semaine]],H$6,t_Base[[Articles]:[Articles]],$A28)</f>
        <v>0</v>
      </c>
      <c r="I28" s="59">
        <f>SUMIFS(t_Base[[Quantité prise]:[Quantité prise]],t_Base[[N° de carte]:[N° de carte]],$B$2,t_Base[[N°de semaine]:[N°de semaine]],I$6,t_Base[[Articles]:[Articles]],$A28)</f>
        <v>0</v>
      </c>
      <c r="J28" s="59">
        <f>SUMIFS(t_Base[[Quantité prise]:[Quantité prise]],t_Base[[N° de carte]:[N° de carte]],$B$2,t_Base[[N°de semaine]:[N°de semaine]],J$6,t_Base[[Articles]:[Articles]],$A28)</f>
        <v>0</v>
      </c>
      <c r="K28" s="59">
        <f>SUMIFS(t_Base[[Quantité prise]:[Quantité prise]],t_Base[[N° de carte]:[N° de carte]],$B$2,t_Base[[N°de semaine]:[N°de semaine]],K$6,t_Base[[Articles]:[Articles]],$A28)</f>
        <v>0</v>
      </c>
      <c r="L28" s="59">
        <f>SUMIFS(t_Base[[Quantité prise]:[Quantité prise]],t_Base[[N° de carte]:[N° de carte]],$B$2,t_Base[[N°de semaine]:[N°de semaine]],L$6,t_Base[[Articles]:[Articles]],$A28)</f>
        <v>0</v>
      </c>
      <c r="M28" s="59">
        <f>SUMIFS(t_Base[[Quantité prise]:[Quantité prise]],t_Base[[N° de carte]:[N° de carte]],$B$2,t_Base[[N°de semaine]:[N°de semaine]],M$6,t_Base[[Articles]:[Articles]],$A28)</f>
        <v>0</v>
      </c>
      <c r="N28" s="59">
        <f>SUMIFS(t_Base[[Quantité prise]:[Quantité prise]],t_Base[[N° de carte]:[N° de carte]],$B$2,t_Base[[N°de semaine]:[N°de semaine]],N$6,t_Base[[Articles]:[Articles]],$A28)</f>
        <v>0</v>
      </c>
      <c r="O28" s="59">
        <f>SUMIFS(t_Base[[Quantité prise]:[Quantité prise]],t_Base[[N° de carte]:[N° de carte]],$B$2,t_Base[[N°de semaine]:[N°de semaine]],O$6,t_Base[[Articles]:[Articles]],$A28)</f>
        <v>0</v>
      </c>
      <c r="P28" s="59">
        <f>SUMIFS(t_Base[[Quantité prise]:[Quantité prise]],t_Base[[N° de carte]:[N° de carte]],$B$2,t_Base[[N°de semaine]:[N°de semaine]],P$6,t_Base[[Articles]:[Articles]],$A28)</f>
        <v>0</v>
      </c>
      <c r="Q28" s="59">
        <f>SUMIFS(t_Base[[Quantité prise]:[Quantité prise]],t_Base[[N° de carte]:[N° de carte]],$B$2,t_Base[[N°de semaine]:[N°de semaine]],Q$6,t_Base[[Articles]:[Articles]],$A28)</f>
        <v>0</v>
      </c>
      <c r="R28" s="59">
        <f>SUMIFS(t_Base[[Quantité prise]:[Quantité prise]],t_Base[[N° de carte]:[N° de carte]],$B$2,t_Base[[N°de semaine]:[N°de semaine]],R$6,t_Base[[Articles]:[Articles]],$A28)</f>
        <v>0</v>
      </c>
      <c r="S28" s="59">
        <f>SUMIFS(t_Base[[Quantité prise]:[Quantité prise]],t_Base[[N° de carte]:[N° de carte]],$B$2,t_Base[[N°de semaine]:[N°de semaine]],S$6,t_Base[[Articles]:[Articles]],$A28)</f>
        <v>0</v>
      </c>
      <c r="T28" s="59">
        <f>SUMIFS(t_Base[[Quantité prise]:[Quantité prise]],t_Base[[N° de carte]:[N° de carte]],$B$2,t_Base[[N°de semaine]:[N°de semaine]],T$6,t_Base[[Articles]:[Articles]],$A28)</f>
        <v>0</v>
      </c>
      <c r="U28" s="59">
        <f>SUMIFS(t_Base[[Quantité prise]:[Quantité prise]],t_Base[[N° de carte]:[N° de carte]],$B$2,t_Base[[N°de semaine]:[N°de semaine]],U$6,t_Base[[Articles]:[Articles]],$A28)</f>
        <v>0</v>
      </c>
      <c r="V28" s="59">
        <f>SUMIFS(t_Base[[Quantité prise]:[Quantité prise]],t_Base[[N° de carte]:[N° de carte]],$B$2,t_Base[[N°de semaine]:[N°de semaine]],V$6,t_Base[[Articles]:[Articles]],$A28)</f>
        <v>0</v>
      </c>
      <c r="W28" s="59">
        <f>SUMIFS(t_Base[[Quantité prise]:[Quantité prise]],t_Base[[N° de carte]:[N° de carte]],$B$2,t_Base[[N°de semaine]:[N°de semaine]],W$6,t_Base[[Articles]:[Articles]],$A28)</f>
        <v>0</v>
      </c>
      <c r="X28" s="59">
        <f>SUMIFS(t_Base[[Quantité prise]:[Quantité prise]],t_Base[[N° de carte]:[N° de carte]],$B$2,t_Base[[N°de semaine]:[N°de semaine]],X$6,t_Base[[Articles]:[Articles]],$A28)</f>
        <v>0</v>
      </c>
      <c r="Y28" s="59">
        <f>SUMIFS(t_Base[[Quantité prise]:[Quantité prise]],t_Base[[N° de carte]:[N° de carte]],$B$2,t_Base[[N°de semaine]:[N°de semaine]],Y$6,t_Base[[Articles]:[Articles]],$A28)</f>
        <v>0</v>
      </c>
      <c r="Z28" s="59">
        <f>SUMIFS(t_Base[[Quantité prise]:[Quantité prise]],t_Base[[N° de carte]:[N° de carte]],$B$2,t_Base[[N°de semaine]:[N°de semaine]],Z$6,t_Base[[Articles]:[Articles]],$A28)</f>
        <v>0</v>
      </c>
      <c r="AA28" s="59">
        <f>SUMIFS(t_Base[[Quantité prise]:[Quantité prise]],t_Base[[N° de carte]:[N° de carte]],$B$2,t_Base[[N°de semaine]:[N°de semaine]],AA$6,t_Base[[Articles]:[Articles]],$A28)</f>
        <v>0</v>
      </c>
      <c r="AB28" s="59">
        <f>SUMIFS(t_Base[[Quantité prise]:[Quantité prise]],t_Base[[N° de carte]:[N° de carte]],$B$2,t_Base[[N°de semaine]:[N°de semaine]],AB$6,t_Base[[Articles]:[Articles]],$A28)</f>
        <v>0</v>
      </c>
      <c r="AC28" s="59">
        <f>SUMIFS(t_Base[[Quantité prise]:[Quantité prise]],t_Base[[N° de carte]:[N° de carte]],$B$2,t_Base[[N°de semaine]:[N°de semaine]],AC$6,t_Base[[Articles]:[Articles]],$A28)</f>
        <v>0</v>
      </c>
      <c r="AD28" s="59">
        <f>SUMIFS(t_Base[[Quantité prise]:[Quantité prise]],t_Base[[N° de carte]:[N° de carte]],$B$2,t_Base[[N°de semaine]:[N°de semaine]],AD$6,t_Base[[Articles]:[Articles]],$A28)</f>
        <v>0</v>
      </c>
      <c r="AE28" s="59">
        <f>SUMIFS(t_Base[[Quantité prise]:[Quantité prise]],t_Base[[N° de carte]:[N° de carte]],$B$2,t_Base[[N°de semaine]:[N°de semaine]],AE$6,t_Base[[Articles]:[Articles]],$A28)</f>
        <v>0</v>
      </c>
      <c r="AF28" s="59">
        <f>SUMIFS(t_Base[[Quantité prise]:[Quantité prise]],t_Base[[N° de carte]:[N° de carte]],$B$2,t_Base[[N°de semaine]:[N°de semaine]],AF$6,t_Base[[Articles]:[Articles]],$A28)</f>
        <v>0</v>
      </c>
      <c r="AG28" s="59">
        <f>SUMIFS(t_Base[[Quantité prise]:[Quantité prise]],t_Base[[N° de carte]:[N° de carte]],$B$2,t_Base[[N°de semaine]:[N°de semaine]],AG$6,t_Base[[Articles]:[Articles]],$A28)</f>
        <v>0</v>
      </c>
      <c r="AH28" s="59">
        <f>SUMIFS(t_Base[[Quantité prise]:[Quantité prise]],t_Base[[N° de carte]:[N° de carte]],$B$2,t_Base[[N°de semaine]:[N°de semaine]],AH$6,t_Base[[Articles]:[Articles]],$A28)</f>
        <v>0</v>
      </c>
      <c r="AI28" s="59">
        <f>SUMIFS(t_Base[[Quantité prise]:[Quantité prise]],t_Base[[N° de carte]:[N° de carte]],$B$2,t_Base[[N°de semaine]:[N°de semaine]],AI$6,t_Base[[Articles]:[Articles]],$A28)</f>
        <v>0</v>
      </c>
      <c r="AJ28" s="59">
        <f>SUMIFS(t_Base[[Quantité prise]:[Quantité prise]],t_Base[[N° de carte]:[N° de carte]],$B$2,t_Base[[N°de semaine]:[N°de semaine]],AJ$6,t_Base[[Articles]:[Articles]],$A28)</f>
        <v>0</v>
      </c>
      <c r="AK28" s="59">
        <f>SUMIFS(t_Base[[Quantité prise]:[Quantité prise]],t_Base[[N° de carte]:[N° de carte]],$B$2,t_Base[[N°de semaine]:[N°de semaine]],AK$6,t_Base[[Articles]:[Articles]],$A28)</f>
        <v>0</v>
      </c>
      <c r="AL28" s="59">
        <f>SUMIFS(t_Base[[Quantité prise]:[Quantité prise]],t_Base[[N° de carte]:[N° de carte]],$B$2,t_Base[[N°de semaine]:[N°de semaine]],AL$6,t_Base[[Articles]:[Articles]],$A28)</f>
        <v>0</v>
      </c>
      <c r="AM28" s="17"/>
      <c r="AN28" s="17"/>
      <c r="AO28" s="17"/>
      <c r="AP28" s="17"/>
      <c r="AQ28" s="17"/>
      <c r="AR28" s="17"/>
      <c r="AS28" s="17"/>
      <c r="AT28" s="17"/>
      <c r="AU28" s="17"/>
      <c r="AV28" s="17"/>
    </row>
    <row r="29" spans="1:48" ht="20.25">
      <c r="A29" s="42" t="str">
        <f>Articles!B26</f>
        <v>Shampooing / Douche</v>
      </c>
      <c r="B29" s="60">
        <f t="shared" si="0"/>
        <v>0</v>
      </c>
      <c r="C29" s="59">
        <f>SUMIFS(t_Base[[Quantité prise]:[Quantité prise]],t_Base[[N° de carte]:[N° de carte]],$B$2,t_Base[[N°de semaine]:[N°de semaine]],C$6,t_Base[[Articles]:[Articles]],$A29)</f>
        <v>0</v>
      </c>
      <c r="D29" s="59">
        <f>SUMIFS(t_Base[[Quantité prise]:[Quantité prise]],t_Base[[N° de carte]:[N° de carte]],$B$2,t_Base[[N°de semaine]:[N°de semaine]],D$6,t_Base[[Articles]:[Articles]],$A29)</f>
        <v>0</v>
      </c>
      <c r="E29" s="59">
        <f>SUMIFS(t_Base[[Quantité prise]:[Quantité prise]],t_Base[[N° de carte]:[N° de carte]],$B$2,t_Base[[N°de semaine]:[N°de semaine]],E$6,t_Base[[Articles]:[Articles]],$A29)</f>
        <v>0</v>
      </c>
      <c r="F29" s="59">
        <f>SUMIFS(t_Base[[Quantité prise]:[Quantité prise]],t_Base[[N° de carte]:[N° de carte]],$B$2,t_Base[[N°de semaine]:[N°de semaine]],F$6,t_Base[[Articles]:[Articles]],$A29)</f>
        <v>0</v>
      </c>
      <c r="G29" s="59">
        <f>SUMIFS(t_Base[[Quantité prise]:[Quantité prise]],t_Base[[N° de carte]:[N° de carte]],$B$2,t_Base[[N°de semaine]:[N°de semaine]],G$6,t_Base[[Articles]:[Articles]],$A29)</f>
        <v>0</v>
      </c>
      <c r="H29" s="59">
        <f>SUMIFS(t_Base[[Quantité prise]:[Quantité prise]],t_Base[[N° de carte]:[N° de carte]],$B$2,t_Base[[N°de semaine]:[N°de semaine]],H$6,t_Base[[Articles]:[Articles]],$A29)</f>
        <v>0</v>
      </c>
      <c r="I29" s="59">
        <f>SUMIFS(t_Base[[Quantité prise]:[Quantité prise]],t_Base[[N° de carte]:[N° de carte]],$B$2,t_Base[[N°de semaine]:[N°de semaine]],I$6,t_Base[[Articles]:[Articles]],$A29)</f>
        <v>0</v>
      </c>
      <c r="J29" s="59">
        <f>SUMIFS(t_Base[[Quantité prise]:[Quantité prise]],t_Base[[N° de carte]:[N° de carte]],$B$2,t_Base[[N°de semaine]:[N°de semaine]],J$6,t_Base[[Articles]:[Articles]],$A29)</f>
        <v>0</v>
      </c>
      <c r="K29" s="59">
        <f>SUMIFS(t_Base[[Quantité prise]:[Quantité prise]],t_Base[[N° de carte]:[N° de carte]],$B$2,t_Base[[N°de semaine]:[N°de semaine]],K$6,t_Base[[Articles]:[Articles]],$A29)</f>
        <v>0</v>
      </c>
      <c r="L29" s="59">
        <f>SUMIFS(t_Base[[Quantité prise]:[Quantité prise]],t_Base[[N° de carte]:[N° de carte]],$B$2,t_Base[[N°de semaine]:[N°de semaine]],L$6,t_Base[[Articles]:[Articles]],$A29)</f>
        <v>0</v>
      </c>
      <c r="M29" s="59">
        <f>SUMIFS(t_Base[[Quantité prise]:[Quantité prise]],t_Base[[N° de carte]:[N° de carte]],$B$2,t_Base[[N°de semaine]:[N°de semaine]],M$6,t_Base[[Articles]:[Articles]],$A29)</f>
        <v>0</v>
      </c>
      <c r="N29" s="59">
        <f>SUMIFS(t_Base[[Quantité prise]:[Quantité prise]],t_Base[[N° de carte]:[N° de carte]],$B$2,t_Base[[N°de semaine]:[N°de semaine]],N$6,t_Base[[Articles]:[Articles]],$A29)</f>
        <v>0</v>
      </c>
      <c r="O29" s="59">
        <f>SUMIFS(t_Base[[Quantité prise]:[Quantité prise]],t_Base[[N° de carte]:[N° de carte]],$B$2,t_Base[[N°de semaine]:[N°de semaine]],O$6,t_Base[[Articles]:[Articles]],$A29)</f>
        <v>0</v>
      </c>
      <c r="P29" s="59">
        <f>SUMIFS(t_Base[[Quantité prise]:[Quantité prise]],t_Base[[N° de carte]:[N° de carte]],$B$2,t_Base[[N°de semaine]:[N°de semaine]],P$6,t_Base[[Articles]:[Articles]],$A29)</f>
        <v>0</v>
      </c>
      <c r="Q29" s="59">
        <f>SUMIFS(t_Base[[Quantité prise]:[Quantité prise]],t_Base[[N° de carte]:[N° de carte]],$B$2,t_Base[[N°de semaine]:[N°de semaine]],Q$6,t_Base[[Articles]:[Articles]],$A29)</f>
        <v>0</v>
      </c>
      <c r="R29" s="59">
        <f>SUMIFS(t_Base[[Quantité prise]:[Quantité prise]],t_Base[[N° de carte]:[N° de carte]],$B$2,t_Base[[N°de semaine]:[N°de semaine]],R$6,t_Base[[Articles]:[Articles]],$A29)</f>
        <v>0</v>
      </c>
      <c r="S29" s="59">
        <f>SUMIFS(t_Base[[Quantité prise]:[Quantité prise]],t_Base[[N° de carte]:[N° de carte]],$B$2,t_Base[[N°de semaine]:[N°de semaine]],S$6,t_Base[[Articles]:[Articles]],$A29)</f>
        <v>0</v>
      </c>
      <c r="T29" s="59">
        <f>SUMIFS(t_Base[[Quantité prise]:[Quantité prise]],t_Base[[N° de carte]:[N° de carte]],$B$2,t_Base[[N°de semaine]:[N°de semaine]],T$6,t_Base[[Articles]:[Articles]],$A29)</f>
        <v>0</v>
      </c>
      <c r="U29" s="59">
        <f>SUMIFS(t_Base[[Quantité prise]:[Quantité prise]],t_Base[[N° de carte]:[N° de carte]],$B$2,t_Base[[N°de semaine]:[N°de semaine]],U$6,t_Base[[Articles]:[Articles]],$A29)</f>
        <v>0</v>
      </c>
      <c r="V29" s="59">
        <f>SUMIFS(t_Base[[Quantité prise]:[Quantité prise]],t_Base[[N° de carte]:[N° de carte]],$B$2,t_Base[[N°de semaine]:[N°de semaine]],V$6,t_Base[[Articles]:[Articles]],$A29)</f>
        <v>0</v>
      </c>
      <c r="W29" s="59">
        <f>SUMIFS(t_Base[[Quantité prise]:[Quantité prise]],t_Base[[N° de carte]:[N° de carte]],$B$2,t_Base[[N°de semaine]:[N°de semaine]],W$6,t_Base[[Articles]:[Articles]],$A29)</f>
        <v>0</v>
      </c>
      <c r="X29" s="59">
        <f>SUMIFS(t_Base[[Quantité prise]:[Quantité prise]],t_Base[[N° de carte]:[N° de carte]],$B$2,t_Base[[N°de semaine]:[N°de semaine]],X$6,t_Base[[Articles]:[Articles]],$A29)</f>
        <v>0</v>
      </c>
      <c r="Y29" s="59">
        <f>SUMIFS(t_Base[[Quantité prise]:[Quantité prise]],t_Base[[N° de carte]:[N° de carte]],$B$2,t_Base[[N°de semaine]:[N°de semaine]],Y$6,t_Base[[Articles]:[Articles]],$A29)</f>
        <v>0</v>
      </c>
      <c r="Z29" s="59">
        <f>SUMIFS(t_Base[[Quantité prise]:[Quantité prise]],t_Base[[N° de carte]:[N° de carte]],$B$2,t_Base[[N°de semaine]:[N°de semaine]],Z$6,t_Base[[Articles]:[Articles]],$A29)</f>
        <v>0</v>
      </c>
      <c r="AA29" s="59">
        <f>SUMIFS(t_Base[[Quantité prise]:[Quantité prise]],t_Base[[N° de carte]:[N° de carte]],$B$2,t_Base[[N°de semaine]:[N°de semaine]],AA$6,t_Base[[Articles]:[Articles]],$A29)</f>
        <v>0</v>
      </c>
      <c r="AB29" s="59">
        <f>SUMIFS(t_Base[[Quantité prise]:[Quantité prise]],t_Base[[N° de carte]:[N° de carte]],$B$2,t_Base[[N°de semaine]:[N°de semaine]],AB$6,t_Base[[Articles]:[Articles]],$A29)</f>
        <v>0</v>
      </c>
      <c r="AC29" s="59">
        <f>SUMIFS(t_Base[[Quantité prise]:[Quantité prise]],t_Base[[N° de carte]:[N° de carte]],$B$2,t_Base[[N°de semaine]:[N°de semaine]],AC$6,t_Base[[Articles]:[Articles]],$A29)</f>
        <v>0</v>
      </c>
      <c r="AD29" s="59">
        <f>SUMIFS(t_Base[[Quantité prise]:[Quantité prise]],t_Base[[N° de carte]:[N° de carte]],$B$2,t_Base[[N°de semaine]:[N°de semaine]],AD$6,t_Base[[Articles]:[Articles]],$A29)</f>
        <v>0</v>
      </c>
      <c r="AE29" s="59">
        <f>SUMIFS(t_Base[[Quantité prise]:[Quantité prise]],t_Base[[N° de carte]:[N° de carte]],$B$2,t_Base[[N°de semaine]:[N°de semaine]],AE$6,t_Base[[Articles]:[Articles]],$A29)</f>
        <v>0</v>
      </c>
      <c r="AF29" s="59">
        <f>SUMIFS(t_Base[[Quantité prise]:[Quantité prise]],t_Base[[N° de carte]:[N° de carte]],$B$2,t_Base[[N°de semaine]:[N°de semaine]],AF$6,t_Base[[Articles]:[Articles]],$A29)</f>
        <v>0</v>
      </c>
      <c r="AG29" s="59">
        <f>SUMIFS(t_Base[[Quantité prise]:[Quantité prise]],t_Base[[N° de carte]:[N° de carte]],$B$2,t_Base[[N°de semaine]:[N°de semaine]],AG$6,t_Base[[Articles]:[Articles]],$A29)</f>
        <v>0</v>
      </c>
      <c r="AH29" s="59">
        <f>SUMIFS(t_Base[[Quantité prise]:[Quantité prise]],t_Base[[N° de carte]:[N° de carte]],$B$2,t_Base[[N°de semaine]:[N°de semaine]],AH$6,t_Base[[Articles]:[Articles]],$A29)</f>
        <v>0</v>
      </c>
      <c r="AI29" s="59">
        <f>SUMIFS(t_Base[[Quantité prise]:[Quantité prise]],t_Base[[N° de carte]:[N° de carte]],$B$2,t_Base[[N°de semaine]:[N°de semaine]],AI$6,t_Base[[Articles]:[Articles]],$A29)</f>
        <v>0</v>
      </c>
      <c r="AJ29" s="59">
        <f>SUMIFS(t_Base[[Quantité prise]:[Quantité prise]],t_Base[[N° de carte]:[N° de carte]],$B$2,t_Base[[N°de semaine]:[N°de semaine]],AJ$6,t_Base[[Articles]:[Articles]],$A29)</f>
        <v>0</v>
      </c>
      <c r="AK29" s="59">
        <f>SUMIFS(t_Base[[Quantité prise]:[Quantité prise]],t_Base[[N° de carte]:[N° de carte]],$B$2,t_Base[[N°de semaine]:[N°de semaine]],AK$6,t_Base[[Articles]:[Articles]],$A29)</f>
        <v>0</v>
      </c>
      <c r="AL29" s="59">
        <f>SUMIFS(t_Base[[Quantité prise]:[Quantité prise]],t_Base[[N° de carte]:[N° de carte]],$B$2,t_Base[[N°de semaine]:[N°de semaine]],AL$6,t_Base[[Articles]:[Articles]],$A29)</f>
        <v>0</v>
      </c>
      <c r="AM29" s="17"/>
      <c r="AN29" s="17"/>
      <c r="AO29" s="17"/>
      <c r="AP29" s="17"/>
      <c r="AQ29" s="17"/>
      <c r="AR29" s="17"/>
      <c r="AS29" s="17"/>
      <c r="AT29" s="17"/>
      <c r="AU29" s="17"/>
      <c r="AV29" s="17"/>
    </row>
    <row r="30" spans="1:48" ht="20.25">
      <c r="A30" s="42" t="str">
        <f>Articles!B27</f>
        <v>Lessive (1 kg)</v>
      </c>
      <c r="B30" s="60">
        <f t="shared" si="0"/>
        <v>0</v>
      </c>
      <c r="C30" s="59">
        <f>SUMIFS(t_Base[[Quantité prise]:[Quantité prise]],t_Base[[N° de carte]:[N° de carte]],$B$2,t_Base[[N°de semaine]:[N°de semaine]],C$6,t_Base[[Articles]:[Articles]],$A30)</f>
        <v>0</v>
      </c>
      <c r="D30" s="59">
        <f>SUMIFS(t_Base[[Quantité prise]:[Quantité prise]],t_Base[[N° de carte]:[N° de carte]],$B$2,t_Base[[N°de semaine]:[N°de semaine]],D$6,t_Base[[Articles]:[Articles]],$A30)</f>
        <v>0</v>
      </c>
      <c r="E30" s="59">
        <f>SUMIFS(t_Base[[Quantité prise]:[Quantité prise]],t_Base[[N° de carte]:[N° de carte]],$B$2,t_Base[[N°de semaine]:[N°de semaine]],E$6,t_Base[[Articles]:[Articles]],$A30)</f>
        <v>0</v>
      </c>
      <c r="F30" s="59">
        <f>SUMIFS(t_Base[[Quantité prise]:[Quantité prise]],t_Base[[N° de carte]:[N° de carte]],$B$2,t_Base[[N°de semaine]:[N°de semaine]],F$6,t_Base[[Articles]:[Articles]],$A30)</f>
        <v>0</v>
      </c>
      <c r="G30" s="59">
        <f>SUMIFS(t_Base[[Quantité prise]:[Quantité prise]],t_Base[[N° de carte]:[N° de carte]],$B$2,t_Base[[N°de semaine]:[N°de semaine]],G$6,t_Base[[Articles]:[Articles]],$A30)</f>
        <v>0</v>
      </c>
      <c r="H30" s="59">
        <f>SUMIFS(t_Base[[Quantité prise]:[Quantité prise]],t_Base[[N° de carte]:[N° de carte]],$B$2,t_Base[[N°de semaine]:[N°de semaine]],H$6,t_Base[[Articles]:[Articles]],$A30)</f>
        <v>0</v>
      </c>
      <c r="I30" s="59">
        <f>SUMIFS(t_Base[[Quantité prise]:[Quantité prise]],t_Base[[N° de carte]:[N° de carte]],$B$2,t_Base[[N°de semaine]:[N°de semaine]],I$6,t_Base[[Articles]:[Articles]],$A30)</f>
        <v>0</v>
      </c>
      <c r="J30" s="59">
        <f>SUMIFS(t_Base[[Quantité prise]:[Quantité prise]],t_Base[[N° de carte]:[N° de carte]],$B$2,t_Base[[N°de semaine]:[N°de semaine]],J$6,t_Base[[Articles]:[Articles]],$A30)</f>
        <v>0</v>
      </c>
      <c r="K30" s="59">
        <f>SUMIFS(t_Base[[Quantité prise]:[Quantité prise]],t_Base[[N° de carte]:[N° de carte]],$B$2,t_Base[[N°de semaine]:[N°de semaine]],K$6,t_Base[[Articles]:[Articles]],$A30)</f>
        <v>0</v>
      </c>
      <c r="L30" s="59">
        <f>SUMIFS(t_Base[[Quantité prise]:[Quantité prise]],t_Base[[N° de carte]:[N° de carte]],$B$2,t_Base[[N°de semaine]:[N°de semaine]],L$6,t_Base[[Articles]:[Articles]],$A30)</f>
        <v>0</v>
      </c>
      <c r="M30" s="59">
        <f>SUMIFS(t_Base[[Quantité prise]:[Quantité prise]],t_Base[[N° de carte]:[N° de carte]],$B$2,t_Base[[N°de semaine]:[N°de semaine]],M$6,t_Base[[Articles]:[Articles]],$A30)</f>
        <v>0</v>
      </c>
      <c r="N30" s="59">
        <f>SUMIFS(t_Base[[Quantité prise]:[Quantité prise]],t_Base[[N° de carte]:[N° de carte]],$B$2,t_Base[[N°de semaine]:[N°de semaine]],N$6,t_Base[[Articles]:[Articles]],$A30)</f>
        <v>0</v>
      </c>
      <c r="O30" s="59">
        <f>SUMIFS(t_Base[[Quantité prise]:[Quantité prise]],t_Base[[N° de carte]:[N° de carte]],$B$2,t_Base[[N°de semaine]:[N°de semaine]],O$6,t_Base[[Articles]:[Articles]],$A30)</f>
        <v>0</v>
      </c>
      <c r="P30" s="59">
        <f>SUMIFS(t_Base[[Quantité prise]:[Quantité prise]],t_Base[[N° de carte]:[N° de carte]],$B$2,t_Base[[N°de semaine]:[N°de semaine]],P$6,t_Base[[Articles]:[Articles]],$A30)</f>
        <v>0</v>
      </c>
      <c r="Q30" s="59">
        <f>SUMIFS(t_Base[[Quantité prise]:[Quantité prise]],t_Base[[N° de carte]:[N° de carte]],$B$2,t_Base[[N°de semaine]:[N°de semaine]],Q$6,t_Base[[Articles]:[Articles]],$A30)</f>
        <v>0</v>
      </c>
      <c r="R30" s="59">
        <f>SUMIFS(t_Base[[Quantité prise]:[Quantité prise]],t_Base[[N° de carte]:[N° de carte]],$B$2,t_Base[[N°de semaine]:[N°de semaine]],R$6,t_Base[[Articles]:[Articles]],$A30)</f>
        <v>0</v>
      </c>
      <c r="S30" s="59">
        <f>SUMIFS(t_Base[[Quantité prise]:[Quantité prise]],t_Base[[N° de carte]:[N° de carte]],$B$2,t_Base[[N°de semaine]:[N°de semaine]],S$6,t_Base[[Articles]:[Articles]],$A30)</f>
        <v>0</v>
      </c>
      <c r="T30" s="59">
        <f>SUMIFS(t_Base[[Quantité prise]:[Quantité prise]],t_Base[[N° de carte]:[N° de carte]],$B$2,t_Base[[N°de semaine]:[N°de semaine]],T$6,t_Base[[Articles]:[Articles]],$A30)</f>
        <v>0</v>
      </c>
      <c r="U30" s="59">
        <f>SUMIFS(t_Base[[Quantité prise]:[Quantité prise]],t_Base[[N° de carte]:[N° de carte]],$B$2,t_Base[[N°de semaine]:[N°de semaine]],U$6,t_Base[[Articles]:[Articles]],$A30)</f>
        <v>0</v>
      </c>
      <c r="V30" s="59">
        <f>SUMIFS(t_Base[[Quantité prise]:[Quantité prise]],t_Base[[N° de carte]:[N° de carte]],$B$2,t_Base[[N°de semaine]:[N°de semaine]],V$6,t_Base[[Articles]:[Articles]],$A30)</f>
        <v>0</v>
      </c>
      <c r="W30" s="59">
        <f>SUMIFS(t_Base[[Quantité prise]:[Quantité prise]],t_Base[[N° de carte]:[N° de carte]],$B$2,t_Base[[N°de semaine]:[N°de semaine]],W$6,t_Base[[Articles]:[Articles]],$A30)</f>
        <v>0</v>
      </c>
      <c r="X30" s="59">
        <f>SUMIFS(t_Base[[Quantité prise]:[Quantité prise]],t_Base[[N° de carte]:[N° de carte]],$B$2,t_Base[[N°de semaine]:[N°de semaine]],X$6,t_Base[[Articles]:[Articles]],$A30)</f>
        <v>0</v>
      </c>
      <c r="Y30" s="59">
        <f>SUMIFS(t_Base[[Quantité prise]:[Quantité prise]],t_Base[[N° de carte]:[N° de carte]],$B$2,t_Base[[N°de semaine]:[N°de semaine]],Y$6,t_Base[[Articles]:[Articles]],$A30)</f>
        <v>0</v>
      </c>
      <c r="Z30" s="59">
        <f>SUMIFS(t_Base[[Quantité prise]:[Quantité prise]],t_Base[[N° de carte]:[N° de carte]],$B$2,t_Base[[N°de semaine]:[N°de semaine]],Z$6,t_Base[[Articles]:[Articles]],$A30)</f>
        <v>0</v>
      </c>
      <c r="AA30" s="59">
        <f>SUMIFS(t_Base[[Quantité prise]:[Quantité prise]],t_Base[[N° de carte]:[N° de carte]],$B$2,t_Base[[N°de semaine]:[N°de semaine]],AA$6,t_Base[[Articles]:[Articles]],$A30)</f>
        <v>0</v>
      </c>
      <c r="AB30" s="59">
        <f>SUMIFS(t_Base[[Quantité prise]:[Quantité prise]],t_Base[[N° de carte]:[N° de carte]],$B$2,t_Base[[N°de semaine]:[N°de semaine]],AB$6,t_Base[[Articles]:[Articles]],$A30)</f>
        <v>0</v>
      </c>
      <c r="AC30" s="59">
        <f>SUMIFS(t_Base[[Quantité prise]:[Quantité prise]],t_Base[[N° de carte]:[N° de carte]],$B$2,t_Base[[N°de semaine]:[N°de semaine]],AC$6,t_Base[[Articles]:[Articles]],$A30)</f>
        <v>0</v>
      </c>
      <c r="AD30" s="59">
        <f>SUMIFS(t_Base[[Quantité prise]:[Quantité prise]],t_Base[[N° de carte]:[N° de carte]],$B$2,t_Base[[N°de semaine]:[N°de semaine]],AD$6,t_Base[[Articles]:[Articles]],$A30)</f>
        <v>0</v>
      </c>
      <c r="AE30" s="59">
        <f>SUMIFS(t_Base[[Quantité prise]:[Quantité prise]],t_Base[[N° de carte]:[N° de carte]],$B$2,t_Base[[N°de semaine]:[N°de semaine]],AE$6,t_Base[[Articles]:[Articles]],$A30)</f>
        <v>0</v>
      </c>
      <c r="AF30" s="59">
        <f>SUMIFS(t_Base[[Quantité prise]:[Quantité prise]],t_Base[[N° de carte]:[N° de carte]],$B$2,t_Base[[N°de semaine]:[N°de semaine]],AF$6,t_Base[[Articles]:[Articles]],$A30)</f>
        <v>0</v>
      </c>
      <c r="AG30" s="59">
        <f>SUMIFS(t_Base[[Quantité prise]:[Quantité prise]],t_Base[[N° de carte]:[N° de carte]],$B$2,t_Base[[N°de semaine]:[N°de semaine]],AG$6,t_Base[[Articles]:[Articles]],$A30)</f>
        <v>0</v>
      </c>
      <c r="AH30" s="59">
        <f>SUMIFS(t_Base[[Quantité prise]:[Quantité prise]],t_Base[[N° de carte]:[N° de carte]],$B$2,t_Base[[N°de semaine]:[N°de semaine]],AH$6,t_Base[[Articles]:[Articles]],$A30)</f>
        <v>0</v>
      </c>
      <c r="AI30" s="59">
        <f>SUMIFS(t_Base[[Quantité prise]:[Quantité prise]],t_Base[[N° de carte]:[N° de carte]],$B$2,t_Base[[N°de semaine]:[N°de semaine]],AI$6,t_Base[[Articles]:[Articles]],$A30)</f>
        <v>0</v>
      </c>
      <c r="AJ30" s="59">
        <f>SUMIFS(t_Base[[Quantité prise]:[Quantité prise]],t_Base[[N° de carte]:[N° de carte]],$B$2,t_Base[[N°de semaine]:[N°de semaine]],AJ$6,t_Base[[Articles]:[Articles]],$A30)</f>
        <v>0</v>
      </c>
      <c r="AK30" s="59">
        <f>SUMIFS(t_Base[[Quantité prise]:[Quantité prise]],t_Base[[N° de carte]:[N° de carte]],$B$2,t_Base[[N°de semaine]:[N°de semaine]],AK$6,t_Base[[Articles]:[Articles]],$A30)</f>
        <v>0</v>
      </c>
      <c r="AL30" s="59">
        <f>SUMIFS(t_Base[[Quantité prise]:[Quantité prise]],t_Base[[N° de carte]:[N° de carte]],$B$2,t_Base[[N°de semaine]:[N°de semaine]],AL$6,t_Base[[Articles]:[Articles]],$A30)</f>
        <v>0</v>
      </c>
      <c r="AM30" s="17"/>
      <c r="AN30" s="17"/>
      <c r="AO30" s="17"/>
      <c r="AP30" s="17"/>
      <c r="AQ30" s="17"/>
      <c r="AR30" s="17"/>
      <c r="AS30" s="17"/>
      <c r="AT30" s="17"/>
      <c r="AU30" s="17"/>
      <c r="AV30" s="17"/>
    </row>
    <row r="31" spans="1:48" ht="20.25">
      <c r="A31" s="42" t="str">
        <f>Articles!B28</f>
        <v>Détergent (1 litre)</v>
      </c>
      <c r="B31" s="60">
        <f t="shared" si="0"/>
        <v>0</v>
      </c>
      <c r="C31" s="59">
        <f>SUMIFS(t_Base[[Quantité prise]:[Quantité prise]],t_Base[[N° de carte]:[N° de carte]],$B$2,t_Base[[N°de semaine]:[N°de semaine]],C$6,t_Base[[Articles]:[Articles]],$A31)</f>
        <v>0</v>
      </c>
      <c r="D31" s="59">
        <f>SUMIFS(t_Base[[Quantité prise]:[Quantité prise]],t_Base[[N° de carte]:[N° de carte]],$B$2,t_Base[[N°de semaine]:[N°de semaine]],D$6,t_Base[[Articles]:[Articles]],$A31)</f>
        <v>0</v>
      </c>
      <c r="E31" s="59">
        <f>SUMIFS(t_Base[[Quantité prise]:[Quantité prise]],t_Base[[N° de carte]:[N° de carte]],$B$2,t_Base[[N°de semaine]:[N°de semaine]],E$6,t_Base[[Articles]:[Articles]],$A31)</f>
        <v>0</v>
      </c>
      <c r="F31" s="59">
        <f>SUMIFS(t_Base[[Quantité prise]:[Quantité prise]],t_Base[[N° de carte]:[N° de carte]],$B$2,t_Base[[N°de semaine]:[N°de semaine]],F$6,t_Base[[Articles]:[Articles]],$A31)</f>
        <v>0</v>
      </c>
      <c r="G31" s="59">
        <f>SUMIFS(t_Base[[Quantité prise]:[Quantité prise]],t_Base[[N° de carte]:[N° de carte]],$B$2,t_Base[[N°de semaine]:[N°de semaine]],G$6,t_Base[[Articles]:[Articles]],$A31)</f>
        <v>0</v>
      </c>
      <c r="H31" s="59">
        <f>SUMIFS(t_Base[[Quantité prise]:[Quantité prise]],t_Base[[N° de carte]:[N° de carte]],$B$2,t_Base[[N°de semaine]:[N°de semaine]],H$6,t_Base[[Articles]:[Articles]],$A31)</f>
        <v>0</v>
      </c>
      <c r="I31" s="59">
        <f>SUMIFS(t_Base[[Quantité prise]:[Quantité prise]],t_Base[[N° de carte]:[N° de carte]],$B$2,t_Base[[N°de semaine]:[N°de semaine]],I$6,t_Base[[Articles]:[Articles]],$A31)</f>
        <v>0</v>
      </c>
      <c r="J31" s="59">
        <f>SUMIFS(t_Base[[Quantité prise]:[Quantité prise]],t_Base[[N° de carte]:[N° de carte]],$B$2,t_Base[[N°de semaine]:[N°de semaine]],J$6,t_Base[[Articles]:[Articles]],$A31)</f>
        <v>0</v>
      </c>
      <c r="K31" s="59">
        <f>SUMIFS(t_Base[[Quantité prise]:[Quantité prise]],t_Base[[N° de carte]:[N° de carte]],$B$2,t_Base[[N°de semaine]:[N°de semaine]],K$6,t_Base[[Articles]:[Articles]],$A31)</f>
        <v>0</v>
      </c>
      <c r="L31" s="59">
        <f>SUMIFS(t_Base[[Quantité prise]:[Quantité prise]],t_Base[[N° de carte]:[N° de carte]],$B$2,t_Base[[N°de semaine]:[N°de semaine]],L$6,t_Base[[Articles]:[Articles]],$A31)</f>
        <v>0</v>
      </c>
      <c r="M31" s="59">
        <f>SUMIFS(t_Base[[Quantité prise]:[Quantité prise]],t_Base[[N° de carte]:[N° de carte]],$B$2,t_Base[[N°de semaine]:[N°de semaine]],M$6,t_Base[[Articles]:[Articles]],$A31)</f>
        <v>0</v>
      </c>
      <c r="N31" s="59">
        <f>SUMIFS(t_Base[[Quantité prise]:[Quantité prise]],t_Base[[N° de carte]:[N° de carte]],$B$2,t_Base[[N°de semaine]:[N°de semaine]],N$6,t_Base[[Articles]:[Articles]],$A31)</f>
        <v>0</v>
      </c>
      <c r="O31" s="59">
        <f>SUMIFS(t_Base[[Quantité prise]:[Quantité prise]],t_Base[[N° de carte]:[N° de carte]],$B$2,t_Base[[N°de semaine]:[N°de semaine]],O$6,t_Base[[Articles]:[Articles]],$A31)</f>
        <v>0</v>
      </c>
      <c r="P31" s="59">
        <f>SUMIFS(t_Base[[Quantité prise]:[Quantité prise]],t_Base[[N° de carte]:[N° de carte]],$B$2,t_Base[[N°de semaine]:[N°de semaine]],P$6,t_Base[[Articles]:[Articles]],$A31)</f>
        <v>0</v>
      </c>
      <c r="Q31" s="59">
        <f>SUMIFS(t_Base[[Quantité prise]:[Quantité prise]],t_Base[[N° de carte]:[N° de carte]],$B$2,t_Base[[N°de semaine]:[N°de semaine]],Q$6,t_Base[[Articles]:[Articles]],$A31)</f>
        <v>0</v>
      </c>
      <c r="R31" s="59">
        <f>SUMIFS(t_Base[[Quantité prise]:[Quantité prise]],t_Base[[N° de carte]:[N° de carte]],$B$2,t_Base[[N°de semaine]:[N°de semaine]],R$6,t_Base[[Articles]:[Articles]],$A31)</f>
        <v>0</v>
      </c>
      <c r="S31" s="59">
        <f>SUMIFS(t_Base[[Quantité prise]:[Quantité prise]],t_Base[[N° de carte]:[N° de carte]],$B$2,t_Base[[N°de semaine]:[N°de semaine]],S$6,t_Base[[Articles]:[Articles]],$A31)</f>
        <v>0</v>
      </c>
      <c r="T31" s="59">
        <f>SUMIFS(t_Base[[Quantité prise]:[Quantité prise]],t_Base[[N° de carte]:[N° de carte]],$B$2,t_Base[[N°de semaine]:[N°de semaine]],T$6,t_Base[[Articles]:[Articles]],$A31)</f>
        <v>0</v>
      </c>
      <c r="U31" s="59">
        <f>SUMIFS(t_Base[[Quantité prise]:[Quantité prise]],t_Base[[N° de carte]:[N° de carte]],$B$2,t_Base[[N°de semaine]:[N°de semaine]],U$6,t_Base[[Articles]:[Articles]],$A31)</f>
        <v>0</v>
      </c>
      <c r="V31" s="59">
        <f>SUMIFS(t_Base[[Quantité prise]:[Quantité prise]],t_Base[[N° de carte]:[N° de carte]],$B$2,t_Base[[N°de semaine]:[N°de semaine]],V$6,t_Base[[Articles]:[Articles]],$A31)</f>
        <v>0</v>
      </c>
      <c r="W31" s="59">
        <f>SUMIFS(t_Base[[Quantité prise]:[Quantité prise]],t_Base[[N° de carte]:[N° de carte]],$B$2,t_Base[[N°de semaine]:[N°de semaine]],W$6,t_Base[[Articles]:[Articles]],$A31)</f>
        <v>0</v>
      </c>
      <c r="X31" s="59">
        <f>SUMIFS(t_Base[[Quantité prise]:[Quantité prise]],t_Base[[N° de carte]:[N° de carte]],$B$2,t_Base[[N°de semaine]:[N°de semaine]],X$6,t_Base[[Articles]:[Articles]],$A31)</f>
        <v>0</v>
      </c>
      <c r="Y31" s="59">
        <f>SUMIFS(t_Base[[Quantité prise]:[Quantité prise]],t_Base[[N° de carte]:[N° de carte]],$B$2,t_Base[[N°de semaine]:[N°de semaine]],Y$6,t_Base[[Articles]:[Articles]],$A31)</f>
        <v>0</v>
      </c>
      <c r="Z31" s="59">
        <f>SUMIFS(t_Base[[Quantité prise]:[Quantité prise]],t_Base[[N° de carte]:[N° de carte]],$B$2,t_Base[[N°de semaine]:[N°de semaine]],Z$6,t_Base[[Articles]:[Articles]],$A31)</f>
        <v>0</v>
      </c>
      <c r="AA31" s="59">
        <f>SUMIFS(t_Base[[Quantité prise]:[Quantité prise]],t_Base[[N° de carte]:[N° de carte]],$B$2,t_Base[[N°de semaine]:[N°de semaine]],AA$6,t_Base[[Articles]:[Articles]],$A31)</f>
        <v>0</v>
      </c>
      <c r="AB31" s="59">
        <f>SUMIFS(t_Base[[Quantité prise]:[Quantité prise]],t_Base[[N° de carte]:[N° de carte]],$B$2,t_Base[[N°de semaine]:[N°de semaine]],AB$6,t_Base[[Articles]:[Articles]],$A31)</f>
        <v>0</v>
      </c>
      <c r="AC31" s="59">
        <f>SUMIFS(t_Base[[Quantité prise]:[Quantité prise]],t_Base[[N° de carte]:[N° de carte]],$B$2,t_Base[[N°de semaine]:[N°de semaine]],AC$6,t_Base[[Articles]:[Articles]],$A31)</f>
        <v>0</v>
      </c>
      <c r="AD31" s="59">
        <f>SUMIFS(t_Base[[Quantité prise]:[Quantité prise]],t_Base[[N° de carte]:[N° de carte]],$B$2,t_Base[[N°de semaine]:[N°de semaine]],AD$6,t_Base[[Articles]:[Articles]],$A31)</f>
        <v>0</v>
      </c>
      <c r="AE31" s="59">
        <f>SUMIFS(t_Base[[Quantité prise]:[Quantité prise]],t_Base[[N° de carte]:[N° de carte]],$B$2,t_Base[[N°de semaine]:[N°de semaine]],AE$6,t_Base[[Articles]:[Articles]],$A31)</f>
        <v>0</v>
      </c>
      <c r="AF31" s="59">
        <f>SUMIFS(t_Base[[Quantité prise]:[Quantité prise]],t_Base[[N° de carte]:[N° de carte]],$B$2,t_Base[[N°de semaine]:[N°de semaine]],AF$6,t_Base[[Articles]:[Articles]],$A31)</f>
        <v>0</v>
      </c>
      <c r="AG31" s="59">
        <f>SUMIFS(t_Base[[Quantité prise]:[Quantité prise]],t_Base[[N° de carte]:[N° de carte]],$B$2,t_Base[[N°de semaine]:[N°de semaine]],AG$6,t_Base[[Articles]:[Articles]],$A31)</f>
        <v>0</v>
      </c>
      <c r="AH31" s="59">
        <f>SUMIFS(t_Base[[Quantité prise]:[Quantité prise]],t_Base[[N° de carte]:[N° de carte]],$B$2,t_Base[[N°de semaine]:[N°de semaine]],AH$6,t_Base[[Articles]:[Articles]],$A31)</f>
        <v>0</v>
      </c>
      <c r="AI31" s="59">
        <f>SUMIFS(t_Base[[Quantité prise]:[Quantité prise]],t_Base[[N° de carte]:[N° de carte]],$B$2,t_Base[[N°de semaine]:[N°de semaine]],AI$6,t_Base[[Articles]:[Articles]],$A31)</f>
        <v>0</v>
      </c>
      <c r="AJ31" s="59">
        <f>SUMIFS(t_Base[[Quantité prise]:[Quantité prise]],t_Base[[N° de carte]:[N° de carte]],$B$2,t_Base[[N°de semaine]:[N°de semaine]],AJ$6,t_Base[[Articles]:[Articles]],$A31)</f>
        <v>0</v>
      </c>
      <c r="AK31" s="59">
        <f>SUMIFS(t_Base[[Quantité prise]:[Quantité prise]],t_Base[[N° de carte]:[N° de carte]],$B$2,t_Base[[N°de semaine]:[N°de semaine]],AK$6,t_Base[[Articles]:[Articles]],$A31)</f>
        <v>0</v>
      </c>
      <c r="AL31" s="59">
        <f>SUMIFS(t_Base[[Quantité prise]:[Quantité prise]],t_Base[[N° de carte]:[N° de carte]],$B$2,t_Base[[N°de semaine]:[N°de semaine]],AL$6,t_Base[[Articles]:[Articles]],$A31)</f>
        <v>0</v>
      </c>
      <c r="AM31" s="17"/>
      <c r="AN31" s="17"/>
      <c r="AO31" s="17"/>
      <c r="AP31" s="17"/>
      <c r="AQ31" s="17"/>
      <c r="AR31" s="17"/>
      <c r="AS31" s="17"/>
      <c r="AT31" s="17"/>
      <c r="AU31" s="17"/>
      <c r="AV31" s="17"/>
    </row>
    <row r="32" spans="1:48" ht="20.25">
      <c r="A32" s="42" t="str">
        <f>Articles!B29</f>
        <v>Dentifrice (par pers.)</v>
      </c>
      <c r="B32" s="60">
        <f t="shared" si="0"/>
        <v>0</v>
      </c>
      <c r="C32" s="59">
        <f>SUMIFS(t_Base[[Quantité prise]:[Quantité prise]],t_Base[[N° de carte]:[N° de carte]],$B$2,t_Base[[N°de semaine]:[N°de semaine]],C$6,t_Base[[Articles]:[Articles]],$A32)</f>
        <v>0</v>
      </c>
      <c r="D32" s="59">
        <f>SUMIFS(t_Base[[Quantité prise]:[Quantité prise]],t_Base[[N° de carte]:[N° de carte]],$B$2,t_Base[[N°de semaine]:[N°de semaine]],D$6,t_Base[[Articles]:[Articles]],$A32)</f>
        <v>0</v>
      </c>
      <c r="E32" s="59">
        <f>SUMIFS(t_Base[[Quantité prise]:[Quantité prise]],t_Base[[N° de carte]:[N° de carte]],$B$2,t_Base[[N°de semaine]:[N°de semaine]],E$6,t_Base[[Articles]:[Articles]],$A32)</f>
        <v>0</v>
      </c>
      <c r="F32" s="59">
        <f>SUMIFS(t_Base[[Quantité prise]:[Quantité prise]],t_Base[[N° de carte]:[N° de carte]],$B$2,t_Base[[N°de semaine]:[N°de semaine]],F$6,t_Base[[Articles]:[Articles]],$A32)</f>
        <v>0</v>
      </c>
      <c r="G32" s="59">
        <f>SUMIFS(t_Base[[Quantité prise]:[Quantité prise]],t_Base[[N° de carte]:[N° de carte]],$B$2,t_Base[[N°de semaine]:[N°de semaine]],G$6,t_Base[[Articles]:[Articles]],$A32)</f>
        <v>0</v>
      </c>
      <c r="H32" s="59">
        <f>SUMIFS(t_Base[[Quantité prise]:[Quantité prise]],t_Base[[N° de carte]:[N° de carte]],$B$2,t_Base[[N°de semaine]:[N°de semaine]],H$6,t_Base[[Articles]:[Articles]],$A32)</f>
        <v>0</v>
      </c>
      <c r="I32" s="59">
        <f>SUMIFS(t_Base[[Quantité prise]:[Quantité prise]],t_Base[[N° de carte]:[N° de carte]],$B$2,t_Base[[N°de semaine]:[N°de semaine]],I$6,t_Base[[Articles]:[Articles]],$A32)</f>
        <v>0</v>
      </c>
      <c r="J32" s="59">
        <f>SUMIFS(t_Base[[Quantité prise]:[Quantité prise]],t_Base[[N° de carte]:[N° de carte]],$B$2,t_Base[[N°de semaine]:[N°de semaine]],J$6,t_Base[[Articles]:[Articles]],$A32)</f>
        <v>0</v>
      </c>
      <c r="K32" s="59">
        <f>SUMIFS(t_Base[[Quantité prise]:[Quantité prise]],t_Base[[N° de carte]:[N° de carte]],$B$2,t_Base[[N°de semaine]:[N°de semaine]],K$6,t_Base[[Articles]:[Articles]],$A32)</f>
        <v>0</v>
      </c>
      <c r="L32" s="59">
        <f>SUMIFS(t_Base[[Quantité prise]:[Quantité prise]],t_Base[[N° de carte]:[N° de carte]],$B$2,t_Base[[N°de semaine]:[N°de semaine]],L$6,t_Base[[Articles]:[Articles]],$A32)</f>
        <v>0</v>
      </c>
      <c r="M32" s="59">
        <f>SUMIFS(t_Base[[Quantité prise]:[Quantité prise]],t_Base[[N° de carte]:[N° de carte]],$B$2,t_Base[[N°de semaine]:[N°de semaine]],M$6,t_Base[[Articles]:[Articles]],$A32)</f>
        <v>0</v>
      </c>
      <c r="N32" s="59">
        <f>SUMIFS(t_Base[[Quantité prise]:[Quantité prise]],t_Base[[N° de carte]:[N° de carte]],$B$2,t_Base[[N°de semaine]:[N°de semaine]],N$6,t_Base[[Articles]:[Articles]],$A32)</f>
        <v>0</v>
      </c>
      <c r="O32" s="59">
        <f>SUMIFS(t_Base[[Quantité prise]:[Quantité prise]],t_Base[[N° de carte]:[N° de carte]],$B$2,t_Base[[N°de semaine]:[N°de semaine]],O$6,t_Base[[Articles]:[Articles]],$A32)</f>
        <v>0</v>
      </c>
      <c r="P32" s="59">
        <f>SUMIFS(t_Base[[Quantité prise]:[Quantité prise]],t_Base[[N° de carte]:[N° de carte]],$B$2,t_Base[[N°de semaine]:[N°de semaine]],P$6,t_Base[[Articles]:[Articles]],$A32)</f>
        <v>0</v>
      </c>
      <c r="Q32" s="59">
        <f>SUMIFS(t_Base[[Quantité prise]:[Quantité prise]],t_Base[[N° de carte]:[N° de carte]],$B$2,t_Base[[N°de semaine]:[N°de semaine]],Q$6,t_Base[[Articles]:[Articles]],$A32)</f>
        <v>0</v>
      </c>
      <c r="R32" s="59">
        <f>SUMIFS(t_Base[[Quantité prise]:[Quantité prise]],t_Base[[N° de carte]:[N° de carte]],$B$2,t_Base[[N°de semaine]:[N°de semaine]],R$6,t_Base[[Articles]:[Articles]],$A32)</f>
        <v>0</v>
      </c>
      <c r="S32" s="59">
        <f>SUMIFS(t_Base[[Quantité prise]:[Quantité prise]],t_Base[[N° de carte]:[N° de carte]],$B$2,t_Base[[N°de semaine]:[N°de semaine]],S$6,t_Base[[Articles]:[Articles]],$A32)</f>
        <v>0</v>
      </c>
      <c r="T32" s="59">
        <f>SUMIFS(t_Base[[Quantité prise]:[Quantité prise]],t_Base[[N° de carte]:[N° de carte]],$B$2,t_Base[[N°de semaine]:[N°de semaine]],T$6,t_Base[[Articles]:[Articles]],$A32)</f>
        <v>0</v>
      </c>
      <c r="U32" s="59">
        <f>SUMIFS(t_Base[[Quantité prise]:[Quantité prise]],t_Base[[N° de carte]:[N° de carte]],$B$2,t_Base[[N°de semaine]:[N°de semaine]],U$6,t_Base[[Articles]:[Articles]],$A32)</f>
        <v>0</v>
      </c>
      <c r="V32" s="59">
        <f>SUMIFS(t_Base[[Quantité prise]:[Quantité prise]],t_Base[[N° de carte]:[N° de carte]],$B$2,t_Base[[N°de semaine]:[N°de semaine]],V$6,t_Base[[Articles]:[Articles]],$A32)</f>
        <v>0</v>
      </c>
      <c r="W32" s="59">
        <f>SUMIFS(t_Base[[Quantité prise]:[Quantité prise]],t_Base[[N° de carte]:[N° de carte]],$B$2,t_Base[[N°de semaine]:[N°de semaine]],W$6,t_Base[[Articles]:[Articles]],$A32)</f>
        <v>0</v>
      </c>
      <c r="X32" s="59">
        <f>SUMIFS(t_Base[[Quantité prise]:[Quantité prise]],t_Base[[N° de carte]:[N° de carte]],$B$2,t_Base[[N°de semaine]:[N°de semaine]],X$6,t_Base[[Articles]:[Articles]],$A32)</f>
        <v>0</v>
      </c>
      <c r="Y32" s="59">
        <f>SUMIFS(t_Base[[Quantité prise]:[Quantité prise]],t_Base[[N° de carte]:[N° de carte]],$B$2,t_Base[[N°de semaine]:[N°de semaine]],Y$6,t_Base[[Articles]:[Articles]],$A32)</f>
        <v>0</v>
      </c>
      <c r="Z32" s="59">
        <f>SUMIFS(t_Base[[Quantité prise]:[Quantité prise]],t_Base[[N° de carte]:[N° de carte]],$B$2,t_Base[[N°de semaine]:[N°de semaine]],Z$6,t_Base[[Articles]:[Articles]],$A32)</f>
        <v>0</v>
      </c>
      <c r="AA32" s="59">
        <f>SUMIFS(t_Base[[Quantité prise]:[Quantité prise]],t_Base[[N° de carte]:[N° de carte]],$B$2,t_Base[[N°de semaine]:[N°de semaine]],AA$6,t_Base[[Articles]:[Articles]],$A32)</f>
        <v>0</v>
      </c>
      <c r="AB32" s="59">
        <f>SUMIFS(t_Base[[Quantité prise]:[Quantité prise]],t_Base[[N° de carte]:[N° de carte]],$B$2,t_Base[[N°de semaine]:[N°de semaine]],AB$6,t_Base[[Articles]:[Articles]],$A32)</f>
        <v>0</v>
      </c>
      <c r="AC32" s="59">
        <f>SUMIFS(t_Base[[Quantité prise]:[Quantité prise]],t_Base[[N° de carte]:[N° de carte]],$B$2,t_Base[[N°de semaine]:[N°de semaine]],AC$6,t_Base[[Articles]:[Articles]],$A32)</f>
        <v>0</v>
      </c>
      <c r="AD32" s="59">
        <f>SUMIFS(t_Base[[Quantité prise]:[Quantité prise]],t_Base[[N° de carte]:[N° de carte]],$B$2,t_Base[[N°de semaine]:[N°de semaine]],AD$6,t_Base[[Articles]:[Articles]],$A32)</f>
        <v>0</v>
      </c>
      <c r="AE32" s="59">
        <f>SUMIFS(t_Base[[Quantité prise]:[Quantité prise]],t_Base[[N° de carte]:[N° de carte]],$B$2,t_Base[[N°de semaine]:[N°de semaine]],AE$6,t_Base[[Articles]:[Articles]],$A32)</f>
        <v>0</v>
      </c>
      <c r="AF32" s="59">
        <f>SUMIFS(t_Base[[Quantité prise]:[Quantité prise]],t_Base[[N° de carte]:[N° de carte]],$B$2,t_Base[[N°de semaine]:[N°de semaine]],AF$6,t_Base[[Articles]:[Articles]],$A32)</f>
        <v>0</v>
      </c>
      <c r="AG32" s="59">
        <f>SUMIFS(t_Base[[Quantité prise]:[Quantité prise]],t_Base[[N° de carte]:[N° de carte]],$B$2,t_Base[[N°de semaine]:[N°de semaine]],AG$6,t_Base[[Articles]:[Articles]],$A32)</f>
        <v>0</v>
      </c>
      <c r="AH32" s="59">
        <f>SUMIFS(t_Base[[Quantité prise]:[Quantité prise]],t_Base[[N° de carte]:[N° de carte]],$B$2,t_Base[[N°de semaine]:[N°de semaine]],AH$6,t_Base[[Articles]:[Articles]],$A32)</f>
        <v>0</v>
      </c>
      <c r="AI32" s="59">
        <f>SUMIFS(t_Base[[Quantité prise]:[Quantité prise]],t_Base[[N° de carte]:[N° de carte]],$B$2,t_Base[[N°de semaine]:[N°de semaine]],AI$6,t_Base[[Articles]:[Articles]],$A32)</f>
        <v>0</v>
      </c>
      <c r="AJ32" s="59">
        <f>SUMIFS(t_Base[[Quantité prise]:[Quantité prise]],t_Base[[N° de carte]:[N° de carte]],$B$2,t_Base[[N°de semaine]:[N°de semaine]],AJ$6,t_Base[[Articles]:[Articles]],$A32)</f>
        <v>0</v>
      </c>
      <c r="AK32" s="59">
        <f>SUMIFS(t_Base[[Quantité prise]:[Quantité prise]],t_Base[[N° de carte]:[N° de carte]],$B$2,t_Base[[N°de semaine]:[N°de semaine]],AK$6,t_Base[[Articles]:[Articles]],$A32)</f>
        <v>0</v>
      </c>
      <c r="AL32" s="59">
        <f>SUMIFS(t_Base[[Quantité prise]:[Quantité prise]],t_Base[[N° de carte]:[N° de carte]],$B$2,t_Base[[N°de semaine]:[N°de semaine]],AL$6,t_Base[[Articles]:[Articles]],$A32)</f>
        <v>0</v>
      </c>
      <c r="AM32" s="17"/>
      <c r="AN32" s="17"/>
      <c r="AO32" s="17"/>
      <c r="AP32" s="17"/>
      <c r="AQ32" s="17"/>
      <c r="AR32" s="17"/>
      <c r="AS32" s="17"/>
      <c r="AT32" s="17"/>
      <c r="AU32" s="17"/>
      <c r="AV32" s="17"/>
    </row>
    <row r="33" spans="1:38" ht="20.25">
      <c r="A33" s="42" t="str">
        <f>Articles!B30</f>
        <v>Brosse à dents (par pers.)</v>
      </c>
      <c r="B33" s="60">
        <f t="shared" ref="B33:B35" si="1">SUM(C33:AL33)</f>
        <v>0</v>
      </c>
      <c r="C33" s="59">
        <f>SUMIFS(t_Base[[Quantité prise]:[Quantité prise]],t_Base[[N° de carte]:[N° de carte]],$B$2,t_Base[[N°de semaine]:[N°de semaine]],#REF!,t_Base[[Articles]:[Articles]],$A33)</f>
        <v>0</v>
      </c>
      <c r="D33" s="59">
        <f>SUMIFS(t_Base[[Quantité prise]:[Quantité prise]],t_Base[[N° de carte]:[N° de carte]],$B$2,t_Base[[N°de semaine]:[N°de semaine]],D$6,t_Base[[Articles]:[Articles]],$A33)</f>
        <v>0</v>
      </c>
      <c r="E33" s="59">
        <f>SUMIFS(t_Base[[Quantité prise]:[Quantité prise]],t_Base[[N° de carte]:[N° de carte]],$B$2,t_Base[[N°de semaine]:[N°de semaine]],E$6,t_Base[[Articles]:[Articles]],$A33)</f>
        <v>0</v>
      </c>
      <c r="F33" s="59">
        <f>SUMIFS(t_Base[[Quantité prise]:[Quantité prise]],t_Base[[N° de carte]:[N° de carte]],$B$2,t_Base[[N°de semaine]:[N°de semaine]],F$6,t_Base[[Articles]:[Articles]],$A33)</f>
        <v>0</v>
      </c>
      <c r="G33" s="59">
        <f>SUMIFS(t_Base[[Quantité prise]:[Quantité prise]],t_Base[[N° de carte]:[N° de carte]],$B$2,t_Base[[N°de semaine]:[N°de semaine]],G$6,t_Base[[Articles]:[Articles]],$A33)</f>
        <v>0</v>
      </c>
      <c r="H33" s="59">
        <f>SUMIFS(t_Base[[Quantité prise]:[Quantité prise]],t_Base[[N° de carte]:[N° de carte]],$B$2,t_Base[[N°de semaine]:[N°de semaine]],H$6,t_Base[[Articles]:[Articles]],$A33)</f>
        <v>0</v>
      </c>
      <c r="I33" s="59">
        <f>SUMIFS(t_Base[[Quantité prise]:[Quantité prise]],t_Base[[N° de carte]:[N° de carte]],$B$2,t_Base[[N°de semaine]:[N°de semaine]],I$6,t_Base[[Articles]:[Articles]],$A33)</f>
        <v>0</v>
      </c>
      <c r="J33" s="59">
        <f>SUMIFS(t_Base[[Quantité prise]:[Quantité prise]],t_Base[[N° de carte]:[N° de carte]],$B$2,t_Base[[N°de semaine]:[N°de semaine]],J$6,t_Base[[Articles]:[Articles]],$A33)</f>
        <v>0</v>
      </c>
      <c r="K33" s="59">
        <f>SUMIFS(t_Base[[Quantité prise]:[Quantité prise]],t_Base[[N° de carte]:[N° de carte]],$B$2,t_Base[[N°de semaine]:[N°de semaine]],K$6,t_Base[[Articles]:[Articles]],$A33)</f>
        <v>0</v>
      </c>
      <c r="L33" s="59">
        <f>SUMIFS(t_Base[[Quantité prise]:[Quantité prise]],t_Base[[N° de carte]:[N° de carte]],$B$2,t_Base[[N°de semaine]:[N°de semaine]],L$6,t_Base[[Articles]:[Articles]],$A33)</f>
        <v>0</v>
      </c>
      <c r="M33" s="59">
        <f>SUMIFS(t_Base[[Quantité prise]:[Quantité prise]],t_Base[[N° de carte]:[N° de carte]],$B$2,t_Base[[N°de semaine]:[N°de semaine]],M$6,t_Base[[Articles]:[Articles]],$A33)</f>
        <v>0</v>
      </c>
      <c r="N33" s="59">
        <f>SUMIFS(t_Base[[Quantité prise]:[Quantité prise]],t_Base[[N° de carte]:[N° de carte]],$B$2,t_Base[[N°de semaine]:[N°de semaine]],N$6,t_Base[[Articles]:[Articles]],$A33)</f>
        <v>0</v>
      </c>
      <c r="O33" s="59">
        <f>SUMIFS(t_Base[[Quantité prise]:[Quantité prise]],t_Base[[N° de carte]:[N° de carte]],$B$2,t_Base[[N°de semaine]:[N°de semaine]],O$6,t_Base[[Articles]:[Articles]],$A33)</f>
        <v>0</v>
      </c>
      <c r="P33" s="59">
        <f>SUMIFS(t_Base[[Quantité prise]:[Quantité prise]],t_Base[[N° de carte]:[N° de carte]],$B$2,t_Base[[N°de semaine]:[N°de semaine]],P$6,t_Base[[Articles]:[Articles]],$A33)</f>
        <v>0</v>
      </c>
      <c r="Q33" s="59">
        <f>SUMIFS(t_Base[[Quantité prise]:[Quantité prise]],t_Base[[N° de carte]:[N° de carte]],$B$2,t_Base[[N°de semaine]:[N°de semaine]],Q$6,t_Base[[Articles]:[Articles]],$A33)</f>
        <v>0</v>
      </c>
      <c r="R33" s="59">
        <f>SUMIFS(t_Base[[Quantité prise]:[Quantité prise]],t_Base[[N° de carte]:[N° de carte]],$B$2,t_Base[[N°de semaine]:[N°de semaine]],R$6,t_Base[[Articles]:[Articles]],$A33)</f>
        <v>0</v>
      </c>
      <c r="S33" s="59">
        <f>SUMIFS(t_Base[[Quantité prise]:[Quantité prise]],t_Base[[N° de carte]:[N° de carte]],$B$2,t_Base[[N°de semaine]:[N°de semaine]],S$6,t_Base[[Articles]:[Articles]],$A33)</f>
        <v>0</v>
      </c>
      <c r="T33" s="59">
        <f>SUMIFS(t_Base[[Quantité prise]:[Quantité prise]],t_Base[[N° de carte]:[N° de carte]],$B$2,t_Base[[N°de semaine]:[N°de semaine]],T$6,t_Base[[Articles]:[Articles]],$A33)</f>
        <v>0</v>
      </c>
      <c r="U33" s="59">
        <f>SUMIFS(t_Base[[Quantité prise]:[Quantité prise]],t_Base[[N° de carte]:[N° de carte]],$B$2,t_Base[[N°de semaine]:[N°de semaine]],U$6,t_Base[[Articles]:[Articles]],$A33)</f>
        <v>0</v>
      </c>
      <c r="V33" s="59">
        <f>SUMIFS(t_Base[[Quantité prise]:[Quantité prise]],t_Base[[N° de carte]:[N° de carte]],$B$2,t_Base[[N°de semaine]:[N°de semaine]],V$6,t_Base[[Articles]:[Articles]],$A33)</f>
        <v>0</v>
      </c>
      <c r="W33" s="59">
        <f>SUMIFS(t_Base[[Quantité prise]:[Quantité prise]],t_Base[[N° de carte]:[N° de carte]],$B$2,t_Base[[N°de semaine]:[N°de semaine]],W$6,t_Base[[Articles]:[Articles]],$A33)</f>
        <v>0</v>
      </c>
      <c r="X33" s="59">
        <f>SUMIFS(t_Base[[Quantité prise]:[Quantité prise]],t_Base[[N° de carte]:[N° de carte]],$B$2,t_Base[[N°de semaine]:[N°de semaine]],X$6,t_Base[[Articles]:[Articles]],$A33)</f>
        <v>0</v>
      </c>
      <c r="Y33" s="59">
        <f>SUMIFS(t_Base[[Quantité prise]:[Quantité prise]],t_Base[[N° de carte]:[N° de carte]],$B$2,t_Base[[N°de semaine]:[N°de semaine]],Y$6,t_Base[[Articles]:[Articles]],$A33)</f>
        <v>0</v>
      </c>
      <c r="Z33" s="59">
        <f>SUMIFS(t_Base[[Quantité prise]:[Quantité prise]],t_Base[[N° de carte]:[N° de carte]],$B$2,t_Base[[N°de semaine]:[N°de semaine]],Z$6,t_Base[[Articles]:[Articles]],$A33)</f>
        <v>0</v>
      </c>
      <c r="AA33" s="59">
        <f>SUMIFS(t_Base[[Quantité prise]:[Quantité prise]],t_Base[[N° de carte]:[N° de carte]],$B$2,t_Base[[N°de semaine]:[N°de semaine]],AA$6,t_Base[[Articles]:[Articles]],$A33)</f>
        <v>0</v>
      </c>
      <c r="AB33" s="59">
        <f>SUMIFS(t_Base[[Quantité prise]:[Quantité prise]],t_Base[[N° de carte]:[N° de carte]],$B$2,t_Base[[N°de semaine]:[N°de semaine]],AB$6,t_Base[[Articles]:[Articles]],$A33)</f>
        <v>0</v>
      </c>
      <c r="AC33" s="59">
        <f>SUMIFS(t_Base[[Quantité prise]:[Quantité prise]],t_Base[[N° de carte]:[N° de carte]],$B$2,t_Base[[N°de semaine]:[N°de semaine]],AC$6,t_Base[[Articles]:[Articles]],$A33)</f>
        <v>0</v>
      </c>
      <c r="AD33" s="59">
        <f>SUMIFS(t_Base[[Quantité prise]:[Quantité prise]],t_Base[[N° de carte]:[N° de carte]],$B$2,t_Base[[N°de semaine]:[N°de semaine]],AD$6,t_Base[[Articles]:[Articles]],$A33)</f>
        <v>0</v>
      </c>
      <c r="AE33" s="59">
        <f>SUMIFS(t_Base[[Quantité prise]:[Quantité prise]],t_Base[[N° de carte]:[N° de carte]],$B$2,t_Base[[N°de semaine]:[N°de semaine]],AE$6,t_Base[[Articles]:[Articles]],$A33)</f>
        <v>0</v>
      </c>
      <c r="AF33" s="59">
        <f>SUMIFS(t_Base[[Quantité prise]:[Quantité prise]],t_Base[[N° de carte]:[N° de carte]],$B$2,t_Base[[N°de semaine]:[N°de semaine]],AF$6,t_Base[[Articles]:[Articles]],$A33)</f>
        <v>0</v>
      </c>
      <c r="AG33" s="59">
        <f>SUMIFS(t_Base[[Quantité prise]:[Quantité prise]],t_Base[[N° de carte]:[N° de carte]],$B$2,t_Base[[N°de semaine]:[N°de semaine]],AG$6,t_Base[[Articles]:[Articles]],$A33)</f>
        <v>0</v>
      </c>
      <c r="AH33" s="59">
        <f>SUMIFS(t_Base[[Quantité prise]:[Quantité prise]],t_Base[[N° de carte]:[N° de carte]],$B$2,t_Base[[N°de semaine]:[N°de semaine]],AH$6,t_Base[[Articles]:[Articles]],$A33)</f>
        <v>0</v>
      </c>
      <c r="AI33" s="59">
        <f>SUMIFS(t_Base[[Quantité prise]:[Quantité prise]],t_Base[[N° de carte]:[N° de carte]],$B$2,t_Base[[N°de semaine]:[N°de semaine]],AI$6,t_Base[[Articles]:[Articles]],$A33)</f>
        <v>0</v>
      </c>
      <c r="AJ33" s="59">
        <f>SUMIFS(t_Base[[Quantité prise]:[Quantité prise]],t_Base[[N° de carte]:[N° de carte]],$B$2,t_Base[[N°de semaine]:[N°de semaine]],AJ$6,t_Base[[Articles]:[Articles]],$A33)</f>
        <v>0</v>
      </c>
      <c r="AK33" s="59">
        <f>SUMIFS(t_Base[[Quantité prise]:[Quantité prise]],t_Base[[N° de carte]:[N° de carte]],$B$2,t_Base[[N°de semaine]:[N°de semaine]],AK$6,t_Base[[Articles]:[Articles]],$A33)</f>
        <v>0</v>
      </c>
      <c r="AL33" s="59">
        <f>SUMIFS(t_Base[[Quantité prise]:[Quantité prise]],t_Base[[N° de carte]:[N° de carte]],$B$2,t_Base[[N°de semaine]:[N°de semaine]],AL$6,t_Base[[Articles]:[Articles]],$A33)</f>
        <v>0</v>
      </c>
    </row>
    <row r="34" spans="1:38" ht="20.25">
      <c r="A34" s="42" t="str">
        <f>Articles!B31</f>
        <v>Rasoir + Mousse (par pers.)</v>
      </c>
      <c r="B34" s="60">
        <f t="shared" si="1"/>
        <v>0</v>
      </c>
      <c r="C34" s="59">
        <f>SUMIFS(t_Base[[Quantité prise]:[Quantité prise]],t_Base[[N° de carte]:[N° de carte]],$B$2,t_Base[[N°de semaine]:[N°de semaine]],#REF!,t_Base[[Articles]:[Articles]],$A34)</f>
        <v>0</v>
      </c>
      <c r="D34" s="59">
        <f>SUMIFS(t_Base[[Quantité prise]:[Quantité prise]],t_Base[[N° de carte]:[N° de carte]],$B$2,t_Base[[N°de semaine]:[N°de semaine]],D$6,t_Base[[Articles]:[Articles]],$A34)</f>
        <v>0</v>
      </c>
      <c r="E34" s="59">
        <f>SUMIFS(t_Base[[Quantité prise]:[Quantité prise]],t_Base[[N° de carte]:[N° de carte]],$B$2,t_Base[[N°de semaine]:[N°de semaine]],E$6,t_Base[[Articles]:[Articles]],$A34)</f>
        <v>0</v>
      </c>
      <c r="F34" s="59">
        <f>SUMIFS(t_Base[[Quantité prise]:[Quantité prise]],t_Base[[N° de carte]:[N° de carte]],$B$2,t_Base[[N°de semaine]:[N°de semaine]],F$6,t_Base[[Articles]:[Articles]],$A34)</f>
        <v>0</v>
      </c>
      <c r="G34" s="59">
        <f>SUMIFS(t_Base[[Quantité prise]:[Quantité prise]],t_Base[[N° de carte]:[N° de carte]],$B$2,t_Base[[N°de semaine]:[N°de semaine]],G$6,t_Base[[Articles]:[Articles]],$A34)</f>
        <v>0</v>
      </c>
      <c r="H34" s="59">
        <f>SUMIFS(t_Base[[Quantité prise]:[Quantité prise]],t_Base[[N° de carte]:[N° de carte]],$B$2,t_Base[[N°de semaine]:[N°de semaine]],H$6,t_Base[[Articles]:[Articles]],$A34)</f>
        <v>0</v>
      </c>
      <c r="I34" s="59">
        <f>SUMIFS(t_Base[[Quantité prise]:[Quantité prise]],t_Base[[N° de carte]:[N° de carte]],$B$2,t_Base[[N°de semaine]:[N°de semaine]],I$6,t_Base[[Articles]:[Articles]],$A34)</f>
        <v>0</v>
      </c>
      <c r="J34" s="59">
        <f>SUMIFS(t_Base[[Quantité prise]:[Quantité prise]],t_Base[[N° de carte]:[N° de carte]],$B$2,t_Base[[N°de semaine]:[N°de semaine]],J$6,t_Base[[Articles]:[Articles]],$A34)</f>
        <v>0</v>
      </c>
      <c r="K34" s="59">
        <f>SUMIFS(t_Base[[Quantité prise]:[Quantité prise]],t_Base[[N° de carte]:[N° de carte]],$B$2,t_Base[[N°de semaine]:[N°de semaine]],K$6,t_Base[[Articles]:[Articles]],$A34)</f>
        <v>0</v>
      </c>
      <c r="L34" s="59">
        <f>SUMIFS(t_Base[[Quantité prise]:[Quantité prise]],t_Base[[N° de carte]:[N° de carte]],$B$2,t_Base[[N°de semaine]:[N°de semaine]],L$6,t_Base[[Articles]:[Articles]],$A34)</f>
        <v>0</v>
      </c>
      <c r="M34" s="59">
        <f>SUMIFS(t_Base[[Quantité prise]:[Quantité prise]],t_Base[[N° de carte]:[N° de carte]],$B$2,t_Base[[N°de semaine]:[N°de semaine]],M$6,t_Base[[Articles]:[Articles]],$A34)</f>
        <v>0</v>
      </c>
      <c r="N34" s="59">
        <f>SUMIFS(t_Base[[Quantité prise]:[Quantité prise]],t_Base[[N° de carte]:[N° de carte]],$B$2,t_Base[[N°de semaine]:[N°de semaine]],N$6,t_Base[[Articles]:[Articles]],$A34)</f>
        <v>0</v>
      </c>
      <c r="O34" s="59">
        <f>SUMIFS(t_Base[[Quantité prise]:[Quantité prise]],t_Base[[N° de carte]:[N° de carte]],$B$2,t_Base[[N°de semaine]:[N°de semaine]],O$6,t_Base[[Articles]:[Articles]],$A34)</f>
        <v>0</v>
      </c>
      <c r="P34" s="59">
        <f>SUMIFS(t_Base[[Quantité prise]:[Quantité prise]],t_Base[[N° de carte]:[N° de carte]],$B$2,t_Base[[N°de semaine]:[N°de semaine]],P$6,t_Base[[Articles]:[Articles]],$A34)</f>
        <v>0</v>
      </c>
      <c r="Q34" s="59">
        <f>SUMIFS(t_Base[[Quantité prise]:[Quantité prise]],t_Base[[N° de carte]:[N° de carte]],$B$2,t_Base[[N°de semaine]:[N°de semaine]],Q$6,t_Base[[Articles]:[Articles]],$A34)</f>
        <v>0</v>
      </c>
      <c r="R34" s="59">
        <f>SUMIFS(t_Base[[Quantité prise]:[Quantité prise]],t_Base[[N° de carte]:[N° de carte]],$B$2,t_Base[[N°de semaine]:[N°de semaine]],R$6,t_Base[[Articles]:[Articles]],$A34)</f>
        <v>0</v>
      </c>
      <c r="S34" s="59">
        <f>SUMIFS(t_Base[[Quantité prise]:[Quantité prise]],t_Base[[N° de carte]:[N° de carte]],$B$2,t_Base[[N°de semaine]:[N°de semaine]],S$6,t_Base[[Articles]:[Articles]],$A34)</f>
        <v>0</v>
      </c>
      <c r="T34" s="59">
        <f>SUMIFS(t_Base[[Quantité prise]:[Quantité prise]],t_Base[[N° de carte]:[N° de carte]],$B$2,t_Base[[N°de semaine]:[N°de semaine]],T$6,t_Base[[Articles]:[Articles]],$A34)</f>
        <v>0</v>
      </c>
      <c r="U34" s="59">
        <f>SUMIFS(t_Base[[Quantité prise]:[Quantité prise]],t_Base[[N° de carte]:[N° de carte]],$B$2,t_Base[[N°de semaine]:[N°de semaine]],U$6,t_Base[[Articles]:[Articles]],$A34)</f>
        <v>0</v>
      </c>
      <c r="V34" s="59">
        <f>SUMIFS(t_Base[[Quantité prise]:[Quantité prise]],t_Base[[N° de carte]:[N° de carte]],$B$2,t_Base[[N°de semaine]:[N°de semaine]],V$6,t_Base[[Articles]:[Articles]],$A34)</f>
        <v>0</v>
      </c>
      <c r="W34" s="59">
        <f>SUMIFS(t_Base[[Quantité prise]:[Quantité prise]],t_Base[[N° de carte]:[N° de carte]],$B$2,t_Base[[N°de semaine]:[N°de semaine]],W$6,t_Base[[Articles]:[Articles]],$A34)</f>
        <v>0</v>
      </c>
      <c r="X34" s="59">
        <f>SUMIFS(t_Base[[Quantité prise]:[Quantité prise]],t_Base[[N° de carte]:[N° de carte]],$B$2,t_Base[[N°de semaine]:[N°de semaine]],X$6,t_Base[[Articles]:[Articles]],$A34)</f>
        <v>0</v>
      </c>
      <c r="Y34" s="59">
        <f>SUMIFS(t_Base[[Quantité prise]:[Quantité prise]],t_Base[[N° de carte]:[N° de carte]],$B$2,t_Base[[N°de semaine]:[N°de semaine]],Y$6,t_Base[[Articles]:[Articles]],$A34)</f>
        <v>0</v>
      </c>
      <c r="Z34" s="59">
        <f>SUMIFS(t_Base[[Quantité prise]:[Quantité prise]],t_Base[[N° de carte]:[N° de carte]],$B$2,t_Base[[N°de semaine]:[N°de semaine]],Z$6,t_Base[[Articles]:[Articles]],$A34)</f>
        <v>0</v>
      </c>
      <c r="AA34" s="59">
        <f>SUMIFS(t_Base[[Quantité prise]:[Quantité prise]],t_Base[[N° de carte]:[N° de carte]],$B$2,t_Base[[N°de semaine]:[N°de semaine]],AA$6,t_Base[[Articles]:[Articles]],$A34)</f>
        <v>0</v>
      </c>
      <c r="AB34" s="59">
        <f>SUMIFS(t_Base[[Quantité prise]:[Quantité prise]],t_Base[[N° de carte]:[N° de carte]],$B$2,t_Base[[N°de semaine]:[N°de semaine]],AB$6,t_Base[[Articles]:[Articles]],$A34)</f>
        <v>0</v>
      </c>
      <c r="AC34" s="59">
        <f>SUMIFS(t_Base[[Quantité prise]:[Quantité prise]],t_Base[[N° de carte]:[N° de carte]],$B$2,t_Base[[N°de semaine]:[N°de semaine]],AC$6,t_Base[[Articles]:[Articles]],$A34)</f>
        <v>0</v>
      </c>
      <c r="AD34" s="59">
        <f>SUMIFS(t_Base[[Quantité prise]:[Quantité prise]],t_Base[[N° de carte]:[N° de carte]],$B$2,t_Base[[N°de semaine]:[N°de semaine]],AD$6,t_Base[[Articles]:[Articles]],$A34)</f>
        <v>0</v>
      </c>
      <c r="AE34" s="59">
        <f>SUMIFS(t_Base[[Quantité prise]:[Quantité prise]],t_Base[[N° de carte]:[N° de carte]],$B$2,t_Base[[N°de semaine]:[N°de semaine]],AE$6,t_Base[[Articles]:[Articles]],$A34)</f>
        <v>0</v>
      </c>
      <c r="AF34" s="59">
        <f>SUMIFS(t_Base[[Quantité prise]:[Quantité prise]],t_Base[[N° de carte]:[N° de carte]],$B$2,t_Base[[N°de semaine]:[N°de semaine]],AF$6,t_Base[[Articles]:[Articles]],$A34)</f>
        <v>0</v>
      </c>
      <c r="AG34" s="59">
        <f>SUMIFS(t_Base[[Quantité prise]:[Quantité prise]],t_Base[[N° de carte]:[N° de carte]],$B$2,t_Base[[N°de semaine]:[N°de semaine]],AG$6,t_Base[[Articles]:[Articles]],$A34)</f>
        <v>0</v>
      </c>
      <c r="AH34" s="59">
        <f>SUMIFS(t_Base[[Quantité prise]:[Quantité prise]],t_Base[[N° de carte]:[N° de carte]],$B$2,t_Base[[N°de semaine]:[N°de semaine]],AH$6,t_Base[[Articles]:[Articles]],$A34)</f>
        <v>0</v>
      </c>
      <c r="AI34" s="59">
        <f>SUMIFS(t_Base[[Quantité prise]:[Quantité prise]],t_Base[[N° de carte]:[N° de carte]],$B$2,t_Base[[N°de semaine]:[N°de semaine]],AI$6,t_Base[[Articles]:[Articles]],$A34)</f>
        <v>0</v>
      </c>
      <c r="AJ34" s="59">
        <f>SUMIFS(t_Base[[Quantité prise]:[Quantité prise]],t_Base[[N° de carte]:[N° de carte]],$B$2,t_Base[[N°de semaine]:[N°de semaine]],AJ$6,t_Base[[Articles]:[Articles]],$A34)</f>
        <v>0</v>
      </c>
      <c r="AK34" s="59">
        <f>SUMIFS(t_Base[[Quantité prise]:[Quantité prise]],t_Base[[N° de carte]:[N° de carte]],$B$2,t_Base[[N°de semaine]:[N°de semaine]],AK$6,t_Base[[Articles]:[Articles]],$A34)</f>
        <v>0</v>
      </c>
      <c r="AL34" s="59">
        <f>SUMIFS(t_Base[[Quantité prise]:[Quantité prise]],t_Base[[N° de carte]:[N° de carte]],$B$2,t_Base[[N°de semaine]:[N°de semaine]],AL$6,t_Base[[Articles]:[Articles]],$A34)</f>
        <v>0</v>
      </c>
    </row>
    <row r="35" spans="1:38" ht="20.25">
      <c r="A35" s="42" t="str">
        <f>Articles!B32</f>
        <v>Protection fém. (par pers.)</v>
      </c>
      <c r="B35" s="60">
        <f t="shared" si="1"/>
        <v>0</v>
      </c>
      <c r="C35" s="59">
        <f>SUMIFS(t_Base[[Quantité prise]:[Quantité prise]],t_Base[[N° de carte]:[N° de carte]],$B$2,t_Base[[N°de semaine]:[N°de semaine]],#REF!,t_Base[[Articles]:[Articles]],$A35)</f>
        <v>0</v>
      </c>
      <c r="D35" s="59">
        <f>SUMIFS(t_Base[[Quantité prise]:[Quantité prise]],t_Base[[N° de carte]:[N° de carte]],$B$2,t_Base[[N°de semaine]:[N°de semaine]],D$6,t_Base[[Articles]:[Articles]],$A35)</f>
        <v>0</v>
      </c>
      <c r="E35" s="59">
        <f>SUMIFS(t_Base[[Quantité prise]:[Quantité prise]],t_Base[[N° de carte]:[N° de carte]],$B$2,t_Base[[N°de semaine]:[N°de semaine]],E$6,t_Base[[Articles]:[Articles]],$A35)</f>
        <v>0</v>
      </c>
      <c r="F35" s="59">
        <f>SUMIFS(t_Base[[Quantité prise]:[Quantité prise]],t_Base[[N° de carte]:[N° de carte]],$B$2,t_Base[[N°de semaine]:[N°de semaine]],F$6,t_Base[[Articles]:[Articles]],$A35)</f>
        <v>0</v>
      </c>
      <c r="G35" s="59">
        <f>SUMIFS(t_Base[[Quantité prise]:[Quantité prise]],t_Base[[N° de carte]:[N° de carte]],$B$2,t_Base[[N°de semaine]:[N°de semaine]],G$6,t_Base[[Articles]:[Articles]],$A35)</f>
        <v>0</v>
      </c>
      <c r="H35" s="59">
        <f>SUMIFS(t_Base[[Quantité prise]:[Quantité prise]],t_Base[[N° de carte]:[N° de carte]],$B$2,t_Base[[N°de semaine]:[N°de semaine]],H$6,t_Base[[Articles]:[Articles]],$A35)</f>
        <v>0</v>
      </c>
      <c r="I35" s="59">
        <f>SUMIFS(t_Base[[Quantité prise]:[Quantité prise]],t_Base[[N° de carte]:[N° de carte]],$B$2,t_Base[[N°de semaine]:[N°de semaine]],I$6,t_Base[[Articles]:[Articles]],$A35)</f>
        <v>0</v>
      </c>
      <c r="J35" s="59">
        <f>SUMIFS(t_Base[[Quantité prise]:[Quantité prise]],t_Base[[N° de carte]:[N° de carte]],$B$2,t_Base[[N°de semaine]:[N°de semaine]],J$6,t_Base[[Articles]:[Articles]],$A35)</f>
        <v>0</v>
      </c>
      <c r="K35" s="59">
        <f>SUMIFS(t_Base[[Quantité prise]:[Quantité prise]],t_Base[[N° de carte]:[N° de carte]],$B$2,t_Base[[N°de semaine]:[N°de semaine]],K$6,t_Base[[Articles]:[Articles]],$A35)</f>
        <v>0</v>
      </c>
      <c r="L35" s="59">
        <f>SUMIFS(t_Base[[Quantité prise]:[Quantité prise]],t_Base[[N° de carte]:[N° de carte]],$B$2,t_Base[[N°de semaine]:[N°de semaine]],L$6,t_Base[[Articles]:[Articles]],$A35)</f>
        <v>0</v>
      </c>
      <c r="M35" s="59">
        <f>SUMIFS(t_Base[[Quantité prise]:[Quantité prise]],t_Base[[N° de carte]:[N° de carte]],$B$2,t_Base[[N°de semaine]:[N°de semaine]],M$6,t_Base[[Articles]:[Articles]],$A35)</f>
        <v>0</v>
      </c>
      <c r="N35" s="59">
        <f>SUMIFS(t_Base[[Quantité prise]:[Quantité prise]],t_Base[[N° de carte]:[N° de carte]],$B$2,t_Base[[N°de semaine]:[N°de semaine]],N$6,t_Base[[Articles]:[Articles]],$A35)</f>
        <v>0</v>
      </c>
      <c r="O35" s="59">
        <f>SUMIFS(t_Base[[Quantité prise]:[Quantité prise]],t_Base[[N° de carte]:[N° de carte]],$B$2,t_Base[[N°de semaine]:[N°de semaine]],O$6,t_Base[[Articles]:[Articles]],$A35)</f>
        <v>0</v>
      </c>
      <c r="P35" s="59">
        <f>SUMIFS(t_Base[[Quantité prise]:[Quantité prise]],t_Base[[N° de carte]:[N° de carte]],$B$2,t_Base[[N°de semaine]:[N°de semaine]],P$6,t_Base[[Articles]:[Articles]],$A35)</f>
        <v>0</v>
      </c>
      <c r="Q35" s="59">
        <f>SUMIFS(t_Base[[Quantité prise]:[Quantité prise]],t_Base[[N° de carte]:[N° de carte]],$B$2,t_Base[[N°de semaine]:[N°de semaine]],Q$6,t_Base[[Articles]:[Articles]],$A35)</f>
        <v>0</v>
      </c>
      <c r="R35" s="59">
        <f>SUMIFS(t_Base[[Quantité prise]:[Quantité prise]],t_Base[[N° de carte]:[N° de carte]],$B$2,t_Base[[N°de semaine]:[N°de semaine]],R$6,t_Base[[Articles]:[Articles]],$A35)</f>
        <v>0</v>
      </c>
      <c r="S35" s="59">
        <f>SUMIFS(t_Base[[Quantité prise]:[Quantité prise]],t_Base[[N° de carte]:[N° de carte]],$B$2,t_Base[[N°de semaine]:[N°de semaine]],S$6,t_Base[[Articles]:[Articles]],$A35)</f>
        <v>0</v>
      </c>
      <c r="T35" s="59">
        <f>SUMIFS(t_Base[[Quantité prise]:[Quantité prise]],t_Base[[N° de carte]:[N° de carte]],$B$2,t_Base[[N°de semaine]:[N°de semaine]],T$6,t_Base[[Articles]:[Articles]],$A35)</f>
        <v>0</v>
      </c>
      <c r="U35" s="59">
        <f>SUMIFS(t_Base[[Quantité prise]:[Quantité prise]],t_Base[[N° de carte]:[N° de carte]],$B$2,t_Base[[N°de semaine]:[N°de semaine]],U$6,t_Base[[Articles]:[Articles]],$A35)</f>
        <v>0</v>
      </c>
      <c r="V35" s="59">
        <f>SUMIFS(t_Base[[Quantité prise]:[Quantité prise]],t_Base[[N° de carte]:[N° de carte]],$B$2,t_Base[[N°de semaine]:[N°de semaine]],V$6,t_Base[[Articles]:[Articles]],$A35)</f>
        <v>0</v>
      </c>
      <c r="W35" s="59">
        <f>SUMIFS(t_Base[[Quantité prise]:[Quantité prise]],t_Base[[N° de carte]:[N° de carte]],$B$2,t_Base[[N°de semaine]:[N°de semaine]],W$6,t_Base[[Articles]:[Articles]],$A35)</f>
        <v>0</v>
      </c>
      <c r="X35" s="59">
        <f>SUMIFS(t_Base[[Quantité prise]:[Quantité prise]],t_Base[[N° de carte]:[N° de carte]],$B$2,t_Base[[N°de semaine]:[N°de semaine]],X$6,t_Base[[Articles]:[Articles]],$A35)</f>
        <v>0</v>
      </c>
      <c r="Y35" s="59">
        <f>SUMIFS(t_Base[[Quantité prise]:[Quantité prise]],t_Base[[N° de carte]:[N° de carte]],$B$2,t_Base[[N°de semaine]:[N°de semaine]],Y$6,t_Base[[Articles]:[Articles]],$A35)</f>
        <v>0</v>
      </c>
      <c r="Z35" s="59">
        <f>SUMIFS(t_Base[[Quantité prise]:[Quantité prise]],t_Base[[N° de carte]:[N° de carte]],$B$2,t_Base[[N°de semaine]:[N°de semaine]],Z$6,t_Base[[Articles]:[Articles]],$A35)</f>
        <v>0</v>
      </c>
      <c r="AA35" s="59">
        <f>SUMIFS(t_Base[[Quantité prise]:[Quantité prise]],t_Base[[N° de carte]:[N° de carte]],$B$2,t_Base[[N°de semaine]:[N°de semaine]],AA$6,t_Base[[Articles]:[Articles]],$A35)</f>
        <v>0</v>
      </c>
      <c r="AB35" s="59">
        <f>SUMIFS(t_Base[[Quantité prise]:[Quantité prise]],t_Base[[N° de carte]:[N° de carte]],$B$2,t_Base[[N°de semaine]:[N°de semaine]],AB$6,t_Base[[Articles]:[Articles]],$A35)</f>
        <v>0</v>
      </c>
      <c r="AC35" s="59">
        <f>SUMIFS(t_Base[[Quantité prise]:[Quantité prise]],t_Base[[N° de carte]:[N° de carte]],$B$2,t_Base[[N°de semaine]:[N°de semaine]],AC$6,t_Base[[Articles]:[Articles]],$A35)</f>
        <v>0</v>
      </c>
      <c r="AD35" s="59">
        <f>SUMIFS(t_Base[[Quantité prise]:[Quantité prise]],t_Base[[N° de carte]:[N° de carte]],$B$2,t_Base[[N°de semaine]:[N°de semaine]],AD$6,t_Base[[Articles]:[Articles]],$A35)</f>
        <v>0</v>
      </c>
      <c r="AE35" s="59">
        <f>SUMIFS(t_Base[[Quantité prise]:[Quantité prise]],t_Base[[N° de carte]:[N° de carte]],$B$2,t_Base[[N°de semaine]:[N°de semaine]],AE$6,t_Base[[Articles]:[Articles]],$A35)</f>
        <v>0</v>
      </c>
      <c r="AF35" s="59">
        <f>SUMIFS(t_Base[[Quantité prise]:[Quantité prise]],t_Base[[N° de carte]:[N° de carte]],$B$2,t_Base[[N°de semaine]:[N°de semaine]],AF$6,t_Base[[Articles]:[Articles]],$A35)</f>
        <v>0</v>
      </c>
      <c r="AG35" s="59">
        <f>SUMIFS(t_Base[[Quantité prise]:[Quantité prise]],t_Base[[N° de carte]:[N° de carte]],$B$2,t_Base[[N°de semaine]:[N°de semaine]],AG$6,t_Base[[Articles]:[Articles]],$A35)</f>
        <v>0</v>
      </c>
      <c r="AH35" s="59">
        <f>SUMIFS(t_Base[[Quantité prise]:[Quantité prise]],t_Base[[N° de carte]:[N° de carte]],$B$2,t_Base[[N°de semaine]:[N°de semaine]],AH$6,t_Base[[Articles]:[Articles]],$A35)</f>
        <v>0</v>
      </c>
      <c r="AI35" s="59">
        <f>SUMIFS(t_Base[[Quantité prise]:[Quantité prise]],t_Base[[N° de carte]:[N° de carte]],$B$2,t_Base[[N°de semaine]:[N°de semaine]],AI$6,t_Base[[Articles]:[Articles]],$A35)</f>
        <v>0</v>
      </c>
      <c r="AJ35" s="59">
        <f>SUMIFS(t_Base[[Quantité prise]:[Quantité prise]],t_Base[[N° de carte]:[N° de carte]],$B$2,t_Base[[N°de semaine]:[N°de semaine]],AJ$6,t_Base[[Articles]:[Articles]],$A35)</f>
        <v>0</v>
      </c>
      <c r="AK35" s="59">
        <f>SUMIFS(t_Base[[Quantité prise]:[Quantité prise]],t_Base[[N° de carte]:[N° de carte]],$B$2,t_Base[[N°de semaine]:[N°de semaine]],AK$6,t_Base[[Articles]:[Articles]],$A35)</f>
        <v>0</v>
      </c>
      <c r="AL35" s="59">
        <f>SUMIFS(t_Base[[Quantité prise]:[Quantité prise]],t_Base[[N° de carte]:[N° de carte]],$B$2,t_Base[[N°de semaine]:[N°de semaine]],AL$6,t_Base[[Articles]:[Articles]],$A35)</f>
        <v>0</v>
      </c>
    </row>
    <row r="36" spans="1:38" ht="20.25">
      <c r="A36" s="42" t="str">
        <f>Articles!B33</f>
        <v>Adoucissant</v>
      </c>
      <c r="B36" s="60">
        <f t="shared" ref="B36:B44" si="2">SUM(C36:AL36)</f>
        <v>0</v>
      </c>
      <c r="C36" s="59">
        <f>SUMIFS(t_Base[[Quantité prise]:[Quantité prise]],t_Base[[N° de carte]:[N° de carte]],$B$2,t_Base[[N°de semaine]:[N°de semaine]],#REF!,t_Base[[Articles]:[Articles]],$A36)</f>
        <v>0</v>
      </c>
      <c r="D36" s="59">
        <f>SUMIFS(t_Base[[Quantité prise]:[Quantité prise]],t_Base[[N° de carte]:[N° de carte]],$B$2,t_Base[[N°de semaine]:[N°de semaine]],D$6,t_Base[[Articles]:[Articles]],$A36)</f>
        <v>0</v>
      </c>
      <c r="E36" s="59">
        <f>SUMIFS(t_Base[[Quantité prise]:[Quantité prise]],t_Base[[N° de carte]:[N° de carte]],$B$2,t_Base[[N°de semaine]:[N°de semaine]],E$6,t_Base[[Articles]:[Articles]],$A36)</f>
        <v>0</v>
      </c>
      <c r="F36" s="59">
        <f>SUMIFS(t_Base[[Quantité prise]:[Quantité prise]],t_Base[[N° de carte]:[N° de carte]],$B$2,t_Base[[N°de semaine]:[N°de semaine]],F$6,t_Base[[Articles]:[Articles]],$A36)</f>
        <v>0</v>
      </c>
      <c r="G36" s="59">
        <f>SUMIFS(t_Base[[Quantité prise]:[Quantité prise]],t_Base[[N° de carte]:[N° de carte]],$B$2,t_Base[[N°de semaine]:[N°de semaine]],G$6,t_Base[[Articles]:[Articles]],$A36)</f>
        <v>0</v>
      </c>
      <c r="H36" s="59">
        <f>SUMIFS(t_Base[[Quantité prise]:[Quantité prise]],t_Base[[N° de carte]:[N° de carte]],$B$2,t_Base[[N°de semaine]:[N°de semaine]],H$6,t_Base[[Articles]:[Articles]],$A36)</f>
        <v>0</v>
      </c>
      <c r="I36" s="59">
        <f>SUMIFS(t_Base[[Quantité prise]:[Quantité prise]],t_Base[[N° de carte]:[N° de carte]],$B$2,t_Base[[N°de semaine]:[N°de semaine]],I$6,t_Base[[Articles]:[Articles]],$A36)</f>
        <v>0</v>
      </c>
      <c r="J36" s="59">
        <f>SUMIFS(t_Base[[Quantité prise]:[Quantité prise]],t_Base[[N° de carte]:[N° de carte]],$B$2,t_Base[[N°de semaine]:[N°de semaine]],J$6,t_Base[[Articles]:[Articles]],$A36)</f>
        <v>0</v>
      </c>
      <c r="K36" s="59">
        <f>SUMIFS(t_Base[[Quantité prise]:[Quantité prise]],t_Base[[N° de carte]:[N° de carte]],$B$2,t_Base[[N°de semaine]:[N°de semaine]],K$6,t_Base[[Articles]:[Articles]],$A36)</f>
        <v>0</v>
      </c>
      <c r="L36" s="59">
        <f>SUMIFS(t_Base[[Quantité prise]:[Quantité prise]],t_Base[[N° de carte]:[N° de carte]],$B$2,t_Base[[N°de semaine]:[N°de semaine]],L$6,t_Base[[Articles]:[Articles]],$A36)</f>
        <v>0</v>
      </c>
      <c r="M36" s="59">
        <f>SUMIFS(t_Base[[Quantité prise]:[Quantité prise]],t_Base[[N° de carte]:[N° de carte]],$B$2,t_Base[[N°de semaine]:[N°de semaine]],M$6,t_Base[[Articles]:[Articles]],$A36)</f>
        <v>0</v>
      </c>
      <c r="N36" s="59">
        <f>SUMIFS(t_Base[[Quantité prise]:[Quantité prise]],t_Base[[N° de carte]:[N° de carte]],$B$2,t_Base[[N°de semaine]:[N°de semaine]],N$6,t_Base[[Articles]:[Articles]],$A36)</f>
        <v>0</v>
      </c>
      <c r="O36" s="59">
        <f>SUMIFS(t_Base[[Quantité prise]:[Quantité prise]],t_Base[[N° de carte]:[N° de carte]],$B$2,t_Base[[N°de semaine]:[N°de semaine]],O$6,t_Base[[Articles]:[Articles]],$A36)</f>
        <v>0</v>
      </c>
      <c r="P36" s="59">
        <f>SUMIFS(t_Base[[Quantité prise]:[Quantité prise]],t_Base[[N° de carte]:[N° de carte]],$B$2,t_Base[[N°de semaine]:[N°de semaine]],P$6,t_Base[[Articles]:[Articles]],$A36)</f>
        <v>0</v>
      </c>
      <c r="Q36" s="59">
        <f>SUMIFS(t_Base[[Quantité prise]:[Quantité prise]],t_Base[[N° de carte]:[N° de carte]],$B$2,t_Base[[N°de semaine]:[N°de semaine]],Q$6,t_Base[[Articles]:[Articles]],$A36)</f>
        <v>0</v>
      </c>
      <c r="R36" s="59">
        <f>SUMIFS(t_Base[[Quantité prise]:[Quantité prise]],t_Base[[N° de carte]:[N° de carte]],$B$2,t_Base[[N°de semaine]:[N°de semaine]],R$6,t_Base[[Articles]:[Articles]],$A36)</f>
        <v>0</v>
      </c>
      <c r="S36" s="59">
        <f>SUMIFS(t_Base[[Quantité prise]:[Quantité prise]],t_Base[[N° de carte]:[N° de carte]],$B$2,t_Base[[N°de semaine]:[N°de semaine]],S$6,t_Base[[Articles]:[Articles]],$A36)</f>
        <v>0</v>
      </c>
      <c r="T36" s="59">
        <f>SUMIFS(t_Base[[Quantité prise]:[Quantité prise]],t_Base[[N° de carte]:[N° de carte]],$B$2,t_Base[[N°de semaine]:[N°de semaine]],T$6,t_Base[[Articles]:[Articles]],$A36)</f>
        <v>0</v>
      </c>
      <c r="U36" s="59">
        <f>SUMIFS(t_Base[[Quantité prise]:[Quantité prise]],t_Base[[N° de carte]:[N° de carte]],$B$2,t_Base[[N°de semaine]:[N°de semaine]],U$6,t_Base[[Articles]:[Articles]],$A36)</f>
        <v>0</v>
      </c>
      <c r="V36" s="59">
        <f>SUMIFS(t_Base[[Quantité prise]:[Quantité prise]],t_Base[[N° de carte]:[N° de carte]],$B$2,t_Base[[N°de semaine]:[N°de semaine]],V$6,t_Base[[Articles]:[Articles]],$A36)</f>
        <v>0</v>
      </c>
      <c r="W36" s="59">
        <f>SUMIFS(t_Base[[Quantité prise]:[Quantité prise]],t_Base[[N° de carte]:[N° de carte]],$B$2,t_Base[[N°de semaine]:[N°de semaine]],W$6,t_Base[[Articles]:[Articles]],$A36)</f>
        <v>0</v>
      </c>
      <c r="X36" s="59">
        <f>SUMIFS(t_Base[[Quantité prise]:[Quantité prise]],t_Base[[N° de carte]:[N° de carte]],$B$2,t_Base[[N°de semaine]:[N°de semaine]],X$6,t_Base[[Articles]:[Articles]],$A36)</f>
        <v>0</v>
      </c>
      <c r="Y36" s="59">
        <f>SUMIFS(t_Base[[Quantité prise]:[Quantité prise]],t_Base[[N° de carte]:[N° de carte]],$B$2,t_Base[[N°de semaine]:[N°de semaine]],Y$6,t_Base[[Articles]:[Articles]],$A36)</f>
        <v>0</v>
      </c>
      <c r="Z36" s="59">
        <f>SUMIFS(t_Base[[Quantité prise]:[Quantité prise]],t_Base[[N° de carte]:[N° de carte]],$B$2,t_Base[[N°de semaine]:[N°de semaine]],Z$6,t_Base[[Articles]:[Articles]],$A36)</f>
        <v>0</v>
      </c>
      <c r="AA36" s="59">
        <f>SUMIFS(t_Base[[Quantité prise]:[Quantité prise]],t_Base[[N° de carte]:[N° de carte]],$B$2,t_Base[[N°de semaine]:[N°de semaine]],AA$6,t_Base[[Articles]:[Articles]],$A36)</f>
        <v>0</v>
      </c>
      <c r="AB36" s="59">
        <f>SUMIFS(t_Base[[Quantité prise]:[Quantité prise]],t_Base[[N° de carte]:[N° de carte]],$B$2,t_Base[[N°de semaine]:[N°de semaine]],AB$6,t_Base[[Articles]:[Articles]],$A36)</f>
        <v>0</v>
      </c>
      <c r="AC36" s="59">
        <f>SUMIFS(t_Base[[Quantité prise]:[Quantité prise]],t_Base[[N° de carte]:[N° de carte]],$B$2,t_Base[[N°de semaine]:[N°de semaine]],AC$6,t_Base[[Articles]:[Articles]],$A36)</f>
        <v>0</v>
      </c>
      <c r="AD36" s="59">
        <f>SUMIFS(t_Base[[Quantité prise]:[Quantité prise]],t_Base[[N° de carte]:[N° de carte]],$B$2,t_Base[[N°de semaine]:[N°de semaine]],AD$6,t_Base[[Articles]:[Articles]],$A36)</f>
        <v>0</v>
      </c>
      <c r="AE36" s="59">
        <f>SUMIFS(t_Base[[Quantité prise]:[Quantité prise]],t_Base[[N° de carte]:[N° de carte]],$B$2,t_Base[[N°de semaine]:[N°de semaine]],AE$6,t_Base[[Articles]:[Articles]],$A36)</f>
        <v>0</v>
      </c>
      <c r="AF36" s="59">
        <f>SUMIFS(t_Base[[Quantité prise]:[Quantité prise]],t_Base[[N° de carte]:[N° de carte]],$B$2,t_Base[[N°de semaine]:[N°de semaine]],AF$6,t_Base[[Articles]:[Articles]],$A36)</f>
        <v>0</v>
      </c>
      <c r="AG36" s="59">
        <f>SUMIFS(t_Base[[Quantité prise]:[Quantité prise]],t_Base[[N° de carte]:[N° de carte]],$B$2,t_Base[[N°de semaine]:[N°de semaine]],AG$6,t_Base[[Articles]:[Articles]],$A36)</f>
        <v>0</v>
      </c>
      <c r="AH36" s="59">
        <f>SUMIFS(t_Base[[Quantité prise]:[Quantité prise]],t_Base[[N° de carte]:[N° de carte]],$B$2,t_Base[[N°de semaine]:[N°de semaine]],AH$6,t_Base[[Articles]:[Articles]],$A36)</f>
        <v>0</v>
      </c>
      <c r="AI36" s="59">
        <f>SUMIFS(t_Base[[Quantité prise]:[Quantité prise]],t_Base[[N° de carte]:[N° de carte]],$B$2,t_Base[[N°de semaine]:[N°de semaine]],AI$6,t_Base[[Articles]:[Articles]],$A36)</f>
        <v>0</v>
      </c>
      <c r="AJ36" s="59">
        <f>SUMIFS(t_Base[[Quantité prise]:[Quantité prise]],t_Base[[N° de carte]:[N° de carte]],$B$2,t_Base[[N°de semaine]:[N°de semaine]],AJ$6,t_Base[[Articles]:[Articles]],$A36)</f>
        <v>0</v>
      </c>
      <c r="AK36" s="59">
        <f>SUMIFS(t_Base[[Quantité prise]:[Quantité prise]],t_Base[[N° de carte]:[N° de carte]],$B$2,t_Base[[N°de semaine]:[N°de semaine]],AK$6,t_Base[[Articles]:[Articles]],$A36)</f>
        <v>0</v>
      </c>
      <c r="AL36" s="59">
        <f>SUMIFS(t_Base[[Quantité prise]:[Quantité prise]],t_Base[[N° de carte]:[N° de carte]],$B$2,t_Base[[N°de semaine]:[N°de semaine]],AL$6,t_Base[[Articles]:[Articles]],$A36)</f>
        <v>0</v>
      </c>
    </row>
    <row r="37" spans="1:38" ht="20.25">
      <c r="A37" s="42" t="str">
        <f>Articles!B34</f>
        <v>Javel</v>
      </c>
      <c r="B37" s="60">
        <f t="shared" si="2"/>
        <v>0</v>
      </c>
      <c r="C37" s="59">
        <f>SUMIFS(t_Base[[Quantité prise]:[Quantité prise]],t_Base[[N° de carte]:[N° de carte]],$B$2,t_Base[[N°de semaine]:[N°de semaine]],#REF!,t_Base[[Articles]:[Articles]],$A37)</f>
        <v>0</v>
      </c>
      <c r="D37" s="59">
        <f>SUMIFS(t_Base[[Quantité prise]:[Quantité prise]],t_Base[[N° de carte]:[N° de carte]],$B$2,t_Base[[N°de semaine]:[N°de semaine]],D$6,t_Base[[Articles]:[Articles]],$A37)</f>
        <v>0</v>
      </c>
      <c r="E37" s="59">
        <f>SUMIFS(t_Base[[Quantité prise]:[Quantité prise]],t_Base[[N° de carte]:[N° de carte]],$B$2,t_Base[[N°de semaine]:[N°de semaine]],E$6,t_Base[[Articles]:[Articles]],$A37)</f>
        <v>0</v>
      </c>
      <c r="F37" s="59">
        <f>SUMIFS(t_Base[[Quantité prise]:[Quantité prise]],t_Base[[N° de carte]:[N° de carte]],$B$2,t_Base[[N°de semaine]:[N°de semaine]],F$6,t_Base[[Articles]:[Articles]],$A37)</f>
        <v>0</v>
      </c>
      <c r="G37" s="59">
        <f>SUMIFS(t_Base[[Quantité prise]:[Quantité prise]],t_Base[[N° de carte]:[N° de carte]],$B$2,t_Base[[N°de semaine]:[N°de semaine]],G$6,t_Base[[Articles]:[Articles]],$A37)</f>
        <v>0</v>
      </c>
      <c r="H37" s="59">
        <f>SUMIFS(t_Base[[Quantité prise]:[Quantité prise]],t_Base[[N° de carte]:[N° de carte]],$B$2,t_Base[[N°de semaine]:[N°de semaine]],H$6,t_Base[[Articles]:[Articles]],$A37)</f>
        <v>0</v>
      </c>
      <c r="I37" s="59">
        <f>SUMIFS(t_Base[[Quantité prise]:[Quantité prise]],t_Base[[N° de carte]:[N° de carte]],$B$2,t_Base[[N°de semaine]:[N°de semaine]],I$6,t_Base[[Articles]:[Articles]],$A37)</f>
        <v>0</v>
      </c>
      <c r="J37" s="59">
        <f>SUMIFS(t_Base[[Quantité prise]:[Quantité prise]],t_Base[[N° de carte]:[N° de carte]],$B$2,t_Base[[N°de semaine]:[N°de semaine]],J$6,t_Base[[Articles]:[Articles]],$A37)</f>
        <v>0</v>
      </c>
      <c r="K37" s="59">
        <f>SUMIFS(t_Base[[Quantité prise]:[Quantité prise]],t_Base[[N° de carte]:[N° de carte]],$B$2,t_Base[[N°de semaine]:[N°de semaine]],K$6,t_Base[[Articles]:[Articles]],$A37)</f>
        <v>0</v>
      </c>
      <c r="L37" s="59">
        <f>SUMIFS(t_Base[[Quantité prise]:[Quantité prise]],t_Base[[N° de carte]:[N° de carte]],$B$2,t_Base[[N°de semaine]:[N°de semaine]],L$6,t_Base[[Articles]:[Articles]],$A37)</f>
        <v>0</v>
      </c>
      <c r="M37" s="59">
        <f>SUMIFS(t_Base[[Quantité prise]:[Quantité prise]],t_Base[[N° de carte]:[N° de carte]],$B$2,t_Base[[N°de semaine]:[N°de semaine]],M$6,t_Base[[Articles]:[Articles]],$A37)</f>
        <v>0</v>
      </c>
      <c r="N37" s="59">
        <f>SUMIFS(t_Base[[Quantité prise]:[Quantité prise]],t_Base[[N° de carte]:[N° de carte]],$B$2,t_Base[[N°de semaine]:[N°de semaine]],N$6,t_Base[[Articles]:[Articles]],$A37)</f>
        <v>0</v>
      </c>
      <c r="O37" s="59">
        <f>SUMIFS(t_Base[[Quantité prise]:[Quantité prise]],t_Base[[N° de carte]:[N° de carte]],$B$2,t_Base[[N°de semaine]:[N°de semaine]],O$6,t_Base[[Articles]:[Articles]],$A37)</f>
        <v>0</v>
      </c>
      <c r="P37" s="59">
        <f>SUMIFS(t_Base[[Quantité prise]:[Quantité prise]],t_Base[[N° de carte]:[N° de carte]],$B$2,t_Base[[N°de semaine]:[N°de semaine]],P$6,t_Base[[Articles]:[Articles]],$A37)</f>
        <v>0</v>
      </c>
      <c r="Q37" s="59">
        <f>SUMIFS(t_Base[[Quantité prise]:[Quantité prise]],t_Base[[N° de carte]:[N° de carte]],$B$2,t_Base[[N°de semaine]:[N°de semaine]],Q$6,t_Base[[Articles]:[Articles]],$A37)</f>
        <v>0</v>
      </c>
      <c r="R37" s="59">
        <f>SUMIFS(t_Base[[Quantité prise]:[Quantité prise]],t_Base[[N° de carte]:[N° de carte]],$B$2,t_Base[[N°de semaine]:[N°de semaine]],R$6,t_Base[[Articles]:[Articles]],$A37)</f>
        <v>0</v>
      </c>
      <c r="S37" s="59">
        <f>SUMIFS(t_Base[[Quantité prise]:[Quantité prise]],t_Base[[N° de carte]:[N° de carte]],$B$2,t_Base[[N°de semaine]:[N°de semaine]],S$6,t_Base[[Articles]:[Articles]],$A37)</f>
        <v>0</v>
      </c>
      <c r="T37" s="59">
        <f>SUMIFS(t_Base[[Quantité prise]:[Quantité prise]],t_Base[[N° de carte]:[N° de carte]],$B$2,t_Base[[N°de semaine]:[N°de semaine]],T$6,t_Base[[Articles]:[Articles]],$A37)</f>
        <v>0</v>
      </c>
      <c r="U37" s="59">
        <f>SUMIFS(t_Base[[Quantité prise]:[Quantité prise]],t_Base[[N° de carte]:[N° de carte]],$B$2,t_Base[[N°de semaine]:[N°de semaine]],U$6,t_Base[[Articles]:[Articles]],$A37)</f>
        <v>0</v>
      </c>
      <c r="V37" s="59">
        <f>SUMIFS(t_Base[[Quantité prise]:[Quantité prise]],t_Base[[N° de carte]:[N° de carte]],$B$2,t_Base[[N°de semaine]:[N°de semaine]],V$6,t_Base[[Articles]:[Articles]],$A37)</f>
        <v>0</v>
      </c>
      <c r="W37" s="59">
        <f>SUMIFS(t_Base[[Quantité prise]:[Quantité prise]],t_Base[[N° de carte]:[N° de carte]],$B$2,t_Base[[N°de semaine]:[N°de semaine]],W$6,t_Base[[Articles]:[Articles]],$A37)</f>
        <v>0</v>
      </c>
      <c r="X37" s="59">
        <f>SUMIFS(t_Base[[Quantité prise]:[Quantité prise]],t_Base[[N° de carte]:[N° de carte]],$B$2,t_Base[[N°de semaine]:[N°de semaine]],X$6,t_Base[[Articles]:[Articles]],$A37)</f>
        <v>0</v>
      </c>
      <c r="Y37" s="59">
        <f>SUMIFS(t_Base[[Quantité prise]:[Quantité prise]],t_Base[[N° de carte]:[N° de carte]],$B$2,t_Base[[N°de semaine]:[N°de semaine]],Y$6,t_Base[[Articles]:[Articles]],$A37)</f>
        <v>0</v>
      </c>
      <c r="Z37" s="59">
        <f>SUMIFS(t_Base[[Quantité prise]:[Quantité prise]],t_Base[[N° de carte]:[N° de carte]],$B$2,t_Base[[N°de semaine]:[N°de semaine]],Z$6,t_Base[[Articles]:[Articles]],$A37)</f>
        <v>0</v>
      </c>
      <c r="AA37" s="59">
        <f>SUMIFS(t_Base[[Quantité prise]:[Quantité prise]],t_Base[[N° de carte]:[N° de carte]],$B$2,t_Base[[N°de semaine]:[N°de semaine]],AA$6,t_Base[[Articles]:[Articles]],$A37)</f>
        <v>0</v>
      </c>
      <c r="AB37" s="59">
        <f>SUMIFS(t_Base[[Quantité prise]:[Quantité prise]],t_Base[[N° de carte]:[N° de carte]],$B$2,t_Base[[N°de semaine]:[N°de semaine]],AB$6,t_Base[[Articles]:[Articles]],$A37)</f>
        <v>0</v>
      </c>
      <c r="AC37" s="59">
        <f>SUMIFS(t_Base[[Quantité prise]:[Quantité prise]],t_Base[[N° de carte]:[N° de carte]],$B$2,t_Base[[N°de semaine]:[N°de semaine]],AC$6,t_Base[[Articles]:[Articles]],$A37)</f>
        <v>0</v>
      </c>
      <c r="AD37" s="59">
        <f>SUMIFS(t_Base[[Quantité prise]:[Quantité prise]],t_Base[[N° de carte]:[N° de carte]],$B$2,t_Base[[N°de semaine]:[N°de semaine]],AD$6,t_Base[[Articles]:[Articles]],$A37)</f>
        <v>0</v>
      </c>
      <c r="AE37" s="59">
        <f>SUMIFS(t_Base[[Quantité prise]:[Quantité prise]],t_Base[[N° de carte]:[N° de carte]],$B$2,t_Base[[N°de semaine]:[N°de semaine]],AE$6,t_Base[[Articles]:[Articles]],$A37)</f>
        <v>0</v>
      </c>
      <c r="AF37" s="59">
        <f>SUMIFS(t_Base[[Quantité prise]:[Quantité prise]],t_Base[[N° de carte]:[N° de carte]],$B$2,t_Base[[N°de semaine]:[N°de semaine]],AF$6,t_Base[[Articles]:[Articles]],$A37)</f>
        <v>0</v>
      </c>
      <c r="AG37" s="59">
        <f>SUMIFS(t_Base[[Quantité prise]:[Quantité prise]],t_Base[[N° de carte]:[N° de carte]],$B$2,t_Base[[N°de semaine]:[N°de semaine]],AG$6,t_Base[[Articles]:[Articles]],$A37)</f>
        <v>0</v>
      </c>
      <c r="AH37" s="59">
        <f>SUMIFS(t_Base[[Quantité prise]:[Quantité prise]],t_Base[[N° de carte]:[N° de carte]],$B$2,t_Base[[N°de semaine]:[N°de semaine]],AH$6,t_Base[[Articles]:[Articles]],$A37)</f>
        <v>0</v>
      </c>
      <c r="AI37" s="59">
        <f>SUMIFS(t_Base[[Quantité prise]:[Quantité prise]],t_Base[[N° de carte]:[N° de carte]],$B$2,t_Base[[N°de semaine]:[N°de semaine]],AI$6,t_Base[[Articles]:[Articles]],$A37)</f>
        <v>0</v>
      </c>
      <c r="AJ37" s="59">
        <f>SUMIFS(t_Base[[Quantité prise]:[Quantité prise]],t_Base[[N° de carte]:[N° de carte]],$B$2,t_Base[[N°de semaine]:[N°de semaine]],AJ$6,t_Base[[Articles]:[Articles]],$A37)</f>
        <v>0</v>
      </c>
      <c r="AK37" s="59">
        <f>SUMIFS(t_Base[[Quantité prise]:[Quantité prise]],t_Base[[N° de carte]:[N° de carte]],$B$2,t_Base[[N°de semaine]:[N°de semaine]],AK$6,t_Base[[Articles]:[Articles]],$A37)</f>
        <v>0</v>
      </c>
      <c r="AL37" s="59">
        <f>SUMIFS(t_Base[[Quantité prise]:[Quantité prise]],t_Base[[N° de carte]:[N° de carte]],$B$2,t_Base[[N°de semaine]:[N°de semaine]],AL$6,t_Base[[Articles]:[Articles]],$A37)</f>
        <v>0</v>
      </c>
    </row>
    <row r="38" spans="1:38" ht="20.25">
      <c r="A38" s="42" t="str">
        <f>Articles!B35</f>
        <v>Produit vaisselle</v>
      </c>
      <c r="B38" s="60">
        <f t="shared" si="2"/>
        <v>0</v>
      </c>
      <c r="C38" s="59">
        <f>SUMIFS(t_Base[[Quantité prise]:[Quantité prise]],t_Base[[N° de carte]:[N° de carte]],$B$2,t_Base[[N°de semaine]:[N°de semaine]],#REF!,t_Base[[Articles]:[Articles]],$A38)</f>
        <v>0</v>
      </c>
      <c r="D38" s="59">
        <f>SUMIFS(t_Base[[Quantité prise]:[Quantité prise]],t_Base[[N° de carte]:[N° de carte]],$B$2,t_Base[[N°de semaine]:[N°de semaine]],D$6,t_Base[[Articles]:[Articles]],$A38)</f>
        <v>0</v>
      </c>
      <c r="E38" s="59">
        <f>SUMIFS(t_Base[[Quantité prise]:[Quantité prise]],t_Base[[N° de carte]:[N° de carte]],$B$2,t_Base[[N°de semaine]:[N°de semaine]],E$6,t_Base[[Articles]:[Articles]],$A38)</f>
        <v>0</v>
      </c>
      <c r="F38" s="59">
        <f>SUMIFS(t_Base[[Quantité prise]:[Quantité prise]],t_Base[[N° de carte]:[N° de carte]],$B$2,t_Base[[N°de semaine]:[N°de semaine]],F$6,t_Base[[Articles]:[Articles]],$A38)</f>
        <v>0</v>
      </c>
      <c r="G38" s="59">
        <f>SUMIFS(t_Base[[Quantité prise]:[Quantité prise]],t_Base[[N° de carte]:[N° de carte]],$B$2,t_Base[[N°de semaine]:[N°de semaine]],G$6,t_Base[[Articles]:[Articles]],$A38)</f>
        <v>0</v>
      </c>
      <c r="H38" s="59">
        <f>SUMIFS(t_Base[[Quantité prise]:[Quantité prise]],t_Base[[N° de carte]:[N° de carte]],$B$2,t_Base[[N°de semaine]:[N°de semaine]],H$6,t_Base[[Articles]:[Articles]],$A38)</f>
        <v>0</v>
      </c>
      <c r="I38" s="59">
        <f>SUMIFS(t_Base[[Quantité prise]:[Quantité prise]],t_Base[[N° de carte]:[N° de carte]],$B$2,t_Base[[N°de semaine]:[N°de semaine]],I$6,t_Base[[Articles]:[Articles]],$A38)</f>
        <v>0</v>
      </c>
      <c r="J38" s="59">
        <f>SUMIFS(t_Base[[Quantité prise]:[Quantité prise]],t_Base[[N° de carte]:[N° de carte]],$B$2,t_Base[[N°de semaine]:[N°de semaine]],J$6,t_Base[[Articles]:[Articles]],$A38)</f>
        <v>0</v>
      </c>
      <c r="K38" s="59">
        <f>SUMIFS(t_Base[[Quantité prise]:[Quantité prise]],t_Base[[N° de carte]:[N° de carte]],$B$2,t_Base[[N°de semaine]:[N°de semaine]],K$6,t_Base[[Articles]:[Articles]],$A38)</f>
        <v>0</v>
      </c>
      <c r="L38" s="59">
        <f>SUMIFS(t_Base[[Quantité prise]:[Quantité prise]],t_Base[[N° de carte]:[N° de carte]],$B$2,t_Base[[N°de semaine]:[N°de semaine]],L$6,t_Base[[Articles]:[Articles]],$A38)</f>
        <v>0</v>
      </c>
      <c r="M38" s="59">
        <f>SUMIFS(t_Base[[Quantité prise]:[Quantité prise]],t_Base[[N° de carte]:[N° de carte]],$B$2,t_Base[[N°de semaine]:[N°de semaine]],M$6,t_Base[[Articles]:[Articles]],$A38)</f>
        <v>0</v>
      </c>
      <c r="N38" s="59">
        <f>SUMIFS(t_Base[[Quantité prise]:[Quantité prise]],t_Base[[N° de carte]:[N° de carte]],$B$2,t_Base[[N°de semaine]:[N°de semaine]],N$6,t_Base[[Articles]:[Articles]],$A38)</f>
        <v>0</v>
      </c>
      <c r="O38" s="59">
        <f>SUMIFS(t_Base[[Quantité prise]:[Quantité prise]],t_Base[[N° de carte]:[N° de carte]],$B$2,t_Base[[N°de semaine]:[N°de semaine]],O$6,t_Base[[Articles]:[Articles]],$A38)</f>
        <v>0</v>
      </c>
      <c r="P38" s="59">
        <f>SUMIFS(t_Base[[Quantité prise]:[Quantité prise]],t_Base[[N° de carte]:[N° de carte]],$B$2,t_Base[[N°de semaine]:[N°de semaine]],P$6,t_Base[[Articles]:[Articles]],$A38)</f>
        <v>0</v>
      </c>
      <c r="Q38" s="59">
        <f>SUMIFS(t_Base[[Quantité prise]:[Quantité prise]],t_Base[[N° de carte]:[N° de carte]],$B$2,t_Base[[N°de semaine]:[N°de semaine]],Q$6,t_Base[[Articles]:[Articles]],$A38)</f>
        <v>0</v>
      </c>
      <c r="R38" s="59">
        <f>SUMIFS(t_Base[[Quantité prise]:[Quantité prise]],t_Base[[N° de carte]:[N° de carte]],$B$2,t_Base[[N°de semaine]:[N°de semaine]],R$6,t_Base[[Articles]:[Articles]],$A38)</f>
        <v>0</v>
      </c>
      <c r="S38" s="59">
        <f>SUMIFS(t_Base[[Quantité prise]:[Quantité prise]],t_Base[[N° de carte]:[N° de carte]],$B$2,t_Base[[N°de semaine]:[N°de semaine]],S$6,t_Base[[Articles]:[Articles]],$A38)</f>
        <v>0</v>
      </c>
      <c r="T38" s="59">
        <f>SUMIFS(t_Base[[Quantité prise]:[Quantité prise]],t_Base[[N° de carte]:[N° de carte]],$B$2,t_Base[[N°de semaine]:[N°de semaine]],T$6,t_Base[[Articles]:[Articles]],$A38)</f>
        <v>0</v>
      </c>
      <c r="U38" s="59">
        <f>SUMIFS(t_Base[[Quantité prise]:[Quantité prise]],t_Base[[N° de carte]:[N° de carte]],$B$2,t_Base[[N°de semaine]:[N°de semaine]],U$6,t_Base[[Articles]:[Articles]],$A38)</f>
        <v>0</v>
      </c>
      <c r="V38" s="59">
        <f>SUMIFS(t_Base[[Quantité prise]:[Quantité prise]],t_Base[[N° de carte]:[N° de carte]],$B$2,t_Base[[N°de semaine]:[N°de semaine]],V$6,t_Base[[Articles]:[Articles]],$A38)</f>
        <v>0</v>
      </c>
      <c r="W38" s="59">
        <f>SUMIFS(t_Base[[Quantité prise]:[Quantité prise]],t_Base[[N° de carte]:[N° de carte]],$B$2,t_Base[[N°de semaine]:[N°de semaine]],W$6,t_Base[[Articles]:[Articles]],$A38)</f>
        <v>0</v>
      </c>
      <c r="X38" s="59">
        <f>SUMIFS(t_Base[[Quantité prise]:[Quantité prise]],t_Base[[N° de carte]:[N° de carte]],$B$2,t_Base[[N°de semaine]:[N°de semaine]],X$6,t_Base[[Articles]:[Articles]],$A38)</f>
        <v>0</v>
      </c>
      <c r="Y38" s="59">
        <f>SUMIFS(t_Base[[Quantité prise]:[Quantité prise]],t_Base[[N° de carte]:[N° de carte]],$B$2,t_Base[[N°de semaine]:[N°de semaine]],Y$6,t_Base[[Articles]:[Articles]],$A38)</f>
        <v>0</v>
      </c>
      <c r="Z38" s="59">
        <f>SUMIFS(t_Base[[Quantité prise]:[Quantité prise]],t_Base[[N° de carte]:[N° de carte]],$B$2,t_Base[[N°de semaine]:[N°de semaine]],Z$6,t_Base[[Articles]:[Articles]],$A38)</f>
        <v>0</v>
      </c>
      <c r="AA38" s="59">
        <f>SUMIFS(t_Base[[Quantité prise]:[Quantité prise]],t_Base[[N° de carte]:[N° de carte]],$B$2,t_Base[[N°de semaine]:[N°de semaine]],AA$6,t_Base[[Articles]:[Articles]],$A38)</f>
        <v>0</v>
      </c>
      <c r="AB38" s="59">
        <f>SUMIFS(t_Base[[Quantité prise]:[Quantité prise]],t_Base[[N° de carte]:[N° de carte]],$B$2,t_Base[[N°de semaine]:[N°de semaine]],AB$6,t_Base[[Articles]:[Articles]],$A38)</f>
        <v>0</v>
      </c>
      <c r="AC38" s="59">
        <f>SUMIFS(t_Base[[Quantité prise]:[Quantité prise]],t_Base[[N° de carte]:[N° de carte]],$B$2,t_Base[[N°de semaine]:[N°de semaine]],AC$6,t_Base[[Articles]:[Articles]],$A38)</f>
        <v>0</v>
      </c>
      <c r="AD38" s="59">
        <f>SUMIFS(t_Base[[Quantité prise]:[Quantité prise]],t_Base[[N° de carte]:[N° de carte]],$B$2,t_Base[[N°de semaine]:[N°de semaine]],AD$6,t_Base[[Articles]:[Articles]],$A38)</f>
        <v>0</v>
      </c>
      <c r="AE38" s="59">
        <f>SUMIFS(t_Base[[Quantité prise]:[Quantité prise]],t_Base[[N° de carte]:[N° de carte]],$B$2,t_Base[[N°de semaine]:[N°de semaine]],AE$6,t_Base[[Articles]:[Articles]],$A38)</f>
        <v>0</v>
      </c>
      <c r="AF38" s="59">
        <f>SUMIFS(t_Base[[Quantité prise]:[Quantité prise]],t_Base[[N° de carte]:[N° de carte]],$B$2,t_Base[[N°de semaine]:[N°de semaine]],AF$6,t_Base[[Articles]:[Articles]],$A38)</f>
        <v>0</v>
      </c>
      <c r="AG38" s="59">
        <f>SUMIFS(t_Base[[Quantité prise]:[Quantité prise]],t_Base[[N° de carte]:[N° de carte]],$B$2,t_Base[[N°de semaine]:[N°de semaine]],AG$6,t_Base[[Articles]:[Articles]],$A38)</f>
        <v>0</v>
      </c>
      <c r="AH38" s="59">
        <f>SUMIFS(t_Base[[Quantité prise]:[Quantité prise]],t_Base[[N° de carte]:[N° de carte]],$B$2,t_Base[[N°de semaine]:[N°de semaine]],AH$6,t_Base[[Articles]:[Articles]],$A38)</f>
        <v>0</v>
      </c>
      <c r="AI38" s="59">
        <f>SUMIFS(t_Base[[Quantité prise]:[Quantité prise]],t_Base[[N° de carte]:[N° de carte]],$B$2,t_Base[[N°de semaine]:[N°de semaine]],AI$6,t_Base[[Articles]:[Articles]],$A38)</f>
        <v>0</v>
      </c>
      <c r="AJ38" s="59">
        <f>SUMIFS(t_Base[[Quantité prise]:[Quantité prise]],t_Base[[N° de carte]:[N° de carte]],$B$2,t_Base[[N°de semaine]:[N°de semaine]],AJ$6,t_Base[[Articles]:[Articles]],$A38)</f>
        <v>0</v>
      </c>
      <c r="AK38" s="59">
        <f>SUMIFS(t_Base[[Quantité prise]:[Quantité prise]],t_Base[[N° de carte]:[N° de carte]],$B$2,t_Base[[N°de semaine]:[N°de semaine]],AK$6,t_Base[[Articles]:[Articles]],$A38)</f>
        <v>0</v>
      </c>
      <c r="AL38" s="59">
        <f>SUMIFS(t_Base[[Quantité prise]:[Quantité prise]],t_Base[[N° de carte]:[N° de carte]],$B$2,t_Base[[N°de semaine]:[N°de semaine]],AL$6,t_Base[[Articles]:[Articles]],$A38)</f>
        <v>0</v>
      </c>
    </row>
    <row r="39" spans="1:38" ht="20.25">
      <c r="A39" s="42" t="str">
        <f>Articles!B36</f>
        <v>Produit WC</v>
      </c>
      <c r="B39" s="60">
        <f t="shared" si="2"/>
        <v>0</v>
      </c>
      <c r="C39" s="59">
        <f>SUMIFS(t_Base[[Quantité prise]:[Quantité prise]],t_Base[[N° de carte]:[N° de carte]],$B$2,t_Base[[N°de semaine]:[N°de semaine]],#REF!,t_Base[[Articles]:[Articles]],$A39)</f>
        <v>0</v>
      </c>
      <c r="D39" s="59">
        <f>SUMIFS(t_Base[[Quantité prise]:[Quantité prise]],t_Base[[N° de carte]:[N° de carte]],$B$2,t_Base[[N°de semaine]:[N°de semaine]],D$6,t_Base[[Articles]:[Articles]],$A39)</f>
        <v>0</v>
      </c>
      <c r="E39" s="59">
        <f>SUMIFS(t_Base[[Quantité prise]:[Quantité prise]],t_Base[[N° de carte]:[N° de carte]],$B$2,t_Base[[N°de semaine]:[N°de semaine]],E$6,t_Base[[Articles]:[Articles]],$A39)</f>
        <v>0</v>
      </c>
      <c r="F39" s="59">
        <f>SUMIFS(t_Base[[Quantité prise]:[Quantité prise]],t_Base[[N° de carte]:[N° de carte]],$B$2,t_Base[[N°de semaine]:[N°de semaine]],F$6,t_Base[[Articles]:[Articles]],$A39)</f>
        <v>0</v>
      </c>
      <c r="G39" s="59">
        <f>SUMIFS(t_Base[[Quantité prise]:[Quantité prise]],t_Base[[N° de carte]:[N° de carte]],$B$2,t_Base[[N°de semaine]:[N°de semaine]],G$6,t_Base[[Articles]:[Articles]],$A39)</f>
        <v>0</v>
      </c>
      <c r="H39" s="59">
        <f>SUMIFS(t_Base[[Quantité prise]:[Quantité prise]],t_Base[[N° de carte]:[N° de carte]],$B$2,t_Base[[N°de semaine]:[N°de semaine]],H$6,t_Base[[Articles]:[Articles]],$A39)</f>
        <v>0</v>
      </c>
      <c r="I39" s="59">
        <f>SUMIFS(t_Base[[Quantité prise]:[Quantité prise]],t_Base[[N° de carte]:[N° de carte]],$B$2,t_Base[[N°de semaine]:[N°de semaine]],I$6,t_Base[[Articles]:[Articles]],$A39)</f>
        <v>0</v>
      </c>
      <c r="J39" s="59">
        <f>SUMIFS(t_Base[[Quantité prise]:[Quantité prise]],t_Base[[N° de carte]:[N° de carte]],$B$2,t_Base[[N°de semaine]:[N°de semaine]],J$6,t_Base[[Articles]:[Articles]],$A39)</f>
        <v>0</v>
      </c>
      <c r="K39" s="59">
        <f>SUMIFS(t_Base[[Quantité prise]:[Quantité prise]],t_Base[[N° de carte]:[N° de carte]],$B$2,t_Base[[N°de semaine]:[N°de semaine]],K$6,t_Base[[Articles]:[Articles]],$A39)</f>
        <v>0</v>
      </c>
      <c r="L39" s="59">
        <f>SUMIFS(t_Base[[Quantité prise]:[Quantité prise]],t_Base[[N° de carte]:[N° de carte]],$B$2,t_Base[[N°de semaine]:[N°de semaine]],L$6,t_Base[[Articles]:[Articles]],$A39)</f>
        <v>0</v>
      </c>
      <c r="M39" s="59">
        <f>SUMIFS(t_Base[[Quantité prise]:[Quantité prise]],t_Base[[N° de carte]:[N° de carte]],$B$2,t_Base[[N°de semaine]:[N°de semaine]],M$6,t_Base[[Articles]:[Articles]],$A39)</f>
        <v>0</v>
      </c>
      <c r="N39" s="59">
        <f>SUMIFS(t_Base[[Quantité prise]:[Quantité prise]],t_Base[[N° de carte]:[N° de carte]],$B$2,t_Base[[N°de semaine]:[N°de semaine]],N$6,t_Base[[Articles]:[Articles]],$A39)</f>
        <v>0</v>
      </c>
      <c r="O39" s="59">
        <f>SUMIFS(t_Base[[Quantité prise]:[Quantité prise]],t_Base[[N° de carte]:[N° de carte]],$B$2,t_Base[[N°de semaine]:[N°de semaine]],O$6,t_Base[[Articles]:[Articles]],$A39)</f>
        <v>0</v>
      </c>
      <c r="P39" s="59">
        <f>SUMIFS(t_Base[[Quantité prise]:[Quantité prise]],t_Base[[N° de carte]:[N° de carte]],$B$2,t_Base[[N°de semaine]:[N°de semaine]],P$6,t_Base[[Articles]:[Articles]],$A39)</f>
        <v>0</v>
      </c>
      <c r="Q39" s="59">
        <f>SUMIFS(t_Base[[Quantité prise]:[Quantité prise]],t_Base[[N° de carte]:[N° de carte]],$B$2,t_Base[[N°de semaine]:[N°de semaine]],Q$6,t_Base[[Articles]:[Articles]],$A39)</f>
        <v>0</v>
      </c>
      <c r="R39" s="59">
        <f>SUMIFS(t_Base[[Quantité prise]:[Quantité prise]],t_Base[[N° de carte]:[N° de carte]],$B$2,t_Base[[N°de semaine]:[N°de semaine]],R$6,t_Base[[Articles]:[Articles]],$A39)</f>
        <v>0</v>
      </c>
      <c r="S39" s="59">
        <f>SUMIFS(t_Base[[Quantité prise]:[Quantité prise]],t_Base[[N° de carte]:[N° de carte]],$B$2,t_Base[[N°de semaine]:[N°de semaine]],S$6,t_Base[[Articles]:[Articles]],$A39)</f>
        <v>0</v>
      </c>
      <c r="T39" s="59">
        <f>SUMIFS(t_Base[[Quantité prise]:[Quantité prise]],t_Base[[N° de carte]:[N° de carte]],$B$2,t_Base[[N°de semaine]:[N°de semaine]],T$6,t_Base[[Articles]:[Articles]],$A39)</f>
        <v>0</v>
      </c>
      <c r="U39" s="59">
        <f>SUMIFS(t_Base[[Quantité prise]:[Quantité prise]],t_Base[[N° de carte]:[N° de carte]],$B$2,t_Base[[N°de semaine]:[N°de semaine]],U$6,t_Base[[Articles]:[Articles]],$A39)</f>
        <v>0</v>
      </c>
      <c r="V39" s="59">
        <f>SUMIFS(t_Base[[Quantité prise]:[Quantité prise]],t_Base[[N° de carte]:[N° de carte]],$B$2,t_Base[[N°de semaine]:[N°de semaine]],V$6,t_Base[[Articles]:[Articles]],$A39)</f>
        <v>0</v>
      </c>
      <c r="W39" s="59">
        <f>SUMIFS(t_Base[[Quantité prise]:[Quantité prise]],t_Base[[N° de carte]:[N° de carte]],$B$2,t_Base[[N°de semaine]:[N°de semaine]],W$6,t_Base[[Articles]:[Articles]],$A39)</f>
        <v>0</v>
      </c>
      <c r="X39" s="59">
        <f>SUMIFS(t_Base[[Quantité prise]:[Quantité prise]],t_Base[[N° de carte]:[N° de carte]],$B$2,t_Base[[N°de semaine]:[N°de semaine]],X$6,t_Base[[Articles]:[Articles]],$A39)</f>
        <v>0</v>
      </c>
      <c r="Y39" s="59">
        <f>SUMIFS(t_Base[[Quantité prise]:[Quantité prise]],t_Base[[N° de carte]:[N° de carte]],$B$2,t_Base[[N°de semaine]:[N°de semaine]],Y$6,t_Base[[Articles]:[Articles]],$A39)</f>
        <v>0</v>
      </c>
      <c r="Z39" s="59">
        <f>SUMIFS(t_Base[[Quantité prise]:[Quantité prise]],t_Base[[N° de carte]:[N° de carte]],$B$2,t_Base[[N°de semaine]:[N°de semaine]],Z$6,t_Base[[Articles]:[Articles]],$A39)</f>
        <v>0</v>
      </c>
      <c r="AA39" s="59">
        <f>SUMIFS(t_Base[[Quantité prise]:[Quantité prise]],t_Base[[N° de carte]:[N° de carte]],$B$2,t_Base[[N°de semaine]:[N°de semaine]],AA$6,t_Base[[Articles]:[Articles]],$A39)</f>
        <v>0</v>
      </c>
      <c r="AB39" s="59">
        <f>SUMIFS(t_Base[[Quantité prise]:[Quantité prise]],t_Base[[N° de carte]:[N° de carte]],$B$2,t_Base[[N°de semaine]:[N°de semaine]],AB$6,t_Base[[Articles]:[Articles]],$A39)</f>
        <v>0</v>
      </c>
      <c r="AC39" s="59">
        <f>SUMIFS(t_Base[[Quantité prise]:[Quantité prise]],t_Base[[N° de carte]:[N° de carte]],$B$2,t_Base[[N°de semaine]:[N°de semaine]],AC$6,t_Base[[Articles]:[Articles]],$A39)</f>
        <v>0</v>
      </c>
      <c r="AD39" s="59">
        <f>SUMIFS(t_Base[[Quantité prise]:[Quantité prise]],t_Base[[N° de carte]:[N° de carte]],$B$2,t_Base[[N°de semaine]:[N°de semaine]],AD$6,t_Base[[Articles]:[Articles]],$A39)</f>
        <v>0</v>
      </c>
      <c r="AE39" s="59">
        <f>SUMIFS(t_Base[[Quantité prise]:[Quantité prise]],t_Base[[N° de carte]:[N° de carte]],$B$2,t_Base[[N°de semaine]:[N°de semaine]],AE$6,t_Base[[Articles]:[Articles]],$A39)</f>
        <v>0</v>
      </c>
      <c r="AF39" s="59">
        <f>SUMIFS(t_Base[[Quantité prise]:[Quantité prise]],t_Base[[N° de carte]:[N° de carte]],$B$2,t_Base[[N°de semaine]:[N°de semaine]],AF$6,t_Base[[Articles]:[Articles]],$A39)</f>
        <v>0</v>
      </c>
      <c r="AG39" s="59">
        <f>SUMIFS(t_Base[[Quantité prise]:[Quantité prise]],t_Base[[N° de carte]:[N° de carte]],$B$2,t_Base[[N°de semaine]:[N°de semaine]],AG$6,t_Base[[Articles]:[Articles]],$A39)</f>
        <v>0</v>
      </c>
      <c r="AH39" s="59">
        <f>SUMIFS(t_Base[[Quantité prise]:[Quantité prise]],t_Base[[N° de carte]:[N° de carte]],$B$2,t_Base[[N°de semaine]:[N°de semaine]],AH$6,t_Base[[Articles]:[Articles]],$A39)</f>
        <v>0</v>
      </c>
      <c r="AI39" s="59">
        <f>SUMIFS(t_Base[[Quantité prise]:[Quantité prise]],t_Base[[N° de carte]:[N° de carte]],$B$2,t_Base[[N°de semaine]:[N°de semaine]],AI$6,t_Base[[Articles]:[Articles]],$A39)</f>
        <v>0</v>
      </c>
      <c r="AJ39" s="59">
        <f>SUMIFS(t_Base[[Quantité prise]:[Quantité prise]],t_Base[[N° de carte]:[N° de carte]],$B$2,t_Base[[N°de semaine]:[N°de semaine]],AJ$6,t_Base[[Articles]:[Articles]],$A39)</f>
        <v>0</v>
      </c>
      <c r="AK39" s="59">
        <f>SUMIFS(t_Base[[Quantité prise]:[Quantité prise]],t_Base[[N° de carte]:[N° de carte]],$B$2,t_Base[[N°de semaine]:[N°de semaine]],AK$6,t_Base[[Articles]:[Articles]],$A39)</f>
        <v>0</v>
      </c>
      <c r="AL39" s="59">
        <f>SUMIFS(t_Base[[Quantité prise]:[Quantité prise]],t_Base[[N° de carte]:[N° de carte]],$B$2,t_Base[[N°de semaine]:[N°de semaine]],AL$6,t_Base[[Articles]:[Articles]],$A39)</f>
        <v>0</v>
      </c>
    </row>
    <row r="40" spans="1:38" ht="20.25">
      <c r="A40" s="42" t="str">
        <f>Articles!B37</f>
        <v>Mouchoir</v>
      </c>
      <c r="B40" s="60">
        <f t="shared" si="2"/>
        <v>0</v>
      </c>
      <c r="C40" s="59">
        <f>SUMIFS(t_Base[[Quantité prise]:[Quantité prise]],t_Base[[N° de carte]:[N° de carte]],$B$2,t_Base[[N°de semaine]:[N°de semaine]],#REF!,t_Base[[Articles]:[Articles]],$A40)</f>
        <v>0</v>
      </c>
      <c r="D40" s="59">
        <f>SUMIFS(t_Base[[Quantité prise]:[Quantité prise]],t_Base[[N° de carte]:[N° de carte]],$B$2,t_Base[[N°de semaine]:[N°de semaine]],D$6,t_Base[[Articles]:[Articles]],$A40)</f>
        <v>0</v>
      </c>
      <c r="E40" s="59">
        <f>SUMIFS(t_Base[[Quantité prise]:[Quantité prise]],t_Base[[N° de carte]:[N° de carte]],$B$2,t_Base[[N°de semaine]:[N°de semaine]],E$6,t_Base[[Articles]:[Articles]],$A40)</f>
        <v>0</v>
      </c>
      <c r="F40" s="59">
        <f>SUMIFS(t_Base[[Quantité prise]:[Quantité prise]],t_Base[[N° de carte]:[N° de carte]],$B$2,t_Base[[N°de semaine]:[N°de semaine]],F$6,t_Base[[Articles]:[Articles]],$A40)</f>
        <v>0</v>
      </c>
      <c r="G40" s="59">
        <f>SUMIFS(t_Base[[Quantité prise]:[Quantité prise]],t_Base[[N° de carte]:[N° de carte]],$B$2,t_Base[[N°de semaine]:[N°de semaine]],G$6,t_Base[[Articles]:[Articles]],$A40)</f>
        <v>0</v>
      </c>
      <c r="H40" s="59">
        <f>SUMIFS(t_Base[[Quantité prise]:[Quantité prise]],t_Base[[N° de carte]:[N° de carte]],$B$2,t_Base[[N°de semaine]:[N°de semaine]],H$6,t_Base[[Articles]:[Articles]],$A40)</f>
        <v>0</v>
      </c>
      <c r="I40" s="59">
        <f>SUMIFS(t_Base[[Quantité prise]:[Quantité prise]],t_Base[[N° de carte]:[N° de carte]],$B$2,t_Base[[N°de semaine]:[N°de semaine]],I$6,t_Base[[Articles]:[Articles]],$A40)</f>
        <v>0</v>
      </c>
      <c r="J40" s="59">
        <f>SUMIFS(t_Base[[Quantité prise]:[Quantité prise]],t_Base[[N° de carte]:[N° de carte]],$B$2,t_Base[[N°de semaine]:[N°de semaine]],J$6,t_Base[[Articles]:[Articles]],$A40)</f>
        <v>0</v>
      </c>
      <c r="K40" s="59">
        <f>SUMIFS(t_Base[[Quantité prise]:[Quantité prise]],t_Base[[N° de carte]:[N° de carte]],$B$2,t_Base[[N°de semaine]:[N°de semaine]],K$6,t_Base[[Articles]:[Articles]],$A40)</f>
        <v>0</v>
      </c>
      <c r="L40" s="59">
        <f>SUMIFS(t_Base[[Quantité prise]:[Quantité prise]],t_Base[[N° de carte]:[N° de carte]],$B$2,t_Base[[N°de semaine]:[N°de semaine]],L$6,t_Base[[Articles]:[Articles]],$A40)</f>
        <v>0</v>
      </c>
      <c r="M40" s="59">
        <f>SUMIFS(t_Base[[Quantité prise]:[Quantité prise]],t_Base[[N° de carte]:[N° de carte]],$B$2,t_Base[[N°de semaine]:[N°de semaine]],M$6,t_Base[[Articles]:[Articles]],$A40)</f>
        <v>0</v>
      </c>
      <c r="N40" s="59">
        <f>SUMIFS(t_Base[[Quantité prise]:[Quantité prise]],t_Base[[N° de carte]:[N° de carte]],$B$2,t_Base[[N°de semaine]:[N°de semaine]],N$6,t_Base[[Articles]:[Articles]],$A40)</f>
        <v>0</v>
      </c>
      <c r="O40" s="59">
        <f>SUMIFS(t_Base[[Quantité prise]:[Quantité prise]],t_Base[[N° de carte]:[N° de carte]],$B$2,t_Base[[N°de semaine]:[N°de semaine]],O$6,t_Base[[Articles]:[Articles]],$A40)</f>
        <v>0</v>
      </c>
      <c r="P40" s="59">
        <f>SUMIFS(t_Base[[Quantité prise]:[Quantité prise]],t_Base[[N° de carte]:[N° de carte]],$B$2,t_Base[[N°de semaine]:[N°de semaine]],P$6,t_Base[[Articles]:[Articles]],$A40)</f>
        <v>0</v>
      </c>
      <c r="Q40" s="59">
        <f>SUMIFS(t_Base[[Quantité prise]:[Quantité prise]],t_Base[[N° de carte]:[N° de carte]],$B$2,t_Base[[N°de semaine]:[N°de semaine]],Q$6,t_Base[[Articles]:[Articles]],$A40)</f>
        <v>0</v>
      </c>
      <c r="R40" s="59">
        <f>SUMIFS(t_Base[[Quantité prise]:[Quantité prise]],t_Base[[N° de carte]:[N° de carte]],$B$2,t_Base[[N°de semaine]:[N°de semaine]],R$6,t_Base[[Articles]:[Articles]],$A40)</f>
        <v>0</v>
      </c>
      <c r="S40" s="59">
        <f>SUMIFS(t_Base[[Quantité prise]:[Quantité prise]],t_Base[[N° de carte]:[N° de carte]],$B$2,t_Base[[N°de semaine]:[N°de semaine]],S$6,t_Base[[Articles]:[Articles]],$A40)</f>
        <v>0</v>
      </c>
      <c r="T40" s="59">
        <f>SUMIFS(t_Base[[Quantité prise]:[Quantité prise]],t_Base[[N° de carte]:[N° de carte]],$B$2,t_Base[[N°de semaine]:[N°de semaine]],T$6,t_Base[[Articles]:[Articles]],$A40)</f>
        <v>0</v>
      </c>
      <c r="U40" s="59">
        <f>SUMIFS(t_Base[[Quantité prise]:[Quantité prise]],t_Base[[N° de carte]:[N° de carte]],$B$2,t_Base[[N°de semaine]:[N°de semaine]],U$6,t_Base[[Articles]:[Articles]],$A40)</f>
        <v>0</v>
      </c>
      <c r="V40" s="59">
        <f>SUMIFS(t_Base[[Quantité prise]:[Quantité prise]],t_Base[[N° de carte]:[N° de carte]],$B$2,t_Base[[N°de semaine]:[N°de semaine]],V$6,t_Base[[Articles]:[Articles]],$A40)</f>
        <v>0</v>
      </c>
      <c r="W40" s="59">
        <f>SUMIFS(t_Base[[Quantité prise]:[Quantité prise]],t_Base[[N° de carte]:[N° de carte]],$B$2,t_Base[[N°de semaine]:[N°de semaine]],W$6,t_Base[[Articles]:[Articles]],$A40)</f>
        <v>0</v>
      </c>
      <c r="X40" s="59">
        <f>SUMIFS(t_Base[[Quantité prise]:[Quantité prise]],t_Base[[N° de carte]:[N° de carte]],$B$2,t_Base[[N°de semaine]:[N°de semaine]],X$6,t_Base[[Articles]:[Articles]],$A40)</f>
        <v>0</v>
      </c>
      <c r="Y40" s="59">
        <f>SUMIFS(t_Base[[Quantité prise]:[Quantité prise]],t_Base[[N° de carte]:[N° de carte]],$B$2,t_Base[[N°de semaine]:[N°de semaine]],Y$6,t_Base[[Articles]:[Articles]],$A40)</f>
        <v>0</v>
      </c>
      <c r="Z40" s="59">
        <f>SUMIFS(t_Base[[Quantité prise]:[Quantité prise]],t_Base[[N° de carte]:[N° de carte]],$B$2,t_Base[[N°de semaine]:[N°de semaine]],Z$6,t_Base[[Articles]:[Articles]],$A40)</f>
        <v>0</v>
      </c>
      <c r="AA40" s="59">
        <f>SUMIFS(t_Base[[Quantité prise]:[Quantité prise]],t_Base[[N° de carte]:[N° de carte]],$B$2,t_Base[[N°de semaine]:[N°de semaine]],AA$6,t_Base[[Articles]:[Articles]],$A40)</f>
        <v>0</v>
      </c>
      <c r="AB40" s="59">
        <f>SUMIFS(t_Base[[Quantité prise]:[Quantité prise]],t_Base[[N° de carte]:[N° de carte]],$B$2,t_Base[[N°de semaine]:[N°de semaine]],AB$6,t_Base[[Articles]:[Articles]],$A40)</f>
        <v>0</v>
      </c>
      <c r="AC40" s="59">
        <f>SUMIFS(t_Base[[Quantité prise]:[Quantité prise]],t_Base[[N° de carte]:[N° de carte]],$B$2,t_Base[[N°de semaine]:[N°de semaine]],AC$6,t_Base[[Articles]:[Articles]],$A40)</f>
        <v>0</v>
      </c>
      <c r="AD40" s="59">
        <f>SUMIFS(t_Base[[Quantité prise]:[Quantité prise]],t_Base[[N° de carte]:[N° de carte]],$B$2,t_Base[[N°de semaine]:[N°de semaine]],AD$6,t_Base[[Articles]:[Articles]],$A40)</f>
        <v>0</v>
      </c>
      <c r="AE40" s="59">
        <f>SUMIFS(t_Base[[Quantité prise]:[Quantité prise]],t_Base[[N° de carte]:[N° de carte]],$B$2,t_Base[[N°de semaine]:[N°de semaine]],AE$6,t_Base[[Articles]:[Articles]],$A40)</f>
        <v>0</v>
      </c>
      <c r="AF40" s="59">
        <f>SUMIFS(t_Base[[Quantité prise]:[Quantité prise]],t_Base[[N° de carte]:[N° de carte]],$B$2,t_Base[[N°de semaine]:[N°de semaine]],AF$6,t_Base[[Articles]:[Articles]],$A40)</f>
        <v>0</v>
      </c>
      <c r="AG40" s="59">
        <f>SUMIFS(t_Base[[Quantité prise]:[Quantité prise]],t_Base[[N° de carte]:[N° de carte]],$B$2,t_Base[[N°de semaine]:[N°de semaine]],AG$6,t_Base[[Articles]:[Articles]],$A40)</f>
        <v>0</v>
      </c>
      <c r="AH40" s="59">
        <f>SUMIFS(t_Base[[Quantité prise]:[Quantité prise]],t_Base[[N° de carte]:[N° de carte]],$B$2,t_Base[[N°de semaine]:[N°de semaine]],AH$6,t_Base[[Articles]:[Articles]],$A40)</f>
        <v>0</v>
      </c>
      <c r="AI40" s="59">
        <f>SUMIFS(t_Base[[Quantité prise]:[Quantité prise]],t_Base[[N° de carte]:[N° de carte]],$B$2,t_Base[[N°de semaine]:[N°de semaine]],AI$6,t_Base[[Articles]:[Articles]],$A40)</f>
        <v>0</v>
      </c>
      <c r="AJ40" s="59">
        <f>SUMIFS(t_Base[[Quantité prise]:[Quantité prise]],t_Base[[N° de carte]:[N° de carte]],$B$2,t_Base[[N°de semaine]:[N°de semaine]],AJ$6,t_Base[[Articles]:[Articles]],$A40)</f>
        <v>0</v>
      </c>
      <c r="AK40" s="59">
        <f>SUMIFS(t_Base[[Quantité prise]:[Quantité prise]],t_Base[[N° de carte]:[N° de carte]],$B$2,t_Base[[N°de semaine]:[N°de semaine]],AK$6,t_Base[[Articles]:[Articles]],$A40)</f>
        <v>0</v>
      </c>
      <c r="AL40" s="59">
        <f>SUMIFS(t_Base[[Quantité prise]:[Quantité prise]],t_Base[[N° de carte]:[N° de carte]],$B$2,t_Base[[N°de semaine]:[N°de semaine]],AL$6,t_Base[[Articles]:[Articles]],$A40)</f>
        <v>0</v>
      </c>
    </row>
    <row r="41" spans="1:38" ht="20.25">
      <c r="A41" s="42" t="str">
        <f>Articles!B38</f>
        <v>Calgon</v>
      </c>
      <c r="B41" s="60">
        <f t="shared" si="2"/>
        <v>0</v>
      </c>
      <c r="C41" s="59">
        <f>SUMIFS(t_Base[[Quantité prise]:[Quantité prise]],t_Base[[N° de carte]:[N° de carte]],$B$2,t_Base[[N°de semaine]:[N°de semaine]],#REF!,t_Base[[Articles]:[Articles]],$A41)</f>
        <v>0</v>
      </c>
      <c r="D41" s="59">
        <f>SUMIFS(t_Base[[Quantité prise]:[Quantité prise]],t_Base[[N° de carte]:[N° de carte]],$B$2,t_Base[[N°de semaine]:[N°de semaine]],D$6,t_Base[[Articles]:[Articles]],$A41)</f>
        <v>0</v>
      </c>
      <c r="E41" s="59">
        <f>SUMIFS(t_Base[[Quantité prise]:[Quantité prise]],t_Base[[N° de carte]:[N° de carte]],$B$2,t_Base[[N°de semaine]:[N°de semaine]],E$6,t_Base[[Articles]:[Articles]],$A41)</f>
        <v>0</v>
      </c>
      <c r="F41" s="59">
        <f>SUMIFS(t_Base[[Quantité prise]:[Quantité prise]],t_Base[[N° de carte]:[N° de carte]],$B$2,t_Base[[N°de semaine]:[N°de semaine]],F$6,t_Base[[Articles]:[Articles]],$A41)</f>
        <v>0</v>
      </c>
      <c r="G41" s="59">
        <f>SUMIFS(t_Base[[Quantité prise]:[Quantité prise]],t_Base[[N° de carte]:[N° de carte]],$B$2,t_Base[[N°de semaine]:[N°de semaine]],G$6,t_Base[[Articles]:[Articles]],$A41)</f>
        <v>0</v>
      </c>
      <c r="H41" s="59">
        <f>SUMIFS(t_Base[[Quantité prise]:[Quantité prise]],t_Base[[N° de carte]:[N° de carte]],$B$2,t_Base[[N°de semaine]:[N°de semaine]],H$6,t_Base[[Articles]:[Articles]],$A41)</f>
        <v>0</v>
      </c>
      <c r="I41" s="59">
        <f>SUMIFS(t_Base[[Quantité prise]:[Quantité prise]],t_Base[[N° de carte]:[N° de carte]],$B$2,t_Base[[N°de semaine]:[N°de semaine]],I$6,t_Base[[Articles]:[Articles]],$A41)</f>
        <v>0</v>
      </c>
      <c r="J41" s="59">
        <f>SUMIFS(t_Base[[Quantité prise]:[Quantité prise]],t_Base[[N° de carte]:[N° de carte]],$B$2,t_Base[[N°de semaine]:[N°de semaine]],J$6,t_Base[[Articles]:[Articles]],$A41)</f>
        <v>0</v>
      </c>
      <c r="K41" s="59">
        <f>SUMIFS(t_Base[[Quantité prise]:[Quantité prise]],t_Base[[N° de carte]:[N° de carte]],$B$2,t_Base[[N°de semaine]:[N°de semaine]],K$6,t_Base[[Articles]:[Articles]],$A41)</f>
        <v>0</v>
      </c>
      <c r="L41" s="59">
        <f>SUMIFS(t_Base[[Quantité prise]:[Quantité prise]],t_Base[[N° de carte]:[N° de carte]],$B$2,t_Base[[N°de semaine]:[N°de semaine]],L$6,t_Base[[Articles]:[Articles]],$A41)</f>
        <v>0</v>
      </c>
      <c r="M41" s="59">
        <f>SUMIFS(t_Base[[Quantité prise]:[Quantité prise]],t_Base[[N° de carte]:[N° de carte]],$B$2,t_Base[[N°de semaine]:[N°de semaine]],M$6,t_Base[[Articles]:[Articles]],$A41)</f>
        <v>0</v>
      </c>
      <c r="N41" s="59">
        <f>SUMIFS(t_Base[[Quantité prise]:[Quantité prise]],t_Base[[N° de carte]:[N° de carte]],$B$2,t_Base[[N°de semaine]:[N°de semaine]],N$6,t_Base[[Articles]:[Articles]],$A41)</f>
        <v>0</v>
      </c>
      <c r="O41" s="59">
        <f>SUMIFS(t_Base[[Quantité prise]:[Quantité prise]],t_Base[[N° de carte]:[N° de carte]],$B$2,t_Base[[N°de semaine]:[N°de semaine]],O$6,t_Base[[Articles]:[Articles]],$A41)</f>
        <v>0</v>
      </c>
      <c r="P41" s="59">
        <f>SUMIFS(t_Base[[Quantité prise]:[Quantité prise]],t_Base[[N° de carte]:[N° de carte]],$B$2,t_Base[[N°de semaine]:[N°de semaine]],P$6,t_Base[[Articles]:[Articles]],$A41)</f>
        <v>0</v>
      </c>
      <c r="Q41" s="59">
        <f>SUMIFS(t_Base[[Quantité prise]:[Quantité prise]],t_Base[[N° de carte]:[N° de carte]],$B$2,t_Base[[N°de semaine]:[N°de semaine]],Q$6,t_Base[[Articles]:[Articles]],$A41)</f>
        <v>0</v>
      </c>
      <c r="R41" s="59">
        <f>SUMIFS(t_Base[[Quantité prise]:[Quantité prise]],t_Base[[N° de carte]:[N° de carte]],$B$2,t_Base[[N°de semaine]:[N°de semaine]],R$6,t_Base[[Articles]:[Articles]],$A41)</f>
        <v>0</v>
      </c>
      <c r="S41" s="59">
        <f>SUMIFS(t_Base[[Quantité prise]:[Quantité prise]],t_Base[[N° de carte]:[N° de carte]],$B$2,t_Base[[N°de semaine]:[N°de semaine]],S$6,t_Base[[Articles]:[Articles]],$A41)</f>
        <v>0</v>
      </c>
      <c r="T41" s="59">
        <f>SUMIFS(t_Base[[Quantité prise]:[Quantité prise]],t_Base[[N° de carte]:[N° de carte]],$B$2,t_Base[[N°de semaine]:[N°de semaine]],T$6,t_Base[[Articles]:[Articles]],$A41)</f>
        <v>0</v>
      </c>
      <c r="U41" s="59">
        <f>SUMIFS(t_Base[[Quantité prise]:[Quantité prise]],t_Base[[N° de carte]:[N° de carte]],$B$2,t_Base[[N°de semaine]:[N°de semaine]],U$6,t_Base[[Articles]:[Articles]],$A41)</f>
        <v>0</v>
      </c>
      <c r="V41" s="59">
        <f>SUMIFS(t_Base[[Quantité prise]:[Quantité prise]],t_Base[[N° de carte]:[N° de carte]],$B$2,t_Base[[N°de semaine]:[N°de semaine]],V$6,t_Base[[Articles]:[Articles]],$A41)</f>
        <v>0</v>
      </c>
      <c r="W41" s="59">
        <f>SUMIFS(t_Base[[Quantité prise]:[Quantité prise]],t_Base[[N° de carte]:[N° de carte]],$B$2,t_Base[[N°de semaine]:[N°de semaine]],W$6,t_Base[[Articles]:[Articles]],$A41)</f>
        <v>0</v>
      </c>
      <c r="X41" s="59">
        <f>SUMIFS(t_Base[[Quantité prise]:[Quantité prise]],t_Base[[N° de carte]:[N° de carte]],$B$2,t_Base[[N°de semaine]:[N°de semaine]],X$6,t_Base[[Articles]:[Articles]],$A41)</f>
        <v>0</v>
      </c>
      <c r="Y41" s="59">
        <f>SUMIFS(t_Base[[Quantité prise]:[Quantité prise]],t_Base[[N° de carte]:[N° de carte]],$B$2,t_Base[[N°de semaine]:[N°de semaine]],Y$6,t_Base[[Articles]:[Articles]],$A41)</f>
        <v>0</v>
      </c>
      <c r="Z41" s="59">
        <f>SUMIFS(t_Base[[Quantité prise]:[Quantité prise]],t_Base[[N° de carte]:[N° de carte]],$B$2,t_Base[[N°de semaine]:[N°de semaine]],Z$6,t_Base[[Articles]:[Articles]],$A41)</f>
        <v>0</v>
      </c>
      <c r="AA41" s="59">
        <f>SUMIFS(t_Base[[Quantité prise]:[Quantité prise]],t_Base[[N° de carte]:[N° de carte]],$B$2,t_Base[[N°de semaine]:[N°de semaine]],AA$6,t_Base[[Articles]:[Articles]],$A41)</f>
        <v>0</v>
      </c>
      <c r="AB41" s="59">
        <f>SUMIFS(t_Base[[Quantité prise]:[Quantité prise]],t_Base[[N° de carte]:[N° de carte]],$B$2,t_Base[[N°de semaine]:[N°de semaine]],AB$6,t_Base[[Articles]:[Articles]],$A41)</f>
        <v>0</v>
      </c>
      <c r="AC41" s="59">
        <f>SUMIFS(t_Base[[Quantité prise]:[Quantité prise]],t_Base[[N° de carte]:[N° de carte]],$B$2,t_Base[[N°de semaine]:[N°de semaine]],AC$6,t_Base[[Articles]:[Articles]],$A41)</f>
        <v>0</v>
      </c>
      <c r="AD41" s="59">
        <f>SUMIFS(t_Base[[Quantité prise]:[Quantité prise]],t_Base[[N° de carte]:[N° de carte]],$B$2,t_Base[[N°de semaine]:[N°de semaine]],AD$6,t_Base[[Articles]:[Articles]],$A41)</f>
        <v>0</v>
      </c>
      <c r="AE41" s="59">
        <f>SUMIFS(t_Base[[Quantité prise]:[Quantité prise]],t_Base[[N° de carte]:[N° de carte]],$B$2,t_Base[[N°de semaine]:[N°de semaine]],AE$6,t_Base[[Articles]:[Articles]],$A41)</f>
        <v>0</v>
      </c>
      <c r="AF41" s="59">
        <f>SUMIFS(t_Base[[Quantité prise]:[Quantité prise]],t_Base[[N° de carte]:[N° de carte]],$B$2,t_Base[[N°de semaine]:[N°de semaine]],AF$6,t_Base[[Articles]:[Articles]],$A41)</f>
        <v>0</v>
      </c>
      <c r="AG41" s="59">
        <f>SUMIFS(t_Base[[Quantité prise]:[Quantité prise]],t_Base[[N° de carte]:[N° de carte]],$B$2,t_Base[[N°de semaine]:[N°de semaine]],AG$6,t_Base[[Articles]:[Articles]],$A41)</f>
        <v>0</v>
      </c>
      <c r="AH41" s="59">
        <f>SUMIFS(t_Base[[Quantité prise]:[Quantité prise]],t_Base[[N° de carte]:[N° de carte]],$B$2,t_Base[[N°de semaine]:[N°de semaine]],AH$6,t_Base[[Articles]:[Articles]],$A41)</f>
        <v>0</v>
      </c>
      <c r="AI41" s="59">
        <f>SUMIFS(t_Base[[Quantité prise]:[Quantité prise]],t_Base[[N° de carte]:[N° de carte]],$B$2,t_Base[[N°de semaine]:[N°de semaine]],AI$6,t_Base[[Articles]:[Articles]],$A41)</f>
        <v>0</v>
      </c>
      <c r="AJ41" s="59">
        <f>SUMIFS(t_Base[[Quantité prise]:[Quantité prise]],t_Base[[N° de carte]:[N° de carte]],$B$2,t_Base[[N°de semaine]:[N°de semaine]],AJ$6,t_Base[[Articles]:[Articles]],$A41)</f>
        <v>0</v>
      </c>
      <c r="AK41" s="59">
        <f>SUMIFS(t_Base[[Quantité prise]:[Quantité prise]],t_Base[[N° de carte]:[N° de carte]],$B$2,t_Base[[N°de semaine]:[N°de semaine]],AK$6,t_Base[[Articles]:[Articles]],$A41)</f>
        <v>0</v>
      </c>
      <c r="AL41" s="59">
        <f>SUMIFS(t_Base[[Quantité prise]:[Quantité prise]],t_Base[[N° de carte]:[N° de carte]],$B$2,t_Base[[N°de semaine]:[N°de semaine]],AL$6,t_Base[[Articles]:[Articles]],$A41)</f>
        <v>0</v>
      </c>
    </row>
    <row r="42" spans="1:38" ht="20.25">
      <c r="A42" s="42" t="str">
        <f>Articles!B39</f>
        <v>Soin cheveux (Pot Jaune)</v>
      </c>
      <c r="B42" s="60">
        <f t="shared" si="2"/>
        <v>0</v>
      </c>
      <c r="C42" s="59">
        <f>SUMIFS(t_Base[[Quantité prise]:[Quantité prise]],t_Base[[N° de carte]:[N° de carte]],$B$2,t_Base[[N°de semaine]:[N°de semaine]],#REF!,t_Base[[Articles]:[Articles]],$A42)</f>
        <v>0</v>
      </c>
      <c r="D42" s="59">
        <f>SUMIFS(t_Base[[Quantité prise]:[Quantité prise]],t_Base[[N° de carte]:[N° de carte]],$B$2,t_Base[[N°de semaine]:[N°de semaine]],D$6,t_Base[[Articles]:[Articles]],$A42)</f>
        <v>0</v>
      </c>
      <c r="E42" s="59">
        <f>SUMIFS(t_Base[[Quantité prise]:[Quantité prise]],t_Base[[N° de carte]:[N° de carte]],$B$2,t_Base[[N°de semaine]:[N°de semaine]],E$6,t_Base[[Articles]:[Articles]],$A42)</f>
        <v>0</v>
      </c>
      <c r="F42" s="59">
        <f>SUMIFS(t_Base[[Quantité prise]:[Quantité prise]],t_Base[[N° de carte]:[N° de carte]],$B$2,t_Base[[N°de semaine]:[N°de semaine]],F$6,t_Base[[Articles]:[Articles]],$A42)</f>
        <v>0</v>
      </c>
      <c r="G42" s="59">
        <f>SUMIFS(t_Base[[Quantité prise]:[Quantité prise]],t_Base[[N° de carte]:[N° de carte]],$B$2,t_Base[[N°de semaine]:[N°de semaine]],G$6,t_Base[[Articles]:[Articles]],$A42)</f>
        <v>0</v>
      </c>
      <c r="H42" s="59">
        <f>SUMIFS(t_Base[[Quantité prise]:[Quantité prise]],t_Base[[N° de carte]:[N° de carte]],$B$2,t_Base[[N°de semaine]:[N°de semaine]],H$6,t_Base[[Articles]:[Articles]],$A42)</f>
        <v>0</v>
      </c>
      <c r="I42" s="59">
        <f>SUMIFS(t_Base[[Quantité prise]:[Quantité prise]],t_Base[[N° de carte]:[N° de carte]],$B$2,t_Base[[N°de semaine]:[N°de semaine]],I$6,t_Base[[Articles]:[Articles]],$A42)</f>
        <v>0</v>
      </c>
      <c r="J42" s="59">
        <f>SUMIFS(t_Base[[Quantité prise]:[Quantité prise]],t_Base[[N° de carte]:[N° de carte]],$B$2,t_Base[[N°de semaine]:[N°de semaine]],J$6,t_Base[[Articles]:[Articles]],$A42)</f>
        <v>0</v>
      </c>
      <c r="K42" s="59">
        <f>SUMIFS(t_Base[[Quantité prise]:[Quantité prise]],t_Base[[N° de carte]:[N° de carte]],$B$2,t_Base[[N°de semaine]:[N°de semaine]],K$6,t_Base[[Articles]:[Articles]],$A42)</f>
        <v>0</v>
      </c>
      <c r="L42" s="59">
        <f>SUMIFS(t_Base[[Quantité prise]:[Quantité prise]],t_Base[[N° de carte]:[N° de carte]],$B$2,t_Base[[N°de semaine]:[N°de semaine]],L$6,t_Base[[Articles]:[Articles]],$A42)</f>
        <v>0</v>
      </c>
      <c r="M42" s="59">
        <f>SUMIFS(t_Base[[Quantité prise]:[Quantité prise]],t_Base[[N° de carte]:[N° de carte]],$B$2,t_Base[[N°de semaine]:[N°de semaine]],M$6,t_Base[[Articles]:[Articles]],$A42)</f>
        <v>0</v>
      </c>
      <c r="N42" s="59">
        <f>SUMIFS(t_Base[[Quantité prise]:[Quantité prise]],t_Base[[N° de carte]:[N° de carte]],$B$2,t_Base[[N°de semaine]:[N°de semaine]],N$6,t_Base[[Articles]:[Articles]],$A42)</f>
        <v>0</v>
      </c>
      <c r="O42" s="59">
        <f>SUMIFS(t_Base[[Quantité prise]:[Quantité prise]],t_Base[[N° de carte]:[N° de carte]],$B$2,t_Base[[N°de semaine]:[N°de semaine]],O$6,t_Base[[Articles]:[Articles]],$A42)</f>
        <v>0</v>
      </c>
      <c r="P42" s="59">
        <f>SUMIFS(t_Base[[Quantité prise]:[Quantité prise]],t_Base[[N° de carte]:[N° de carte]],$B$2,t_Base[[N°de semaine]:[N°de semaine]],P$6,t_Base[[Articles]:[Articles]],$A42)</f>
        <v>0</v>
      </c>
      <c r="Q42" s="59">
        <f>SUMIFS(t_Base[[Quantité prise]:[Quantité prise]],t_Base[[N° de carte]:[N° de carte]],$B$2,t_Base[[N°de semaine]:[N°de semaine]],Q$6,t_Base[[Articles]:[Articles]],$A42)</f>
        <v>0</v>
      </c>
      <c r="R42" s="59">
        <f>SUMIFS(t_Base[[Quantité prise]:[Quantité prise]],t_Base[[N° de carte]:[N° de carte]],$B$2,t_Base[[N°de semaine]:[N°de semaine]],R$6,t_Base[[Articles]:[Articles]],$A42)</f>
        <v>0</v>
      </c>
      <c r="S42" s="59">
        <f>SUMIFS(t_Base[[Quantité prise]:[Quantité prise]],t_Base[[N° de carte]:[N° de carte]],$B$2,t_Base[[N°de semaine]:[N°de semaine]],S$6,t_Base[[Articles]:[Articles]],$A42)</f>
        <v>0</v>
      </c>
      <c r="T42" s="59">
        <f>SUMIFS(t_Base[[Quantité prise]:[Quantité prise]],t_Base[[N° de carte]:[N° de carte]],$B$2,t_Base[[N°de semaine]:[N°de semaine]],T$6,t_Base[[Articles]:[Articles]],$A42)</f>
        <v>0</v>
      </c>
      <c r="U42" s="59">
        <f>SUMIFS(t_Base[[Quantité prise]:[Quantité prise]],t_Base[[N° de carte]:[N° de carte]],$B$2,t_Base[[N°de semaine]:[N°de semaine]],U$6,t_Base[[Articles]:[Articles]],$A42)</f>
        <v>0</v>
      </c>
      <c r="V42" s="59">
        <f>SUMIFS(t_Base[[Quantité prise]:[Quantité prise]],t_Base[[N° de carte]:[N° de carte]],$B$2,t_Base[[N°de semaine]:[N°de semaine]],V$6,t_Base[[Articles]:[Articles]],$A42)</f>
        <v>0</v>
      </c>
      <c r="W42" s="59">
        <f>SUMIFS(t_Base[[Quantité prise]:[Quantité prise]],t_Base[[N° de carte]:[N° de carte]],$B$2,t_Base[[N°de semaine]:[N°de semaine]],W$6,t_Base[[Articles]:[Articles]],$A42)</f>
        <v>0</v>
      </c>
      <c r="X42" s="59">
        <f>SUMIFS(t_Base[[Quantité prise]:[Quantité prise]],t_Base[[N° de carte]:[N° de carte]],$B$2,t_Base[[N°de semaine]:[N°de semaine]],X$6,t_Base[[Articles]:[Articles]],$A42)</f>
        <v>0</v>
      </c>
      <c r="Y42" s="59">
        <f>SUMIFS(t_Base[[Quantité prise]:[Quantité prise]],t_Base[[N° de carte]:[N° de carte]],$B$2,t_Base[[N°de semaine]:[N°de semaine]],Y$6,t_Base[[Articles]:[Articles]],$A42)</f>
        <v>0</v>
      </c>
      <c r="Z42" s="59">
        <f>SUMIFS(t_Base[[Quantité prise]:[Quantité prise]],t_Base[[N° de carte]:[N° de carte]],$B$2,t_Base[[N°de semaine]:[N°de semaine]],Z$6,t_Base[[Articles]:[Articles]],$A42)</f>
        <v>0</v>
      </c>
      <c r="AA42" s="59">
        <f>SUMIFS(t_Base[[Quantité prise]:[Quantité prise]],t_Base[[N° de carte]:[N° de carte]],$B$2,t_Base[[N°de semaine]:[N°de semaine]],AA$6,t_Base[[Articles]:[Articles]],$A42)</f>
        <v>0</v>
      </c>
      <c r="AB42" s="59">
        <f>SUMIFS(t_Base[[Quantité prise]:[Quantité prise]],t_Base[[N° de carte]:[N° de carte]],$B$2,t_Base[[N°de semaine]:[N°de semaine]],AB$6,t_Base[[Articles]:[Articles]],$A42)</f>
        <v>0</v>
      </c>
      <c r="AC42" s="59">
        <f>SUMIFS(t_Base[[Quantité prise]:[Quantité prise]],t_Base[[N° de carte]:[N° de carte]],$B$2,t_Base[[N°de semaine]:[N°de semaine]],AC$6,t_Base[[Articles]:[Articles]],$A42)</f>
        <v>0</v>
      </c>
      <c r="AD42" s="59">
        <f>SUMIFS(t_Base[[Quantité prise]:[Quantité prise]],t_Base[[N° de carte]:[N° de carte]],$B$2,t_Base[[N°de semaine]:[N°de semaine]],AD$6,t_Base[[Articles]:[Articles]],$A42)</f>
        <v>0</v>
      </c>
      <c r="AE42" s="59">
        <f>SUMIFS(t_Base[[Quantité prise]:[Quantité prise]],t_Base[[N° de carte]:[N° de carte]],$B$2,t_Base[[N°de semaine]:[N°de semaine]],AE$6,t_Base[[Articles]:[Articles]],$A42)</f>
        <v>0</v>
      </c>
      <c r="AF42" s="59">
        <f>SUMIFS(t_Base[[Quantité prise]:[Quantité prise]],t_Base[[N° de carte]:[N° de carte]],$B$2,t_Base[[N°de semaine]:[N°de semaine]],AF$6,t_Base[[Articles]:[Articles]],$A42)</f>
        <v>0</v>
      </c>
      <c r="AG42" s="59">
        <f>SUMIFS(t_Base[[Quantité prise]:[Quantité prise]],t_Base[[N° de carte]:[N° de carte]],$B$2,t_Base[[N°de semaine]:[N°de semaine]],AG$6,t_Base[[Articles]:[Articles]],$A42)</f>
        <v>0</v>
      </c>
      <c r="AH42" s="59">
        <f>SUMIFS(t_Base[[Quantité prise]:[Quantité prise]],t_Base[[N° de carte]:[N° de carte]],$B$2,t_Base[[N°de semaine]:[N°de semaine]],AH$6,t_Base[[Articles]:[Articles]],$A42)</f>
        <v>0</v>
      </c>
      <c r="AI42" s="59">
        <f>SUMIFS(t_Base[[Quantité prise]:[Quantité prise]],t_Base[[N° de carte]:[N° de carte]],$B$2,t_Base[[N°de semaine]:[N°de semaine]],AI$6,t_Base[[Articles]:[Articles]],$A42)</f>
        <v>0</v>
      </c>
      <c r="AJ42" s="59">
        <f>SUMIFS(t_Base[[Quantité prise]:[Quantité prise]],t_Base[[N° de carte]:[N° de carte]],$B$2,t_Base[[N°de semaine]:[N°de semaine]],AJ$6,t_Base[[Articles]:[Articles]],$A42)</f>
        <v>0</v>
      </c>
      <c r="AK42" s="59">
        <f>SUMIFS(t_Base[[Quantité prise]:[Quantité prise]],t_Base[[N° de carte]:[N° de carte]],$B$2,t_Base[[N°de semaine]:[N°de semaine]],AK$6,t_Base[[Articles]:[Articles]],$A42)</f>
        <v>0</v>
      </c>
      <c r="AL42" s="59">
        <f>SUMIFS(t_Base[[Quantité prise]:[Quantité prise]],t_Base[[N° de carte]:[N° de carte]],$B$2,t_Base[[N°de semaine]:[N°de semaine]],AL$6,t_Base[[Articles]:[Articles]],$A42)</f>
        <v>0</v>
      </c>
    </row>
    <row r="43" spans="1:38" ht="20.25">
      <c r="A43" s="42" t="str">
        <f>Articles!B40</f>
        <v>Coton tige</v>
      </c>
      <c r="B43" s="60">
        <f t="shared" si="2"/>
        <v>0</v>
      </c>
      <c r="C43" s="59">
        <f>SUMIFS(t_Base[[Quantité prise]:[Quantité prise]],t_Base[[N° de carte]:[N° de carte]],$B$2,t_Base[[N°de semaine]:[N°de semaine]],#REF!,t_Base[[Articles]:[Articles]],$A43)</f>
        <v>0</v>
      </c>
      <c r="D43" s="59">
        <f>SUMIFS(t_Base[[Quantité prise]:[Quantité prise]],t_Base[[N° de carte]:[N° de carte]],$B$2,t_Base[[N°de semaine]:[N°de semaine]],D$6,t_Base[[Articles]:[Articles]],$A43)</f>
        <v>0</v>
      </c>
      <c r="E43" s="59">
        <f>SUMIFS(t_Base[[Quantité prise]:[Quantité prise]],t_Base[[N° de carte]:[N° de carte]],$B$2,t_Base[[N°de semaine]:[N°de semaine]],E$6,t_Base[[Articles]:[Articles]],$A43)</f>
        <v>0</v>
      </c>
      <c r="F43" s="59">
        <f>SUMIFS(t_Base[[Quantité prise]:[Quantité prise]],t_Base[[N° de carte]:[N° de carte]],$B$2,t_Base[[N°de semaine]:[N°de semaine]],F$6,t_Base[[Articles]:[Articles]],$A43)</f>
        <v>0</v>
      </c>
      <c r="G43" s="59">
        <f>SUMIFS(t_Base[[Quantité prise]:[Quantité prise]],t_Base[[N° de carte]:[N° de carte]],$B$2,t_Base[[N°de semaine]:[N°de semaine]],G$6,t_Base[[Articles]:[Articles]],$A43)</f>
        <v>0</v>
      </c>
      <c r="H43" s="59">
        <f>SUMIFS(t_Base[[Quantité prise]:[Quantité prise]],t_Base[[N° de carte]:[N° de carte]],$B$2,t_Base[[N°de semaine]:[N°de semaine]],H$6,t_Base[[Articles]:[Articles]],$A43)</f>
        <v>0</v>
      </c>
      <c r="I43" s="59">
        <f>SUMIFS(t_Base[[Quantité prise]:[Quantité prise]],t_Base[[N° de carte]:[N° de carte]],$B$2,t_Base[[N°de semaine]:[N°de semaine]],I$6,t_Base[[Articles]:[Articles]],$A43)</f>
        <v>0</v>
      </c>
      <c r="J43" s="59">
        <f>SUMIFS(t_Base[[Quantité prise]:[Quantité prise]],t_Base[[N° de carte]:[N° de carte]],$B$2,t_Base[[N°de semaine]:[N°de semaine]],J$6,t_Base[[Articles]:[Articles]],$A43)</f>
        <v>0</v>
      </c>
      <c r="K43" s="59">
        <f>SUMIFS(t_Base[[Quantité prise]:[Quantité prise]],t_Base[[N° de carte]:[N° de carte]],$B$2,t_Base[[N°de semaine]:[N°de semaine]],K$6,t_Base[[Articles]:[Articles]],$A43)</f>
        <v>0</v>
      </c>
      <c r="L43" s="59">
        <f>SUMIFS(t_Base[[Quantité prise]:[Quantité prise]],t_Base[[N° de carte]:[N° de carte]],$B$2,t_Base[[N°de semaine]:[N°de semaine]],L$6,t_Base[[Articles]:[Articles]],$A43)</f>
        <v>0</v>
      </c>
      <c r="M43" s="59">
        <f>SUMIFS(t_Base[[Quantité prise]:[Quantité prise]],t_Base[[N° de carte]:[N° de carte]],$B$2,t_Base[[N°de semaine]:[N°de semaine]],M$6,t_Base[[Articles]:[Articles]],$A43)</f>
        <v>0</v>
      </c>
      <c r="N43" s="59">
        <f>SUMIFS(t_Base[[Quantité prise]:[Quantité prise]],t_Base[[N° de carte]:[N° de carte]],$B$2,t_Base[[N°de semaine]:[N°de semaine]],N$6,t_Base[[Articles]:[Articles]],$A43)</f>
        <v>0</v>
      </c>
      <c r="O43" s="59">
        <f>SUMIFS(t_Base[[Quantité prise]:[Quantité prise]],t_Base[[N° de carte]:[N° de carte]],$B$2,t_Base[[N°de semaine]:[N°de semaine]],O$6,t_Base[[Articles]:[Articles]],$A43)</f>
        <v>0</v>
      </c>
      <c r="P43" s="59">
        <f>SUMIFS(t_Base[[Quantité prise]:[Quantité prise]],t_Base[[N° de carte]:[N° de carte]],$B$2,t_Base[[N°de semaine]:[N°de semaine]],P$6,t_Base[[Articles]:[Articles]],$A43)</f>
        <v>0</v>
      </c>
      <c r="Q43" s="59">
        <f>SUMIFS(t_Base[[Quantité prise]:[Quantité prise]],t_Base[[N° de carte]:[N° de carte]],$B$2,t_Base[[N°de semaine]:[N°de semaine]],Q$6,t_Base[[Articles]:[Articles]],$A43)</f>
        <v>0</v>
      </c>
      <c r="R43" s="59">
        <f>SUMIFS(t_Base[[Quantité prise]:[Quantité prise]],t_Base[[N° de carte]:[N° de carte]],$B$2,t_Base[[N°de semaine]:[N°de semaine]],R$6,t_Base[[Articles]:[Articles]],$A43)</f>
        <v>0</v>
      </c>
      <c r="S43" s="59">
        <f>SUMIFS(t_Base[[Quantité prise]:[Quantité prise]],t_Base[[N° de carte]:[N° de carte]],$B$2,t_Base[[N°de semaine]:[N°de semaine]],S$6,t_Base[[Articles]:[Articles]],$A43)</f>
        <v>0</v>
      </c>
      <c r="T43" s="59">
        <f>SUMIFS(t_Base[[Quantité prise]:[Quantité prise]],t_Base[[N° de carte]:[N° de carte]],$B$2,t_Base[[N°de semaine]:[N°de semaine]],T$6,t_Base[[Articles]:[Articles]],$A43)</f>
        <v>0</v>
      </c>
      <c r="U43" s="59">
        <f>SUMIFS(t_Base[[Quantité prise]:[Quantité prise]],t_Base[[N° de carte]:[N° de carte]],$B$2,t_Base[[N°de semaine]:[N°de semaine]],U$6,t_Base[[Articles]:[Articles]],$A43)</f>
        <v>0</v>
      </c>
      <c r="V43" s="59">
        <f>SUMIFS(t_Base[[Quantité prise]:[Quantité prise]],t_Base[[N° de carte]:[N° de carte]],$B$2,t_Base[[N°de semaine]:[N°de semaine]],V$6,t_Base[[Articles]:[Articles]],$A43)</f>
        <v>0</v>
      </c>
      <c r="W43" s="59">
        <f>SUMIFS(t_Base[[Quantité prise]:[Quantité prise]],t_Base[[N° de carte]:[N° de carte]],$B$2,t_Base[[N°de semaine]:[N°de semaine]],W$6,t_Base[[Articles]:[Articles]],$A43)</f>
        <v>0</v>
      </c>
      <c r="X43" s="59">
        <f>SUMIFS(t_Base[[Quantité prise]:[Quantité prise]],t_Base[[N° de carte]:[N° de carte]],$B$2,t_Base[[N°de semaine]:[N°de semaine]],X$6,t_Base[[Articles]:[Articles]],$A43)</f>
        <v>0</v>
      </c>
      <c r="Y43" s="59">
        <f>SUMIFS(t_Base[[Quantité prise]:[Quantité prise]],t_Base[[N° de carte]:[N° de carte]],$B$2,t_Base[[N°de semaine]:[N°de semaine]],Y$6,t_Base[[Articles]:[Articles]],$A43)</f>
        <v>0</v>
      </c>
      <c r="Z43" s="59">
        <f>SUMIFS(t_Base[[Quantité prise]:[Quantité prise]],t_Base[[N° de carte]:[N° de carte]],$B$2,t_Base[[N°de semaine]:[N°de semaine]],Z$6,t_Base[[Articles]:[Articles]],$A43)</f>
        <v>0</v>
      </c>
      <c r="AA43" s="59">
        <f>SUMIFS(t_Base[[Quantité prise]:[Quantité prise]],t_Base[[N° de carte]:[N° de carte]],$B$2,t_Base[[N°de semaine]:[N°de semaine]],AA$6,t_Base[[Articles]:[Articles]],$A43)</f>
        <v>0</v>
      </c>
      <c r="AB43" s="59">
        <f>SUMIFS(t_Base[[Quantité prise]:[Quantité prise]],t_Base[[N° de carte]:[N° de carte]],$B$2,t_Base[[N°de semaine]:[N°de semaine]],AB$6,t_Base[[Articles]:[Articles]],$A43)</f>
        <v>0</v>
      </c>
      <c r="AC43" s="59">
        <f>SUMIFS(t_Base[[Quantité prise]:[Quantité prise]],t_Base[[N° de carte]:[N° de carte]],$B$2,t_Base[[N°de semaine]:[N°de semaine]],AC$6,t_Base[[Articles]:[Articles]],$A43)</f>
        <v>0</v>
      </c>
      <c r="AD43" s="59">
        <f>SUMIFS(t_Base[[Quantité prise]:[Quantité prise]],t_Base[[N° de carte]:[N° de carte]],$B$2,t_Base[[N°de semaine]:[N°de semaine]],AD$6,t_Base[[Articles]:[Articles]],$A43)</f>
        <v>0</v>
      </c>
      <c r="AE43" s="59">
        <f>SUMIFS(t_Base[[Quantité prise]:[Quantité prise]],t_Base[[N° de carte]:[N° de carte]],$B$2,t_Base[[N°de semaine]:[N°de semaine]],AE$6,t_Base[[Articles]:[Articles]],$A43)</f>
        <v>0</v>
      </c>
      <c r="AF43" s="59">
        <f>SUMIFS(t_Base[[Quantité prise]:[Quantité prise]],t_Base[[N° de carte]:[N° de carte]],$B$2,t_Base[[N°de semaine]:[N°de semaine]],AF$6,t_Base[[Articles]:[Articles]],$A43)</f>
        <v>0</v>
      </c>
      <c r="AG43" s="59">
        <f>SUMIFS(t_Base[[Quantité prise]:[Quantité prise]],t_Base[[N° de carte]:[N° de carte]],$B$2,t_Base[[N°de semaine]:[N°de semaine]],AG$6,t_Base[[Articles]:[Articles]],$A43)</f>
        <v>0</v>
      </c>
      <c r="AH43" s="59">
        <f>SUMIFS(t_Base[[Quantité prise]:[Quantité prise]],t_Base[[N° de carte]:[N° de carte]],$B$2,t_Base[[N°de semaine]:[N°de semaine]],AH$6,t_Base[[Articles]:[Articles]],$A43)</f>
        <v>0</v>
      </c>
      <c r="AI43" s="59">
        <f>SUMIFS(t_Base[[Quantité prise]:[Quantité prise]],t_Base[[N° de carte]:[N° de carte]],$B$2,t_Base[[N°de semaine]:[N°de semaine]],AI$6,t_Base[[Articles]:[Articles]],$A43)</f>
        <v>0</v>
      </c>
      <c r="AJ43" s="59">
        <f>SUMIFS(t_Base[[Quantité prise]:[Quantité prise]],t_Base[[N° de carte]:[N° de carte]],$B$2,t_Base[[N°de semaine]:[N°de semaine]],AJ$6,t_Base[[Articles]:[Articles]],$A43)</f>
        <v>0</v>
      </c>
      <c r="AK43" s="59">
        <f>SUMIFS(t_Base[[Quantité prise]:[Quantité prise]],t_Base[[N° de carte]:[N° de carte]],$B$2,t_Base[[N°de semaine]:[N°de semaine]],AK$6,t_Base[[Articles]:[Articles]],$A43)</f>
        <v>0</v>
      </c>
      <c r="AL43" s="59">
        <f>SUMIFS(t_Base[[Quantité prise]:[Quantité prise]],t_Base[[N° de carte]:[N° de carte]],$B$2,t_Base[[N°de semaine]:[N°de semaine]],AL$6,t_Base[[Articles]:[Articles]],$A43)</f>
        <v>0</v>
      </c>
    </row>
    <row r="44" spans="1:38" ht="20.25">
      <c r="A44" s="42" t="str">
        <f>Articles!B41</f>
        <v>Masque</v>
      </c>
      <c r="B44" s="60">
        <f t="shared" si="2"/>
        <v>0</v>
      </c>
      <c r="C44" s="59">
        <f>SUMIFS(t_Base[[Quantité prise]:[Quantité prise]],t_Base[[N° de carte]:[N° de carte]],$B$2,t_Base[[N°de semaine]:[N°de semaine]],#REF!,t_Base[[Articles]:[Articles]],$A44)</f>
        <v>0</v>
      </c>
      <c r="D44" s="59">
        <f>SUMIFS(t_Base[[Quantité prise]:[Quantité prise]],t_Base[[N° de carte]:[N° de carte]],$B$2,t_Base[[N°de semaine]:[N°de semaine]],D$6,t_Base[[Articles]:[Articles]],$A44)</f>
        <v>0</v>
      </c>
      <c r="E44" s="59">
        <f>SUMIFS(t_Base[[Quantité prise]:[Quantité prise]],t_Base[[N° de carte]:[N° de carte]],$B$2,t_Base[[N°de semaine]:[N°de semaine]],E$6,t_Base[[Articles]:[Articles]],$A44)</f>
        <v>0</v>
      </c>
      <c r="F44" s="59">
        <f>SUMIFS(t_Base[[Quantité prise]:[Quantité prise]],t_Base[[N° de carte]:[N° de carte]],$B$2,t_Base[[N°de semaine]:[N°de semaine]],F$6,t_Base[[Articles]:[Articles]],$A44)</f>
        <v>0</v>
      </c>
      <c r="G44" s="59">
        <f>SUMIFS(t_Base[[Quantité prise]:[Quantité prise]],t_Base[[N° de carte]:[N° de carte]],$B$2,t_Base[[N°de semaine]:[N°de semaine]],G$6,t_Base[[Articles]:[Articles]],$A44)</f>
        <v>0</v>
      </c>
      <c r="H44" s="59">
        <f>SUMIFS(t_Base[[Quantité prise]:[Quantité prise]],t_Base[[N° de carte]:[N° de carte]],$B$2,t_Base[[N°de semaine]:[N°de semaine]],H$6,t_Base[[Articles]:[Articles]],$A44)</f>
        <v>0</v>
      </c>
      <c r="I44" s="59">
        <f>SUMIFS(t_Base[[Quantité prise]:[Quantité prise]],t_Base[[N° de carte]:[N° de carte]],$B$2,t_Base[[N°de semaine]:[N°de semaine]],I$6,t_Base[[Articles]:[Articles]],$A44)</f>
        <v>0</v>
      </c>
      <c r="J44" s="59">
        <f>SUMIFS(t_Base[[Quantité prise]:[Quantité prise]],t_Base[[N° de carte]:[N° de carte]],$B$2,t_Base[[N°de semaine]:[N°de semaine]],J$6,t_Base[[Articles]:[Articles]],$A44)</f>
        <v>0</v>
      </c>
      <c r="K44" s="59">
        <f>SUMIFS(t_Base[[Quantité prise]:[Quantité prise]],t_Base[[N° de carte]:[N° de carte]],$B$2,t_Base[[N°de semaine]:[N°de semaine]],K$6,t_Base[[Articles]:[Articles]],$A44)</f>
        <v>0</v>
      </c>
      <c r="L44" s="59">
        <f>SUMIFS(t_Base[[Quantité prise]:[Quantité prise]],t_Base[[N° de carte]:[N° de carte]],$B$2,t_Base[[N°de semaine]:[N°de semaine]],L$6,t_Base[[Articles]:[Articles]],$A44)</f>
        <v>0</v>
      </c>
      <c r="M44" s="59">
        <f>SUMIFS(t_Base[[Quantité prise]:[Quantité prise]],t_Base[[N° de carte]:[N° de carte]],$B$2,t_Base[[N°de semaine]:[N°de semaine]],M$6,t_Base[[Articles]:[Articles]],$A44)</f>
        <v>0</v>
      </c>
      <c r="N44" s="59">
        <f>SUMIFS(t_Base[[Quantité prise]:[Quantité prise]],t_Base[[N° de carte]:[N° de carte]],$B$2,t_Base[[N°de semaine]:[N°de semaine]],N$6,t_Base[[Articles]:[Articles]],$A44)</f>
        <v>0</v>
      </c>
      <c r="O44" s="59">
        <f>SUMIFS(t_Base[[Quantité prise]:[Quantité prise]],t_Base[[N° de carte]:[N° de carte]],$B$2,t_Base[[N°de semaine]:[N°de semaine]],O$6,t_Base[[Articles]:[Articles]],$A44)</f>
        <v>0</v>
      </c>
      <c r="P44" s="59">
        <f>SUMIFS(t_Base[[Quantité prise]:[Quantité prise]],t_Base[[N° de carte]:[N° de carte]],$B$2,t_Base[[N°de semaine]:[N°de semaine]],P$6,t_Base[[Articles]:[Articles]],$A44)</f>
        <v>0</v>
      </c>
      <c r="Q44" s="59">
        <f>SUMIFS(t_Base[[Quantité prise]:[Quantité prise]],t_Base[[N° de carte]:[N° de carte]],$B$2,t_Base[[N°de semaine]:[N°de semaine]],Q$6,t_Base[[Articles]:[Articles]],$A44)</f>
        <v>0</v>
      </c>
      <c r="R44" s="59">
        <f>SUMIFS(t_Base[[Quantité prise]:[Quantité prise]],t_Base[[N° de carte]:[N° de carte]],$B$2,t_Base[[N°de semaine]:[N°de semaine]],R$6,t_Base[[Articles]:[Articles]],$A44)</f>
        <v>0</v>
      </c>
      <c r="S44" s="59">
        <f>SUMIFS(t_Base[[Quantité prise]:[Quantité prise]],t_Base[[N° de carte]:[N° de carte]],$B$2,t_Base[[N°de semaine]:[N°de semaine]],S$6,t_Base[[Articles]:[Articles]],$A44)</f>
        <v>0</v>
      </c>
      <c r="T44" s="59">
        <f>SUMIFS(t_Base[[Quantité prise]:[Quantité prise]],t_Base[[N° de carte]:[N° de carte]],$B$2,t_Base[[N°de semaine]:[N°de semaine]],T$6,t_Base[[Articles]:[Articles]],$A44)</f>
        <v>0</v>
      </c>
      <c r="U44" s="59">
        <f>SUMIFS(t_Base[[Quantité prise]:[Quantité prise]],t_Base[[N° de carte]:[N° de carte]],$B$2,t_Base[[N°de semaine]:[N°de semaine]],U$6,t_Base[[Articles]:[Articles]],$A44)</f>
        <v>0</v>
      </c>
      <c r="V44" s="59">
        <f>SUMIFS(t_Base[[Quantité prise]:[Quantité prise]],t_Base[[N° de carte]:[N° de carte]],$B$2,t_Base[[N°de semaine]:[N°de semaine]],V$6,t_Base[[Articles]:[Articles]],$A44)</f>
        <v>0</v>
      </c>
      <c r="W44" s="59">
        <f>SUMIFS(t_Base[[Quantité prise]:[Quantité prise]],t_Base[[N° de carte]:[N° de carte]],$B$2,t_Base[[N°de semaine]:[N°de semaine]],W$6,t_Base[[Articles]:[Articles]],$A44)</f>
        <v>0</v>
      </c>
      <c r="X44" s="59">
        <f>SUMIFS(t_Base[[Quantité prise]:[Quantité prise]],t_Base[[N° de carte]:[N° de carte]],$B$2,t_Base[[N°de semaine]:[N°de semaine]],X$6,t_Base[[Articles]:[Articles]],$A44)</f>
        <v>0</v>
      </c>
      <c r="Y44" s="59">
        <f>SUMIFS(t_Base[[Quantité prise]:[Quantité prise]],t_Base[[N° de carte]:[N° de carte]],$B$2,t_Base[[N°de semaine]:[N°de semaine]],Y$6,t_Base[[Articles]:[Articles]],$A44)</f>
        <v>0</v>
      </c>
      <c r="Z44" s="59">
        <f>SUMIFS(t_Base[[Quantité prise]:[Quantité prise]],t_Base[[N° de carte]:[N° de carte]],$B$2,t_Base[[N°de semaine]:[N°de semaine]],Z$6,t_Base[[Articles]:[Articles]],$A44)</f>
        <v>0</v>
      </c>
      <c r="AA44" s="59">
        <f>SUMIFS(t_Base[[Quantité prise]:[Quantité prise]],t_Base[[N° de carte]:[N° de carte]],$B$2,t_Base[[N°de semaine]:[N°de semaine]],AA$6,t_Base[[Articles]:[Articles]],$A44)</f>
        <v>0</v>
      </c>
      <c r="AB44" s="59">
        <f>SUMIFS(t_Base[[Quantité prise]:[Quantité prise]],t_Base[[N° de carte]:[N° de carte]],$B$2,t_Base[[N°de semaine]:[N°de semaine]],AB$6,t_Base[[Articles]:[Articles]],$A44)</f>
        <v>0</v>
      </c>
      <c r="AC44" s="59">
        <f>SUMIFS(t_Base[[Quantité prise]:[Quantité prise]],t_Base[[N° de carte]:[N° de carte]],$B$2,t_Base[[N°de semaine]:[N°de semaine]],AC$6,t_Base[[Articles]:[Articles]],$A44)</f>
        <v>0</v>
      </c>
      <c r="AD44" s="59">
        <f>SUMIFS(t_Base[[Quantité prise]:[Quantité prise]],t_Base[[N° de carte]:[N° de carte]],$B$2,t_Base[[N°de semaine]:[N°de semaine]],AD$6,t_Base[[Articles]:[Articles]],$A44)</f>
        <v>0</v>
      </c>
      <c r="AE44" s="59">
        <f>SUMIFS(t_Base[[Quantité prise]:[Quantité prise]],t_Base[[N° de carte]:[N° de carte]],$B$2,t_Base[[N°de semaine]:[N°de semaine]],AE$6,t_Base[[Articles]:[Articles]],$A44)</f>
        <v>0</v>
      </c>
      <c r="AF44" s="59">
        <f>SUMIFS(t_Base[[Quantité prise]:[Quantité prise]],t_Base[[N° de carte]:[N° de carte]],$B$2,t_Base[[N°de semaine]:[N°de semaine]],AF$6,t_Base[[Articles]:[Articles]],$A44)</f>
        <v>0</v>
      </c>
      <c r="AG44" s="59">
        <f>SUMIFS(t_Base[[Quantité prise]:[Quantité prise]],t_Base[[N° de carte]:[N° de carte]],$B$2,t_Base[[N°de semaine]:[N°de semaine]],AG$6,t_Base[[Articles]:[Articles]],$A44)</f>
        <v>0</v>
      </c>
      <c r="AH44" s="59">
        <f>SUMIFS(t_Base[[Quantité prise]:[Quantité prise]],t_Base[[N° de carte]:[N° de carte]],$B$2,t_Base[[N°de semaine]:[N°de semaine]],AH$6,t_Base[[Articles]:[Articles]],$A44)</f>
        <v>0</v>
      </c>
      <c r="AI44" s="59">
        <f>SUMIFS(t_Base[[Quantité prise]:[Quantité prise]],t_Base[[N° de carte]:[N° de carte]],$B$2,t_Base[[N°de semaine]:[N°de semaine]],AI$6,t_Base[[Articles]:[Articles]],$A44)</f>
        <v>0</v>
      </c>
      <c r="AJ44" s="59">
        <f>SUMIFS(t_Base[[Quantité prise]:[Quantité prise]],t_Base[[N° de carte]:[N° de carte]],$B$2,t_Base[[N°de semaine]:[N°de semaine]],AJ$6,t_Base[[Articles]:[Articles]],$A44)</f>
        <v>0</v>
      </c>
      <c r="AK44" s="59">
        <f>SUMIFS(t_Base[[Quantité prise]:[Quantité prise]],t_Base[[N° de carte]:[N° de carte]],$B$2,t_Base[[N°de semaine]:[N°de semaine]],AK$6,t_Base[[Articles]:[Articles]],$A44)</f>
        <v>0</v>
      </c>
      <c r="AL44" s="59">
        <f>SUMIFS(t_Base[[Quantité prise]:[Quantité prise]],t_Base[[N° de carte]:[N° de carte]],$B$2,t_Base[[N°de semaine]:[N°de semaine]],AL$6,t_Base[[Articles]:[Articles]],$A44)</f>
        <v>0</v>
      </c>
    </row>
    <row r="45" spans="1:38" ht="20.25">
      <c r="A45" s="42" t="str">
        <f>Articles!B42</f>
        <v>Serviette</v>
      </c>
      <c r="B45" s="60">
        <f t="shared" ref="B45:B46" si="3">SUM(C45:AL45)</f>
        <v>0</v>
      </c>
      <c r="C45" s="59">
        <f>SUMIFS(t_Base[[Quantité prise]:[Quantité prise]],t_Base[[N° de carte]:[N° de carte]],$B$2,t_Base[[N°de semaine]:[N°de semaine]],#REF!,t_Base[[Articles]:[Articles]],$A45)</f>
        <v>0</v>
      </c>
      <c r="D45" s="59">
        <f>SUMIFS(t_Base[[Quantité prise]:[Quantité prise]],t_Base[[N° de carte]:[N° de carte]],$B$2,t_Base[[N°de semaine]:[N°de semaine]],D$6,t_Base[[Articles]:[Articles]],$A45)</f>
        <v>0</v>
      </c>
      <c r="E45" s="59">
        <f>SUMIFS(t_Base[[Quantité prise]:[Quantité prise]],t_Base[[N° de carte]:[N° de carte]],$B$2,t_Base[[N°de semaine]:[N°de semaine]],E$6,t_Base[[Articles]:[Articles]],$A45)</f>
        <v>0</v>
      </c>
      <c r="F45" s="59">
        <f>SUMIFS(t_Base[[Quantité prise]:[Quantité prise]],t_Base[[N° de carte]:[N° de carte]],$B$2,t_Base[[N°de semaine]:[N°de semaine]],F$6,t_Base[[Articles]:[Articles]],$A45)</f>
        <v>0</v>
      </c>
      <c r="G45" s="59">
        <f>SUMIFS(t_Base[[Quantité prise]:[Quantité prise]],t_Base[[N° de carte]:[N° de carte]],$B$2,t_Base[[N°de semaine]:[N°de semaine]],G$6,t_Base[[Articles]:[Articles]],$A45)</f>
        <v>0</v>
      </c>
      <c r="H45" s="59">
        <f>SUMIFS(t_Base[[Quantité prise]:[Quantité prise]],t_Base[[N° de carte]:[N° de carte]],$B$2,t_Base[[N°de semaine]:[N°de semaine]],H$6,t_Base[[Articles]:[Articles]],$A45)</f>
        <v>0</v>
      </c>
      <c r="I45" s="59">
        <f>SUMIFS(t_Base[[Quantité prise]:[Quantité prise]],t_Base[[N° de carte]:[N° de carte]],$B$2,t_Base[[N°de semaine]:[N°de semaine]],I$6,t_Base[[Articles]:[Articles]],$A45)</f>
        <v>0</v>
      </c>
      <c r="J45" s="59">
        <f>SUMIFS(t_Base[[Quantité prise]:[Quantité prise]],t_Base[[N° de carte]:[N° de carte]],$B$2,t_Base[[N°de semaine]:[N°de semaine]],J$6,t_Base[[Articles]:[Articles]],$A45)</f>
        <v>0</v>
      </c>
      <c r="K45" s="59">
        <f>SUMIFS(t_Base[[Quantité prise]:[Quantité prise]],t_Base[[N° de carte]:[N° de carte]],$B$2,t_Base[[N°de semaine]:[N°de semaine]],K$6,t_Base[[Articles]:[Articles]],$A45)</f>
        <v>0</v>
      </c>
      <c r="L45" s="59">
        <f>SUMIFS(t_Base[[Quantité prise]:[Quantité prise]],t_Base[[N° de carte]:[N° de carte]],$B$2,t_Base[[N°de semaine]:[N°de semaine]],L$6,t_Base[[Articles]:[Articles]],$A45)</f>
        <v>0</v>
      </c>
      <c r="M45" s="59">
        <f>SUMIFS(t_Base[[Quantité prise]:[Quantité prise]],t_Base[[N° de carte]:[N° de carte]],$B$2,t_Base[[N°de semaine]:[N°de semaine]],M$6,t_Base[[Articles]:[Articles]],$A45)</f>
        <v>0</v>
      </c>
      <c r="N45" s="59">
        <f>SUMIFS(t_Base[[Quantité prise]:[Quantité prise]],t_Base[[N° de carte]:[N° de carte]],$B$2,t_Base[[N°de semaine]:[N°de semaine]],N$6,t_Base[[Articles]:[Articles]],$A45)</f>
        <v>0</v>
      </c>
      <c r="O45" s="59">
        <f>SUMIFS(t_Base[[Quantité prise]:[Quantité prise]],t_Base[[N° de carte]:[N° de carte]],$B$2,t_Base[[N°de semaine]:[N°de semaine]],O$6,t_Base[[Articles]:[Articles]],$A45)</f>
        <v>0</v>
      </c>
      <c r="P45" s="59">
        <f>SUMIFS(t_Base[[Quantité prise]:[Quantité prise]],t_Base[[N° de carte]:[N° de carte]],$B$2,t_Base[[N°de semaine]:[N°de semaine]],P$6,t_Base[[Articles]:[Articles]],$A45)</f>
        <v>0</v>
      </c>
      <c r="Q45" s="59">
        <f>SUMIFS(t_Base[[Quantité prise]:[Quantité prise]],t_Base[[N° de carte]:[N° de carte]],$B$2,t_Base[[N°de semaine]:[N°de semaine]],Q$6,t_Base[[Articles]:[Articles]],$A45)</f>
        <v>0</v>
      </c>
      <c r="R45" s="59">
        <f>SUMIFS(t_Base[[Quantité prise]:[Quantité prise]],t_Base[[N° de carte]:[N° de carte]],$B$2,t_Base[[N°de semaine]:[N°de semaine]],R$6,t_Base[[Articles]:[Articles]],$A45)</f>
        <v>0</v>
      </c>
      <c r="S45" s="59">
        <f>SUMIFS(t_Base[[Quantité prise]:[Quantité prise]],t_Base[[N° de carte]:[N° de carte]],$B$2,t_Base[[N°de semaine]:[N°de semaine]],S$6,t_Base[[Articles]:[Articles]],$A45)</f>
        <v>0</v>
      </c>
      <c r="T45" s="59">
        <f>SUMIFS(t_Base[[Quantité prise]:[Quantité prise]],t_Base[[N° de carte]:[N° de carte]],$B$2,t_Base[[N°de semaine]:[N°de semaine]],T$6,t_Base[[Articles]:[Articles]],$A45)</f>
        <v>0</v>
      </c>
      <c r="U45" s="59">
        <f>SUMIFS(t_Base[[Quantité prise]:[Quantité prise]],t_Base[[N° de carte]:[N° de carte]],$B$2,t_Base[[N°de semaine]:[N°de semaine]],U$6,t_Base[[Articles]:[Articles]],$A45)</f>
        <v>0</v>
      </c>
      <c r="V45" s="59">
        <f>SUMIFS(t_Base[[Quantité prise]:[Quantité prise]],t_Base[[N° de carte]:[N° de carte]],$B$2,t_Base[[N°de semaine]:[N°de semaine]],V$6,t_Base[[Articles]:[Articles]],$A45)</f>
        <v>0</v>
      </c>
      <c r="W45" s="59">
        <f>SUMIFS(t_Base[[Quantité prise]:[Quantité prise]],t_Base[[N° de carte]:[N° de carte]],$B$2,t_Base[[N°de semaine]:[N°de semaine]],W$6,t_Base[[Articles]:[Articles]],$A45)</f>
        <v>0</v>
      </c>
      <c r="X45" s="59">
        <f>SUMIFS(t_Base[[Quantité prise]:[Quantité prise]],t_Base[[N° de carte]:[N° de carte]],$B$2,t_Base[[N°de semaine]:[N°de semaine]],X$6,t_Base[[Articles]:[Articles]],$A45)</f>
        <v>0</v>
      </c>
      <c r="Y45" s="59">
        <f>SUMIFS(t_Base[[Quantité prise]:[Quantité prise]],t_Base[[N° de carte]:[N° de carte]],$B$2,t_Base[[N°de semaine]:[N°de semaine]],Y$6,t_Base[[Articles]:[Articles]],$A45)</f>
        <v>0</v>
      </c>
      <c r="Z45" s="59">
        <f>SUMIFS(t_Base[[Quantité prise]:[Quantité prise]],t_Base[[N° de carte]:[N° de carte]],$B$2,t_Base[[N°de semaine]:[N°de semaine]],Z$6,t_Base[[Articles]:[Articles]],$A45)</f>
        <v>0</v>
      </c>
      <c r="AA45" s="59">
        <f>SUMIFS(t_Base[[Quantité prise]:[Quantité prise]],t_Base[[N° de carte]:[N° de carte]],$B$2,t_Base[[N°de semaine]:[N°de semaine]],AA$6,t_Base[[Articles]:[Articles]],$A45)</f>
        <v>0</v>
      </c>
      <c r="AB45" s="59">
        <f>SUMIFS(t_Base[[Quantité prise]:[Quantité prise]],t_Base[[N° de carte]:[N° de carte]],$B$2,t_Base[[N°de semaine]:[N°de semaine]],AB$6,t_Base[[Articles]:[Articles]],$A45)</f>
        <v>0</v>
      </c>
      <c r="AC45" s="59">
        <f>SUMIFS(t_Base[[Quantité prise]:[Quantité prise]],t_Base[[N° de carte]:[N° de carte]],$B$2,t_Base[[N°de semaine]:[N°de semaine]],AC$6,t_Base[[Articles]:[Articles]],$A45)</f>
        <v>0</v>
      </c>
      <c r="AD45" s="59">
        <f>SUMIFS(t_Base[[Quantité prise]:[Quantité prise]],t_Base[[N° de carte]:[N° de carte]],$B$2,t_Base[[N°de semaine]:[N°de semaine]],AD$6,t_Base[[Articles]:[Articles]],$A45)</f>
        <v>0</v>
      </c>
      <c r="AE45" s="59">
        <f>SUMIFS(t_Base[[Quantité prise]:[Quantité prise]],t_Base[[N° de carte]:[N° de carte]],$B$2,t_Base[[N°de semaine]:[N°de semaine]],AE$6,t_Base[[Articles]:[Articles]],$A45)</f>
        <v>0</v>
      </c>
      <c r="AF45" s="59">
        <f>SUMIFS(t_Base[[Quantité prise]:[Quantité prise]],t_Base[[N° de carte]:[N° de carte]],$B$2,t_Base[[N°de semaine]:[N°de semaine]],AF$6,t_Base[[Articles]:[Articles]],$A45)</f>
        <v>0</v>
      </c>
      <c r="AG45" s="59">
        <f>SUMIFS(t_Base[[Quantité prise]:[Quantité prise]],t_Base[[N° de carte]:[N° de carte]],$B$2,t_Base[[N°de semaine]:[N°de semaine]],AG$6,t_Base[[Articles]:[Articles]],$A45)</f>
        <v>0</v>
      </c>
      <c r="AH45" s="59">
        <f>SUMIFS(t_Base[[Quantité prise]:[Quantité prise]],t_Base[[N° de carte]:[N° de carte]],$B$2,t_Base[[N°de semaine]:[N°de semaine]],AH$6,t_Base[[Articles]:[Articles]],$A45)</f>
        <v>0</v>
      </c>
      <c r="AI45" s="59">
        <f>SUMIFS(t_Base[[Quantité prise]:[Quantité prise]],t_Base[[N° de carte]:[N° de carte]],$B$2,t_Base[[N°de semaine]:[N°de semaine]],AI$6,t_Base[[Articles]:[Articles]],$A45)</f>
        <v>0</v>
      </c>
      <c r="AJ45" s="59">
        <f>SUMIFS(t_Base[[Quantité prise]:[Quantité prise]],t_Base[[N° de carte]:[N° de carte]],$B$2,t_Base[[N°de semaine]:[N°de semaine]],AJ$6,t_Base[[Articles]:[Articles]],$A45)</f>
        <v>0</v>
      </c>
      <c r="AK45" s="59">
        <f>SUMIFS(t_Base[[Quantité prise]:[Quantité prise]],t_Base[[N° de carte]:[N° de carte]],$B$2,t_Base[[N°de semaine]:[N°de semaine]],AK$6,t_Base[[Articles]:[Articles]],$A45)</f>
        <v>0</v>
      </c>
      <c r="AL45" s="59">
        <f>SUMIFS(t_Base[[Quantité prise]:[Quantité prise]],t_Base[[N° de carte]:[N° de carte]],$B$2,t_Base[[N°de semaine]:[N°de semaine]],AL$6,t_Base[[Articles]:[Articles]],$A45)</f>
        <v>0</v>
      </c>
    </row>
    <row r="46" spans="1:38" ht="20.25">
      <c r="A46" s="42" t="str">
        <f>Articles!B43</f>
        <v>Divers</v>
      </c>
      <c r="B46" s="60">
        <f t="shared" si="3"/>
        <v>0</v>
      </c>
      <c r="C46" s="59">
        <f>SUMIFS(t_Base[[Quantité prise]:[Quantité prise]],t_Base[[N° de carte]:[N° de carte]],$B$2,t_Base[[N°de semaine]:[N°de semaine]],#REF!,t_Base[[Articles]:[Articles]],$A46)</f>
        <v>0</v>
      </c>
      <c r="D46" s="59">
        <f>SUMIFS(t_Base[[Quantité prise]:[Quantité prise]],t_Base[[N° de carte]:[N° de carte]],$B$2,t_Base[[N°de semaine]:[N°de semaine]],D$6,t_Base[[Articles]:[Articles]],$A46)</f>
        <v>0</v>
      </c>
      <c r="E46" s="59">
        <f>SUMIFS(t_Base[[Quantité prise]:[Quantité prise]],t_Base[[N° de carte]:[N° de carte]],$B$2,t_Base[[N°de semaine]:[N°de semaine]],E$6,t_Base[[Articles]:[Articles]],$A46)</f>
        <v>0</v>
      </c>
      <c r="F46" s="59">
        <f>SUMIFS(t_Base[[Quantité prise]:[Quantité prise]],t_Base[[N° de carte]:[N° de carte]],$B$2,t_Base[[N°de semaine]:[N°de semaine]],F$6,t_Base[[Articles]:[Articles]],$A46)</f>
        <v>0</v>
      </c>
      <c r="G46" s="59">
        <f>SUMIFS(t_Base[[Quantité prise]:[Quantité prise]],t_Base[[N° de carte]:[N° de carte]],$B$2,t_Base[[N°de semaine]:[N°de semaine]],G$6,t_Base[[Articles]:[Articles]],$A46)</f>
        <v>0</v>
      </c>
      <c r="H46" s="59">
        <f>SUMIFS(t_Base[[Quantité prise]:[Quantité prise]],t_Base[[N° de carte]:[N° de carte]],$B$2,t_Base[[N°de semaine]:[N°de semaine]],H$6,t_Base[[Articles]:[Articles]],$A46)</f>
        <v>0</v>
      </c>
      <c r="I46" s="59">
        <f>SUMIFS(t_Base[[Quantité prise]:[Quantité prise]],t_Base[[N° de carte]:[N° de carte]],$B$2,t_Base[[N°de semaine]:[N°de semaine]],I$6,t_Base[[Articles]:[Articles]],$A46)</f>
        <v>0</v>
      </c>
      <c r="J46" s="59">
        <f>SUMIFS(t_Base[[Quantité prise]:[Quantité prise]],t_Base[[N° de carte]:[N° de carte]],$B$2,t_Base[[N°de semaine]:[N°de semaine]],J$6,t_Base[[Articles]:[Articles]],$A46)</f>
        <v>0</v>
      </c>
      <c r="K46" s="59">
        <f>SUMIFS(t_Base[[Quantité prise]:[Quantité prise]],t_Base[[N° de carte]:[N° de carte]],$B$2,t_Base[[N°de semaine]:[N°de semaine]],K$6,t_Base[[Articles]:[Articles]],$A46)</f>
        <v>0</v>
      </c>
      <c r="L46" s="59">
        <f>SUMIFS(t_Base[[Quantité prise]:[Quantité prise]],t_Base[[N° de carte]:[N° de carte]],$B$2,t_Base[[N°de semaine]:[N°de semaine]],L$6,t_Base[[Articles]:[Articles]],$A46)</f>
        <v>0</v>
      </c>
      <c r="M46" s="59">
        <f>SUMIFS(t_Base[[Quantité prise]:[Quantité prise]],t_Base[[N° de carte]:[N° de carte]],$B$2,t_Base[[N°de semaine]:[N°de semaine]],M$6,t_Base[[Articles]:[Articles]],$A46)</f>
        <v>0</v>
      </c>
      <c r="N46" s="59">
        <f>SUMIFS(t_Base[[Quantité prise]:[Quantité prise]],t_Base[[N° de carte]:[N° de carte]],$B$2,t_Base[[N°de semaine]:[N°de semaine]],N$6,t_Base[[Articles]:[Articles]],$A46)</f>
        <v>0</v>
      </c>
      <c r="O46" s="59">
        <f>SUMIFS(t_Base[[Quantité prise]:[Quantité prise]],t_Base[[N° de carte]:[N° de carte]],$B$2,t_Base[[N°de semaine]:[N°de semaine]],O$6,t_Base[[Articles]:[Articles]],$A46)</f>
        <v>0</v>
      </c>
      <c r="P46" s="59">
        <f>SUMIFS(t_Base[[Quantité prise]:[Quantité prise]],t_Base[[N° de carte]:[N° de carte]],$B$2,t_Base[[N°de semaine]:[N°de semaine]],P$6,t_Base[[Articles]:[Articles]],$A46)</f>
        <v>0</v>
      </c>
      <c r="Q46" s="59">
        <f>SUMIFS(t_Base[[Quantité prise]:[Quantité prise]],t_Base[[N° de carte]:[N° de carte]],$B$2,t_Base[[N°de semaine]:[N°de semaine]],Q$6,t_Base[[Articles]:[Articles]],$A46)</f>
        <v>0</v>
      </c>
      <c r="R46" s="59">
        <f>SUMIFS(t_Base[[Quantité prise]:[Quantité prise]],t_Base[[N° de carte]:[N° de carte]],$B$2,t_Base[[N°de semaine]:[N°de semaine]],R$6,t_Base[[Articles]:[Articles]],$A46)</f>
        <v>0</v>
      </c>
      <c r="S46" s="59">
        <f>SUMIFS(t_Base[[Quantité prise]:[Quantité prise]],t_Base[[N° de carte]:[N° de carte]],$B$2,t_Base[[N°de semaine]:[N°de semaine]],S$6,t_Base[[Articles]:[Articles]],$A46)</f>
        <v>0</v>
      </c>
      <c r="T46" s="59">
        <f>SUMIFS(t_Base[[Quantité prise]:[Quantité prise]],t_Base[[N° de carte]:[N° de carte]],$B$2,t_Base[[N°de semaine]:[N°de semaine]],T$6,t_Base[[Articles]:[Articles]],$A46)</f>
        <v>0</v>
      </c>
      <c r="U46" s="59">
        <f>SUMIFS(t_Base[[Quantité prise]:[Quantité prise]],t_Base[[N° de carte]:[N° de carte]],$B$2,t_Base[[N°de semaine]:[N°de semaine]],U$6,t_Base[[Articles]:[Articles]],$A46)</f>
        <v>0</v>
      </c>
      <c r="V46" s="59">
        <f>SUMIFS(t_Base[[Quantité prise]:[Quantité prise]],t_Base[[N° de carte]:[N° de carte]],$B$2,t_Base[[N°de semaine]:[N°de semaine]],V$6,t_Base[[Articles]:[Articles]],$A46)</f>
        <v>0</v>
      </c>
      <c r="W46" s="59">
        <f>SUMIFS(t_Base[[Quantité prise]:[Quantité prise]],t_Base[[N° de carte]:[N° de carte]],$B$2,t_Base[[N°de semaine]:[N°de semaine]],W$6,t_Base[[Articles]:[Articles]],$A46)</f>
        <v>0</v>
      </c>
      <c r="X46" s="59">
        <f>SUMIFS(t_Base[[Quantité prise]:[Quantité prise]],t_Base[[N° de carte]:[N° de carte]],$B$2,t_Base[[N°de semaine]:[N°de semaine]],X$6,t_Base[[Articles]:[Articles]],$A46)</f>
        <v>0</v>
      </c>
      <c r="Y46" s="59">
        <f>SUMIFS(t_Base[[Quantité prise]:[Quantité prise]],t_Base[[N° de carte]:[N° de carte]],$B$2,t_Base[[N°de semaine]:[N°de semaine]],Y$6,t_Base[[Articles]:[Articles]],$A46)</f>
        <v>0</v>
      </c>
      <c r="Z46" s="59">
        <f>SUMIFS(t_Base[[Quantité prise]:[Quantité prise]],t_Base[[N° de carte]:[N° de carte]],$B$2,t_Base[[N°de semaine]:[N°de semaine]],Z$6,t_Base[[Articles]:[Articles]],$A46)</f>
        <v>0</v>
      </c>
      <c r="AA46" s="59">
        <f>SUMIFS(t_Base[[Quantité prise]:[Quantité prise]],t_Base[[N° de carte]:[N° de carte]],$B$2,t_Base[[N°de semaine]:[N°de semaine]],AA$6,t_Base[[Articles]:[Articles]],$A46)</f>
        <v>0</v>
      </c>
      <c r="AB46" s="59">
        <f>SUMIFS(t_Base[[Quantité prise]:[Quantité prise]],t_Base[[N° de carte]:[N° de carte]],$B$2,t_Base[[N°de semaine]:[N°de semaine]],AB$6,t_Base[[Articles]:[Articles]],$A46)</f>
        <v>0</v>
      </c>
      <c r="AC46" s="59">
        <f>SUMIFS(t_Base[[Quantité prise]:[Quantité prise]],t_Base[[N° de carte]:[N° de carte]],$B$2,t_Base[[N°de semaine]:[N°de semaine]],AC$6,t_Base[[Articles]:[Articles]],$A46)</f>
        <v>0</v>
      </c>
      <c r="AD46" s="59">
        <f>SUMIFS(t_Base[[Quantité prise]:[Quantité prise]],t_Base[[N° de carte]:[N° de carte]],$B$2,t_Base[[N°de semaine]:[N°de semaine]],AD$6,t_Base[[Articles]:[Articles]],$A46)</f>
        <v>0</v>
      </c>
      <c r="AE46" s="59">
        <f>SUMIFS(t_Base[[Quantité prise]:[Quantité prise]],t_Base[[N° de carte]:[N° de carte]],$B$2,t_Base[[N°de semaine]:[N°de semaine]],AE$6,t_Base[[Articles]:[Articles]],$A46)</f>
        <v>0</v>
      </c>
      <c r="AF46" s="59">
        <f>SUMIFS(t_Base[[Quantité prise]:[Quantité prise]],t_Base[[N° de carte]:[N° de carte]],$B$2,t_Base[[N°de semaine]:[N°de semaine]],AF$6,t_Base[[Articles]:[Articles]],$A46)</f>
        <v>0</v>
      </c>
      <c r="AG46" s="59">
        <f>SUMIFS(t_Base[[Quantité prise]:[Quantité prise]],t_Base[[N° de carte]:[N° de carte]],$B$2,t_Base[[N°de semaine]:[N°de semaine]],AG$6,t_Base[[Articles]:[Articles]],$A46)</f>
        <v>0</v>
      </c>
      <c r="AH46" s="59">
        <f>SUMIFS(t_Base[[Quantité prise]:[Quantité prise]],t_Base[[N° de carte]:[N° de carte]],$B$2,t_Base[[N°de semaine]:[N°de semaine]],AH$6,t_Base[[Articles]:[Articles]],$A46)</f>
        <v>0</v>
      </c>
      <c r="AI46" s="59">
        <f>SUMIFS(t_Base[[Quantité prise]:[Quantité prise]],t_Base[[N° de carte]:[N° de carte]],$B$2,t_Base[[N°de semaine]:[N°de semaine]],AI$6,t_Base[[Articles]:[Articles]],$A46)</f>
        <v>0</v>
      </c>
      <c r="AJ46" s="59">
        <f>SUMIFS(t_Base[[Quantité prise]:[Quantité prise]],t_Base[[N° de carte]:[N° de carte]],$B$2,t_Base[[N°de semaine]:[N°de semaine]],AJ$6,t_Base[[Articles]:[Articles]],$A46)</f>
        <v>0</v>
      </c>
      <c r="AK46" s="59">
        <f>SUMIFS(t_Base[[Quantité prise]:[Quantité prise]],t_Base[[N° de carte]:[N° de carte]],$B$2,t_Base[[N°de semaine]:[N°de semaine]],AK$6,t_Base[[Articles]:[Articles]],$A46)</f>
        <v>0</v>
      </c>
      <c r="AL46" s="59">
        <f>SUMIFS(t_Base[[Quantité prise]:[Quantité prise]],t_Base[[N° de carte]:[N° de carte]],$B$2,t_Base[[N°de semaine]:[N°de semaine]],AL$6,t_Base[[Articles]:[Articles]],$A46)</f>
        <v>0</v>
      </c>
    </row>
  </sheetData>
  <mergeCells count="3">
    <mergeCell ref="F2:G2"/>
    <mergeCell ref="H2:I2"/>
    <mergeCell ref="J2:K2"/>
  </mergeCells>
  <conditionalFormatting sqref="C7:AL46">
    <cfRule type="cellIs" dxfId="49" priority="1" operator="greaterThan">
      <formula>0</formula>
    </cfRule>
  </conditionalFormatting>
  <dataValidations count="1">
    <dataValidation type="list" allowBlank="1" showInputMessage="1" showErrorMessage="1" sqref="B2">
      <formula1>INDIRECT("t_Donnée[N° de carte]")</formula1>
    </dataValidation>
  </dataValidations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39"/>
  <sheetViews>
    <sheetView topLeftCell="A4" workbookViewId="0">
      <selection activeCell="B4" sqref="B4"/>
    </sheetView>
  </sheetViews>
  <sheetFormatPr baseColWidth="10" defaultRowHeight="15"/>
  <cols>
    <col min="1" max="2" width="11.42578125" style="1"/>
    <col min="3" max="3" width="14.140625" style="1" customWidth="1"/>
    <col min="4" max="4" width="11.42578125" style="1"/>
    <col min="5" max="5" width="14.140625" style="1" customWidth="1"/>
    <col min="6" max="8" width="11.42578125" style="1"/>
    <col min="9" max="9" width="16.28515625" style="38" customWidth="1"/>
    <col min="10" max="11" width="11.42578125" style="38"/>
    <col min="12" max="16384" width="11.42578125" style="1"/>
  </cols>
  <sheetData>
    <row r="1" spans="2:16">
      <c r="I1" s="35">
        <f ca="1">TODAY()</f>
        <v>45094</v>
      </c>
      <c r="J1" s="36">
        <f ca="1">WEEKNUM(I1)</f>
        <v>24</v>
      </c>
      <c r="K1" s="37" t="str">
        <f ca="1">VLOOKUP(J1,t_Semaine[],4,0)</f>
        <v>14 / S24</v>
      </c>
    </row>
    <row r="2" spans="2:16">
      <c r="B2" s="72"/>
      <c r="C2" s="72"/>
      <c r="D2" s="72"/>
      <c r="E2" s="72"/>
    </row>
    <row r="3" spans="2:16">
      <c r="B3" s="1" t="s">
        <v>73</v>
      </c>
      <c r="C3" s="1" t="s">
        <v>169</v>
      </c>
      <c r="D3" s="1" t="s">
        <v>74</v>
      </c>
      <c r="E3" s="1" t="s">
        <v>75</v>
      </c>
    </row>
    <row r="4" spans="2:16">
      <c r="B4" s="2">
        <v>11</v>
      </c>
      <c r="C4" s="46">
        <v>1</v>
      </c>
      <c r="D4" s="45" t="s">
        <v>37</v>
      </c>
      <c r="E4" s="2" t="str">
        <f>t_Semaine[[#This Row],[sem resto]]&amp;" / " &amp;t_Semaine[[#This Row],[Sxx]]</f>
        <v>1 / S11</v>
      </c>
    </row>
    <row r="5" spans="2:16">
      <c r="B5" s="2">
        <v>12</v>
      </c>
      <c r="C5" s="46">
        <v>2</v>
      </c>
      <c r="D5" s="45" t="s">
        <v>38</v>
      </c>
      <c r="E5" s="2" t="str">
        <f>t_Semaine[[#This Row],[sem resto]]&amp;" / " &amp;t_Semaine[[#This Row],[Sxx]]</f>
        <v>2 / S12</v>
      </c>
    </row>
    <row r="6" spans="2:16">
      <c r="B6" s="2">
        <v>13</v>
      </c>
      <c r="C6" s="46">
        <v>3</v>
      </c>
      <c r="D6" s="45" t="s">
        <v>39</v>
      </c>
      <c r="E6" s="2" t="str">
        <f>t_Semaine[[#This Row],[sem resto]]&amp;" / " &amp;t_Semaine[[#This Row],[Sxx]]</f>
        <v>3 / S13</v>
      </c>
      <c r="K6" s="47"/>
      <c r="L6" s="44"/>
      <c r="M6" s="44"/>
      <c r="N6" s="44"/>
      <c r="O6" s="44"/>
      <c r="P6" s="44"/>
    </row>
    <row r="7" spans="2:16">
      <c r="B7" s="2">
        <v>14</v>
      </c>
      <c r="C7" s="46">
        <v>4</v>
      </c>
      <c r="D7" s="45" t="s">
        <v>40</v>
      </c>
      <c r="E7" s="2" t="str">
        <f>t_Semaine[[#This Row],[sem resto]]&amp;" / " &amp;t_Semaine[[#This Row],[Sxx]]</f>
        <v>4 / S14</v>
      </c>
      <c r="K7" s="47"/>
      <c r="L7" s="47"/>
      <c r="M7" s="47"/>
      <c r="N7" s="47"/>
      <c r="O7" s="47"/>
      <c r="P7" s="44"/>
    </row>
    <row r="8" spans="2:16">
      <c r="B8" s="2">
        <v>15</v>
      </c>
      <c r="C8" s="46">
        <v>5</v>
      </c>
      <c r="D8" s="45" t="s">
        <v>41</v>
      </c>
      <c r="E8" s="2" t="str">
        <f>t_Semaine[[#This Row],[sem resto]]&amp;" / " &amp;t_Semaine[[#This Row],[Sxx]]</f>
        <v>5 / S15</v>
      </c>
      <c r="K8" s="47"/>
      <c r="L8" s="47"/>
      <c r="M8" s="47"/>
      <c r="N8" s="47"/>
      <c r="O8" s="47"/>
      <c r="P8" s="44"/>
    </row>
    <row r="9" spans="2:16">
      <c r="B9" s="2">
        <v>16</v>
      </c>
      <c r="C9" s="46">
        <v>6</v>
      </c>
      <c r="D9" s="45" t="s">
        <v>42</v>
      </c>
      <c r="E9" s="2" t="str">
        <f>t_Semaine[[#This Row],[sem resto]]&amp;" / " &amp;t_Semaine[[#This Row],[Sxx]]</f>
        <v>6 / S16</v>
      </c>
      <c r="K9" s="47"/>
      <c r="L9" s="47"/>
      <c r="M9" s="47"/>
      <c r="N9" s="47"/>
      <c r="O9" s="47"/>
      <c r="P9" s="44"/>
    </row>
    <row r="10" spans="2:16">
      <c r="B10" s="2">
        <v>17</v>
      </c>
      <c r="C10" s="46">
        <v>7</v>
      </c>
      <c r="D10" s="45" t="s">
        <v>43</v>
      </c>
      <c r="E10" s="2" t="str">
        <f>t_Semaine[[#This Row],[sem resto]]&amp;" / " &amp;t_Semaine[[#This Row],[Sxx]]</f>
        <v>7 / S17</v>
      </c>
      <c r="K10" s="47"/>
      <c r="L10" s="47"/>
      <c r="M10" s="47"/>
      <c r="N10" s="47"/>
      <c r="O10" s="47"/>
      <c r="P10" s="44"/>
    </row>
    <row r="11" spans="2:16">
      <c r="B11" s="2">
        <v>18</v>
      </c>
      <c r="C11" s="46">
        <v>8</v>
      </c>
      <c r="D11" s="45" t="s">
        <v>44</v>
      </c>
      <c r="E11" s="2" t="str">
        <f>t_Semaine[[#This Row],[sem resto]]&amp;" / " &amp;t_Semaine[[#This Row],[Sxx]]</f>
        <v>8 / S18</v>
      </c>
      <c r="K11" s="47"/>
      <c r="L11" s="47"/>
      <c r="M11" s="47"/>
      <c r="N11" s="47"/>
      <c r="O11" s="47"/>
      <c r="P11" s="44"/>
    </row>
    <row r="12" spans="2:16">
      <c r="B12" s="2">
        <v>19</v>
      </c>
      <c r="C12" s="46">
        <v>9</v>
      </c>
      <c r="D12" s="45" t="s">
        <v>45</v>
      </c>
      <c r="E12" s="2" t="str">
        <f>t_Semaine[[#This Row],[sem resto]]&amp;" / " &amp;t_Semaine[[#This Row],[Sxx]]</f>
        <v>9 / S19</v>
      </c>
      <c r="K12" s="47"/>
      <c r="L12" s="47"/>
      <c r="M12" s="47"/>
      <c r="N12" s="47"/>
      <c r="O12" s="47"/>
      <c r="P12" s="44"/>
    </row>
    <row r="13" spans="2:16">
      <c r="B13" s="2">
        <v>20</v>
      </c>
      <c r="C13" s="46">
        <v>10</v>
      </c>
      <c r="D13" s="45" t="s">
        <v>46</v>
      </c>
      <c r="E13" s="2" t="str">
        <f>t_Semaine[[#This Row],[sem resto]]&amp;" / " &amp;t_Semaine[[#This Row],[Sxx]]</f>
        <v>10 / S20</v>
      </c>
      <c r="K13" s="47"/>
      <c r="L13" s="47"/>
      <c r="M13" s="47"/>
      <c r="N13" s="47"/>
      <c r="O13" s="47"/>
      <c r="P13" s="44"/>
    </row>
    <row r="14" spans="2:16">
      <c r="B14" s="2">
        <v>21</v>
      </c>
      <c r="C14" s="46">
        <v>11</v>
      </c>
      <c r="D14" s="45" t="s">
        <v>47</v>
      </c>
      <c r="E14" s="2" t="str">
        <f>t_Semaine[[#This Row],[sem resto]]&amp;" / " &amp;t_Semaine[[#This Row],[Sxx]]</f>
        <v>11 / S21</v>
      </c>
      <c r="K14" s="47"/>
      <c r="L14" s="47"/>
      <c r="M14" s="47"/>
      <c r="N14" s="47"/>
      <c r="O14" s="47"/>
      <c r="P14" s="44"/>
    </row>
    <row r="15" spans="2:16">
      <c r="B15" s="2">
        <v>22</v>
      </c>
      <c r="C15" s="46">
        <v>12</v>
      </c>
      <c r="D15" s="45" t="s">
        <v>48</v>
      </c>
      <c r="E15" s="2" t="str">
        <f>t_Semaine[[#This Row],[sem resto]]&amp;" / " &amp;t_Semaine[[#This Row],[Sxx]]</f>
        <v>12 / S22</v>
      </c>
      <c r="K15" s="47"/>
      <c r="L15" s="44"/>
      <c r="M15" s="44"/>
      <c r="N15" s="44"/>
      <c r="O15" s="44"/>
      <c r="P15" s="44"/>
    </row>
    <row r="16" spans="2:16">
      <c r="B16" s="2">
        <v>23</v>
      </c>
      <c r="C16" s="46">
        <v>13</v>
      </c>
      <c r="D16" s="45" t="s">
        <v>49</v>
      </c>
      <c r="E16" s="2" t="str">
        <f>t_Semaine[[#This Row],[sem resto]]&amp;" / " &amp;t_Semaine[[#This Row],[Sxx]]</f>
        <v>13 / S23</v>
      </c>
    </row>
    <row r="17" spans="2:5">
      <c r="B17" s="2">
        <v>24</v>
      </c>
      <c r="C17" s="46">
        <v>14</v>
      </c>
      <c r="D17" s="45" t="s">
        <v>50</v>
      </c>
      <c r="E17" s="2" t="str">
        <f>t_Semaine[[#This Row],[sem resto]]&amp;" / " &amp;t_Semaine[[#This Row],[Sxx]]</f>
        <v>14 / S24</v>
      </c>
    </row>
    <row r="18" spans="2:5">
      <c r="B18" s="2">
        <v>25</v>
      </c>
      <c r="C18" s="46">
        <v>15</v>
      </c>
      <c r="D18" s="45" t="s">
        <v>51</v>
      </c>
      <c r="E18" s="2" t="str">
        <f>t_Semaine[[#This Row],[sem resto]]&amp;" / " &amp;t_Semaine[[#This Row],[Sxx]]</f>
        <v>15 / S25</v>
      </c>
    </row>
    <row r="19" spans="2:5">
      <c r="B19" s="2">
        <v>26</v>
      </c>
      <c r="C19" s="46">
        <v>16</v>
      </c>
      <c r="D19" s="45" t="s">
        <v>52</v>
      </c>
      <c r="E19" s="2" t="str">
        <f>t_Semaine[[#This Row],[sem resto]]&amp;" / " &amp;t_Semaine[[#This Row],[Sxx]]</f>
        <v>16 / S26</v>
      </c>
    </row>
    <row r="20" spans="2:5">
      <c r="B20" s="2">
        <v>27</v>
      </c>
      <c r="C20" s="46">
        <v>17</v>
      </c>
      <c r="D20" s="45" t="s">
        <v>53</v>
      </c>
      <c r="E20" s="2" t="str">
        <f>t_Semaine[[#This Row],[sem resto]]&amp;" / " &amp;t_Semaine[[#This Row],[Sxx]]</f>
        <v>17 / S27</v>
      </c>
    </row>
    <row r="21" spans="2:5">
      <c r="B21" s="2">
        <v>28</v>
      </c>
      <c r="C21" s="46">
        <v>18</v>
      </c>
      <c r="D21" s="45" t="s">
        <v>54</v>
      </c>
      <c r="E21" s="2" t="str">
        <f>t_Semaine[[#This Row],[sem resto]]&amp;" / " &amp;t_Semaine[[#This Row],[Sxx]]</f>
        <v>18 / S28</v>
      </c>
    </row>
    <row r="22" spans="2:5">
      <c r="B22" s="2">
        <v>29</v>
      </c>
      <c r="C22" s="46">
        <v>19</v>
      </c>
      <c r="D22" s="45" t="s">
        <v>55</v>
      </c>
      <c r="E22" s="2" t="str">
        <f>t_Semaine[[#This Row],[sem resto]]&amp;" / " &amp;t_Semaine[[#This Row],[Sxx]]</f>
        <v>19 / S29</v>
      </c>
    </row>
    <row r="23" spans="2:5">
      <c r="B23" s="2">
        <v>30</v>
      </c>
      <c r="C23" s="46">
        <v>20</v>
      </c>
      <c r="D23" s="45" t="s">
        <v>56</v>
      </c>
      <c r="E23" s="2" t="str">
        <f>t_Semaine[[#This Row],[sem resto]]&amp;" / " &amp;t_Semaine[[#This Row],[Sxx]]</f>
        <v>20 / S30</v>
      </c>
    </row>
    <row r="24" spans="2:5">
      <c r="B24" s="2">
        <v>31</v>
      </c>
      <c r="C24" s="46">
        <v>21</v>
      </c>
      <c r="D24" s="45" t="s">
        <v>57</v>
      </c>
      <c r="E24" s="2" t="str">
        <f>t_Semaine[[#This Row],[sem resto]]&amp;" / " &amp;t_Semaine[[#This Row],[Sxx]]</f>
        <v>21 / S31</v>
      </c>
    </row>
    <row r="25" spans="2:5">
      <c r="B25" s="2">
        <v>32</v>
      </c>
      <c r="C25" s="46">
        <v>22</v>
      </c>
      <c r="D25" s="45" t="s">
        <v>58</v>
      </c>
      <c r="E25" s="2" t="str">
        <f>t_Semaine[[#This Row],[sem resto]]&amp;" / " &amp;t_Semaine[[#This Row],[Sxx]]</f>
        <v>22 / S32</v>
      </c>
    </row>
    <row r="26" spans="2:5">
      <c r="B26" s="2">
        <v>33</v>
      </c>
      <c r="C26" s="46">
        <v>23</v>
      </c>
      <c r="D26" s="45" t="s">
        <v>59</v>
      </c>
      <c r="E26" s="2" t="str">
        <f>t_Semaine[[#This Row],[sem resto]]&amp;" / " &amp;t_Semaine[[#This Row],[Sxx]]</f>
        <v>23 / S33</v>
      </c>
    </row>
    <row r="27" spans="2:5">
      <c r="B27" s="2">
        <v>34</v>
      </c>
      <c r="C27" s="46">
        <v>24</v>
      </c>
      <c r="D27" s="45" t="s">
        <v>60</v>
      </c>
      <c r="E27" s="2" t="str">
        <f>t_Semaine[[#This Row],[sem resto]]&amp;" / " &amp;t_Semaine[[#This Row],[Sxx]]</f>
        <v>24 / S34</v>
      </c>
    </row>
    <row r="28" spans="2:5">
      <c r="B28" s="2">
        <v>35</v>
      </c>
      <c r="C28" s="46">
        <v>25</v>
      </c>
      <c r="D28" s="45" t="s">
        <v>61</v>
      </c>
      <c r="E28" s="2" t="str">
        <f>t_Semaine[[#This Row],[sem resto]]&amp;" / " &amp;t_Semaine[[#This Row],[Sxx]]</f>
        <v>25 / S35</v>
      </c>
    </row>
    <row r="29" spans="2:5">
      <c r="B29" s="2">
        <v>36</v>
      </c>
      <c r="C29" s="46">
        <v>26</v>
      </c>
      <c r="D29" s="45" t="s">
        <v>62</v>
      </c>
      <c r="E29" s="2" t="str">
        <f>t_Semaine[[#This Row],[sem resto]]&amp;" / " &amp;t_Semaine[[#This Row],[Sxx]]</f>
        <v>26 / S36</v>
      </c>
    </row>
    <row r="30" spans="2:5">
      <c r="B30" s="2">
        <v>37</v>
      </c>
      <c r="C30" s="46">
        <v>27</v>
      </c>
      <c r="D30" s="45" t="s">
        <v>63</v>
      </c>
      <c r="E30" s="2" t="str">
        <f>t_Semaine[[#This Row],[sem resto]]&amp;" / " &amp;t_Semaine[[#This Row],[Sxx]]</f>
        <v>27 / S37</v>
      </c>
    </row>
    <row r="31" spans="2:5">
      <c r="B31" s="2">
        <v>38</v>
      </c>
      <c r="C31" s="46">
        <v>28</v>
      </c>
      <c r="D31" s="45" t="s">
        <v>64</v>
      </c>
      <c r="E31" s="2" t="str">
        <f>t_Semaine[[#This Row],[sem resto]]&amp;" / " &amp;t_Semaine[[#This Row],[Sxx]]</f>
        <v>28 / S38</v>
      </c>
    </row>
    <row r="32" spans="2:5">
      <c r="B32" s="2">
        <v>39</v>
      </c>
      <c r="C32" s="46">
        <v>29</v>
      </c>
      <c r="D32" s="45" t="s">
        <v>65</v>
      </c>
      <c r="E32" s="2" t="str">
        <f>t_Semaine[[#This Row],[sem resto]]&amp;" / " &amp;t_Semaine[[#This Row],[Sxx]]</f>
        <v>29 / S39</v>
      </c>
    </row>
    <row r="33" spans="2:5">
      <c r="B33" s="2">
        <v>40</v>
      </c>
      <c r="C33" s="46">
        <v>30</v>
      </c>
      <c r="D33" s="45" t="s">
        <v>66</v>
      </c>
      <c r="E33" s="2" t="str">
        <f>t_Semaine[[#This Row],[sem resto]]&amp;" / " &amp;t_Semaine[[#This Row],[Sxx]]</f>
        <v>30 / S40</v>
      </c>
    </row>
    <row r="34" spans="2:5">
      <c r="B34" s="2">
        <v>41</v>
      </c>
      <c r="C34" s="46">
        <v>31</v>
      </c>
      <c r="D34" s="45" t="s">
        <v>67</v>
      </c>
      <c r="E34" s="2" t="str">
        <f>t_Semaine[[#This Row],[sem resto]]&amp;" / " &amp;t_Semaine[[#This Row],[Sxx]]</f>
        <v>31 / S41</v>
      </c>
    </row>
    <row r="35" spans="2:5">
      <c r="B35" s="2">
        <v>42</v>
      </c>
      <c r="C35" s="46">
        <v>32</v>
      </c>
      <c r="D35" s="45" t="s">
        <v>68</v>
      </c>
      <c r="E35" s="2" t="str">
        <f>t_Semaine[[#This Row],[sem resto]]&amp;" / " &amp;t_Semaine[[#This Row],[Sxx]]</f>
        <v>32 / S42</v>
      </c>
    </row>
    <row r="36" spans="2:5">
      <c r="B36" s="2">
        <v>43</v>
      </c>
      <c r="C36" s="46">
        <v>33</v>
      </c>
      <c r="D36" s="45" t="s">
        <v>69</v>
      </c>
      <c r="E36" s="2" t="str">
        <f>t_Semaine[[#This Row],[sem resto]]&amp;" / " &amp;t_Semaine[[#This Row],[Sxx]]</f>
        <v>33 / S43</v>
      </c>
    </row>
    <row r="37" spans="2:5">
      <c r="B37" s="2">
        <v>44</v>
      </c>
      <c r="C37" s="46">
        <v>34</v>
      </c>
      <c r="D37" s="45" t="s">
        <v>70</v>
      </c>
      <c r="E37" s="2" t="str">
        <f>t_Semaine[[#This Row],[sem resto]]&amp;" / " &amp;t_Semaine[[#This Row],[Sxx]]</f>
        <v>34 / S44</v>
      </c>
    </row>
    <row r="38" spans="2:5">
      <c r="B38" s="2">
        <v>45</v>
      </c>
      <c r="C38" s="46">
        <v>35</v>
      </c>
      <c r="D38" s="45" t="s">
        <v>71</v>
      </c>
      <c r="E38" s="2" t="str">
        <f>t_Semaine[[#This Row],[sem resto]]&amp;" / " &amp;t_Semaine[[#This Row],[Sxx]]</f>
        <v>35 / S45</v>
      </c>
    </row>
    <row r="39" spans="2:5">
      <c r="B39" s="2">
        <v>46</v>
      </c>
      <c r="C39" s="46">
        <v>36</v>
      </c>
      <c r="D39" s="45" t="s">
        <v>72</v>
      </c>
      <c r="E39" s="2" t="str">
        <f>t_Semaine[[#This Row],[sem resto]]&amp;" / " &amp;t_Semaine[[#This Row],[Sxx]]</f>
        <v>36 / S46</v>
      </c>
    </row>
  </sheetData>
  <mergeCells count="1">
    <mergeCell ref="B2:E2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Base</vt:lpstr>
      <vt:lpstr>Donnée</vt:lpstr>
      <vt:lpstr>Articles</vt:lpstr>
      <vt:lpstr>Article Semaine</vt:lpstr>
      <vt:lpstr>Semaine</vt:lpstr>
      <vt:lpstr>Complement</vt:lpstr>
      <vt:lpstr>Personnes</vt:lpstr>
      <vt:lpstr>Reste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GENDRON</dc:creator>
  <cp:lastModifiedBy>RDC</cp:lastModifiedBy>
  <dcterms:created xsi:type="dcterms:W3CDTF">2023-06-08T08:59:55Z</dcterms:created>
  <dcterms:modified xsi:type="dcterms:W3CDTF">2023-06-17T13:07:37Z</dcterms:modified>
</cp:coreProperties>
</file>