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open.adds\rLabiste-tastet$\LABISTE-TASTETlk\Users\DownloadUsers\robadia\Downloads\"/>
    </mc:Choice>
  </mc:AlternateContent>
  <bookViews>
    <workbookView xWindow="0" yWindow="0" windowWidth="23040" windowHeight="8496" activeTab="1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L7" i="1" l="1"/>
  <c r="K7" i="1"/>
  <c r="J7" i="1"/>
  <c r="I7" i="1"/>
  <c r="H7" i="1"/>
  <c r="G7" i="1"/>
  <c r="F7" i="1"/>
  <c r="E7" i="1"/>
  <c r="D7" i="1"/>
  <c r="C7" i="1"/>
  <c r="L6" i="1"/>
  <c r="K6" i="1"/>
  <c r="J6" i="1"/>
  <c r="I6" i="1"/>
  <c r="H6" i="1"/>
  <c r="G6" i="1"/>
  <c r="F6" i="1"/>
  <c r="E6" i="1"/>
  <c r="D6" i="1"/>
  <c r="C6" i="1"/>
  <c r="L5" i="1"/>
  <c r="K5" i="1"/>
  <c r="J5" i="1"/>
  <c r="I5" i="1"/>
  <c r="H5" i="1"/>
  <c r="G5" i="1"/>
  <c r="F5" i="1"/>
  <c r="E5" i="1"/>
  <c r="D5" i="1"/>
  <c r="C5" i="1"/>
  <c r="B4" i="2" s="1"/>
  <c r="L4" i="1"/>
  <c r="K4" i="1"/>
  <c r="J4" i="1"/>
  <c r="I4" i="1"/>
  <c r="H4" i="1"/>
  <c r="G4" i="1"/>
  <c r="F4" i="1"/>
  <c r="E4" i="1"/>
  <c r="D4" i="1"/>
  <c r="C4" i="1"/>
  <c r="C3" i="1"/>
  <c r="D3" i="1" s="1"/>
  <c r="E3" i="1" s="1"/>
  <c r="F3" i="1" s="1"/>
  <c r="G3" i="1" s="1"/>
  <c r="H3" i="1" s="1"/>
  <c r="I3" i="1" s="1"/>
  <c r="J3" i="1" s="1"/>
  <c r="K3" i="1" s="1"/>
  <c r="L3" i="1" s="1"/>
  <c r="C2" i="1"/>
  <c r="D2" i="1" s="1"/>
  <c r="D8" i="1" l="1"/>
  <c r="E2" i="1"/>
  <c r="C8" i="1"/>
  <c r="E8" i="1" l="1"/>
  <c r="F2" i="1"/>
  <c r="F8" i="1" l="1"/>
  <c r="G2" i="1"/>
  <c r="H2" i="1" l="1"/>
  <c r="G8" i="1"/>
  <c r="I2" i="1" l="1"/>
  <c r="H8" i="1"/>
  <c r="J2" i="1" l="1"/>
  <c r="I8" i="1"/>
  <c r="J8" i="1" l="1"/>
  <c r="K2" i="1"/>
  <c r="K8" i="1" l="1"/>
  <c r="L2" i="1"/>
  <c r="L8" i="1" l="1"/>
</calcChain>
</file>

<file path=xl/sharedStrings.xml><?xml version="1.0" encoding="utf-8"?>
<sst xmlns="http://schemas.openxmlformats.org/spreadsheetml/2006/main" count="12" uniqueCount="12">
  <si>
    <t>ANNEES</t>
  </si>
  <si>
    <t>charges 1</t>
  </si>
  <si>
    <t>frais agence</t>
  </si>
  <si>
    <t>LOCATIONS</t>
  </si>
  <si>
    <t>commissions</t>
  </si>
  <si>
    <t>taxe</t>
  </si>
  <si>
    <t>emprunt échéance</t>
  </si>
  <si>
    <t>année cible</t>
  </si>
  <si>
    <t>cumul résultat</t>
  </si>
  <si>
    <t>résultat souhaité c'est la somme des valeurs en lignes 5, 7, 8 de la première année à l'année de la valeur cible</t>
  </si>
  <si>
    <t>valeur rechéché feuille 1 première ligne</t>
  </si>
  <si>
    <t>le but est d'obtenir ce format de résultat en fonction de la valeur aléatoire cible qu'on puisse avoir le résultat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</si>
</sst>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1" xfId="0" applyFont="1" applyBorder="1"/>
    <xf numFmtId="0" fontId="0" fillId="0" borderId="2" xfId="0" applyFont="1" applyBorder="1"/>
    <xf numFmtId="164" fontId="0" fillId="0" borderId="2" xfId="0" applyNumberFormat="1" applyFont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ABISTE-TASTETlk/Users/DocsUsers/robadia/Documents/OBADIA/DEC/MEMOIRE%20DEC/IMMO/SCS/MEMOIRE/OUTIL%20PREVISIONNEL%20SCS%20OPT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O"/>
      <sheetName val="LISTE"/>
      <sheetName val="DONNEES FISCALES"/>
      <sheetName val="Sortie d'actifs"/>
      <sheetName val="Emprunt n°1"/>
      <sheetName val="Emprunt n°2"/>
      <sheetName val="Investissements"/>
      <sheetName val="PREV IR"/>
      <sheetName val="RESULTAT SCI IR "/>
      <sheetName val="PREV IS"/>
      <sheetName val="RESULTAT SCI IS"/>
      <sheetName val="PREV SCS"/>
      <sheetName val="RESULTAT SCS"/>
      <sheetName val="Donation NP"/>
      <sheetName val="Rachat via SCS"/>
      <sheetName val="Synthèse transmission"/>
      <sheetName val="Synthèse optimisation SCS"/>
      <sheetName val="TRANSMISSION"/>
    </sheetNames>
    <sheetDataSet>
      <sheetData sheetId="0"/>
      <sheetData sheetId="1"/>
      <sheetData sheetId="2"/>
      <sheetData sheetId="3"/>
      <sheetData sheetId="4"/>
      <sheetData sheetId="5"/>
      <sheetData sheetId="6">
        <row r="7">
          <cell r="J7">
            <v>2033.2750000000001</v>
          </cell>
        </row>
        <row r="11">
          <cell r="J11">
            <v>180</v>
          </cell>
        </row>
        <row r="31">
          <cell r="J31">
            <v>25</v>
          </cell>
        </row>
        <row r="32">
          <cell r="J32">
            <v>15</v>
          </cell>
        </row>
        <row r="33">
          <cell r="J33">
            <v>10</v>
          </cell>
        </row>
        <row r="34">
          <cell r="J34">
            <v>4.32</v>
          </cell>
        </row>
        <row r="35">
          <cell r="J35">
            <v>2.8</v>
          </cell>
        </row>
        <row r="36">
          <cell r="J36">
            <v>2</v>
          </cell>
        </row>
        <row r="42">
          <cell r="C42">
            <v>44926</v>
          </cell>
        </row>
        <row r="47">
          <cell r="J47">
            <v>5.0000000000000001E-3</v>
          </cell>
        </row>
        <row r="48">
          <cell r="J48">
            <v>213.6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workbookViewId="0">
      <selection activeCell="C5" sqref="C5:D5"/>
    </sheetView>
  </sheetViews>
  <sheetFormatPr baseColWidth="10" defaultRowHeight="16.8" x14ac:dyDescent="0.4"/>
  <cols>
    <col min="1" max="1" width="18.8984375" customWidth="1"/>
  </cols>
  <sheetData>
    <row r="1" spans="1:12" x14ac:dyDescent="0.4"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</row>
    <row r="2" spans="1:12" ht="17.399999999999999" thickBot="1" x14ac:dyDescent="0.45">
      <c r="A2" t="s">
        <v>0</v>
      </c>
      <c r="C2">
        <f>YEAR([1]Investissements!$C$42)</f>
        <v>2022</v>
      </c>
      <c r="D2">
        <f>C2+1</f>
        <v>2023</v>
      </c>
      <c r="E2">
        <f t="shared" ref="E2:L2" si="0">D2+1</f>
        <v>2024</v>
      </c>
      <c r="F2">
        <f t="shared" si="0"/>
        <v>2025</v>
      </c>
      <c r="G2">
        <f t="shared" si="0"/>
        <v>2026</v>
      </c>
      <c r="H2">
        <f t="shared" si="0"/>
        <v>2027</v>
      </c>
      <c r="I2">
        <f t="shared" si="0"/>
        <v>2028</v>
      </c>
      <c r="J2">
        <f t="shared" si="0"/>
        <v>2029</v>
      </c>
      <c r="K2">
        <f t="shared" si="0"/>
        <v>2030</v>
      </c>
      <c r="L2">
        <f t="shared" si="0"/>
        <v>2031</v>
      </c>
    </row>
    <row r="3" spans="1:12" s="6" customFormat="1" ht="17.399999999999999" thickBot="1" x14ac:dyDescent="0.45">
      <c r="A3" s="3" t="s">
        <v>3</v>
      </c>
      <c r="B3" s="4"/>
      <c r="C3" s="5">
        <f>[1]Investissements!$J$48</f>
        <v>213.6</v>
      </c>
      <c r="D3" s="5">
        <f>C3*(1+[1]Investissements!$J$47)</f>
        <v>214.66799999999998</v>
      </c>
      <c r="E3" s="5">
        <f>D3*(1+[1]Investissements!$J$47)</f>
        <v>215.74133999999995</v>
      </c>
      <c r="F3" s="5">
        <f>E3*(1+[1]Investissements!$J$47)</f>
        <v>216.82004669999992</v>
      </c>
      <c r="G3" s="5">
        <f>F3*(1+[1]Investissements!$J$47)</f>
        <v>217.9041469334999</v>
      </c>
      <c r="H3" s="5">
        <f>G3*(1+[1]Investissements!$J$47)</f>
        <v>218.99366766816738</v>
      </c>
      <c r="I3" s="5">
        <f>H3*(1+[1]Investissements!$J$47)</f>
        <v>220.08863600650818</v>
      </c>
      <c r="J3" s="5">
        <f>I3*(1+[1]Investissements!$J$47)</f>
        <v>221.18907918654071</v>
      </c>
      <c r="K3" s="5">
        <f>J3*(1+[1]Investissements!$J$47)</f>
        <v>222.29502458247339</v>
      </c>
      <c r="L3" s="5">
        <f>K3*(1+[1]Investissements!$J$47)</f>
        <v>223.40649970538573</v>
      </c>
    </row>
    <row r="4" spans="1:12" x14ac:dyDescent="0.4">
      <c r="A4" t="s">
        <v>1</v>
      </c>
      <c r="C4" s="1">
        <f>[1]Investissements!$J$33</f>
        <v>10</v>
      </c>
      <c r="D4" s="1">
        <f>[1]Investissements!$J$33</f>
        <v>10</v>
      </c>
      <c r="E4" s="1">
        <f>[1]Investissements!$J$33</f>
        <v>10</v>
      </c>
      <c r="F4" s="1">
        <f>[1]Investissements!$J$33</f>
        <v>10</v>
      </c>
      <c r="G4" s="1">
        <f>[1]Investissements!$J$33</f>
        <v>10</v>
      </c>
      <c r="H4" s="1">
        <f>[1]Investissements!$J$33</f>
        <v>10</v>
      </c>
      <c r="I4" s="1">
        <f>[1]Investissements!$J$33</f>
        <v>10</v>
      </c>
      <c r="J4" s="1">
        <f>[1]Investissements!$J$33</f>
        <v>10</v>
      </c>
      <c r="K4" s="1">
        <f>[1]Investissements!$J$33</f>
        <v>10</v>
      </c>
      <c r="L4" s="1">
        <f>[1]Investissements!$J$33</f>
        <v>10</v>
      </c>
    </row>
    <row r="5" spans="1:12" x14ac:dyDescent="0.4">
      <c r="A5" t="s">
        <v>2</v>
      </c>
      <c r="C5" s="1">
        <f>[1]Investissements!$J$34</f>
        <v>4.32</v>
      </c>
      <c r="D5" s="1">
        <f>[1]Investissements!$J$34</f>
        <v>4.32</v>
      </c>
      <c r="E5" s="1">
        <f>[1]Investissements!$J$34</f>
        <v>4.32</v>
      </c>
      <c r="F5" s="1">
        <f>[1]Investissements!$J$34</f>
        <v>4.32</v>
      </c>
      <c r="G5" s="1">
        <f>[1]Investissements!$J$34</f>
        <v>4.32</v>
      </c>
      <c r="H5" s="1">
        <f>[1]Investissements!$J$34</f>
        <v>4.32</v>
      </c>
      <c r="I5" s="1">
        <f>[1]Investissements!$J$34</f>
        <v>4.32</v>
      </c>
      <c r="J5" s="1">
        <f>[1]Investissements!$J$34</f>
        <v>4.32</v>
      </c>
      <c r="K5" s="1">
        <f>[1]Investissements!$J$34</f>
        <v>4.32</v>
      </c>
      <c r="L5" s="1">
        <f>[1]Investissements!$J$34</f>
        <v>4.32</v>
      </c>
    </row>
    <row r="6" spans="1:12" x14ac:dyDescent="0.4">
      <c r="A6" t="s">
        <v>4</v>
      </c>
      <c r="C6" s="1">
        <f>[1]Investissements!$J$35</f>
        <v>2.8</v>
      </c>
      <c r="D6" s="1">
        <f>[1]Investissements!$J$35</f>
        <v>2.8</v>
      </c>
      <c r="E6" s="1">
        <f>[1]Investissements!$J$35</f>
        <v>2.8</v>
      </c>
      <c r="F6" s="1">
        <f>[1]Investissements!$J$35</f>
        <v>2.8</v>
      </c>
      <c r="G6" s="1">
        <f>[1]Investissements!$J$35</f>
        <v>2.8</v>
      </c>
      <c r="H6" s="1">
        <f>[1]Investissements!$J$35</f>
        <v>2.8</v>
      </c>
      <c r="I6" s="1">
        <f>[1]Investissements!$J$35</f>
        <v>2.8</v>
      </c>
      <c r="J6" s="1">
        <f>[1]Investissements!$J$35</f>
        <v>2.8</v>
      </c>
      <c r="K6" s="1">
        <f>[1]Investissements!$J$35</f>
        <v>2.8</v>
      </c>
      <c r="L6" s="1">
        <f>[1]Investissements!$J$35</f>
        <v>2.8</v>
      </c>
    </row>
    <row r="7" spans="1:12" x14ac:dyDescent="0.4">
      <c r="A7" t="s">
        <v>5</v>
      </c>
      <c r="C7" s="1">
        <f>[1]Investissements!$J$36</f>
        <v>2</v>
      </c>
      <c r="D7" s="1">
        <f>[1]Investissements!$J$36</f>
        <v>2</v>
      </c>
      <c r="E7" s="1">
        <f>[1]Investissements!$J$36</f>
        <v>2</v>
      </c>
      <c r="F7" s="1">
        <f>[1]Investissements!$J$36</f>
        <v>2</v>
      </c>
      <c r="G7" s="1">
        <f>[1]Investissements!$J$36</f>
        <v>2</v>
      </c>
      <c r="H7" s="1">
        <f>[1]Investissements!$J$36</f>
        <v>2</v>
      </c>
      <c r="I7" s="1">
        <f>[1]Investissements!$J$36</f>
        <v>2</v>
      </c>
      <c r="J7" s="1">
        <f>[1]Investissements!$J$36</f>
        <v>2</v>
      </c>
      <c r="K7" s="1">
        <f>[1]Investissements!$J$36</f>
        <v>2</v>
      </c>
      <c r="L7" s="1">
        <f>[1]Investissements!$J$36</f>
        <v>2</v>
      </c>
    </row>
    <row r="8" spans="1:12" x14ac:dyDescent="0.4">
      <c r="A8" t="s">
        <v>6</v>
      </c>
      <c r="C8" s="1">
        <f>IF((C2-$D$2)&lt;[1]Investissements!$J$31,([1]Investissements!$J$7/[1]Investissements!$J$31),0)+IF((C2-$D$2)&lt;[1]Investissements!$J$32,([1]Investissements!$J$11/[1]Investissements!$J$32),0)</f>
        <v>93.331000000000003</v>
      </c>
      <c r="D8" s="1">
        <f>IF((D2-$D$2)&lt;[1]Investissements!$J$31,([1]Investissements!$J$7/[1]Investissements!$J$31),0)+IF((D2-$D$2)&lt;[1]Investissements!$J$32,([1]Investissements!$J$11/[1]Investissements!$J$32),0)</f>
        <v>93.331000000000003</v>
      </c>
      <c r="E8" s="1">
        <f>IF((E2-$D$2)&lt;[1]Investissements!$J$31,([1]Investissements!$J$7/[1]Investissements!$J$31),0)+IF((E2-$D$2)&lt;[1]Investissements!$J$32,([1]Investissements!$J$11/[1]Investissements!$J$32),0)</f>
        <v>93.331000000000003</v>
      </c>
      <c r="F8" s="1">
        <f>IF((F2-$D$2)&lt;[1]Investissements!$J$31,([1]Investissements!$J$7/[1]Investissements!$J$31),0)+IF((F2-$D$2)&lt;[1]Investissements!$J$32,([1]Investissements!$J$11/[1]Investissements!$J$32),0)</f>
        <v>93.331000000000003</v>
      </c>
      <c r="G8" s="1">
        <f>IF((G2-$D$2)&lt;[1]Investissements!$J$31,([1]Investissements!$J$7/[1]Investissements!$J$31),0)+IF((G2-$D$2)&lt;[1]Investissements!$J$32,([1]Investissements!$J$11/[1]Investissements!$J$32),0)</f>
        <v>93.331000000000003</v>
      </c>
      <c r="H8" s="1">
        <f>IF((H2-$D$2)&lt;[1]Investissements!$J$31,([1]Investissements!$J$7/[1]Investissements!$J$31),0)+IF((H2-$D$2)&lt;[1]Investissements!$J$32,([1]Investissements!$J$11/[1]Investissements!$J$32),0)</f>
        <v>93.331000000000003</v>
      </c>
      <c r="I8" s="1">
        <f>IF((I2-$D$2)&lt;[1]Investissements!$J$31,([1]Investissements!$J$7/[1]Investissements!$J$31),0)+IF((I2-$D$2)&lt;[1]Investissements!$J$32,([1]Investissements!$J$11/[1]Investissements!$J$32),0)</f>
        <v>93.331000000000003</v>
      </c>
      <c r="J8" s="1">
        <f>IF((J2-$D$2)&lt;[1]Investissements!$J$31,([1]Investissements!$J$7/[1]Investissements!$J$31),0)+IF((J2-$D$2)&lt;[1]Investissements!$J$32,([1]Investissements!$J$11/[1]Investissements!$J$32),0)</f>
        <v>93.331000000000003</v>
      </c>
      <c r="K8" s="1">
        <f>IF((K2-$D$2)&lt;[1]Investissements!$J$31,([1]Investissements!$J$7/[1]Investissements!$J$31),0)+IF((K2-$D$2)&lt;[1]Investissements!$J$32,([1]Investissements!$J$11/[1]Investissements!$J$32),0)</f>
        <v>93.331000000000003</v>
      </c>
      <c r="L8" s="1">
        <f>IF((L2-$D$2)&lt;[1]Investissements!$J$31,([1]Investissements!$J$7/[1]Investissements!$J$31),0)+IF((L2-$D$2)&lt;[1]Investissements!$J$32,([1]Investissements!$J$11/[1]Investissements!$J$32),0)</f>
        <v>93.331000000000003</v>
      </c>
    </row>
    <row r="9" spans="1:12" x14ac:dyDescent="0.4"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4"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4">
      <c r="C11" s="1"/>
      <c r="D11" s="1"/>
      <c r="E11" s="1"/>
      <c r="F11" s="1"/>
      <c r="G11" s="1"/>
      <c r="H11" s="1"/>
      <c r="I11" s="1"/>
      <c r="J11" s="1"/>
      <c r="K11" s="1"/>
      <c r="L11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D8" sqref="D8"/>
    </sheetView>
  </sheetViews>
  <sheetFormatPr baseColWidth="10" defaultRowHeight="16.8" x14ac:dyDescent="0.4"/>
  <cols>
    <col min="1" max="1" width="14.8984375" customWidth="1"/>
  </cols>
  <sheetData>
    <row r="2" spans="1:3" x14ac:dyDescent="0.4">
      <c r="B2" t="s">
        <v>7</v>
      </c>
    </row>
    <row r="3" spans="1:3" x14ac:dyDescent="0.4">
      <c r="B3" s="2">
        <v>5</v>
      </c>
      <c r="C3" t="s">
        <v>10</v>
      </c>
    </row>
    <row r="4" spans="1:3" x14ac:dyDescent="0.4">
      <c r="A4" t="s">
        <v>8</v>
      </c>
      <c r="B4">
        <f>SUMPRODUCT((Feuil1!C1:L1&lt;=Feuil2!B3)*(Feuil1!C5:L5))</f>
        <v>21.6</v>
      </c>
      <c r="C4" t="s">
        <v>9</v>
      </c>
    </row>
    <row r="5" spans="1:3" x14ac:dyDescent="0.4">
      <c r="C5">
        <f>Feuil1!C5+Feuil1!D5</f>
        <v>8.64</v>
      </c>
    </row>
    <row r="6" spans="1:3" x14ac:dyDescent="0.4">
      <c r="C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ACME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Rudy OBADIA</cp:lastModifiedBy>
  <dcterms:created xsi:type="dcterms:W3CDTF">2023-05-13T12:21:54Z</dcterms:created>
  <dcterms:modified xsi:type="dcterms:W3CDTF">2023-05-13T21:15:27Z</dcterms:modified>
</cp:coreProperties>
</file>