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9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renouvel\Desktop\"/>
    </mc:Choice>
  </mc:AlternateContent>
  <xr:revisionPtr revIDLastSave="0" documentId="13_ncr:1_{71851ED4-5F7A-4A16-B9E6-0FF32929486E}" xr6:coauthVersionLast="36" xr6:coauthVersionMax="36" xr10:uidLastSave="{00000000-0000-0000-0000-000000000000}"/>
  <bookViews>
    <workbookView xWindow="240" yWindow="72" windowWidth="18708" windowHeight="10236" firstSheet="1" activeTab="1" xr2:uid="{00000000-000D-0000-FFFF-FFFF00000000}"/>
  </bookViews>
  <sheets>
    <sheet name="Le berre" sheetId="5" state="hidden" r:id="rId1"/>
    <sheet name="Récapitulatif" sheetId="7" r:id="rId2"/>
    <sheet name="Modele" sheetId="8" r:id="rId3"/>
    <sheet name="Chantier 1" sheetId="9" r:id="rId4"/>
    <sheet name="Chantier 2" sheetId="4" state="hidden" r:id="rId5"/>
  </sheets>
  <definedNames>
    <definedName name="Zone" localSheetId="3">'Chantier 1'!$G$5,'Chantier 1'!$C$5,'Chantier 1'!$C$6,'Chantier 1'!$E$7,'Chantier 1'!$B$8,'Chantier 1'!$B$9,'Chantier 1'!$G$70,'Chantier 1'!$G$71,'Chantier 1'!$G$72:$G$78</definedName>
    <definedName name="Zone" localSheetId="2">Modele!$G$5,Modele!$C$5,Modele!$C$6,Modele!$E$7,Modele!$B$8,Modele!$B$9,Modele!$G$70,Modele!$G$71,Modele!$G$72:$G$78</definedName>
  </definedNames>
  <calcPr calcId="191029"/>
</workbook>
</file>

<file path=xl/calcChain.xml><?xml version="1.0" encoding="utf-8"?>
<calcChain xmlns="http://schemas.openxmlformats.org/spreadsheetml/2006/main">
  <c r="G65" i="9" l="1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66" i="9" s="1"/>
  <c r="G39" i="9"/>
  <c r="G38" i="9"/>
  <c r="G37" i="9"/>
  <c r="G36" i="9"/>
  <c r="G35" i="9"/>
  <c r="G34" i="9"/>
  <c r="G33" i="9"/>
  <c r="G32" i="9"/>
  <c r="G40" i="9" s="1"/>
  <c r="G27" i="9"/>
  <c r="D27" i="9"/>
  <c r="G26" i="9"/>
  <c r="D26" i="9"/>
  <c r="G25" i="9"/>
  <c r="D25" i="9"/>
  <c r="G24" i="9"/>
  <c r="D24" i="9"/>
  <c r="G23" i="9"/>
  <c r="D23" i="9"/>
  <c r="G22" i="9"/>
  <c r="D22" i="9"/>
  <c r="G21" i="9"/>
  <c r="D21" i="9"/>
  <c r="G20" i="9"/>
  <c r="D20" i="9"/>
  <c r="G19" i="9"/>
  <c r="D19" i="9"/>
  <c r="G18" i="9"/>
  <c r="D18" i="9"/>
  <c r="G17" i="9"/>
  <c r="D17" i="9"/>
  <c r="G16" i="9"/>
  <c r="D16" i="9"/>
  <c r="G15" i="9"/>
  <c r="D15" i="9"/>
  <c r="G14" i="9"/>
  <c r="D14" i="9"/>
  <c r="G13" i="9"/>
  <c r="D13" i="9"/>
  <c r="G12" i="9"/>
  <c r="G28" i="9" s="1"/>
  <c r="D12" i="9"/>
  <c r="D28" i="9" s="1"/>
  <c r="D29" i="9" s="1"/>
  <c r="G75" i="9" l="1"/>
  <c r="G76" i="9"/>
  <c r="G68" i="9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39" i="8"/>
  <c r="G38" i="8"/>
  <c r="G37" i="8"/>
  <c r="G36" i="8"/>
  <c r="G35" i="8"/>
  <c r="G34" i="8"/>
  <c r="G33" i="8"/>
  <c r="G32" i="8"/>
  <c r="G27" i="8"/>
  <c r="D27" i="8"/>
  <c r="G26" i="8"/>
  <c r="D26" i="8"/>
  <c r="G25" i="8"/>
  <c r="D25" i="8"/>
  <c r="G24" i="8"/>
  <c r="D24" i="8"/>
  <c r="G23" i="8"/>
  <c r="D23" i="8"/>
  <c r="G22" i="8"/>
  <c r="D22" i="8"/>
  <c r="G21" i="8"/>
  <c r="D21" i="8"/>
  <c r="G20" i="8"/>
  <c r="D20" i="8"/>
  <c r="G19" i="8"/>
  <c r="D19" i="8"/>
  <c r="G18" i="8"/>
  <c r="D18" i="8"/>
  <c r="G17" i="8"/>
  <c r="D17" i="8"/>
  <c r="G16" i="8"/>
  <c r="D16" i="8"/>
  <c r="G15" i="8"/>
  <c r="D15" i="8"/>
  <c r="G14" i="8"/>
  <c r="D14" i="8"/>
  <c r="G13" i="8"/>
  <c r="D13" i="8"/>
  <c r="G12" i="8"/>
  <c r="D12" i="8"/>
  <c r="G77" i="9" l="1"/>
  <c r="G70" i="9"/>
  <c r="G78" i="9" s="1"/>
  <c r="G71" i="9"/>
  <c r="D28" i="8"/>
  <c r="D29" i="8" s="1"/>
  <c r="G40" i="8"/>
  <c r="G66" i="8"/>
  <c r="G28" i="8"/>
  <c r="G76" i="8"/>
  <c r="G75" i="8"/>
  <c r="G74" i="9" l="1"/>
  <c r="G73" i="9"/>
  <c r="G68" i="8"/>
  <c r="G71" i="8" l="1"/>
  <c r="G77" i="8"/>
  <c r="G70" i="8"/>
  <c r="G78" i="8" s="1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43" i="4"/>
  <c r="G65" i="4" l="1"/>
  <c r="G74" i="8"/>
  <c r="G73" i="8"/>
  <c r="G38" i="5"/>
  <c r="G37" i="5"/>
  <c r="G36" i="5"/>
  <c r="G35" i="5"/>
  <c r="G34" i="5"/>
  <c r="G33" i="5"/>
  <c r="G32" i="5"/>
  <c r="G31" i="5"/>
  <c r="G27" i="5"/>
  <c r="D27" i="5"/>
  <c r="G26" i="5"/>
  <c r="D26" i="5"/>
  <c r="G25" i="5"/>
  <c r="D25" i="5"/>
  <c r="G24" i="5"/>
  <c r="D24" i="5"/>
  <c r="G23" i="5"/>
  <c r="D23" i="5"/>
  <c r="G22" i="5"/>
  <c r="D22" i="5"/>
  <c r="G21" i="5"/>
  <c r="D21" i="5"/>
  <c r="G20" i="5"/>
  <c r="D20" i="5"/>
  <c r="G19" i="5"/>
  <c r="D19" i="5"/>
  <c r="G18" i="5"/>
  <c r="D18" i="5"/>
  <c r="G17" i="5"/>
  <c r="D17" i="5"/>
  <c r="G16" i="5"/>
  <c r="D16" i="5"/>
  <c r="G15" i="5"/>
  <c r="D15" i="5"/>
  <c r="G14" i="5"/>
  <c r="D14" i="5"/>
  <c r="G13" i="5"/>
  <c r="D13" i="5"/>
  <c r="G12" i="5"/>
  <c r="D12" i="5"/>
  <c r="G38" i="4"/>
  <c r="G37" i="4"/>
  <c r="G36" i="4"/>
  <c r="G35" i="4"/>
  <c r="G34" i="4"/>
  <c r="G33" i="4"/>
  <c r="G32" i="4"/>
  <c r="G31" i="4"/>
  <c r="G27" i="4"/>
  <c r="D27" i="4"/>
  <c r="G26" i="4"/>
  <c r="D26" i="4"/>
  <c r="G25" i="4"/>
  <c r="D25" i="4"/>
  <c r="G24" i="4"/>
  <c r="D24" i="4"/>
  <c r="G23" i="4"/>
  <c r="D23" i="4"/>
  <c r="G22" i="4"/>
  <c r="D22" i="4"/>
  <c r="G21" i="4"/>
  <c r="D21" i="4"/>
  <c r="G20" i="4"/>
  <c r="D20" i="4"/>
  <c r="G19" i="4"/>
  <c r="D19" i="4"/>
  <c r="G18" i="4"/>
  <c r="D18" i="4"/>
  <c r="G17" i="4"/>
  <c r="D17" i="4"/>
  <c r="G16" i="4"/>
  <c r="D16" i="4"/>
  <c r="G15" i="4"/>
  <c r="D15" i="4"/>
  <c r="G14" i="4"/>
  <c r="D14" i="4"/>
  <c r="G13" i="4"/>
  <c r="D13" i="4"/>
  <c r="G12" i="4"/>
  <c r="D12" i="4"/>
  <c r="D28" i="4" l="1"/>
  <c r="D28" i="5"/>
  <c r="G39" i="5"/>
  <c r="G28" i="5"/>
  <c r="G28" i="4"/>
  <c r="G39" i="4"/>
  <c r="G67" i="4" l="1"/>
  <c r="G68" i="4"/>
</calcChain>
</file>

<file path=xl/sharedStrings.xml><?xml version="1.0" encoding="utf-8"?>
<sst xmlns="http://schemas.openxmlformats.org/spreadsheetml/2006/main" count="382" uniqueCount="129">
  <si>
    <t>FICHE D'HEURES PRODUITES SUR LE CHANTIER ET MATERIAUX UTILISES</t>
  </si>
  <si>
    <t>ADRESSE DU CHANTIER :</t>
  </si>
  <si>
    <t>CHEF D'EQUIPE RESPONSABLE DU CHANTIER :</t>
  </si>
  <si>
    <t>EQUIPE N° :</t>
  </si>
  <si>
    <t xml:space="preserve">CODE POSTAL :      </t>
  </si>
  <si>
    <t>VILLE :</t>
  </si>
  <si>
    <t>TYPE DE CHANTIER :</t>
  </si>
  <si>
    <t>NOM OU DESIGNATION DU CLIENT :</t>
  </si>
  <si>
    <t>TYPE DE CLIENT :</t>
  </si>
  <si>
    <t>PREPARATION ATELIER</t>
  </si>
  <si>
    <t xml:space="preserve">MATERIAUX UTILISES </t>
  </si>
  <si>
    <t xml:space="preserve">QUANTITE </t>
  </si>
  <si>
    <t>TEMPS DE PREPARATION DU PRODUIT</t>
  </si>
  <si>
    <t>PRIX D'ACHAT UNITAIRE HT</t>
  </si>
  <si>
    <t>PRIX D'ACHAT TOTAL HT</t>
  </si>
  <si>
    <t>COUT DE MAIN D'ŒUVRE UNITAIRE HT</t>
  </si>
  <si>
    <t>COUT DE MAIN D'ŒUVRE TOTAL HT</t>
  </si>
  <si>
    <t>DATE DE DEBUT DE CHANTIER :</t>
  </si>
  <si>
    <t>DATE DE FIN DE CHANTIER :</t>
  </si>
  <si>
    <t>PRIX D'ACHAT HT DES MATERIAUX NECESSAIRE A L'OUVRAGE SANS PLUS-VALUE :</t>
  </si>
  <si>
    <t>COUT DE REVIENT HT NECESSAIRE A LA PREPARATION DE L'OUVRAGE :</t>
  </si>
  <si>
    <t>PREPARATION ET LOGISTIQUE DU CHANTIER</t>
  </si>
  <si>
    <t>TEMPS DE REALISATION DE L'ACTION (le temps de réalisation doit être pris sur une personne)</t>
  </si>
  <si>
    <t>COUT HORAIRE HT</t>
  </si>
  <si>
    <t>COUT DE REVIENT HT DE L'ACTION REALISE</t>
  </si>
  <si>
    <t>COUT TOTAL DES ACTIONS REALISES POUR LA PREPARATION ET LA LOGISTIQUE DU CHANTIER :</t>
  </si>
  <si>
    <t>PRISE DE MESURES POUR PREPARATION DE LA COMMANDE :</t>
  </si>
  <si>
    <t>CHARGEMENT DU VEHICULE POUR LIVRAISON :</t>
  </si>
  <si>
    <t>PREPARATION DES SECURITES  NECESSAIRE A L'OUVRAGE :</t>
  </si>
  <si>
    <t>LIVRAISON DE LA COMMANDE SUR LE CHANTIER :</t>
  </si>
  <si>
    <t>DEBLAIEMENT DES DECHETS EN DECHARGE OU ENTREPRISE :</t>
  </si>
  <si>
    <t>NETTOYAGE DU CHANTIER :</t>
  </si>
  <si>
    <t>RETRAIT ET RANGEMENT DES SECURITES A L'ENTREPRISE :</t>
  </si>
  <si>
    <t>RETRAIT DE COMMANDE CHEZ LE FOURNISSEUR</t>
  </si>
  <si>
    <t>REALISATION DU CHANTIER</t>
  </si>
  <si>
    <t>NOMBRE DE SALARIES</t>
  </si>
  <si>
    <t>DATE</t>
  </si>
  <si>
    <t>INTEMPERIE</t>
  </si>
  <si>
    <t xml:space="preserve">COUT HORAIRE HT </t>
  </si>
  <si>
    <t>COUT HORAIRE TOTAL HT</t>
  </si>
  <si>
    <t>HEURES MATIN</t>
  </si>
  <si>
    <t>HEURES APRES MIDI</t>
  </si>
  <si>
    <t>COUT DE MAIN D'ŒUVRE HT POUR LA REALISATION DU CHANTIER :</t>
  </si>
  <si>
    <t>COUT TOTAL HT COMPRENANT MATERIAUX, PREPARATION  ET REALISATION DU CHANTIER :</t>
  </si>
  <si>
    <t>MARGE NET EN POURCENTAGE :</t>
  </si>
  <si>
    <t>MARGE NET HT DU CHANTIER :</t>
  </si>
  <si>
    <t>MARGE NET SUR LES MATERIAUX :</t>
  </si>
  <si>
    <t>MARGE NET SUR LA MAIN D'ŒUVRE :</t>
  </si>
  <si>
    <t>OBSERVATION :</t>
  </si>
  <si>
    <t>MARGE NET EN POURCENTAGE SUR LES MATERIAUX :</t>
  </si>
  <si>
    <t>MARGE NET EN POURCENTAGE SUR LA MAIN D'ŒUVRE :</t>
  </si>
  <si>
    <t>PRIX TOTAL HT DU DEVIS  COMPRENANT LES PLUS VALUES :</t>
  </si>
  <si>
    <t>ACTION REALISEE POUR LA PREPARATION ET LA LOGISITIQUE DU CHANTIER</t>
  </si>
  <si>
    <t>Bac de toiture en zinc en ml</t>
  </si>
  <si>
    <t xml:space="preserve">Couvre joint de pied </t>
  </si>
  <si>
    <t>Couvre joint de tête</t>
  </si>
  <si>
    <t>tasseau bois zinc</t>
  </si>
  <si>
    <t>Couvre joint baïonnette</t>
  </si>
  <si>
    <t>Patte à tasseau</t>
  </si>
  <si>
    <t>chatière</t>
  </si>
  <si>
    <t>Feuille de zinc n°12</t>
  </si>
  <si>
    <t>Feuille de zinc n°13</t>
  </si>
  <si>
    <t xml:space="preserve">Couvre joint droit </t>
  </si>
  <si>
    <t>Tasseau bois faîtage</t>
  </si>
  <si>
    <t>Chassis skler 50 X 60</t>
  </si>
  <si>
    <t>Ventilation diamètre 63</t>
  </si>
  <si>
    <t>Ventilation diamètre 80</t>
  </si>
  <si>
    <t>Ventilation diamètre 100</t>
  </si>
  <si>
    <t>Ventilation diamètre 125</t>
  </si>
  <si>
    <t xml:space="preserve">PARTICULIER  </t>
  </si>
  <si>
    <t xml:space="preserve">SYNDIC  </t>
  </si>
  <si>
    <t xml:space="preserve">MARCHE PUBLIC  </t>
  </si>
  <si>
    <t xml:space="preserve">INDUSTRIEL  </t>
  </si>
  <si>
    <t xml:space="preserve">ARCHITECTE </t>
  </si>
  <si>
    <t xml:space="preserve">SOUS TRAITANCE  </t>
  </si>
  <si>
    <t xml:space="preserve">TOITURE ZINC  </t>
  </si>
  <si>
    <t xml:space="preserve">TOITURE ARDOISE  </t>
  </si>
  <si>
    <t xml:space="preserve">BARDAGE ITE  </t>
  </si>
  <si>
    <t xml:space="preserve">GROSSE INTERVENTION  </t>
  </si>
  <si>
    <t xml:space="preserve">PETITE INTERVENTION  </t>
  </si>
  <si>
    <t xml:space="preserve">CONTRAT D'ENTRETIEN  </t>
  </si>
  <si>
    <t>COUT REALISATION DU CHANTIER :</t>
  </si>
  <si>
    <t>Je ne vois pas de colonne de + value pour faire un calcul</t>
  </si>
  <si>
    <t>Si on veut avoir un calcul automatique</t>
  </si>
  <si>
    <t>CODE CHANTIER :</t>
  </si>
  <si>
    <t>Code Chantier</t>
  </si>
  <si>
    <t>Adresse Chantier</t>
  </si>
  <si>
    <t>Ville Chantier</t>
  </si>
  <si>
    <t>Type Client</t>
  </si>
  <si>
    <t>Type Chantier</t>
  </si>
  <si>
    <t>Coût MO Chantier</t>
  </si>
  <si>
    <t>Coût HT Chantier</t>
  </si>
  <si>
    <t>Prix Total HT + Plus value</t>
  </si>
  <si>
    <t>Marge Nette HT</t>
  </si>
  <si>
    <t>Marge Nette %</t>
  </si>
  <si>
    <t>Marge Nette HT Matériaux</t>
  </si>
  <si>
    <t>Marge Nette % Matériaux</t>
  </si>
  <si>
    <t>Marge Nette MO</t>
  </si>
  <si>
    <t>Marge Nette MO %</t>
  </si>
  <si>
    <t>MARGE NETTE HT DU CHANTIER :</t>
  </si>
  <si>
    <t>MARGE NETTE EN POURCENTAGE :</t>
  </si>
  <si>
    <t>MARGE NETTE SUR LES MATERIAUX :</t>
  </si>
  <si>
    <t>MARGE NETTE EN POURCENTAGE SUR LES MATERIAUX :</t>
  </si>
  <si>
    <t>MARGE NETTE SUR LA MAIN D'ŒUVRE :</t>
  </si>
  <si>
    <t>MARGE NETTE EN POURCENTAGE SUR LA MAIN D'ŒUVRE :</t>
  </si>
  <si>
    <t>% MARGE SUR MATERIAUX</t>
  </si>
  <si>
    <t>PRIX DE VENTE MATERIAUX HT</t>
  </si>
  <si>
    <t>% MARGE SUR MO</t>
  </si>
  <si>
    <t>PRIX DE VENTE MO HT</t>
  </si>
  <si>
    <t>8, rue des lilas</t>
  </si>
  <si>
    <t>RENNES</t>
  </si>
  <si>
    <t>2021/001</t>
  </si>
  <si>
    <t>PARTICULIER</t>
  </si>
  <si>
    <t>SYNDIC</t>
  </si>
  <si>
    <t>MARCHE PUBLIC</t>
  </si>
  <si>
    <t>INDUSTRIEL</t>
  </si>
  <si>
    <t>ARCHITECTE</t>
  </si>
  <si>
    <t>SOUS-TRAITANCE</t>
  </si>
  <si>
    <t>TOITURE ZINC</t>
  </si>
  <si>
    <t>TOITURE ARDOISE</t>
  </si>
  <si>
    <t>BARDAGE ITE</t>
  </si>
  <si>
    <t>GROSSE INTERVENTION</t>
  </si>
  <si>
    <t>PETITE INTERVENTION</t>
  </si>
  <si>
    <t>CONTRAT D'ENTRETIEN</t>
  </si>
  <si>
    <t>OPAC DE BREST</t>
  </si>
  <si>
    <t>Nom Chantier</t>
  </si>
  <si>
    <t>OPAC DE QUIMPER</t>
  </si>
  <si>
    <t>2021/002</t>
  </si>
  <si>
    <t>16, rue des myrtilles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</si>
</sst>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;[Red]#,##0.00\ &quot;€&quot;"/>
    <numFmt numFmtId="165" formatCode="#,##0.00\ &quot;€&quot;"/>
    <numFmt numFmtId="166" formatCode="0.0000%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96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Border="1" applyAlignment="1"/>
    <xf numFmtId="0" fontId="0" fillId="0" borderId="1" xfId="0" applyBorder="1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0" fillId="0" borderId="1" xfId="0" applyBorder="1" applyAlignment="1"/>
    <xf numFmtId="0" fontId="4" fillId="0" borderId="11" xfId="0" applyFont="1" applyBorder="1" applyAlignment="1">
      <alignment horizontal="center" vertical="center" wrapText="1"/>
    </xf>
    <xf numFmtId="0" fontId="0" fillId="0" borderId="1" xfId="0" applyNumberFormat="1" applyBorder="1"/>
    <xf numFmtId="44" fontId="0" fillId="0" borderId="0" xfId="0" applyNumberFormat="1"/>
    <xf numFmtId="0" fontId="8" fillId="0" borderId="1" xfId="0" applyFont="1" applyBorder="1" applyAlignment="1">
      <alignment horizontal="center"/>
    </xf>
    <xf numFmtId="44" fontId="0" fillId="0" borderId="1" xfId="1" applyFont="1" applyBorder="1"/>
    <xf numFmtId="14" fontId="0" fillId="0" borderId="11" xfId="0" applyNumberForma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8" fontId="0" fillId="0" borderId="1" xfId="0" applyNumberFormat="1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8" fontId="0" fillId="0" borderId="1" xfId="0" applyNumberFormat="1" applyBorder="1"/>
    <xf numFmtId="8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8" fontId="4" fillId="3" borderId="1" xfId="0" applyNumberFormat="1" applyFont="1" applyFill="1" applyBorder="1" applyAlignment="1">
      <alignment horizontal="center" vertical="center"/>
    </xf>
    <xf numFmtId="8" fontId="4" fillId="3" borderId="1" xfId="0" applyNumberFormat="1" applyFont="1" applyFill="1" applyBorder="1" applyAlignment="1">
      <alignment vertical="center"/>
    </xf>
    <xf numFmtId="164" fontId="4" fillId="3" borderId="4" xfId="0" applyNumberFormat="1" applyFont="1" applyFill="1" applyBorder="1" applyAlignment="1">
      <alignment horizontal="center" vertical="center"/>
    </xf>
    <xf numFmtId="8" fontId="4" fillId="2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9" fillId="0" borderId="0" xfId="0" applyFont="1"/>
    <xf numFmtId="44" fontId="10" fillId="0" borderId="0" xfId="0" applyNumberFormat="1" applyFont="1"/>
    <xf numFmtId="0" fontId="10" fillId="0" borderId="0" xfId="0" applyFont="1"/>
    <xf numFmtId="2" fontId="0" fillId="0" borderId="1" xfId="1" applyNumberFormat="1" applyFont="1" applyBorder="1"/>
    <xf numFmtId="2" fontId="0" fillId="0" borderId="1" xfId="0" applyNumberFormat="1" applyBorder="1"/>
    <xf numFmtId="165" fontId="0" fillId="0" borderId="1" xfId="0" applyNumberFormat="1" applyBorder="1"/>
    <xf numFmtId="8" fontId="3" fillId="5" borderId="1" xfId="0" applyNumberFormat="1" applyFont="1" applyFill="1" applyBorder="1"/>
    <xf numFmtId="8" fontId="1" fillId="5" borderId="1" xfId="0" applyNumberFormat="1" applyFont="1" applyFill="1" applyBorder="1"/>
    <xf numFmtId="0" fontId="1" fillId="5" borderId="1" xfId="0" applyFont="1" applyFill="1" applyBorder="1"/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Continuous" vertical="center" wrapText="1"/>
    </xf>
    <xf numFmtId="8" fontId="4" fillId="0" borderId="4" xfId="0" applyNumberFormat="1" applyFont="1" applyFill="1" applyBorder="1" applyAlignment="1">
      <alignment horizontal="centerContinuous" vertical="center"/>
    </xf>
    <xf numFmtId="0" fontId="3" fillId="5" borderId="4" xfId="0" applyFont="1" applyFill="1" applyBorder="1" applyAlignment="1">
      <alignment vertical="center"/>
    </xf>
    <xf numFmtId="8" fontId="3" fillId="5" borderId="1" xfId="0" applyNumberFormat="1" applyFont="1" applyFill="1" applyBorder="1" applyAlignment="1">
      <alignment horizontal="right"/>
    </xf>
    <xf numFmtId="10" fontId="3" fillId="5" borderId="1" xfId="0" applyNumberFormat="1" applyFont="1" applyFill="1" applyBorder="1"/>
    <xf numFmtId="8" fontId="4" fillId="9" borderId="1" xfId="0" applyNumberFormat="1" applyFon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 wrapText="1"/>
    </xf>
    <xf numFmtId="8" fontId="4" fillId="9" borderId="1" xfId="0" applyNumberFormat="1" applyFont="1" applyFill="1" applyBorder="1" applyAlignment="1">
      <alignment horizontal="centerContinuous" vertical="center"/>
    </xf>
    <xf numFmtId="8" fontId="4" fillId="9" borderId="1" xfId="0" applyNumberFormat="1" applyFont="1" applyFill="1" applyBorder="1" applyAlignment="1">
      <alignment horizontal="center" vertical="center"/>
    </xf>
    <xf numFmtId="164" fontId="4" fillId="9" borderId="4" xfId="0" applyNumberFormat="1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left" vertical="center" wrapText="1"/>
    </xf>
    <xf numFmtId="0" fontId="4" fillId="9" borderId="3" xfId="0" applyFont="1" applyFill="1" applyBorder="1" applyAlignment="1">
      <alignment horizontal="left" vertical="center" wrapText="1"/>
    </xf>
    <xf numFmtId="0" fontId="4" fillId="9" borderId="4" xfId="0" applyFont="1" applyFill="1" applyBorder="1" applyAlignment="1">
      <alignment horizontal="left" vertical="center" wrapText="1"/>
    </xf>
    <xf numFmtId="164" fontId="1" fillId="9" borderId="1" xfId="0" applyNumberFormat="1" applyFont="1" applyFill="1" applyBorder="1" applyAlignment="1">
      <alignment horizontal="center" vertical="center" wrapText="1"/>
    </xf>
    <xf numFmtId="164" fontId="4" fillId="9" borderId="1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4" fillId="9" borderId="2" xfId="0" applyFont="1" applyFill="1" applyBorder="1" applyAlignment="1">
      <alignment horizontal="left" vertical="center" wrapText="1"/>
    </xf>
    <xf numFmtId="0" fontId="4" fillId="9" borderId="3" xfId="0" applyFont="1" applyFill="1" applyBorder="1" applyAlignment="1">
      <alignment horizontal="left" vertical="center" wrapText="1"/>
    </xf>
    <xf numFmtId="0" fontId="4" fillId="9" borderId="4" xfId="0" applyFont="1" applyFill="1" applyBorder="1" applyAlignment="1">
      <alignment horizontal="left" vertical="center" wrapText="1"/>
    </xf>
    <xf numFmtId="7" fontId="0" fillId="0" borderId="0" xfId="0" applyNumberFormat="1"/>
    <xf numFmtId="0" fontId="3" fillId="5" borderId="2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166" fontId="0" fillId="0" borderId="0" xfId="2" applyNumberFormat="1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9" borderId="2" xfId="0" applyFont="1" applyFill="1" applyBorder="1" applyAlignment="1">
      <alignment horizontal="left" vertical="center" wrapText="1"/>
    </xf>
    <xf numFmtId="0" fontId="4" fillId="9" borderId="3" xfId="0" applyFont="1" applyFill="1" applyBorder="1" applyAlignment="1">
      <alignment horizontal="left" vertical="center" wrapText="1"/>
    </xf>
    <xf numFmtId="0" fontId="4" fillId="9" borderId="4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0" fillId="5" borderId="3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3" xfId="0" applyFill="1" applyBorder="1" applyAlignment="1">
      <alignment vertical="center"/>
    </xf>
    <xf numFmtId="0" fontId="1" fillId="0" borderId="0" xfId="0" applyFont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3">
    <dxf>
      <numFmt numFmtId="166" formatCode="0.0000%"/>
    </dxf>
    <dxf>
      <numFmt numFmtId="166" formatCode="0.0000%"/>
    </dxf>
    <dxf>
      <numFmt numFmtId="166" formatCode="0.00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312420</xdr:colOff>
          <xdr:row>2</xdr:row>
          <xdr:rowOff>99060</xdr:rowOff>
        </xdr:from>
        <xdr:to>
          <xdr:col>9</xdr:col>
          <xdr:colOff>571500</xdr:colOff>
          <xdr:row>3</xdr:row>
          <xdr:rowOff>274320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Tableau récapitulatif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312420</xdr:colOff>
          <xdr:row>2</xdr:row>
          <xdr:rowOff>99060</xdr:rowOff>
        </xdr:from>
        <xdr:to>
          <xdr:col>9</xdr:col>
          <xdr:colOff>571500</xdr:colOff>
          <xdr:row>3</xdr:row>
          <xdr:rowOff>274320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3BF92509-3DC8-4A11-B1A6-B7454A5A9A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Tableau récapitulatif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cap" displayName="Recap" ref="A1:O3" totalsRowShown="0">
  <autoFilter ref="A1:O3" xr:uid="{00000000-0009-0000-0100-000001000000}"/>
  <tableColumns count="15">
    <tableColumn id="1" xr3:uid="{00000000-0010-0000-0000-000001000000}" name="Code Chantier"/>
    <tableColumn id="15" xr3:uid="{738972CD-5819-4E6B-A01D-E2941FE6D6BA}" name="Nom Chantier"/>
    <tableColumn id="2" xr3:uid="{00000000-0010-0000-0000-000002000000}" name="Adresse Chantier"/>
    <tableColumn id="3" xr3:uid="{00000000-0010-0000-0000-000003000000}" name="Ville Chantier"/>
    <tableColumn id="4" xr3:uid="{00000000-0010-0000-0000-000004000000}" name="Type Client"/>
    <tableColumn id="5" xr3:uid="{00000000-0010-0000-0000-000005000000}" name="Type Chantier"/>
    <tableColumn id="6" xr3:uid="{00000000-0010-0000-0000-000006000000}" name="Coût MO Chantier"/>
    <tableColumn id="7" xr3:uid="{00000000-0010-0000-0000-000007000000}" name="Coût HT Chantier"/>
    <tableColumn id="8" xr3:uid="{00000000-0010-0000-0000-000008000000}" name="Prix Total HT + Plus value"/>
    <tableColumn id="9" xr3:uid="{00000000-0010-0000-0000-000009000000}" name="Marge Nette HT"/>
    <tableColumn id="10" xr3:uid="{00000000-0010-0000-0000-00000A000000}" name="Marge Nette %" dataDxfId="2" dataCellStyle="Pourcentage"/>
    <tableColumn id="11" xr3:uid="{00000000-0010-0000-0000-00000B000000}" name="Marge Nette HT Matériaux"/>
    <tableColumn id="12" xr3:uid="{00000000-0010-0000-0000-00000C000000}" name="Marge Nette % Matériaux" dataDxfId="1" dataCellStyle="Pourcentage"/>
    <tableColumn id="13" xr3:uid="{00000000-0010-0000-0000-00000D000000}" name="Marge Nette MO"/>
    <tableColumn id="14" xr3:uid="{00000000-0010-0000-0000-00000E000000}" name="Marge Nette MO %" dataDxfId="0" dataCellStyle="Pourcentage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83"/>
  <sheetViews>
    <sheetView topLeftCell="A7" workbookViewId="0">
      <selection activeCell="I22" sqref="I22"/>
    </sheetView>
  </sheetViews>
  <sheetFormatPr baseColWidth="10" defaultRowHeight="14.4" x14ac:dyDescent="0.3"/>
  <cols>
    <col min="1" max="1" width="20.5546875" customWidth="1"/>
    <col min="2" max="2" width="13" customWidth="1"/>
    <col min="3" max="3" width="13" style="1" customWidth="1"/>
    <col min="4" max="4" width="13" customWidth="1"/>
    <col min="5" max="5" width="13.6640625" bestFit="1" customWidth="1"/>
    <col min="6" max="6" width="16.5546875" bestFit="1" customWidth="1"/>
    <col min="7" max="7" width="22.5546875" bestFit="1" customWidth="1"/>
  </cols>
  <sheetData>
    <row r="1" spans="1:7" ht="25.2" customHeight="1" thickBot="1" x14ac:dyDescent="0.35">
      <c r="A1" s="86" t="s">
        <v>0</v>
      </c>
      <c r="B1" s="87"/>
      <c r="C1" s="87"/>
      <c r="D1" s="87"/>
      <c r="E1" s="87"/>
      <c r="F1" s="87"/>
      <c r="G1" s="88"/>
    </row>
    <row r="2" spans="1:7" ht="19.95" customHeight="1" thickBot="1" x14ac:dyDescent="0.35">
      <c r="A2" s="6" t="s">
        <v>3</v>
      </c>
      <c r="B2" s="11">
        <v>1</v>
      </c>
      <c r="C2" s="11">
        <v>2</v>
      </c>
      <c r="D2" s="11">
        <v>3</v>
      </c>
      <c r="E2" s="11">
        <v>4</v>
      </c>
      <c r="F2" s="12">
        <v>5</v>
      </c>
      <c r="G2" s="11"/>
    </row>
    <row r="3" spans="1:7" ht="40.200000000000003" customHeight="1" thickBot="1" x14ac:dyDescent="0.35">
      <c r="A3" s="8" t="s">
        <v>2</v>
      </c>
      <c r="B3" s="9"/>
      <c r="C3" s="9"/>
      <c r="D3" s="9"/>
      <c r="E3" s="9"/>
      <c r="F3" s="9"/>
      <c r="G3" s="9"/>
    </row>
    <row r="4" spans="1:7" ht="25.2" customHeight="1" thickBot="1" x14ac:dyDescent="0.35">
      <c r="A4" s="89" t="s">
        <v>17</v>
      </c>
      <c r="B4" s="90"/>
      <c r="C4" s="23"/>
      <c r="D4" s="91" t="s">
        <v>18</v>
      </c>
      <c r="E4" s="92"/>
      <c r="F4" s="10"/>
      <c r="G4" s="9"/>
    </row>
    <row r="5" spans="1:7" ht="25.2" customHeight="1" thickBot="1" x14ac:dyDescent="0.35">
      <c r="A5" s="93" t="s">
        <v>7</v>
      </c>
      <c r="B5" s="94"/>
      <c r="C5" s="95"/>
      <c r="D5" s="96"/>
      <c r="E5" s="96"/>
      <c r="F5" s="96"/>
      <c r="G5" s="97"/>
    </row>
    <row r="6" spans="1:7" ht="25.2" customHeight="1" thickBot="1" x14ac:dyDescent="0.35">
      <c r="A6" s="93" t="s">
        <v>1</v>
      </c>
      <c r="B6" s="94"/>
      <c r="C6" s="95"/>
      <c r="D6" s="96"/>
      <c r="E6" s="96"/>
      <c r="F6" s="96"/>
      <c r="G6" s="97"/>
    </row>
    <row r="7" spans="1:7" ht="25.2" customHeight="1" thickBot="1" x14ac:dyDescent="0.35">
      <c r="A7" s="6" t="s">
        <v>4</v>
      </c>
      <c r="B7" s="95"/>
      <c r="C7" s="97"/>
      <c r="D7" s="6" t="s">
        <v>5</v>
      </c>
      <c r="E7" s="95"/>
      <c r="F7" s="96"/>
      <c r="G7" s="97"/>
    </row>
    <row r="8" spans="1:7" ht="30" customHeight="1" thickBot="1" x14ac:dyDescent="0.35">
      <c r="A8" s="6" t="s">
        <v>8</v>
      </c>
      <c r="B8" s="5" t="s">
        <v>69</v>
      </c>
      <c r="C8" s="11" t="s">
        <v>70</v>
      </c>
      <c r="D8" s="9" t="s">
        <v>71</v>
      </c>
      <c r="E8" s="11" t="s">
        <v>72</v>
      </c>
      <c r="F8" s="11" t="s">
        <v>73</v>
      </c>
      <c r="G8" s="13" t="s">
        <v>74</v>
      </c>
    </row>
    <row r="9" spans="1:7" ht="40.200000000000003" customHeight="1" thickBot="1" x14ac:dyDescent="0.35">
      <c r="A9" s="6" t="s">
        <v>6</v>
      </c>
      <c r="B9" s="9" t="s">
        <v>75</v>
      </c>
      <c r="C9" s="9" t="s">
        <v>76</v>
      </c>
      <c r="D9" s="9" t="s">
        <v>77</v>
      </c>
      <c r="E9" s="9" t="s">
        <v>78</v>
      </c>
      <c r="F9" s="9" t="s">
        <v>79</v>
      </c>
      <c r="G9" s="9" t="s">
        <v>80</v>
      </c>
    </row>
    <row r="10" spans="1:7" ht="25.2" customHeight="1" thickBot="1" x14ac:dyDescent="0.35">
      <c r="A10" s="98" t="s">
        <v>9</v>
      </c>
      <c r="B10" s="99"/>
      <c r="C10" s="99"/>
      <c r="D10" s="99"/>
      <c r="E10" s="99"/>
      <c r="F10" s="99"/>
      <c r="G10" s="100"/>
    </row>
    <row r="11" spans="1:7" ht="45" customHeight="1" thickBot="1" x14ac:dyDescent="0.35">
      <c r="A11" s="16" t="s">
        <v>10</v>
      </c>
      <c r="B11" s="14" t="s">
        <v>11</v>
      </c>
      <c r="C11" s="15" t="s">
        <v>13</v>
      </c>
      <c r="D11" s="8" t="s">
        <v>14</v>
      </c>
      <c r="E11" s="15" t="s">
        <v>12</v>
      </c>
      <c r="F11" s="8" t="s">
        <v>15</v>
      </c>
      <c r="G11" s="24" t="s">
        <v>16</v>
      </c>
    </row>
    <row r="12" spans="1:7" ht="15" thickBot="1" x14ac:dyDescent="0.35">
      <c r="A12" s="21" t="s">
        <v>53</v>
      </c>
      <c r="B12" s="4"/>
      <c r="C12" s="17"/>
      <c r="D12" s="31">
        <f>SUM(B12*C12)</f>
        <v>0</v>
      </c>
      <c r="E12" s="22"/>
      <c r="F12" s="4"/>
      <c r="G12" s="31">
        <f>SUM(E12*F12)</f>
        <v>0</v>
      </c>
    </row>
    <row r="13" spans="1:7" ht="15" thickBot="1" x14ac:dyDescent="0.35">
      <c r="A13" s="4" t="s">
        <v>62</v>
      </c>
      <c r="B13" s="4"/>
      <c r="C13" s="17"/>
      <c r="D13" s="31">
        <f t="shared" ref="D13:D27" si="0">SUM(B13*C13)</f>
        <v>0</v>
      </c>
      <c r="E13" s="19"/>
      <c r="F13" s="4"/>
      <c r="G13" s="31">
        <f t="shared" ref="G13:G27" si="1">SUM(E13*F13)</f>
        <v>0</v>
      </c>
    </row>
    <row r="14" spans="1:7" ht="15" thickBot="1" x14ac:dyDescent="0.35">
      <c r="A14" s="4" t="s">
        <v>54</v>
      </c>
      <c r="B14" s="4"/>
      <c r="C14" s="17"/>
      <c r="D14" s="31">
        <f t="shared" si="0"/>
        <v>0</v>
      </c>
      <c r="E14" s="19"/>
      <c r="F14" s="4"/>
      <c r="G14" s="31">
        <f t="shared" si="1"/>
        <v>0</v>
      </c>
    </row>
    <row r="15" spans="1:7" ht="15" thickBot="1" x14ac:dyDescent="0.35">
      <c r="A15" s="4" t="s">
        <v>55</v>
      </c>
      <c r="B15" s="4"/>
      <c r="C15" s="17"/>
      <c r="D15" s="31">
        <f t="shared" si="0"/>
        <v>0</v>
      </c>
      <c r="E15" s="19"/>
      <c r="F15" s="4"/>
      <c r="G15" s="31">
        <f t="shared" si="1"/>
        <v>0</v>
      </c>
    </row>
    <row r="16" spans="1:7" ht="15" thickBot="1" x14ac:dyDescent="0.35">
      <c r="A16" s="4" t="s">
        <v>57</v>
      </c>
      <c r="B16" s="4"/>
      <c r="C16" s="17"/>
      <c r="D16" s="31">
        <f t="shared" si="0"/>
        <v>0</v>
      </c>
      <c r="E16" s="19"/>
      <c r="F16" s="4"/>
      <c r="G16" s="31">
        <f t="shared" si="1"/>
        <v>0</v>
      </c>
    </row>
    <row r="17" spans="1:9" ht="15" thickBot="1" x14ac:dyDescent="0.35">
      <c r="A17" s="4" t="s">
        <v>56</v>
      </c>
      <c r="B17" s="4"/>
      <c r="C17" s="17"/>
      <c r="D17" s="31">
        <f t="shared" si="0"/>
        <v>0</v>
      </c>
      <c r="E17" s="19"/>
      <c r="F17" s="4"/>
      <c r="G17" s="31">
        <f t="shared" si="1"/>
        <v>0</v>
      </c>
    </row>
    <row r="18" spans="1:9" ht="15" thickBot="1" x14ac:dyDescent="0.35">
      <c r="A18" s="4" t="s">
        <v>58</v>
      </c>
      <c r="B18" s="4"/>
      <c r="C18" s="17"/>
      <c r="D18" s="31">
        <f t="shared" si="0"/>
        <v>0</v>
      </c>
      <c r="E18" s="19"/>
      <c r="F18" s="4"/>
      <c r="G18" s="31">
        <f t="shared" si="1"/>
        <v>0</v>
      </c>
    </row>
    <row r="19" spans="1:9" ht="15" thickBot="1" x14ac:dyDescent="0.35">
      <c r="A19" s="4" t="s">
        <v>59</v>
      </c>
      <c r="B19" s="4"/>
      <c r="C19" s="3"/>
      <c r="D19" s="31">
        <f t="shared" si="0"/>
        <v>0</v>
      </c>
      <c r="E19" s="19"/>
      <c r="F19" s="4"/>
      <c r="G19" s="31">
        <f t="shared" si="1"/>
        <v>0</v>
      </c>
    </row>
    <row r="20" spans="1:9" ht="15" thickBot="1" x14ac:dyDescent="0.35">
      <c r="A20" s="4" t="s">
        <v>60</v>
      </c>
      <c r="B20" s="4"/>
      <c r="C20" s="17"/>
      <c r="D20" s="31">
        <f t="shared" si="0"/>
        <v>0</v>
      </c>
      <c r="E20" s="19"/>
      <c r="F20" s="4"/>
      <c r="G20" s="31">
        <f t="shared" si="1"/>
        <v>0</v>
      </c>
    </row>
    <row r="21" spans="1:9" ht="15" thickBot="1" x14ac:dyDescent="0.35">
      <c r="A21" s="4" t="s">
        <v>61</v>
      </c>
      <c r="B21" s="4"/>
      <c r="C21" s="17"/>
      <c r="D21" s="31">
        <f t="shared" si="0"/>
        <v>0</v>
      </c>
      <c r="E21" s="19"/>
      <c r="F21" s="4"/>
      <c r="G21" s="31">
        <f t="shared" si="1"/>
        <v>0</v>
      </c>
    </row>
    <row r="22" spans="1:9" ht="15" thickBot="1" x14ac:dyDescent="0.35">
      <c r="A22" s="4" t="s">
        <v>63</v>
      </c>
      <c r="B22" s="4"/>
      <c r="C22" s="17"/>
      <c r="D22" s="31">
        <f t="shared" si="0"/>
        <v>0</v>
      </c>
      <c r="E22" s="19"/>
      <c r="F22" s="4"/>
      <c r="G22" s="31">
        <f t="shared" si="1"/>
        <v>0</v>
      </c>
    </row>
    <row r="23" spans="1:9" ht="15" thickBot="1" x14ac:dyDescent="0.35">
      <c r="A23" s="4" t="s">
        <v>64</v>
      </c>
      <c r="B23" s="4"/>
      <c r="C23" s="17"/>
      <c r="D23" s="31">
        <f t="shared" si="0"/>
        <v>0</v>
      </c>
      <c r="E23" s="19"/>
      <c r="F23" s="4"/>
      <c r="G23" s="31">
        <f t="shared" si="1"/>
        <v>0</v>
      </c>
    </row>
    <row r="24" spans="1:9" ht="15" thickBot="1" x14ac:dyDescent="0.35">
      <c r="A24" s="4" t="s">
        <v>65</v>
      </c>
      <c r="B24" s="4"/>
      <c r="C24" s="17"/>
      <c r="D24" s="31">
        <f t="shared" si="0"/>
        <v>0</v>
      </c>
      <c r="E24" s="19"/>
      <c r="F24" s="4"/>
      <c r="G24" s="31">
        <f t="shared" si="1"/>
        <v>0</v>
      </c>
    </row>
    <row r="25" spans="1:9" ht="15" thickBot="1" x14ac:dyDescent="0.35">
      <c r="A25" s="4" t="s">
        <v>66</v>
      </c>
      <c r="B25" s="4"/>
      <c r="C25" s="17"/>
      <c r="D25" s="31">
        <f t="shared" si="0"/>
        <v>0</v>
      </c>
      <c r="E25" s="19"/>
      <c r="F25" s="4"/>
      <c r="G25" s="31">
        <f t="shared" si="1"/>
        <v>0</v>
      </c>
    </row>
    <row r="26" spans="1:9" ht="15" thickBot="1" x14ac:dyDescent="0.35">
      <c r="A26" s="4" t="s">
        <v>67</v>
      </c>
      <c r="B26" s="4"/>
      <c r="C26" s="17"/>
      <c r="D26" s="31">
        <f t="shared" si="0"/>
        <v>0</v>
      </c>
      <c r="E26" s="19"/>
      <c r="F26" s="4"/>
      <c r="G26" s="31">
        <f t="shared" si="1"/>
        <v>0</v>
      </c>
    </row>
    <row r="27" spans="1:9" ht="15" thickBot="1" x14ac:dyDescent="0.35">
      <c r="A27" s="4" t="s">
        <v>68</v>
      </c>
      <c r="B27" s="4"/>
      <c r="C27" s="17"/>
      <c r="D27" s="31">
        <f t="shared" si="0"/>
        <v>0</v>
      </c>
      <c r="E27" s="19"/>
      <c r="F27" s="4"/>
      <c r="G27" s="31">
        <f t="shared" si="1"/>
        <v>0</v>
      </c>
    </row>
    <row r="28" spans="1:9" s="2" customFormat="1" ht="42.45" customHeight="1" thickBot="1" x14ac:dyDescent="0.35">
      <c r="A28" s="89" t="s">
        <v>19</v>
      </c>
      <c r="B28" s="101"/>
      <c r="C28" s="90"/>
      <c r="D28" s="32">
        <f>SUM(D12:D27)</f>
        <v>0</v>
      </c>
      <c r="E28" s="89" t="s">
        <v>20</v>
      </c>
      <c r="F28" s="90"/>
      <c r="G28" s="32">
        <f>SUM(G12:G27)</f>
        <v>0</v>
      </c>
      <c r="I28"/>
    </row>
    <row r="29" spans="1:9" ht="25.2" customHeight="1" thickBot="1" x14ac:dyDescent="0.35">
      <c r="A29" s="83" t="s">
        <v>21</v>
      </c>
      <c r="B29" s="84"/>
      <c r="C29" s="84"/>
      <c r="D29" s="84"/>
      <c r="E29" s="84"/>
      <c r="F29" s="84"/>
      <c r="G29" s="85"/>
      <c r="I29" s="2"/>
    </row>
    <row r="30" spans="1:9" ht="55.2" customHeight="1" thickBot="1" x14ac:dyDescent="0.35">
      <c r="A30" s="102" t="s">
        <v>52</v>
      </c>
      <c r="B30" s="103"/>
      <c r="C30" s="102" t="s">
        <v>22</v>
      </c>
      <c r="D30" s="104"/>
      <c r="E30" s="103"/>
      <c r="F30" s="8" t="s">
        <v>23</v>
      </c>
      <c r="G30" s="7" t="s">
        <v>24</v>
      </c>
    </row>
    <row r="31" spans="1:9" ht="30" customHeight="1" thickBot="1" x14ac:dyDescent="0.35">
      <c r="A31" s="105" t="s">
        <v>26</v>
      </c>
      <c r="B31" s="106"/>
      <c r="C31" s="107"/>
      <c r="D31" s="108"/>
      <c r="E31" s="109"/>
      <c r="F31" s="28"/>
      <c r="G31" s="28">
        <f>SUM(C31*F31)</f>
        <v>0</v>
      </c>
    </row>
    <row r="32" spans="1:9" ht="30" customHeight="1" thickBot="1" x14ac:dyDescent="0.35">
      <c r="A32" s="89" t="s">
        <v>33</v>
      </c>
      <c r="B32" s="90"/>
      <c r="C32" s="107"/>
      <c r="D32" s="108"/>
      <c r="E32" s="109"/>
      <c r="F32" s="28"/>
      <c r="G32" s="28">
        <f t="shared" ref="G32:G38" si="2">SUM(C32*F32)</f>
        <v>0</v>
      </c>
    </row>
    <row r="33" spans="1:7" ht="30" customHeight="1" thickBot="1" x14ac:dyDescent="0.35">
      <c r="A33" s="102" t="s">
        <v>27</v>
      </c>
      <c r="B33" s="103"/>
      <c r="C33" s="107"/>
      <c r="D33" s="108"/>
      <c r="E33" s="109"/>
      <c r="F33" s="28"/>
      <c r="G33" s="28">
        <f t="shared" si="2"/>
        <v>0</v>
      </c>
    </row>
    <row r="34" spans="1:7" ht="30" customHeight="1" thickBot="1" x14ac:dyDescent="0.35">
      <c r="A34" s="102" t="s">
        <v>28</v>
      </c>
      <c r="B34" s="103"/>
      <c r="C34" s="107"/>
      <c r="D34" s="108"/>
      <c r="E34" s="109"/>
      <c r="F34" s="28"/>
      <c r="G34" s="28">
        <f t="shared" si="2"/>
        <v>0</v>
      </c>
    </row>
    <row r="35" spans="1:7" ht="30" customHeight="1" thickBot="1" x14ac:dyDescent="0.35">
      <c r="A35" s="110" t="s">
        <v>29</v>
      </c>
      <c r="B35" s="111"/>
      <c r="C35" s="107"/>
      <c r="D35" s="108"/>
      <c r="E35" s="108"/>
      <c r="F35" s="28"/>
      <c r="G35" s="28">
        <f t="shared" si="2"/>
        <v>0</v>
      </c>
    </row>
    <row r="36" spans="1:7" ht="30" customHeight="1" thickBot="1" x14ac:dyDescent="0.35">
      <c r="A36" s="102" t="s">
        <v>30</v>
      </c>
      <c r="B36" s="103"/>
      <c r="C36" s="107"/>
      <c r="D36" s="108"/>
      <c r="E36" s="109"/>
      <c r="F36" s="28"/>
      <c r="G36" s="28">
        <f t="shared" si="2"/>
        <v>0</v>
      </c>
    </row>
    <row r="37" spans="1:7" ht="30" customHeight="1" thickBot="1" x14ac:dyDescent="0.35">
      <c r="A37" s="102" t="s">
        <v>31</v>
      </c>
      <c r="B37" s="103"/>
      <c r="C37" s="107"/>
      <c r="D37" s="108"/>
      <c r="E37" s="109"/>
      <c r="F37" s="28"/>
      <c r="G37" s="28">
        <f t="shared" si="2"/>
        <v>0</v>
      </c>
    </row>
    <row r="38" spans="1:7" ht="30" customHeight="1" thickBot="1" x14ac:dyDescent="0.35">
      <c r="A38" s="112" t="s">
        <v>32</v>
      </c>
      <c r="B38" s="113"/>
      <c r="C38" s="107"/>
      <c r="D38" s="108"/>
      <c r="E38" s="109"/>
      <c r="F38" s="29"/>
      <c r="G38" s="28">
        <f t="shared" si="2"/>
        <v>0</v>
      </c>
    </row>
    <row r="39" spans="1:7" ht="30" customHeight="1" thickBot="1" x14ac:dyDescent="0.35">
      <c r="A39" s="89" t="s">
        <v>25</v>
      </c>
      <c r="B39" s="101"/>
      <c r="C39" s="101"/>
      <c r="D39" s="101"/>
      <c r="E39" s="101"/>
      <c r="F39" s="90"/>
      <c r="G39" s="28">
        <f>SUM(G31:G38)</f>
        <v>0</v>
      </c>
    </row>
    <row r="40" spans="1:7" ht="15" thickBot="1" x14ac:dyDescent="0.35"/>
    <row r="41" spans="1:7" ht="25.2" customHeight="1" thickBot="1" x14ac:dyDescent="0.35">
      <c r="A41" s="123" t="s">
        <v>34</v>
      </c>
      <c r="B41" s="124"/>
      <c r="C41" s="124"/>
      <c r="D41" s="124"/>
      <c r="E41" s="124"/>
      <c r="F41" s="124"/>
      <c r="G41" s="125"/>
    </row>
    <row r="42" spans="1:7" ht="28.95" customHeight="1" thickBot="1" x14ac:dyDescent="0.35">
      <c r="A42" s="8" t="s">
        <v>35</v>
      </c>
      <c r="B42" s="18" t="s">
        <v>36</v>
      </c>
      <c r="C42" s="8" t="s">
        <v>40</v>
      </c>
      <c r="D42" s="8" t="s">
        <v>41</v>
      </c>
      <c r="E42" s="8" t="s">
        <v>37</v>
      </c>
      <c r="F42" s="8" t="s">
        <v>38</v>
      </c>
      <c r="G42" s="8" t="s">
        <v>39</v>
      </c>
    </row>
    <row r="43" spans="1:7" ht="15" thickBot="1" x14ac:dyDescent="0.35">
      <c r="A43" s="11"/>
      <c r="B43" s="11"/>
      <c r="C43" s="11"/>
      <c r="D43" s="11"/>
      <c r="E43" s="11"/>
      <c r="F43" s="30"/>
      <c r="G43" s="30"/>
    </row>
    <row r="44" spans="1:7" ht="15" thickBot="1" x14ac:dyDescent="0.35">
      <c r="A44" s="11"/>
      <c r="B44" s="11"/>
      <c r="C44" s="11"/>
      <c r="D44" s="11"/>
      <c r="E44" s="11"/>
      <c r="F44" s="30"/>
      <c r="G44" s="30"/>
    </row>
    <row r="45" spans="1:7" ht="15" thickBot="1" x14ac:dyDescent="0.35">
      <c r="A45" s="11"/>
      <c r="B45" s="11"/>
      <c r="C45" s="11"/>
      <c r="D45" s="11"/>
      <c r="E45" s="11"/>
      <c r="F45" s="30"/>
      <c r="G45" s="30"/>
    </row>
    <row r="46" spans="1:7" ht="15" thickBot="1" x14ac:dyDescent="0.35">
      <c r="A46" s="11"/>
      <c r="B46" s="11"/>
      <c r="C46" s="11"/>
      <c r="D46" s="11"/>
      <c r="E46" s="11"/>
      <c r="F46" s="30"/>
      <c r="G46" s="30"/>
    </row>
    <row r="47" spans="1:7" ht="15" thickBot="1" x14ac:dyDescent="0.35">
      <c r="A47" s="11"/>
      <c r="B47" s="11"/>
      <c r="C47" s="11"/>
      <c r="D47" s="11"/>
      <c r="E47" s="11"/>
      <c r="F47" s="30"/>
      <c r="G47" s="30"/>
    </row>
    <row r="48" spans="1:7" ht="15" thickBot="1" x14ac:dyDescent="0.35">
      <c r="A48" s="11"/>
      <c r="B48" s="11"/>
      <c r="C48" s="11"/>
      <c r="D48" s="11"/>
      <c r="E48" s="11"/>
      <c r="F48" s="30"/>
      <c r="G48" s="30"/>
    </row>
    <row r="49" spans="1:7" ht="15" thickBot="1" x14ac:dyDescent="0.35">
      <c r="A49" s="11"/>
      <c r="B49" s="11"/>
      <c r="C49" s="11"/>
      <c r="D49" s="11"/>
      <c r="E49" s="11"/>
      <c r="F49" s="30"/>
      <c r="G49" s="30"/>
    </row>
    <row r="50" spans="1:7" ht="15" thickBot="1" x14ac:dyDescent="0.35">
      <c r="A50" s="11"/>
      <c r="B50" s="11"/>
      <c r="C50" s="11"/>
      <c r="D50" s="11"/>
      <c r="E50" s="11"/>
      <c r="F50" s="30"/>
      <c r="G50" s="30"/>
    </row>
    <row r="51" spans="1:7" ht="15" thickBot="1" x14ac:dyDescent="0.35">
      <c r="A51" s="11"/>
      <c r="B51" s="11"/>
      <c r="C51" s="11"/>
      <c r="D51" s="11"/>
      <c r="E51" s="11"/>
      <c r="F51" s="30"/>
      <c r="G51" s="30"/>
    </row>
    <row r="52" spans="1:7" ht="15" thickBot="1" x14ac:dyDescent="0.35">
      <c r="A52" s="11"/>
      <c r="B52" s="11"/>
      <c r="C52" s="11"/>
      <c r="D52" s="11"/>
      <c r="E52" s="11"/>
      <c r="F52" s="30"/>
      <c r="G52" s="30"/>
    </row>
    <row r="53" spans="1:7" ht="15" thickBot="1" x14ac:dyDescent="0.35">
      <c r="A53" s="11"/>
      <c r="B53" s="11"/>
      <c r="C53" s="11"/>
      <c r="D53" s="11"/>
      <c r="E53" s="11"/>
      <c r="F53" s="30"/>
      <c r="G53" s="30"/>
    </row>
    <row r="54" spans="1:7" ht="15" thickBot="1" x14ac:dyDescent="0.35">
      <c r="A54" s="11"/>
      <c r="B54" s="11"/>
      <c r="C54" s="11"/>
      <c r="D54" s="11"/>
      <c r="E54" s="11"/>
      <c r="F54" s="30"/>
      <c r="G54" s="30"/>
    </row>
    <row r="55" spans="1:7" ht="15" thickBot="1" x14ac:dyDescent="0.35">
      <c r="A55" s="11"/>
      <c r="B55" s="11"/>
      <c r="C55" s="11"/>
      <c r="D55" s="11"/>
      <c r="E55" s="11"/>
      <c r="F55" s="30"/>
      <c r="G55" s="30"/>
    </row>
    <row r="56" spans="1:7" ht="15" thickBot="1" x14ac:dyDescent="0.35">
      <c r="A56" s="11"/>
      <c r="B56" s="11"/>
      <c r="C56" s="11"/>
      <c r="D56" s="11"/>
      <c r="E56" s="11"/>
      <c r="F56" s="30"/>
      <c r="G56" s="30"/>
    </row>
    <row r="57" spans="1:7" ht="15" thickBot="1" x14ac:dyDescent="0.35">
      <c r="A57" s="11"/>
      <c r="B57" s="11"/>
      <c r="C57" s="11"/>
      <c r="D57" s="11"/>
      <c r="E57" s="11"/>
      <c r="F57" s="30"/>
      <c r="G57" s="30"/>
    </row>
    <row r="58" spans="1:7" ht="15" thickBot="1" x14ac:dyDescent="0.35">
      <c r="A58" s="11"/>
      <c r="B58" s="11"/>
      <c r="C58" s="11"/>
      <c r="D58" s="11"/>
      <c r="E58" s="11"/>
      <c r="F58" s="30"/>
      <c r="G58" s="30"/>
    </row>
    <row r="59" spans="1:7" ht="15" thickBot="1" x14ac:dyDescent="0.35">
      <c r="A59" s="11"/>
      <c r="B59" s="11"/>
      <c r="C59" s="11"/>
      <c r="D59" s="11"/>
      <c r="E59" s="11"/>
      <c r="F59" s="30"/>
      <c r="G59" s="30"/>
    </row>
    <row r="60" spans="1:7" ht="15" thickBot="1" x14ac:dyDescent="0.35">
      <c r="A60" s="11"/>
      <c r="B60" s="11"/>
      <c r="C60" s="11"/>
      <c r="D60" s="11"/>
      <c r="E60" s="11"/>
      <c r="F60" s="30"/>
      <c r="G60" s="30"/>
    </row>
    <row r="61" spans="1:7" ht="15" thickBot="1" x14ac:dyDescent="0.35">
      <c r="A61" s="11"/>
      <c r="B61" s="11"/>
      <c r="C61" s="11"/>
      <c r="D61" s="11"/>
      <c r="E61" s="11"/>
      <c r="F61" s="30"/>
      <c r="G61" s="30"/>
    </row>
    <row r="62" spans="1:7" ht="15" thickBot="1" x14ac:dyDescent="0.35">
      <c r="A62" s="11"/>
      <c r="B62" s="11"/>
      <c r="C62" s="11"/>
      <c r="D62" s="11"/>
      <c r="E62" s="11"/>
      <c r="F62" s="30"/>
      <c r="G62" s="30"/>
    </row>
    <row r="63" spans="1:7" ht="15" thickBot="1" x14ac:dyDescent="0.35">
      <c r="A63" s="11"/>
      <c r="B63" s="11"/>
      <c r="C63" s="11"/>
      <c r="D63" s="11"/>
      <c r="E63" s="11"/>
      <c r="F63" s="30"/>
      <c r="G63" s="30"/>
    </row>
    <row r="64" spans="1:7" ht="15" thickBot="1" x14ac:dyDescent="0.35">
      <c r="A64" s="11"/>
      <c r="B64" s="11"/>
      <c r="C64" s="11"/>
      <c r="D64" s="11"/>
      <c r="E64" s="11"/>
      <c r="F64" s="30"/>
      <c r="G64" s="30"/>
    </row>
    <row r="65" spans="1:9" ht="15" thickBot="1" x14ac:dyDescent="0.35"/>
    <row r="66" spans="1:9" ht="30" customHeight="1" thickBot="1" x14ac:dyDescent="0.35">
      <c r="A66" s="126" t="s">
        <v>42</v>
      </c>
      <c r="B66" s="127"/>
      <c r="C66" s="127"/>
      <c r="D66" s="127"/>
      <c r="E66" s="127"/>
      <c r="F66" s="128"/>
      <c r="G66" s="31"/>
    </row>
    <row r="67" spans="1:9" ht="30" customHeight="1" thickBot="1" x14ac:dyDescent="0.35">
      <c r="A67" s="126" t="s">
        <v>43</v>
      </c>
      <c r="B67" s="127"/>
      <c r="C67" s="127"/>
      <c r="D67" s="127"/>
      <c r="E67" s="127"/>
      <c r="F67" s="128"/>
      <c r="G67" s="31"/>
    </row>
    <row r="68" spans="1:9" ht="30" customHeight="1" thickBot="1" x14ac:dyDescent="0.35">
      <c r="A68" s="126" t="s">
        <v>51</v>
      </c>
      <c r="B68" s="127"/>
      <c r="C68" s="127"/>
      <c r="D68" s="127"/>
      <c r="E68" s="127"/>
      <c r="F68" s="128"/>
      <c r="G68" s="31"/>
      <c r="I68" s="20"/>
    </row>
    <row r="69" spans="1:9" ht="30" customHeight="1" thickBot="1" x14ac:dyDescent="0.35">
      <c r="A69" s="126" t="s">
        <v>45</v>
      </c>
      <c r="B69" s="127"/>
      <c r="C69" s="127"/>
      <c r="D69" s="127"/>
      <c r="E69" s="127"/>
      <c r="F69" s="128"/>
      <c r="G69" s="31"/>
    </row>
    <row r="70" spans="1:9" ht="30" customHeight="1" thickBot="1" x14ac:dyDescent="0.35">
      <c r="A70" s="126" t="s">
        <v>44</v>
      </c>
      <c r="B70" s="127"/>
      <c r="C70" s="127"/>
      <c r="D70" s="127"/>
      <c r="E70" s="127"/>
      <c r="F70" s="128"/>
      <c r="G70" s="4"/>
    </row>
    <row r="71" spans="1:9" ht="30" customHeight="1" thickBot="1" x14ac:dyDescent="0.35">
      <c r="A71" s="129" t="s">
        <v>46</v>
      </c>
      <c r="B71" s="130"/>
      <c r="C71" s="130"/>
      <c r="D71" s="130"/>
      <c r="E71" s="130"/>
      <c r="F71" s="131"/>
      <c r="G71" s="31"/>
    </row>
    <row r="72" spans="1:9" ht="30" customHeight="1" thickBot="1" x14ac:dyDescent="0.35">
      <c r="A72" s="25" t="s">
        <v>49</v>
      </c>
      <c r="B72" s="26"/>
      <c r="C72" s="26"/>
      <c r="D72" s="26"/>
      <c r="E72" s="26"/>
      <c r="F72" s="27"/>
      <c r="G72" s="31"/>
    </row>
    <row r="73" spans="1:9" ht="30" customHeight="1" thickBot="1" x14ac:dyDescent="0.35">
      <c r="A73" s="126" t="s">
        <v>47</v>
      </c>
      <c r="B73" s="127"/>
      <c r="C73" s="127"/>
      <c r="D73" s="127"/>
      <c r="E73" s="127"/>
      <c r="F73" s="128"/>
      <c r="G73" s="31"/>
    </row>
    <row r="74" spans="1:9" ht="30" customHeight="1" thickBot="1" x14ac:dyDescent="0.35">
      <c r="A74" s="129" t="s">
        <v>50</v>
      </c>
      <c r="B74" s="130"/>
      <c r="C74" s="130"/>
      <c r="D74" s="130"/>
      <c r="E74" s="130"/>
      <c r="F74" s="130"/>
      <c r="G74" s="31"/>
    </row>
    <row r="75" spans="1:9" ht="30" customHeight="1" thickBot="1" x14ac:dyDescent="0.35">
      <c r="A75" s="89" t="s">
        <v>48</v>
      </c>
      <c r="B75" s="101"/>
      <c r="C75" s="101"/>
      <c r="D75" s="101"/>
      <c r="E75" s="101"/>
      <c r="F75" s="101"/>
      <c r="G75" s="90"/>
    </row>
    <row r="76" spans="1:9" x14ac:dyDescent="0.3">
      <c r="A76" s="114"/>
      <c r="B76" s="115"/>
      <c r="C76" s="115"/>
      <c r="D76" s="115"/>
      <c r="E76" s="115"/>
      <c r="F76" s="115"/>
      <c r="G76" s="116"/>
    </row>
    <row r="77" spans="1:9" x14ac:dyDescent="0.3">
      <c r="A77" s="117"/>
      <c r="B77" s="118"/>
      <c r="C77" s="118"/>
      <c r="D77" s="118"/>
      <c r="E77" s="118"/>
      <c r="F77" s="118"/>
      <c r="G77" s="119"/>
    </row>
    <row r="78" spans="1:9" x14ac:dyDescent="0.3">
      <c r="A78" s="117"/>
      <c r="B78" s="118"/>
      <c r="C78" s="118"/>
      <c r="D78" s="118"/>
      <c r="E78" s="118"/>
      <c r="F78" s="118"/>
      <c r="G78" s="119"/>
    </row>
    <row r="79" spans="1:9" x14ac:dyDescent="0.3">
      <c r="A79" s="117"/>
      <c r="B79" s="118"/>
      <c r="C79" s="118"/>
      <c r="D79" s="118"/>
      <c r="E79" s="118"/>
      <c r="F79" s="118"/>
      <c r="G79" s="119"/>
    </row>
    <row r="80" spans="1:9" x14ac:dyDescent="0.3">
      <c r="A80" s="117"/>
      <c r="B80" s="118"/>
      <c r="C80" s="118"/>
      <c r="D80" s="118"/>
      <c r="E80" s="118"/>
      <c r="F80" s="118"/>
      <c r="G80" s="119"/>
    </row>
    <row r="81" spans="1:7" x14ac:dyDescent="0.3">
      <c r="A81" s="117"/>
      <c r="B81" s="118"/>
      <c r="C81" s="118"/>
      <c r="D81" s="118"/>
      <c r="E81" s="118"/>
      <c r="F81" s="118"/>
      <c r="G81" s="119"/>
    </row>
    <row r="82" spans="1:7" x14ac:dyDescent="0.3">
      <c r="A82" s="117"/>
      <c r="B82" s="118"/>
      <c r="C82" s="118"/>
      <c r="D82" s="118"/>
      <c r="E82" s="118"/>
      <c r="F82" s="118"/>
      <c r="G82" s="119"/>
    </row>
    <row r="83" spans="1:7" ht="15" thickBot="1" x14ac:dyDescent="0.35">
      <c r="A83" s="120"/>
      <c r="B83" s="121"/>
      <c r="C83" s="121"/>
      <c r="D83" s="121"/>
      <c r="E83" s="121"/>
      <c r="F83" s="121"/>
      <c r="G83" s="122"/>
    </row>
  </sheetData>
  <mergeCells count="43">
    <mergeCell ref="A76:G83"/>
    <mergeCell ref="A39:F39"/>
    <mergeCell ref="A41:G41"/>
    <mergeCell ref="A66:F66"/>
    <mergeCell ref="A67:F67"/>
    <mergeCell ref="A68:F68"/>
    <mergeCell ref="A69:F69"/>
    <mergeCell ref="A70:F70"/>
    <mergeCell ref="A71:F71"/>
    <mergeCell ref="A73:F73"/>
    <mergeCell ref="A74:F74"/>
    <mergeCell ref="A75:G75"/>
    <mergeCell ref="A36:B36"/>
    <mergeCell ref="C36:E36"/>
    <mergeCell ref="A37:B37"/>
    <mergeCell ref="C37:E37"/>
    <mergeCell ref="A38:B38"/>
    <mergeCell ref="C38:E38"/>
    <mergeCell ref="A33:B33"/>
    <mergeCell ref="C33:E33"/>
    <mergeCell ref="A34:B34"/>
    <mergeCell ref="C34:E34"/>
    <mergeCell ref="A35:B35"/>
    <mergeCell ref="C35:E35"/>
    <mergeCell ref="A30:B30"/>
    <mergeCell ref="C30:E30"/>
    <mergeCell ref="A31:B31"/>
    <mergeCell ref="C31:E31"/>
    <mergeCell ref="A32:B32"/>
    <mergeCell ref="C32:E32"/>
    <mergeCell ref="A29:G29"/>
    <mergeCell ref="A1:G1"/>
    <mergeCell ref="A4:B4"/>
    <mergeCell ref="D4:E4"/>
    <mergeCell ref="A5:B5"/>
    <mergeCell ref="C5:G5"/>
    <mergeCell ref="A6:B6"/>
    <mergeCell ref="C6:G6"/>
    <mergeCell ref="B7:C7"/>
    <mergeCell ref="E7:G7"/>
    <mergeCell ref="A10:G10"/>
    <mergeCell ref="A28:C28"/>
    <mergeCell ref="E28:F28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O3"/>
  <sheetViews>
    <sheetView tabSelected="1" workbookViewId="0">
      <selection activeCell="A2" sqref="A2"/>
    </sheetView>
  </sheetViews>
  <sheetFormatPr baseColWidth="10" defaultRowHeight="14.4" x14ac:dyDescent="0.3"/>
  <cols>
    <col min="1" max="2" width="15.6640625" customWidth="1"/>
    <col min="3" max="3" width="20.88671875" customWidth="1"/>
    <col min="4" max="4" width="20.44140625" customWidth="1"/>
    <col min="5" max="5" width="13.109375" customWidth="1"/>
    <col min="6" max="6" width="15.44140625" customWidth="1"/>
    <col min="7" max="7" width="18.88671875" customWidth="1"/>
    <col min="8" max="8" width="18" customWidth="1"/>
    <col min="9" max="9" width="25" customWidth="1"/>
    <col min="10" max="10" width="17" customWidth="1"/>
    <col min="11" max="11" width="16.33203125" customWidth="1"/>
    <col min="12" max="12" width="26.44140625" customWidth="1"/>
    <col min="13" max="13" width="25.6640625" customWidth="1"/>
    <col min="14" max="14" width="17.88671875" customWidth="1"/>
    <col min="15" max="15" width="19.88671875" customWidth="1"/>
  </cols>
  <sheetData>
    <row r="1" spans="1:15" x14ac:dyDescent="0.3">
      <c r="A1" t="s">
        <v>85</v>
      </c>
      <c r="B1" t="s">
        <v>125</v>
      </c>
      <c r="C1" t="s">
        <v>86</v>
      </c>
      <c r="D1" t="s">
        <v>87</v>
      </c>
      <c r="E1" t="s">
        <v>88</v>
      </c>
      <c r="F1" t="s">
        <v>89</v>
      </c>
      <c r="G1" t="s">
        <v>90</v>
      </c>
      <c r="H1" t="s">
        <v>91</v>
      </c>
      <c r="I1" t="s">
        <v>92</v>
      </c>
      <c r="J1" t="s">
        <v>93</v>
      </c>
      <c r="K1" t="s">
        <v>94</v>
      </c>
      <c r="L1" t="s">
        <v>95</v>
      </c>
      <c r="M1" t="s">
        <v>96</v>
      </c>
      <c r="N1" t="s">
        <v>97</v>
      </c>
      <c r="O1" t="s">
        <v>98</v>
      </c>
    </row>
    <row r="2" spans="1:15" x14ac:dyDescent="0.3">
      <c r="A2" t="s">
        <v>111</v>
      </c>
      <c r="B2" t="s">
        <v>124</v>
      </c>
      <c r="C2" t="s">
        <v>109</v>
      </c>
      <c r="D2" t="s">
        <v>110</v>
      </c>
      <c r="E2" t="s">
        <v>112</v>
      </c>
      <c r="F2" t="s">
        <v>120</v>
      </c>
      <c r="G2" s="79">
        <v>1421</v>
      </c>
      <c r="H2" s="79">
        <v>3381</v>
      </c>
      <c r="I2" s="79">
        <v>5000</v>
      </c>
      <c r="J2" s="79">
        <v>1619</v>
      </c>
      <c r="K2" s="82">
        <v>0.47885241052942917</v>
      </c>
      <c r="L2" s="79">
        <v>560</v>
      </c>
      <c r="M2" s="82">
        <v>0.4</v>
      </c>
      <c r="N2" s="79">
        <v>406</v>
      </c>
      <c r="O2" s="82">
        <v>0.4</v>
      </c>
    </row>
    <row r="3" spans="1:15" x14ac:dyDescent="0.3">
      <c r="A3" t="s">
        <v>127</v>
      </c>
      <c r="B3" t="s">
        <v>126</v>
      </c>
      <c r="C3" t="s">
        <v>128</v>
      </c>
      <c r="D3" t="s">
        <v>110</v>
      </c>
      <c r="E3" t="s">
        <v>115</v>
      </c>
      <c r="F3" t="s">
        <v>122</v>
      </c>
      <c r="G3" s="79">
        <v>1508</v>
      </c>
      <c r="H3" s="79">
        <v>4658</v>
      </c>
      <c r="I3" s="79">
        <v>6200</v>
      </c>
      <c r="J3" s="79">
        <v>1542</v>
      </c>
      <c r="K3" s="82">
        <v>0.33104336625161013</v>
      </c>
      <c r="L3" s="79">
        <v>1050</v>
      </c>
      <c r="M3" s="82">
        <v>0.5</v>
      </c>
      <c r="N3" s="79">
        <v>468</v>
      </c>
      <c r="O3" s="82">
        <v>0.45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M87"/>
  <sheetViews>
    <sheetView workbookViewId="0">
      <selection activeCell="I15" sqref="I15"/>
    </sheetView>
  </sheetViews>
  <sheetFormatPr baseColWidth="10" defaultRowHeight="14.4" x14ac:dyDescent="0.3"/>
  <cols>
    <col min="1" max="1" width="20.5546875" customWidth="1"/>
    <col min="2" max="2" width="13" customWidth="1"/>
    <col min="3" max="3" width="13" style="1" customWidth="1"/>
    <col min="4" max="4" width="14.109375" customWidth="1"/>
    <col min="5" max="5" width="13.6640625" bestFit="1" customWidth="1"/>
    <col min="6" max="6" width="18.33203125" customWidth="1"/>
    <col min="7" max="7" width="22.5546875" bestFit="1" customWidth="1"/>
    <col min="12" max="13" width="0" hidden="1" customWidth="1"/>
  </cols>
  <sheetData>
    <row r="1" spans="1:13" ht="25.2" customHeight="1" thickBot="1" x14ac:dyDescent="0.35">
      <c r="A1" s="132" t="s">
        <v>0</v>
      </c>
      <c r="B1" s="133"/>
      <c r="C1" s="133"/>
      <c r="D1" s="133"/>
      <c r="E1" s="133"/>
      <c r="F1" s="133"/>
      <c r="G1" s="134"/>
    </row>
    <row r="2" spans="1:13" ht="19.95" customHeight="1" thickBot="1" x14ac:dyDescent="0.35">
      <c r="A2" s="6" t="s">
        <v>3</v>
      </c>
      <c r="B2" s="11">
        <v>1</v>
      </c>
      <c r="C2" s="11">
        <v>2</v>
      </c>
      <c r="D2" s="11">
        <v>3</v>
      </c>
      <c r="E2" s="11">
        <v>4</v>
      </c>
      <c r="F2" s="12">
        <v>5</v>
      </c>
      <c r="G2" s="11"/>
    </row>
    <row r="3" spans="1:13" ht="40.200000000000003" customHeight="1" thickBot="1" x14ac:dyDescent="0.35">
      <c r="A3" s="8" t="s">
        <v>2</v>
      </c>
      <c r="B3" s="9"/>
      <c r="C3" s="9"/>
      <c r="D3" s="9"/>
      <c r="E3" s="9"/>
      <c r="F3" s="9"/>
      <c r="G3" s="9"/>
    </row>
    <row r="4" spans="1:13" ht="25.2" customHeight="1" thickBot="1" x14ac:dyDescent="0.35">
      <c r="A4" s="89" t="s">
        <v>17</v>
      </c>
      <c r="B4" s="90"/>
      <c r="C4" s="23"/>
      <c r="D4" s="91" t="s">
        <v>18</v>
      </c>
      <c r="E4" s="92"/>
      <c r="F4" s="10"/>
      <c r="G4" s="9"/>
    </row>
    <row r="5" spans="1:13" ht="25.2" customHeight="1" thickBot="1" x14ac:dyDescent="0.35">
      <c r="A5" s="93" t="s">
        <v>7</v>
      </c>
      <c r="B5" s="94"/>
      <c r="C5" s="80" t="s">
        <v>124</v>
      </c>
      <c r="D5" s="192"/>
      <c r="E5" s="192"/>
      <c r="F5" s="6" t="s">
        <v>84</v>
      </c>
      <c r="G5" s="62" t="s">
        <v>111</v>
      </c>
    </row>
    <row r="6" spans="1:13" ht="25.2" customHeight="1" thickBot="1" x14ac:dyDescent="0.35">
      <c r="A6" s="93" t="s">
        <v>1</v>
      </c>
      <c r="B6" s="94"/>
      <c r="C6" s="80" t="s">
        <v>109</v>
      </c>
      <c r="D6" s="81"/>
      <c r="E6" s="81"/>
      <c r="F6" s="81"/>
      <c r="G6" s="62"/>
    </row>
    <row r="7" spans="1:13" ht="25.2" customHeight="1" thickBot="1" x14ac:dyDescent="0.35">
      <c r="A7" s="6" t="s">
        <v>4</v>
      </c>
      <c r="B7" s="135">
        <v>35000</v>
      </c>
      <c r="C7" s="136"/>
      <c r="D7" s="6" t="s">
        <v>5</v>
      </c>
      <c r="E7" s="80" t="s">
        <v>110</v>
      </c>
      <c r="F7" s="81"/>
      <c r="G7" s="62"/>
      <c r="L7" t="s">
        <v>112</v>
      </c>
      <c r="M7" t="s">
        <v>118</v>
      </c>
    </row>
    <row r="8" spans="1:13" ht="30" customHeight="1" thickBot="1" x14ac:dyDescent="0.35">
      <c r="A8" s="58" t="s">
        <v>8</v>
      </c>
      <c r="B8" s="194" t="s">
        <v>112</v>
      </c>
      <c r="C8" s="11"/>
      <c r="D8" s="52"/>
      <c r="E8" s="54"/>
      <c r="F8" s="54"/>
      <c r="G8" s="51"/>
      <c r="L8" t="s">
        <v>113</v>
      </c>
      <c r="M8" t="s">
        <v>119</v>
      </c>
    </row>
    <row r="9" spans="1:13" ht="40.200000000000003" customHeight="1" thickBot="1" x14ac:dyDescent="0.35">
      <c r="A9" s="6" t="s">
        <v>6</v>
      </c>
      <c r="B9" s="195" t="s">
        <v>120</v>
      </c>
      <c r="C9" s="52"/>
      <c r="D9" s="38"/>
      <c r="E9" s="52"/>
      <c r="F9" s="52"/>
      <c r="G9" s="38"/>
      <c r="I9" s="40"/>
      <c r="L9" t="s">
        <v>114</v>
      </c>
      <c r="M9" t="s">
        <v>120</v>
      </c>
    </row>
    <row r="10" spans="1:13" ht="25.2" customHeight="1" thickBot="1" x14ac:dyDescent="0.35">
      <c r="A10" s="98" t="s">
        <v>9</v>
      </c>
      <c r="B10" s="99"/>
      <c r="C10" s="99"/>
      <c r="D10" s="99"/>
      <c r="E10" s="99"/>
      <c r="F10" s="99"/>
      <c r="G10" s="100"/>
      <c r="L10" t="s">
        <v>115</v>
      </c>
      <c r="M10" t="s">
        <v>121</v>
      </c>
    </row>
    <row r="11" spans="1:13" ht="45" customHeight="1" thickBot="1" x14ac:dyDescent="0.35">
      <c r="A11" s="16" t="s">
        <v>10</v>
      </c>
      <c r="B11" s="14" t="s">
        <v>11</v>
      </c>
      <c r="C11" s="15" t="s">
        <v>13</v>
      </c>
      <c r="D11" s="8" t="s">
        <v>14</v>
      </c>
      <c r="E11" s="15" t="s">
        <v>12</v>
      </c>
      <c r="F11" s="8" t="s">
        <v>15</v>
      </c>
      <c r="G11" s="59" t="s">
        <v>16</v>
      </c>
      <c r="K11" s="193"/>
      <c r="L11" t="s">
        <v>116</v>
      </c>
      <c r="M11" t="s">
        <v>122</v>
      </c>
    </row>
    <row r="12" spans="1:13" ht="15" thickBot="1" x14ac:dyDescent="0.35">
      <c r="A12" s="21" t="s">
        <v>53</v>
      </c>
      <c r="B12" s="4">
        <v>2</v>
      </c>
      <c r="C12" s="17">
        <v>700</v>
      </c>
      <c r="D12" s="31">
        <f>SUM(B12*C12)</f>
        <v>1400</v>
      </c>
      <c r="E12" s="44">
        <v>3</v>
      </c>
      <c r="F12" s="46">
        <v>45</v>
      </c>
      <c r="G12" s="31">
        <f>SUM(E12*F12)</f>
        <v>135</v>
      </c>
      <c r="L12" t="s">
        <v>117</v>
      </c>
      <c r="M12" t="s">
        <v>123</v>
      </c>
    </row>
    <row r="13" spans="1:13" ht="15" thickBot="1" x14ac:dyDescent="0.35">
      <c r="A13" s="4" t="s">
        <v>62</v>
      </c>
      <c r="B13" s="4"/>
      <c r="C13" s="17"/>
      <c r="D13" s="31">
        <f t="shared" ref="D13:D27" si="0">SUM(B13*C13)</f>
        <v>0</v>
      </c>
      <c r="E13" s="45"/>
      <c r="F13" s="46"/>
      <c r="G13" s="31">
        <f t="shared" ref="G13:G27" si="1">SUM(E13*F13)</f>
        <v>0</v>
      </c>
    </row>
    <row r="14" spans="1:13" ht="15" thickBot="1" x14ac:dyDescent="0.35">
      <c r="A14" s="4" t="s">
        <v>54</v>
      </c>
      <c r="B14" s="4"/>
      <c r="C14" s="17"/>
      <c r="D14" s="31">
        <f t="shared" si="0"/>
        <v>0</v>
      </c>
      <c r="E14" s="45"/>
      <c r="F14" s="46"/>
      <c r="G14" s="31">
        <f t="shared" si="1"/>
        <v>0</v>
      </c>
    </row>
    <row r="15" spans="1:13" ht="15" thickBot="1" x14ac:dyDescent="0.35">
      <c r="A15" s="4" t="s">
        <v>55</v>
      </c>
      <c r="B15" s="4"/>
      <c r="C15" s="17"/>
      <c r="D15" s="31">
        <f t="shared" si="0"/>
        <v>0</v>
      </c>
      <c r="E15" s="45"/>
      <c r="F15" s="46"/>
      <c r="G15" s="31">
        <f t="shared" si="1"/>
        <v>0</v>
      </c>
    </row>
    <row r="16" spans="1:13" ht="15" thickBot="1" x14ac:dyDescent="0.35">
      <c r="A16" s="4" t="s">
        <v>57</v>
      </c>
      <c r="B16" s="4"/>
      <c r="C16" s="17"/>
      <c r="D16" s="31">
        <f t="shared" si="0"/>
        <v>0</v>
      </c>
      <c r="E16" s="45"/>
      <c r="F16" s="46"/>
      <c r="G16" s="31">
        <f t="shared" si="1"/>
        <v>0</v>
      </c>
    </row>
    <row r="17" spans="1:9" ht="15" thickBot="1" x14ac:dyDescent="0.35">
      <c r="A17" s="4" t="s">
        <v>56</v>
      </c>
      <c r="B17" s="4"/>
      <c r="C17" s="17"/>
      <c r="D17" s="31">
        <f t="shared" si="0"/>
        <v>0</v>
      </c>
      <c r="E17" s="45"/>
      <c r="F17" s="46"/>
      <c r="G17" s="31">
        <f t="shared" si="1"/>
        <v>0</v>
      </c>
    </row>
    <row r="18" spans="1:9" ht="15" thickBot="1" x14ac:dyDescent="0.35">
      <c r="A18" s="4" t="s">
        <v>58</v>
      </c>
      <c r="B18" s="4"/>
      <c r="C18" s="17"/>
      <c r="D18" s="31">
        <f t="shared" si="0"/>
        <v>0</v>
      </c>
      <c r="E18" s="45"/>
      <c r="F18" s="46"/>
      <c r="G18" s="31">
        <f t="shared" si="1"/>
        <v>0</v>
      </c>
    </row>
    <row r="19" spans="1:9" ht="15" thickBot="1" x14ac:dyDescent="0.35">
      <c r="A19" s="4" t="s">
        <v>59</v>
      </c>
      <c r="B19" s="4"/>
      <c r="C19" s="3"/>
      <c r="D19" s="31">
        <f t="shared" si="0"/>
        <v>0</v>
      </c>
      <c r="E19" s="45"/>
      <c r="F19" s="46"/>
      <c r="G19" s="31">
        <f t="shared" si="1"/>
        <v>0</v>
      </c>
    </row>
    <row r="20" spans="1:9" ht="15" thickBot="1" x14ac:dyDescent="0.35">
      <c r="A20" s="4" t="s">
        <v>60</v>
      </c>
      <c r="B20" s="4"/>
      <c r="C20" s="17"/>
      <c r="D20" s="31">
        <f t="shared" si="0"/>
        <v>0</v>
      </c>
      <c r="E20" s="45"/>
      <c r="F20" s="46"/>
      <c r="G20" s="31">
        <f t="shared" si="1"/>
        <v>0</v>
      </c>
    </row>
    <row r="21" spans="1:9" ht="15" thickBot="1" x14ac:dyDescent="0.35">
      <c r="A21" s="4" t="s">
        <v>61</v>
      </c>
      <c r="B21" s="4"/>
      <c r="C21" s="17"/>
      <c r="D21" s="31">
        <f t="shared" si="0"/>
        <v>0</v>
      </c>
      <c r="E21" s="45"/>
      <c r="F21" s="46"/>
      <c r="G21" s="31">
        <f t="shared" si="1"/>
        <v>0</v>
      </c>
    </row>
    <row r="22" spans="1:9" ht="15" thickBot="1" x14ac:dyDescent="0.35">
      <c r="A22" s="4" t="s">
        <v>63</v>
      </c>
      <c r="B22" s="4"/>
      <c r="C22" s="17"/>
      <c r="D22" s="31">
        <f t="shared" si="0"/>
        <v>0</v>
      </c>
      <c r="E22" s="45"/>
      <c r="F22" s="46"/>
      <c r="G22" s="31">
        <f t="shared" si="1"/>
        <v>0</v>
      </c>
    </row>
    <row r="23" spans="1:9" ht="15" thickBot="1" x14ac:dyDescent="0.35">
      <c r="A23" s="4" t="s">
        <v>64</v>
      </c>
      <c r="B23" s="4"/>
      <c r="C23" s="17"/>
      <c r="D23" s="31">
        <f t="shared" si="0"/>
        <v>0</v>
      </c>
      <c r="E23" s="45"/>
      <c r="F23" s="46"/>
      <c r="G23" s="31">
        <f t="shared" si="1"/>
        <v>0</v>
      </c>
    </row>
    <row r="24" spans="1:9" ht="15" thickBot="1" x14ac:dyDescent="0.35">
      <c r="A24" s="4" t="s">
        <v>65</v>
      </c>
      <c r="B24" s="4"/>
      <c r="C24" s="17"/>
      <c r="D24" s="31">
        <f t="shared" si="0"/>
        <v>0</v>
      </c>
      <c r="E24" s="45"/>
      <c r="F24" s="46"/>
      <c r="G24" s="31">
        <f t="shared" si="1"/>
        <v>0</v>
      </c>
    </row>
    <row r="25" spans="1:9" ht="15" thickBot="1" x14ac:dyDescent="0.35">
      <c r="A25" s="4" t="s">
        <v>66</v>
      </c>
      <c r="B25" s="4"/>
      <c r="C25" s="17"/>
      <c r="D25" s="31">
        <f t="shared" si="0"/>
        <v>0</v>
      </c>
      <c r="E25" s="45"/>
      <c r="F25" s="46"/>
      <c r="G25" s="31">
        <f t="shared" si="1"/>
        <v>0</v>
      </c>
    </row>
    <row r="26" spans="1:9" ht="15" thickBot="1" x14ac:dyDescent="0.35">
      <c r="A26" s="4" t="s">
        <v>67</v>
      </c>
      <c r="B26" s="4"/>
      <c r="C26" s="17"/>
      <c r="D26" s="31">
        <f t="shared" si="0"/>
        <v>0</v>
      </c>
      <c r="E26" s="45"/>
      <c r="F26" s="46"/>
      <c r="G26" s="31">
        <f t="shared" si="1"/>
        <v>0</v>
      </c>
    </row>
    <row r="27" spans="1:9" ht="15" thickBot="1" x14ac:dyDescent="0.35">
      <c r="A27" s="4" t="s">
        <v>68</v>
      </c>
      <c r="B27" s="4"/>
      <c r="C27" s="17"/>
      <c r="D27" s="31">
        <f t="shared" si="0"/>
        <v>0</v>
      </c>
      <c r="E27" s="45"/>
      <c r="F27" s="46"/>
      <c r="G27" s="31">
        <f t="shared" si="1"/>
        <v>0</v>
      </c>
    </row>
    <row r="28" spans="1:9" s="2" customFormat="1" ht="42.45" customHeight="1" thickBot="1" x14ac:dyDescent="0.35">
      <c r="A28" s="137" t="s">
        <v>19</v>
      </c>
      <c r="B28" s="138"/>
      <c r="C28" s="139"/>
      <c r="D28" s="65">
        <f>SUM(D12:D27)</f>
        <v>1400</v>
      </c>
      <c r="E28" s="137" t="s">
        <v>20</v>
      </c>
      <c r="F28" s="139"/>
      <c r="G28" s="67">
        <f>SUM(G12:G27)</f>
        <v>135</v>
      </c>
      <c r="I28"/>
    </row>
    <row r="29" spans="1:9" s="2" customFormat="1" ht="42.45" customHeight="1" thickBot="1" x14ac:dyDescent="0.35">
      <c r="A29" s="66" t="s">
        <v>105</v>
      </c>
      <c r="B29" s="66">
        <v>40</v>
      </c>
      <c r="C29" s="66" t="s">
        <v>106</v>
      </c>
      <c r="D29" s="65">
        <f>D28+(D28*B29/100)</f>
        <v>1960</v>
      </c>
      <c r="E29" s="60"/>
      <c r="F29" s="60"/>
      <c r="G29" s="61"/>
      <c r="I29"/>
    </row>
    <row r="30" spans="1:9" ht="25.2" customHeight="1" thickBot="1" x14ac:dyDescent="0.35">
      <c r="A30" s="83" t="s">
        <v>21</v>
      </c>
      <c r="B30" s="84"/>
      <c r="C30" s="84"/>
      <c r="D30" s="84"/>
      <c r="E30" s="84"/>
      <c r="F30" s="84"/>
      <c r="G30" s="85"/>
      <c r="I30" s="2"/>
    </row>
    <row r="31" spans="1:9" ht="55.2" customHeight="1" thickBot="1" x14ac:dyDescent="0.35">
      <c r="A31" s="102" t="s">
        <v>52</v>
      </c>
      <c r="B31" s="103"/>
      <c r="C31" s="102" t="s">
        <v>22</v>
      </c>
      <c r="D31" s="104"/>
      <c r="E31" s="103"/>
      <c r="F31" s="8" t="s">
        <v>23</v>
      </c>
      <c r="G31" s="7" t="s">
        <v>24</v>
      </c>
    </row>
    <row r="32" spans="1:9" ht="30" customHeight="1" thickBot="1" x14ac:dyDescent="0.35">
      <c r="A32" s="102" t="s">
        <v>26</v>
      </c>
      <c r="B32" s="103"/>
      <c r="C32" s="107">
        <v>2</v>
      </c>
      <c r="D32" s="108"/>
      <c r="E32" s="109"/>
      <c r="F32" s="28">
        <v>40</v>
      </c>
      <c r="G32" s="28">
        <f>SUM(C32*F32)</f>
        <v>80</v>
      </c>
    </row>
    <row r="33" spans="1:7" ht="30" customHeight="1" thickBot="1" x14ac:dyDescent="0.35">
      <c r="A33" s="89" t="s">
        <v>33</v>
      </c>
      <c r="B33" s="90"/>
      <c r="C33" s="107">
        <v>1</v>
      </c>
      <c r="D33" s="108"/>
      <c r="E33" s="109"/>
      <c r="F33" s="28">
        <v>50</v>
      </c>
      <c r="G33" s="28">
        <f t="shared" ref="G33:G39" si="2">SUM(C33*F33)</f>
        <v>50</v>
      </c>
    </row>
    <row r="34" spans="1:7" ht="30" customHeight="1" thickBot="1" x14ac:dyDescent="0.35">
      <c r="A34" s="102" t="s">
        <v>27</v>
      </c>
      <c r="B34" s="103"/>
      <c r="C34" s="107">
        <v>1</v>
      </c>
      <c r="D34" s="108"/>
      <c r="E34" s="109"/>
      <c r="F34" s="28">
        <v>30</v>
      </c>
      <c r="G34" s="28">
        <f t="shared" si="2"/>
        <v>30</v>
      </c>
    </row>
    <row r="35" spans="1:7" ht="30" customHeight="1" thickBot="1" x14ac:dyDescent="0.35">
      <c r="A35" s="102" t="s">
        <v>28</v>
      </c>
      <c r="B35" s="103"/>
      <c r="C35" s="107"/>
      <c r="D35" s="108"/>
      <c r="E35" s="109"/>
      <c r="F35" s="28"/>
      <c r="G35" s="28">
        <f t="shared" si="2"/>
        <v>0</v>
      </c>
    </row>
    <row r="36" spans="1:7" ht="30" customHeight="1" thickBot="1" x14ac:dyDescent="0.35">
      <c r="A36" s="110" t="s">
        <v>29</v>
      </c>
      <c r="B36" s="111"/>
      <c r="C36" s="107"/>
      <c r="D36" s="108"/>
      <c r="E36" s="108"/>
      <c r="F36" s="28"/>
      <c r="G36" s="28">
        <f t="shared" si="2"/>
        <v>0</v>
      </c>
    </row>
    <row r="37" spans="1:7" ht="30" customHeight="1" thickBot="1" x14ac:dyDescent="0.35">
      <c r="A37" s="102" t="s">
        <v>30</v>
      </c>
      <c r="B37" s="103"/>
      <c r="C37" s="107"/>
      <c r="D37" s="108"/>
      <c r="E37" s="109"/>
      <c r="F37" s="28"/>
      <c r="G37" s="28">
        <f t="shared" si="2"/>
        <v>0</v>
      </c>
    </row>
    <row r="38" spans="1:7" ht="30" customHeight="1" thickBot="1" x14ac:dyDescent="0.35">
      <c r="A38" s="102" t="s">
        <v>31</v>
      </c>
      <c r="B38" s="103"/>
      <c r="C38" s="107"/>
      <c r="D38" s="108"/>
      <c r="E38" s="109"/>
      <c r="F38" s="28"/>
      <c r="G38" s="28">
        <f t="shared" si="2"/>
        <v>0</v>
      </c>
    </row>
    <row r="39" spans="1:7" ht="30" customHeight="1" thickBot="1" x14ac:dyDescent="0.35">
      <c r="A39" s="112" t="s">
        <v>32</v>
      </c>
      <c r="B39" s="113"/>
      <c r="C39" s="107"/>
      <c r="D39" s="108"/>
      <c r="E39" s="109"/>
      <c r="F39" s="29"/>
      <c r="G39" s="28">
        <f t="shared" si="2"/>
        <v>0</v>
      </c>
    </row>
    <row r="40" spans="1:7" ht="30" customHeight="1" thickBot="1" x14ac:dyDescent="0.35">
      <c r="A40" s="137" t="s">
        <v>25</v>
      </c>
      <c r="B40" s="138"/>
      <c r="C40" s="138"/>
      <c r="D40" s="138"/>
      <c r="E40" s="138"/>
      <c r="F40" s="139"/>
      <c r="G40" s="68">
        <f>SUM(G32:G39)</f>
        <v>160</v>
      </c>
    </row>
    <row r="41" spans="1:7" ht="15" thickBot="1" x14ac:dyDescent="0.35"/>
    <row r="42" spans="1:7" ht="25.2" customHeight="1" thickBot="1" x14ac:dyDescent="0.35">
      <c r="A42" s="123" t="s">
        <v>34</v>
      </c>
      <c r="B42" s="124"/>
      <c r="C42" s="124"/>
      <c r="D42" s="124"/>
      <c r="E42" s="124"/>
      <c r="F42" s="124"/>
      <c r="G42" s="125"/>
    </row>
    <row r="43" spans="1:7" ht="28.95" customHeight="1" thickBot="1" x14ac:dyDescent="0.35">
      <c r="A43" s="8" t="s">
        <v>35</v>
      </c>
      <c r="B43" s="18" t="s">
        <v>36</v>
      </c>
      <c r="C43" s="8" t="s">
        <v>40</v>
      </c>
      <c r="D43" s="8" t="s">
        <v>41</v>
      </c>
      <c r="E43" s="8" t="s">
        <v>37</v>
      </c>
      <c r="F43" s="8" t="s">
        <v>38</v>
      </c>
      <c r="G43" s="8" t="s">
        <v>39</v>
      </c>
    </row>
    <row r="44" spans="1:7" ht="15" thickBot="1" x14ac:dyDescent="0.35">
      <c r="A44" s="11">
        <v>2</v>
      </c>
      <c r="B44" s="33">
        <v>44168</v>
      </c>
      <c r="C44" s="11">
        <v>4</v>
      </c>
      <c r="D44" s="11">
        <v>5</v>
      </c>
      <c r="E44" s="11"/>
      <c r="F44" s="30">
        <v>40</v>
      </c>
      <c r="G44" s="30">
        <f>A44*((C44+D44)*F44)</f>
        <v>720</v>
      </c>
    </row>
    <row r="45" spans="1:7" ht="15" thickBot="1" x14ac:dyDescent="0.35">
      <c r="A45" s="11"/>
      <c r="B45" s="11"/>
      <c r="C45" s="11"/>
      <c r="D45" s="11"/>
      <c r="E45" s="11"/>
      <c r="F45" s="30"/>
      <c r="G45" s="30">
        <f t="shared" ref="G45:G65" si="3">A45*((C45+D45)*F45)</f>
        <v>0</v>
      </c>
    </row>
    <row r="46" spans="1:7" ht="15" thickBot="1" x14ac:dyDescent="0.35">
      <c r="A46" s="11"/>
      <c r="B46" s="11"/>
      <c r="C46" s="11"/>
      <c r="D46" s="11"/>
      <c r="E46" s="11"/>
      <c r="F46" s="30"/>
      <c r="G46" s="30">
        <f t="shared" si="3"/>
        <v>0</v>
      </c>
    </row>
    <row r="47" spans="1:7" ht="15" thickBot="1" x14ac:dyDescent="0.35">
      <c r="A47" s="11"/>
      <c r="B47" s="11"/>
      <c r="C47" s="11"/>
      <c r="D47" s="11"/>
      <c r="E47" s="11"/>
      <c r="F47" s="30"/>
      <c r="G47" s="30">
        <f t="shared" si="3"/>
        <v>0</v>
      </c>
    </row>
    <row r="48" spans="1:7" ht="15" thickBot="1" x14ac:dyDescent="0.35">
      <c r="A48" s="11"/>
      <c r="B48" s="11"/>
      <c r="C48" s="11"/>
      <c r="D48" s="11"/>
      <c r="E48" s="11"/>
      <c r="F48" s="30"/>
      <c r="G48" s="30">
        <f t="shared" si="3"/>
        <v>0</v>
      </c>
    </row>
    <row r="49" spans="1:7" ht="15" thickBot="1" x14ac:dyDescent="0.35">
      <c r="A49" s="11"/>
      <c r="B49" s="11"/>
      <c r="C49" s="11"/>
      <c r="D49" s="11"/>
      <c r="E49" s="11"/>
      <c r="F49" s="30"/>
      <c r="G49" s="30">
        <f t="shared" si="3"/>
        <v>0</v>
      </c>
    </row>
    <row r="50" spans="1:7" ht="15" thickBot="1" x14ac:dyDescent="0.35">
      <c r="A50" s="11"/>
      <c r="B50" s="11"/>
      <c r="C50" s="11"/>
      <c r="D50" s="11"/>
      <c r="E50" s="11"/>
      <c r="F50" s="30"/>
      <c r="G50" s="30">
        <f t="shared" si="3"/>
        <v>0</v>
      </c>
    </row>
    <row r="51" spans="1:7" ht="15" thickBot="1" x14ac:dyDescent="0.35">
      <c r="A51" s="11"/>
      <c r="B51" s="11"/>
      <c r="C51" s="11"/>
      <c r="D51" s="11"/>
      <c r="E51" s="11"/>
      <c r="F51" s="30"/>
      <c r="G51" s="30">
        <f t="shared" si="3"/>
        <v>0</v>
      </c>
    </row>
    <row r="52" spans="1:7" ht="15" thickBot="1" x14ac:dyDescent="0.35">
      <c r="A52" s="11"/>
      <c r="B52" s="11"/>
      <c r="C52" s="11"/>
      <c r="D52" s="11"/>
      <c r="E52" s="11"/>
      <c r="F52" s="30"/>
      <c r="G52" s="30">
        <f t="shared" si="3"/>
        <v>0</v>
      </c>
    </row>
    <row r="53" spans="1:7" ht="15" thickBot="1" x14ac:dyDescent="0.35">
      <c r="A53" s="11"/>
      <c r="B53" s="11"/>
      <c r="C53" s="11"/>
      <c r="D53" s="11"/>
      <c r="E53" s="11"/>
      <c r="F53" s="30"/>
      <c r="G53" s="30">
        <f t="shared" si="3"/>
        <v>0</v>
      </c>
    </row>
    <row r="54" spans="1:7" ht="15" thickBot="1" x14ac:dyDescent="0.35">
      <c r="A54" s="11"/>
      <c r="B54" s="11"/>
      <c r="C54" s="11"/>
      <c r="D54" s="11"/>
      <c r="E54" s="11"/>
      <c r="F54" s="30"/>
      <c r="G54" s="30">
        <f t="shared" si="3"/>
        <v>0</v>
      </c>
    </row>
    <row r="55" spans="1:7" ht="15" thickBot="1" x14ac:dyDescent="0.35">
      <c r="A55" s="11"/>
      <c r="B55" s="11"/>
      <c r="C55" s="11"/>
      <c r="D55" s="11"/>
      <c r="E55" s="11"/>
      <c r="F55" s="30"/>
      <c r="G55" s="30">
        <f t="shared" si="3"/>
        <v>0</v>
      </c>
    </row>
    <row r="56" spans="1:7" ht="15" thickBot="1" x14ac:dyDescent="0.35">
      <c r="A56" s="11"/>
      <c r="B56" s="11"/>
      <c r="C56" s="11"/>
      <c r="D56" s="11"/>
      <c r="E56" s="11"/>
      <c r="F56" s="30"/>
      <c r="G56" s="30">
        <f t="shared" si="3"/>
        <v>0</v>
      </c>
    </row>
    <row r="57" spans="1:7" ht="15" thickBot="1" x14ac:dyDescent="0.35">
      <c r="A57" s="11"/>
      <c r="B57" s="11"/>
      <c r="C57" s="11"/>
      <c r="D57" s="11"/>
      <c r="E57" s="11"/>
      <c r="F57" s="30"/>
      <c r="G57" s="30">
        <f t="shared" si="3"/>
        <v>0</v>
      </c>
    </row>
    <row r="58" spans="1:7" ht="15" thickBot="1" x14ac:dyDescent="0.35">
      <c r="A58" s="11"/>
      <c r="B58" s="11"/>
      <c r="C58" s="11"/>
      <c r="D58" s="11"/>
      <c r="E58" s="11"/>
      <c r="F58" s="30"/>
      <c r="G58" s="30">
        <f t="shared" si="3"/>
        <v>0</v>
      </c>
    </row>
    <row r="59" spans="1:7" ht="15" thickBot="1" x14ac:dyDescent="0.35">
      <c r="A59" s="11"/>
      <c r="B59" s="11"/>
      <c r="C59" s="11"/>
      <c r="D59" s="11"/>
      <c r="E59" s="11"/>
      <c r="F59" s="30"/>
      <c r="G59" s="30">
        <f t="shared" si="3"/>
        <v>0</v>
      </c>
    </row>
    <row r="60" spans="1:7" ht="15" thickBot="1" x14ac:dyDescent="0.35">
      <c r="A60" s="11"/>
      <c r="B60" s="11"/>
      <c r="C60" s="11"/>
      <c r="D60" s="11"/>
      <c r="E60" s="11"/>
      <c r="F60" s="30"/>
      <c r="G60" s="30">
        <f t="shared" si="3"/>
        <v>0</v>
      </c>
    </row>
    <row r="61" spans="1:7" ht="15" thickBot="1" x14ac:dyDescent="0.35">
      <c r="A61" s="11"/>
      <c r="B61" s="11"/>
      <c r="C61" s="11"/>
      <c r="D61" s="11"/>
      <c r="E61" s="11"/>
      <c r="F61" s="30"/>
      <c r="G61" s="30">
        <f t="shared" si="3"/>
        <v>0</v>
      </c>
    </row>
    <row r="62" spans="1:7" ht="15" thickBot="1" x14ac:dyDescent="0.35">
      <c r="A62" s="11"/>
      <c r="B62" s="11"/>
      <c r="C62" s="11"/>
      <c r="D62" s="11"/>
      <c r="E62" s="11"/>
      <c r="F62" s="30"/>
      <c r="G62" s="30">
        <f t="shared" si="3"/>
        <v>0</v>
      </c>
    </row>
    <row r="63" spans="1:7" ht="15" thickBot="1" x14ac:dyDescent="0.35">
      <c r="A63" s="11"/>
      <c r="B63" s="11"/>
      <c r="C63" s="11"/>
      <c r="D63" s="11"/>
      <c r="E63" s="11"/>
      <c r="F63" s="30"/>
      <c r="G63" s="30">
        <f t="shared" si="3"/>
        <v>0</v>
      </c>
    </row>
    <row r="64" spans="1:7" ht="15" thickBot="1" x14ac:dyDescent="0.35">
      <c r="A64" s="11"/>
      <c r="B64" s="11"/>
      <c r="C64" s="11"/>
      <c r="D64" s="11"/>
      <c r="E64" s="11"/>
      <c r="F64" s="30"/>
      <c r="G64" s="30">
        <f t="shared" si="3"/>
        <v>0</v>
      </c>
    </row>
    <row r="65" spans="1:12" ht="15" thickBot="1" x14ac:dyDescent="0.35">
      <c r="A65" s="11"/>
      <c r="B65" s="11"/>
      <c r="C65" s="11"/>
      <c r="D65" s="11"/>
      <c r="E65" s="11"/>
      <c r="F65" s="30"/>
      <c r="G65" s="30">
        <f t="shared" si="3"/>
        <v>0</v>
      </c>
    </row>
    <row r="66" spans="1:12" ht="30" customHeight="1" thickBot="1" x14ac:dyDescent="0.35">
      <c r="A66" s="143" t="s">
        <v>81</v>
      </c>
      <c r="B66" s="144"/>
      <c r="C66" s="144"/>
      <c r="D66" s="144"/>
      <c r="E66" s="144"/>
      <c r="F66" s="145"/>
      <c r="G66" s="69">
        <f>SUM(G44:G65)</f>
        <v>720</v>
      </c>
    </row>
    <row r="67" spans="1:12" ht="6.6" customHeight="1" thickBot="1" x14ac:dyDescent="0.35">
      <c r="A67" s="70"/>
      <c r="B67" s="71"/>
      <c r="C67" s="71"/>
      <c r="D67" s="71"/>
      <c r="E67" s="71"/>
      <c r="F67" s="71"/>
      <c r="G67" s="69"/>
    </row>
    <row r="68" spans="1:12" ht="30" customHeight="1" thickBot="1" x14ac:dyDescent="0.35">
      <c r="A68" s="70"/>
      <c r="B68" s="71"/>
      <c r="C68" s="72"/>
      <c r="D68" s="66" t="s">
        <v>107</v>
      </c>
      <c r="E68" s="66">
        <v>40</v>
      </c>
      <c r="F68" s="73" t="s">
        <v>108</v>
      </c>
      <c r="G68" s="74">
        <f>G66+(G66*E68/100)+(G40+(G40*E68/100))+(G28+(G28*E68/100))</f>
        <v>1421</v>
      </c>
    </row>
    <row r="69" spans="1:12" ht="39" customHeight="1" thickBot="1" x14ac:dyDescent="0.35"/>
    <row r="70" spans="1:12" ht="30" customHeight="1" thickBot="1" x14ac:dyDescent="0.4">
      <c r="A70" s="140" t="s">
        <v>42</v>
      </c>
      <c r="B70" s="141"/>
      <c r="C70" s="141"/>
      <c r="D70" s="141"/>
      <c r="E70" s="141"/>
      <c r="F70" s="142"/>
      <c r="G70" s="47">
        <f>G68</f>
        <v>1421</v>
      </c>
    </row>
    <row r="71" spans="1:12" ht="30" customHeight="1" thickBot="1" x14ac:dyDescent="0.4">
      <c r="A71" s="140" t="s">
        <v>43</v>
      </c>
      <c r="B71" s="141"/>
      <c r="C71" s="141"/>
      <c r="D71" s="141"/>
      <c r="E71" s="141"/>
      <c r="F71" s="142"/>
      <c r="G71" s="47">
        <f>SUM(D29+G68)</f>
        <v>3381</v>
      </c>
    </row>
    <row r="72" spans="1:12" ht="30" customHeight="1" thickBot="1" x14ac:dyDescent="0.4">
      <c r="A72" s="140" t="s">
        <v>51</v>
      </c>
      <c r="B72" s="141"/>
      <c r="C72" s="141"/>
      <c r="D72" s="141"/>
      <c r="E72" s="141"/>
      <c r="F72" s="142"/>
      <c r="G72" s="63">
        <v>5000</v>
      </c>
      <c r="H72" s="41" t="s">
        <v>82</v>
      </c>
      <c r="I72" s="42"/>
      <c r="J72" s="43"/>
      <c r="K72" s="43"/>
      <c r="L72" s="43"/>
    </row>
    <row r="73" spans="1:12" ht="30" customHeight="1" thickBot="1" x14ac:dyDescent="0.4">
      <c r="A73" s="140" t="s">
        <v>99</v>
      </c>
      <c r="B73" s="141"/>
      <c r="C73" s="141"/>
      <c r="D73" s="141"/>
      <c r="E73" s="141"/>
      <c r="F73" s="142"/>
      <c r="G73" s="47">
        <f>G72-G71</f>
        <v>1619</v>
      </c>
      <c r="H73" s="41" t="s">
        <v>83</v>
      </c>
      <c r="I73" s="43"/>
      <c r="J73" s="43"/>
      <c r="K73" s="43"/>
      <c r="L73" s="43"/>
    </row>
    <row r="74" spans="1:12" ht="30" customHeight="1" thickBot="1" x14ac:dyDescent="0.4">
      <c r="A74" s="140" t="s">
        <v>100</v>
      </c>
      <c r="B74" s="141"/>
      <c r="C74" s="141"/>
      <c r="D74" s="141"/>
      <c r="E74" s="141"/>
      <c r="F74" s="142"/>
      <c r="G74" s="64">
        <f>(G72-G71)/G71</f>
        <v>0.47885241052942917</v>
      </c>
      <c r="H74" s="43"/>
      <c r="I74" s="43"/>
      <c r="J74" s="43"/>
      <c r="K74" s="43"/>
      <c r="L74" s="43"/>
    </row>
    <row r="75" spans="1:12" ht="30" customHeight="1" thickBot="1" x14ac:dyDescent="0.4">
      <c r="A75" s="158" t="s">
        <v>101</v>
      </c>
      <c r="B75" s="159"/>
      <c r="C75" s="159"/>
      <c r="D75" s="159"/>
      <c r="E75" s="159"/>
      <c r="F75" s="160"/>
      <c r="G75" s="47">
        <f>D29-D28</f>
        <v>560</v>
      </c>
    </row>
    <row r="76" spans="1:12" ht="30" customHeight="1" thickBot="1" x14ac:dyDescent="0.4">
      <c r="A76" s="158" t="s">
        <v>102</v>
      </c>
      <c r="B76" s="161"/>
      <c r="C76" s="161"/>
      <c r="D76" s="161"/>
      <c r="E76" s="161"/>
      <c r="F76" s="162"/>
      <c r="G76" s="64">
        <f>(D29-D28)/D28</f>
        <v>0.4</v>
      </c>
    </row>
    <row r="77" spans="1:12" ht="30" customHeight="1" thickBot="1" x14ac:dyDescent="0.4">
      <c r="A77" s="140" t="s">
        <v>103</v>
      </c>
      <c r="B77" s="141"/>
      <c r="C77" s="141"/>
      <c r="D77" s="141"/>
      <c r="E77" s="141"/>
      <c r="F77" s="142"/>
      <c r="G77" s="47">
        <f>G68-(G66+G40+G28)</f>
        <v>406</v>
      </c>
    </row>
    <row r="78" spans="1:12" ht="30" customHeight="1" thickBot="1" x14ac:dyDescent="0.4">
      <c r="A78" s="158" t="s">
        <v>104</v>
      </c>
      <c r="B78" s="159"/>
      <c r="C78" s="159"/>
      <c r="D78" s="159"/>
      <c r="E78" s="159"/>
      <c r="F78" s="159"/>
      <c r="G78" s="64">
        <f>(G70-(G66+G40+G28))/(G66+G40+G28)</f>
        <v>0.4</v>
      </c>
    </row>
    <row r="79" spans="1:12" ht="30" customHeight="1" thickBot="1" x14ac:dyDescent="0.35">
      <c r="A79" s="146" t="s">
        <v>48</v>
      </c>
      <c r="B79" s="147"/>
      <c r="C79" s="147"/>
      <c r="D79" s="147"/>
      <c r="E79" s="147"/>
      <c r="F79" s="147"/>
      <c r="G79" s="148"/>
    </row>
    <row r="80" spans="1:12" x14ac:dyDescent="0.3">
      <c r="A80" s="149"/>
      <c r="B80" s="150"/>
      <c r="C80" s="150"/>
      <c r="D80" s="150"/>
      <c r="E80" s="150"/>
      <c r="F80" s="150"/>
      <c r="G80" s="151"/>
    </row>
    <row r="81" spans="1:7" x14ac:dyDescent="0.3">
      <c r="A81" s="152"/>
      <c r="B81" s="153"/>
      <c r="C81" s="153"/>
      <c r="D81" s="153"/>
      <c r="E81" s="153"/>
      <c r="F81" s="153"/>
      <c r="G81" s="154"/>
    </row>
    <row r="82" spans="1:7" x14ac:dyDescent="0.3">
      <c r="A82" s="152"/>
      <c r="B82" s="153"/>
      <c r="C82" s="153"/>
      <c r="D82" s="153"/>
      <c r="E82" s="153"/>
      <c r="F82" s="153"/>
      <c r="G82" s="154"/>
    </row>
    <row r="83" spans="1:7" x14ac:dyDescent="0.3">
      <c r="A83" s="152"/>
      <c r="B83" s="153"/>
      <c r="C83" s="153"/>
      <c r="D83" s="153"/>
      <c r="E83" s="153"/>
      <c r="F83" s="153"/>
      <c r="G83" s="154"/>
    </row>
    <row r="84" spans="1:7" x14ac:dyDescent="0.3">
      <c r="A84" s="152"/>
      <c r="B84" s="153"/>
      <c r="C84" s="153"/>
      <c r="D84" s="153"/>
      <c r="E84" s="153"/>
      <c r="F84" s="153"/>
      <c r="G84" s="154"/>
    </row>
    <row r="85" spans="1:7" x14ac:dyDescent="0.3">
      <c r="A85" s="152"/>
      <c r="B85" s="153"/>
      <c r="C85" s="153"/>
      <c r="D85" s="153"/>
      <c r="E85" s="153"/>
      <c r="F85" s="153"/>
      <c r="G85" s="154"/>
    </row>
    <row r="86" spans="1:7" x14ac:dyDescent="0.3">
      <c r="A86" s="152"/>
      <c r="B86" s="153"/>
      <c r="C86" s="153"/>
      <c r="D86" s="153"/>
      <c r="E86" s="153"/>
      <c r="F86" s="153"/>
      <c r="G86" s="154"/>
    </row>
    <row r="87" spans="1:7" ht="15" thickBot="1" x14ac:dyDescent="0.35">
      <c r="A87" s="155"/>
      <c r="B87" s="156"/>
      <c r="C87" s="156"/>
      <c r="D87" s="156"/>
      <c r="E87" s="156"/>
      <c r="F87" s="156"/>
      <c r="G87" s="157"/>
    </row>
  </sheetData>
  <mergeCells count="42">
    <mergeCell ref="A79:G79"/>
    <mergeCell ref="A80:G87"/>
    <mergeCell ref="A73:F73"/>
    <mergeCell ref="A74:F74"/>
    <mergeCell ref="A75:F75"/>
    <mergeCell ref="A76:F76"/>
    <mergeCell ref="A77:F77"/>
    <mergeCell ref="A78:F78"/>
    <mergeCell ref="A72:F72"/>
    <mergeCell ref="A37:B37"/>
    <mergeCell ref="C37:E37"/>
    <mergeCell ref="A38:B38"/>
    <mergeCell ref="C38:E38"/>
    <mergeCell ref="A39:B39"/>
    <mergeCell ref="C39:E39"/>
    <mergeCell ref="A40:F40"/>
    <mergeCell ref="A42:G42"/>
    <mergeCell ref="A66:F66"/>
    <mergeCell ref="A70:F70"/>
    <mergeCell ref="A71:F71"/>
    <mergeCell ref="A34:B34"/>
    <mergeCell ref="C34:E34"/>
    <mergeCell ref="A35:B35"/>
    <mergeCell ref="C35:E35"/>
    <mergeCell ref="A36:B36"/>
    <mergeCell ref="C36:E36"/>
    <mergeCell ref="A31:B31"/>
    <mergeCell ref="C31:E31"/>
    <mergeCell ref="A32:B32"/>
    <mergeCell ref="C32:E32"/>
    <mergeCell ref="A33:B33"/>
    <mergeCell ref="C33:E33"/>
    <mergeCell ref="A30:G30"/>
    <mergeCell ref="A1:G1"/>
    <mergeCell ref="A4:B4"/>
    <mergeCell ref="D4:E4"/>
    <mergeCell ref="A5:B5"/>
    <mergeCell ref="A6:B6"/>
    <mergeCell ref="B7:C7"/>
    <mergeCell ref="A10:G10"/>
    <mergeCell ref="A28:C28"/>
    <mergeCell ref="E28:F28"/>
  </mergeCells>
  <dataValidations count="2">
    <dataValidation type="list" allowBlank="1" showInputMessage="1" showErrorMessage="1" sqref="B8" xr:uid="{88ED1FF7-EB79-46AB-8DA6-5422F4C51CF5}">
      <formula1>$L$7:$L$12</formula1>
    </dataValidation>
    <dataValidation type="list" allowBlank="1" showInputMessage="1" showErrorMessage="1" sqref="B9" xr:uid="{E0441C49-0EB0-4C94-968F-4FD1836CA086}">
      <formula1>$M$7:$M$12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er">
                <anchor moveWithCells="1" sizeWithCells="1">
                  <from>
                    <xdr:col>8</xdr:col>
                    <xdr:colOff>312420</xdr:colOff>
                    <xdr:row>2</xdr:row>
                    <xdr:rowOff>99060</xdr:rowOff>
                  </from>
                  <to>
                    <xdr:col>9</xdr:col>
                    <xdr:colOff>571500</xdr:colOff>
                    <xdr:row>3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3CDCC-FE1B-4535-8D4B-E01F4978F399}">
  <sheetPr codeName="Feuil9"/>
  <dimension ref="A1:M87"/>
  <sheetViews>
    <sheetView workbookViewId="0">
      <selection activeCell="J74" sqref="J74"/>
    </sheetView>
  </sheetViews>
  <sheetFormatPr baseColWidth="10" defaultRowHeight="14.4" x14ac:dyDescent="0.3"/>
  <cols>
    <col min="1" max="1" width="20.5546875" customWidth="1"/>
    <col min="2" max="2" width="13.77734375" bestFit="1" customWidth="1"/>
    <col min="3" max="3" width="13" style="1" customWidth="1"/>
    <col min="4" max="4" width="14.109375" customWidth="1"/>
    <col min="5" max="5" width="13.6640625" bestFit="1" customWidth="1"/>
    <col min="6" max="6" width="18.33203125" customWidth="1"/>
    <col min="7" max="7" width="22.5546875" bestFit="1" customWidth="1"/>
    <col min="12" max="13" width="0" hidden="1" customWidth="1"/>
  </cols>
  <sheetData>
    <row r="1" spans="1:13" ht="25.2" customHeight="1" thickBot="1" x14ac:dyDescent="0.35">
      <c r="A1" s="132" t="s">
        <v>0</v>
      </c>
      <c r="B1" s="133"/>
      <c r="C1" s="133"/>
      <c r="D1" s="133"/>
      <c r="E1" s="133"/>
      <c r="F1" s="133"/>
      <c r="G1" s="134"/>
    </row>
    <row r="2" spans="1:13" ht="19.95" customHeight="1" thickBot="1" x14ac:dyDescent="0.35">
      <c r="A2" s="6" t="s">
        <v>3</v>
      </c>
      <c r="B2" s="11">
        <v>1</v>
      </c>
      <c r="C2" s="11">
        <v>2</v>
      </c>
      <c r="D2" s="11">
        <v>3</v>
      </c>
      <c r="E2" s="11">
        <v>4</v>
      </c>
      <c r="F2" s="12">
        <v>5</v>
      </c>
      <c r="G2" s="11"/>
    </row>
    <row r="3" spans="1:13" ht="40.200000000000003" customHeight="1" thickBot="1" x14ac:dyDescent="0.35">
      <c r="A3" s="8" t="s">
        <v>2</v>
      </c>
      <c r="B3" s="9"/>
      <c r="C3" s="9"/>
      <c r="D3" s="9"/>
      <c r="E3" s="9"/>
      <c r="F3" s="9"/>
      <c r="G3" s="9"/>
    </row>
    <row r="4" spans="1:13" ht="25.2" customHeight="1" thickBot="1" x14ac:dyDescent="0.35">
      <c r="A4" s="89" t="s">
        <v>17</v>
      </c>
      <c r="B4" s="90"/>
      <c r="C4" s="23"/>
      <c r="D4" s="91" t="s">
        <v>18</v>
      </c>
      <c r="E4" s="92"/>
      <c r="F4" s="10"/>
      <c r="G4" s="9"/>
    </row>
    <row r="5" spans="1:13" ht="25.2" customHeight="1" thickBot="1" x14ac:dyDescent="0.35">
      <c r="A5" s="93" t="s">
        <v>7</v>
      </c>
      <c r="B5" s="94"/>
      <c r="C5" s="80" t="s">
        <v>126</v>
      </c>
      <c r="D5" s="192"/>
      <c r="E5" s="192"/>
      <c r="F5" s="6" t="s">
        <v>84</v>
      </c>
      <c r="G5" s="62" t="s">
        <v>127</v>
      </c>
    </row>
    <row r="6" spans="1:13" ht="25.2" customHeight="1" thickBot="1" x14ac:dyDescent="0.35">
      <c r="A6" s="93" t="s">
        <v>1</v>
      </c>
      <c r="B6" s="94"/>
      <c r="C6" s="80" t="s">
        <v>128</v>
      </c>
      <c r="D6" s="81"/>
      <c r="E6" s="81"/>
      <c r="F6" s="81"/>
      <c r="G6" s="62"/>
    </row>
    <row r="7" spans="1:13" ht="25.2" customHeight="1" thickBot="1" x14ac:dyDescent="0.35">
      <c r="A7" s="6" t="s">
        <v>4</v>
      </c>
      <c r="B7" s="135">
        <v>35000</v>
      </c>
      <c r="C7" s="136"/>
      <c r="D7" s="6" t="s">
        <v>5</v>
      </c>
      <c r="E7" s="80" t="s">
        <v>110</v>
      </c>
      <c r="F7" s="81"/>
      <c r="G7" s="62"/>
      <c r="L7" t="s">
        <v>112</v>
      </c>
      <c r="M7" t="s">
        <v>118</v>
      </c>
    </row>
    <row r="8" spans="1:13" ht="30" customHeight="1" thickBot="1" x14ac:dyDescent="0.35">
      <c r="A8" s="58" t="s">
        <v>8</v>
      </c>
      <c r="B8" s="194" t="s">
        <v>115</v>
      </c>
      <c r="C8" s="11"/>
      <c r="D8" s="52"/>
      <c r="E8" s="54"/>
      <c r="F8" s="54"/>
      <c r="G8" s="51"/>
      <c r="L8" t="s">
        <v>113</v>
      </c>
      <c r="M8" t="s">
        <v>119</v>
      </c>
    </row>
    <row r="9" spans="1:13" ht="40.200000000000003" customHeight="1" thickBot="1" x14ac:dyDescent="0.35">
      <c r="A9" s="6" t="s">
        <v>6</v>
      </c>
      <c r="B9" s="195" t="s">
        <v>122</v>
      </c>
      <c r="C9" s="52"/>
      <c r="D9" s="38"/>
      <c r="E9" s="52"/>
      <c r="F9" s="52"/>
      <c r="G9" s="38"/>
      <c r="I9" s="40"/>
      <c r="L9" t="s">
        <v>114</v>
      </c>
      <c r="M9" t="s">
        <v>120</v>
      </c>
    </row>
    <row r="10" spans="1:13" ht="25.2" customHeight="1" thickBot="1" x14ac:dyDescent="0.35">
      <c r="A10" s="98" t="s">
        <v>9</v>
      </c>
      <c r="B10" s="99"/>
      <c r="C10" s="99"/>
      <c r="D10" s="99"/>
      <c r="E10" s="99"/>
      <c r="F10" s="99"/>
      <c r="G10" s="100"/>
      <c r="L10" t="s">
        <v>115</v>
      </c>
      <c r="M10" t="s">
        <v>121</v>
      </c>
    </row>
    <row r="11" spans="1:13" ht="45" customHeight="1" thickBot="1" x14ac:dyDescent="0.35">
      <c r="A11" s="16" t="s">
        <v>10</v>
      </c>
      <c r="B11" s="14" t="s">
        <v>11</v>
      </c>
      <c r="C11" s="15" t="s">
        <v>13</v>
      </c>
      <c r="D11" s="8" t="s">
        <v>14</v>
      </c>
      <c r="E11" s="15" t="s">
        <v>12</v>
      </c>
      <c r="F11" s="8" t="s">
        <v>15</v>
      </c>
      <c r="G11" s="75" t="s">
        <v>16</v>
      </c>
      <c r="K11" s="193"/>
      <c r="L11" t="s">
        <v>116</v>
      </c>
      <c r="M11" t="s">
        <v>122</v>
      </c>
    </row>
    <row r="12" spans="1:13" ht="15" thickBot="1" x14ac:dyDescent="0.35">
      <c r="A12" s="21" t="s">
        <v>53</v>
      </c>
      <c r="B12" s="4">
        <v>3</v>
      </c>
      <c r="C12" s="17">
        <v>700</v>
      </c>
      <c r="D12" s="31">
        <f>SUM(B12*C12)</f>
        <v>2100</v>
      </c>
      <c r="E12" s="44">
        <v>5</v>
      </c>
      <c r="F12" s="46">
        <v>32</v>
      </c>
      <c r="G12" s="31">
        <f>SUM(E12*F12)</f>
        <v>160</v>
      </c>
      <c r="L12" t="s">
        <v>117</v>
      </c>
      <c r="M12" t="s">
        <v>123</v>
      </c>
    </row>
    <row r="13" spans="1:13" ht="15" thickBot="1" x14ac:dyDescent="0.35">
      <c r="A13" s="4" t="s">
        <v>62</v>
      </c>
      <c r="B13" s="4"/>
      <c r="C13" s="17"/>
      <c r="D13" s="31">
        <f t="shared" ref="D13:D27" si="0">SUM(B13*C13)</f>
        <v>0</v>
      </c>
      <c r="E13" s="45"/>
      <c r="F13" s="46"/>
      <c r="G13" s="31">
        <f t="shared" ref="G13:G27" si="1">SUM(E13*F13)</f>
        <v>0</v>
      </c>
    </row>
    <row r="14" spans="1:13" ht="15" thickBot="1" x14ac:dyDescent="0.35">
      <c r="A14" s="4" t="s">
        <v>54</v>
      </c>
      <c r="B14" s="4"/>
      <c r="C14" s="17"/>
      <c r="D14" s="31">
        <f t="shared" si="0"/>
        <v>0</v>
      </c>
      <c r="E14" s="45"/>
      <c r="F14" s="46"/>
      <c r="G14" s="31">
        <f t="shared" si="1"/>
        <v>0</v>
      </c>
    </row>
    <row r="15" spans="1:13" ht="15" thickBot="1" x14ac:dyDescent="0.35">
      <c r="A15" s="4" t="s">
        <v>55</v>
      </c>
      <c r="B15" s="4"/>
      <c r="C15" s="17"/>
      <c r="D15" s="31">
        <f t="shared" si="0"/>
        <v>0</v>
      </c>
      <c r="E15" s="45"/>
      <c r="F15" s="46"/>
      <c r="G15" s="31">
        <f t="shared" si="1"/>
        <v>0</v>
      </c>
    </row>
    <row r="16" spans="1:13" ht="15" thickBot="1" x14ac:dyDescent="0.35">
      <c r="A16" s="4" t="s">
        <v>57</v>
      </c>
      <c r="B16" s="4"/>
      <c r="C16" s="17"/>
      <c r="D16" s="31">
        <f t="shared" si="0"/>
        <v>0</v>
      </c>
      <c r="E16" s="45"/>
      <c r="F16" s="46"/>
      <c r="G16" s="31">
        <f t="shared" si="1"/>
        <v>0</v>
      </c>
    </row>
    <row r="17" spans="1:9" ht="15" thickBot="1" x14ac:dyDescent="0.35">
      <c r="A17" s="4" t="s">
        <v>56</v>
      </c>
      <c r="B17" s="4"/>
      <c r="C17" s="17"/>
      <c r="D17" s="31">
        <f t="shared" si="0"/>
        <v>0</v>
      </c>
      <c r="E17" s="45"/>
      <c r="F17" s="46"/>
      <c r="G17" s="31">
        <f t="shared" si="1"/>
        <v>0</v>
      </c>
    </row>
    <row r="18" spans="1:9" ht="15" thickBot="1" x14ac:dyDescent="0.35">
      <c r="A18" s="4" t="s">
        <v>58</v>
      </c>
      <c r="B18" s="4"/>
      <c r="C18" s="17"/>
      <c r="D18" s="31">
        <f t="shared" si="0"/>
        <v>0</v>
      </c>
      <c r="E18" s="45"/>
      <c r="F18" s="46"/>
      <c r="G18" s="31">
        <f t="shared" si="1"/>
        <v>0</v>
      </c>
    </row>
    <row r="19" spans="1:9" ht="15" thickBot="1" x14ac:dyDescent="0.35">
      <c r="A19" s="4" t="s">
        <v>59</v>
      </c>
      <c r="B19" s="4"/>
      <c r="C19" s="3"/>
      <c r="D19" s="31">
        <f t="shared" si="0"/>
        <v>0</v>
      </c>
      <c r="E19" s="45"/>
      <c r="F19" s="46"/>
      <c r="G19" s="31">
        <f t="shared" si="1"/>
        <v>0</v>
      </c>
    </row>
    <row r="20" spans="1:9" ht="15" thickBot="1" x14ac:dyDescent="0.35">
      <c r="A20" s="4" t="s">
        <v>60</v>
      </c>
      <c r="B20" s="4"/>
      <c r="C20" s="17"/>
      <c r="D20" s="31">
        <f t="shared" si="0"/>
        <v>0</v>
      </c>
      <c r="E20" s="45"/>
      <c r="F20" s="46"/>
      <c r="G20" s="31">
        <f t="shared" si="1"/>
        <v>0</v>
      </c>
    </row>
    <row r="21" spans="1:9" ht="15" thickBot="1" x14ac:dyDescent="0.35">
      <c r="A21" s="4" t="s">
        <v>61</v>
      </c>
      <c r="B21" s="4"/>
      <c r="C21" s="17"/>
      <c r="D21" s="31">
        <f t="shared" si="0"/>
        <v>0</v>
      </c>
      <c r="E21" s="45"/>
      <c r="F21" s="46"/>
      <c r="G21" s="31">
        <f t="shared" si="1"/>
        <v>0</v>
      </c>
    </row>
    <row r="22" spans="1:9" ht="15" thickBot="1" x14ac:dyDescent="0.35">
      <c r="A22" s="4" t="s">
        <v>63</v>
      </c>
      <c r="B22" s="4"/>
      <c r="C22" s="17"/>
      <c r="D22" s="31">
        <f t="shared" si="0"/>
        <v>0</v>
      </c>
      <c r="E22" s="45"/>
      <c r="F22" s="46"/>
      <c r="G22" s="31">
        <f t="shared" si="1"/>
        <v>0</v>
      </c>
    </row>
    <row r="23" spans="1:9" ht="15" thickBot="1" x14ac:dyDescent="0.35">
      <c r="A23" s="4" t="s">
        <v>64</v>
      </c>
      <c r="B23" s="4"/>
      <c r="C23" s="17"/>
      <c r="D23" s="31">
        <f t="shared" si="0"/>
        <v>0</v>
      </c>
      <c r="E23" s="45"/>
      <c r="F23" s="46"/>
      <c r="G23" s="31">
        <f t="shared" si="1"/>
        <v>0</v>
      </c>
    </row>
    <row r="24" spans="1:9" ht="15" thickBot="1" x14ac:dyDescent="0.35">
      <c r="A24" s="4" t="s">
        <v>65</v>
      </c>
      <c r="B24" s="4"/>
      <c r="C24" s="17"/>
      <c r="D24" s="31">
        <f t="shared" si="0"/>
        <v>0</v>
      </c>
      <c r="E24" s="45"/>
      <c r="F24" s="46"/>
      <c r="G24" s="31">
        <f t="shared" si="1"/>
        <v>0</v>
      </c>
    </row>
    <row r="25" spans="1:9" ht="15" thickBot="1" x14ac:dyDescent="0.35">
      <c r="A25" s="4" t="s">
        <v>66</v>
      </c>
      <c r="B25" s="4"/>
      <c r="C25" s="17"/>
      <c r="D25" s="31">
        <f t="shared" si="0"/>
        <v>0</v>
      </c>
      <c r="E25" s="45"/>
      <c r="F25" s="46"/>
      <c r="G25" s="31">
        <f t="shared" si="1"/>
        <v>0</v>
      </c>
    </row>
    <row r="26" spans="1:9" ht="15" thickBot="1" x14ac:dyDescent="0.35">
      <c r="A26" s="4" t="s">
        <v>67</v>
      </c>
      <c r="B26" s="4"/>
      <c r="C26" s="17"/>
      <c r="D26" s="31">
        <f t="shared" si="0"/>
        <v>0</v>
      </c>
      <c r="E26" s="45"/>
      <c r="F26" s="46"/>
      <c r="G26" s="31">
        <f t="shared" si="1"/>
        <v>0</v>
      </c>
    </row>
    <row r="27" spans="1:9" ht="15" thickBot="1" x14ac:dyDescent="0.35">
      <c r="A27" s="4" t="s">
        <v>68</v>
      </c>
      <c r="B27" s="4"/>
      <c r="C27" s="17"/>
      <c r="D27" s="31">
        <f t="shared" si="0"/>
        <v>0</v>
      </c>
      <c r="E27" s="45"/>
      <c r="F27" s="46"/>
      <c r="G27" s="31">
        <f t="shared" si="1"/>
        <v>0</v>
      </c>
    </row>
    <row r="28" spans="1:9" s="2" customFormat="1" ht="42.45" customHeight="1" thickBot="1" x14ac:dyDescent="0.35">
      <c r="A28" s="137" t="s">
        <v>19</v>
      </c>
      <c r="B28" s="138"/>
      <c r="C28" s="139"/>
      <c r="D28" s="65">
        <f>SUM(D12:D27)</f>
        <v>2100</v>
      </c>
      <c r="E28" s="137" t="s">
        <v>20</v>
      </c>
      <c r="F28" s="139"/>
      <c r="G28" s="67">
        <f>SUM(G12:G27)</f>
        <v>160</v>
      </c>
      <c r="I28"/>
    </row>
    <row r="29" spans="1:9" s="2" customFormat="1" ht="42.45" customHeight="1" thickBot="1" x14ac:dyDescent="0.35">
      <c r="A29" s="66" t="s">
        <v>105</v>
      </c>
      <c r="B29" s="66">
        <v>50</v>
      </c>
      <c r="C29" s="66" t="s">
        <v>106</v>
      </c>
      <c r="D29" s="65">
        <f>D28+(D28*B29/100)</f>
        <v>3150</v>
      </c>
      <c r="E29" s="60"/>
      <c r="F29" s="60"/>
      <c r="G29" s="61"/>
      <c r="I29"/>
    </row>
    <row r="30" spans="1:9" ht="25.2" customHeight="1" thickBot="1" x14ac:dyDescent="0.35">
      <c r="A30" s="83" t="s">
        <v>21</v>
      </c>
      <c r="B30" s="84"/>
      <c r="C30" s="84"/>
      <c r="D30" s="84"/>
      <c r="E30" s="84"/>
      <c r="F30" s="84"/>
      <c r="G30" s="85"/>
      <c r="I30" s="2"/>
    </row>
    <row r="31" spans="1:9" ht="55.2" customHeight="1" thickBot="1" x14ac:dyDescent="0.35">
      <c r="A31" s="102" t="s">
        <v>52</v>
      </c>
      <c r="B31" s="103"/>
      <c r="C31" s="102" t="s">
        <v>22</v>
      </c>
      <c r="D31" s="104"/>
      <c r="E31" s="103"/>
      <c r="F31" s="8" t="s">
        <v>23</v>
      </c>
      <c r="G31" s="7" t="s">
        <v>24</v>
      </c>
    </row>
    <row r="32" spans="1:9" ht="30" customHeight="1" thickBot="1" x14ac:dyDescent="0.35">
      <c r="A32" s="102" t="s">
        <v>26</v>
      </c>
      <c r="B32" s="103"/>
      <c r="C32" s="107">
        <v>2</v>
      </c>
      <c r="D32" s="108"/>
      <c r="E32" s="109"/>
      <c r="F32" s="28">
        <v>40</v>
      </c>
      <c r="G32" s="28">
        <f>SUM(C32*F32)</f>
        <v>80</v>
      </c>
    </row>
    <row r="33" spans="1:7" ht="30" customHeight="1" thickBot="1" x14ac:dyDescent="0.35">
      <c r="A33" s="89" t="s">
        <v>33</v>
      </c>
      <c r="B33" s="90"/>
      <c r="C33" s="107">
        <v>1</v>
      </c>
      <c r="D33" s="108"/>
      <c r="E33" s="109"/>
      <c r="F33" s="28">
        <v>50</v>
      </c>
      <c r="G33" s="28">
        <f t="shared" ref="G33:G39" si="2">SUM(C33*F33)</f>
        <v>50</v>
      </c>
    </row>
    <row r="34" spans="1:7" ht="30" customHeight="1" thickBot="1" x14ac:dyDescent="0.35">
      <c r="A34" s="102" t="s">
        <v>27</v>
      </c>
      <c r="B34" s="103"/>
      <c r="C34" s="107">
        <v>1</v>
      </c>
      <c r="D34" s="108"/>
      <c r="E34" s="109"/>
      <c r="F34" s="28">
        <v>30</v>
      </c>
      <c r="G34" s="28">
        <f t="shared" si="2"/>
        <v>30</v>
      </c>
    </row>
    <row r="35" spans="1:7" ht="30" customHeight="1" thickBot="1" x14ac:dyDescent="0.35">
      <c r="A35" s="102" t="s">
        <v>28</v>
      </c>
      <c r="B35" s="103"/>
      <c r="C35" s="107"/>
      <c r="D35" s="108"/>
      <c r="E35" s="109"/>
      <c r="F35" s="28"/>
      <c r="G35" s="28">
        <f t="shared" si="2"/>
        <v>0</v>
      </c>
    </row>
    <row r="36" spans="1:7" ht="30" customHeight="1" thickBot="1" x14ac:dyDescent="0.35">
      <c r="A36" s="110" t="s">
        <v>29</v>
      </c>
      <c r="B36" s="111"/>
      <c r="C36" s="107"/>
      <c r="D36" s="108"/>
      <c r="E36" s="108"/>
      <c r="F36" s="28"/>
      <c r="G36" s="28">
        <f t="shared" si="2"/>
        <v>0</v>
      </c>
    </row>
    <row r="37" spans="1:7" ht="30" customHeight="1" thickBot="1" x14ac:dyDescent="0.35">
      <c r="A37" s="102" t="s">
        <v>30</v>
      </c>
      <c r="B37" s="103"/>
      <c r="C37" s="107"/>
      <c r="D37" s="108"/>
      <c r="E37" s="109"/>
      <c r="F37" s="28"/>
      <c r="G37" s="28">
        <f t="shared" si="2"/>
        <v>0</v>
      </c>
    </row>
    <row r="38" spans="1:7" ht="30" customHeight="1" thickBot="1" x14ac:dyDescent="0.35">
      <c r="A38" s="102" t="s">
        <v>31</v>
      </c>
      <c r="B38" s="103"/>
      <c r="C38" s="107"/>
      <c r="D38" s="108"/>
      <c r="E38" s="109"/>
      <c r="F38" s="28"/>
      <c r="G38" s="28">
        <f t="shared" si="2"/>
        <v>0</v>
      </c>
    </row>
    <row r="39" spans="1:7" ht="30" customHeight="1" thickBot="1" x14ac:dyDescent="0.35">
      <c r="A39" s="112" t="s">
        <v>32</v>
      </c>
      <c r="B39" s="113"/>
      <c r="C39" s="107"/>
      <c r="D39" s="108"/>
      <c r="E39" s="109"/>
      <c r="F39" s="29"/>
      <c r="G39" s="28">
        <f t="shared" si="2"/>
        <v>0</v>
      </c>
    </row>
    <row r="40" spans="1:7" ht="30" customHeight="1" thickBot="1" x14ac:dyDescent="0.35">
      <c r="A40" s="137" t="s">
        <v>25</v>
      </c>
      <c r="B40" s="138"/>
      <c r="C40" s="138"/>
      <c r="D40" s="138"/>
      <c r="E40" s="138"/>
      <c r="F40" s="139"/>
      <c r="G40" s="68">
        <f>SUM(G32:G39)</f>
        <v>160</v>
      </c>
    </row>
    <row r="41" spans="1:7" ht="15" thickBot="1" x14ac:dyDescent="0.35"/>
    <row r="42" spans="1:7" ht="25.2" customHeight="1" thickBot="1" x14ac:dyDescent="0.35">
      <c r="A42" s="123" t="s">
        <v>34</v>
      </c>
      <c r="B42" s="124"/>
      <c r="C42" s="124"/>
      <c r="D42" s="124"/>
      <c r="E42" s="124"/>
      <c r="F42" s="124"/>
      <c r="G42" s="125"/>
    </row>
    <row r="43" spans="1:7" ht="28.95" customHeight="1" thickBot="1" x14ac:dyDescent="0.35">
      <c r="A43" s="8" t="s">
        <v>35</v>
      </c>
      <c r="B43" s="18" t="s">
        <v>36</v>
      </c>
      <c r="C43" s="8" t="s">
        <v>40</v>
      </c>
      <c r="D43" s="8" t="s">
        <v>41</v>
      </c>
      <c r="E43" s="8" t="s">
        <v>37</v>
      </c>
      <c r="F43" s="8" t="s">
        <v>38</v>
      </c>
      <c r="G43" s="8" t="s">
        <v>39</v>
      </c>
    </row>
    <row r="44" spans="1:7" ht="15" thickBot="1" x14ac:dyDescent="0.35">
      <c r="A44" s="11">
        <v>2</v>
      </c>
      <c r="B44" s="33">
        <v>44168</v>
      </c>
      <c r="C44" s="11">
        <v>4</v>
      </c>
      <c r="D44" s="11">
        <v>5</v>
      </c>
      <c r="E44" s="11"/>
      <c r="F44" s="30">
        <v>40</v>
      </c>
      <c r="G44" s="30">
        <f>A44*((C44+D44)*F44)</f>
        <v>720</v>
      </c>
    </row>
    <row r="45" spans="1:7" ht="15" thickBot="1" x14ac:dyDescent="0.35">
      <c r="A45" s="11"/>
      <c r="B45" s="11"/>
      <c r="C45" s="11"/>
      <c r="D45" s="11"/>
      <c r="E45" s="11"/>
      <c r="F45" s="30"/>
      <c r="G45" s="30">
        <f t="shared" ref="G45:G65" si="3">A45*((C45+D45)*F45)</f>
        <v>0</v>
      </c>
    </row>
    <row r="46" spans="1:7" ht="15" thickBot="1" x14ac:dyDescent="0.35">
      <c r="A46" s="11"/>
      <c r="B46" s="11"/>
      <c r="C46" s="11"/>
      <c r="D46" s="11"/>
      <c r="E46" s="11"/>
      <c r="F46" s="30"/>
      <c r="G46" s="30">
        <f t="shared" si="3"/>
        <v>0</v>
      </c>
    </row>
    <row r="47" spans="1:7" ht="15" thickBot="1" x14ac:dyDescent="0.35">
      <c r="A47" s="11"/>
      <c r="B47" s="11"/>
      <c r="C47" s="11"/>
      <c r="D47" s="11"/>
      <c r="E47" s="11"/>
      <c r="F47" s="30"/>
      <c r="G47" s="30">
        <f t="shared" si="3"/>
        <v>0</v>
      </c>
    </row>
    <row r="48" spans="1:7" ht="15" thickBot="1" x14ac:dyDescent="0.35">
      <c r="A48" s="11"/>
      <c r="B48" s="11"/>
      <c r="C48" s="11"/>
      <c r="D48" s="11"/>
      <c r="E48" s="11"/>
      <c r="F48" s="30"/>
      <c r="G48" s="30">
        <f t="shared" si="3"/>
        <v>0</v>
      </c>
    </row>
    <row r="49" spans="1:7" ht="15" thickBot="1" x14ac:dyDescent="0.35">
      <c r="A49" s="11"/>
      <c r="B49" s="11"/>
      <c r="C49" s="11"/>
      <c r="D49" s="11"/>
      <c r="E49" s="11"/>
      <c r="F49" s="30"/>
      <c r="G49" s="30">
        <f t="shared" si="3"/>
        <v>0</v>
      </c>
    </row>
    <row r="50" spans="1:7" ht="15" thickBot="1" x14ac:dyDescent="0.35">
      <c r="A50" s="11"/>
      <c r="B50" s="11"/>
      <c r="C50" s="11"/>
      <c r="D50" s="11"/>
      <c r="E50" s="11"/>
      <c r="F50" s="30"/>
      <c r="G50" s="30">
        <f t="shared" si="3"/>
        <v>0</v>
      </c>
    </row>
    <row r="51" spans="1:7" ht="15" thickBot="1" x14ac:dyDescent="0.35">
      <c r="A51" s="11"/>
      <c r="B51" s="11"/>
      <c r="C51" s="11"/>
      <c r="D51" s="11"/>
      <c r="E51" s="11"/>
      <c r="F51" s="30"/>
      <c r="G51" s="30">
        <f t="shared" si="3"/>
        <v>0</v>
      </c>
    </row>
    <row r="52" spans="1:7" ht="15" thickBot="1" x14ac:dyDescent="0.35">
      <c r="A52" s="11"/>
      <c r="B52" s="11"/>
      <c r="C52" s="11"/>
      <c r="D52" s="11"/>
      <c r="E52" s="11"/>
      <c r="F52" s="30"/>
      <c r="G52" s="30">
        <f t="shared" si="3"/>
        <v>0</v>
      </c>
    </row>
    <row r="53" spans="1:7" ht="15" thickBot="1" x14ac:dyDescent="0.35">
      <c r="A53" s="11"/>
      <c r="B53" s="11"/>
      <c r="C53" s="11"/>
      <c r="D53" s="11"/>
      <c r="E53" s="11"/>
      <c r="F53" s="30"/>
      <c r="G53" s="30">
        <f t="shared" si="3"/>
        <v>0</v>
      </c>
    </row>
    <row r="54" spans="1:7" ht="15" thickBot="1" x14ac:dyDescent="0.35">
      <c r="A54" s="11"/>
      <c r="B54" s="11"/>
      <c r="C54" s="11"/>
      <c r="D54" s="11"/>
      <c r="E54" s="11"/>
      <c r="F54" s="30"/>
      <c r="G54" s="30">
        <f t="shared" si="3"/>
        <v>0</v>
      </c>
    </row>
    <row r="55" spans="1:7" ht="15" thickBot="1" x14ac:dyDescent="0.35">
      <c r="A55" s="11"/>
      <c r="B55" s="11"/>
      <c r="C55" s="11"/>
      <c r="D55" s="11"/>
      <c r="E55" s="11"/>
      <c r="F55" s="30"/>
      <c r="G55" s="30">
        <f t="shared" si="3"/>
        <v>0</v>
      </c>
    </row>
    <row r="56" spans="1:7" ht="15" thickBot="1" x14ac:dyDescent="0.35">
      <c r="A56" s="11"/>
      <c r="B56" s="11"/>
      <c r="C56" s="11"/>
      <c r="D56" s="11"/>
      <c r="E56" s="11"/>
      <c r="F56" s="30"/>
      <c r="G56" s="30">
        <f t="shared" si="3"/>
        <v>0</v>
      </c>
    </row>
    <row r="57" spans="1:7" ht="15" thickBot="1" x14ac:dyDescent="0.35">
      <c r="A57" s="11"/>
      <c r="B57" s="11"/>
      <c r="C57" s="11"/>
      <c r="D57" s="11"/>
      <c r="E57" s="11"/>
      <c r="F57" s="30"/>
      <c r="G57" s="30">
        <f t="shared" si="3"/>
        <v>0</v>
      </c>
    </row>
    <row r="58" spans="1:7" ht="15" thickBot="1" x14ac:dyDescent="0.35">
      <c r="A58" s="11"/>
      <c r="B58" s="11"/>
      <c r="C58" s="11"/>
      <c r="D58" s="11"/>
      <c r="E58" s="11"/>
      <c r="F58" s="30"/>
      <c r="G58" s="30">
        <f t="shared" si="3"/>
        <v>0</v>
      </c>
    </row>
    <row r="59" spans="1:7" ht="15" thickBot="1" x14ac:dyDescent="0.35">
      <c r="A59" s="11"/>
      <c r="B59" s="11"/>
      <c r="C59" s="11"/>
      <c r="D59" s="11"/>
      <c r="E59" s="11"/>
      <c r="F59" s="30"/>
      <c r="G59" s="30">
        <f t="shared" si="3"/>
        <v>0</v>
      </c>
    </row>
    <row r="60" spans="1:7" ht="15" thickBot="1" x14ac:dyDescent="0.35">
      <c r="A60" s="11"/>
      <c r="B60" s="11"/>
      <c r="C60" s="11"/>
      <c r="D60" s="11"/>
      <c r="E60" s="11"/>
      <c r="F60" s="30"/>
      <c r="G60" s="30">
        <f t="shared" si="3"/>
        <v>0</v>
      </c>
    </row>
    <row r="61" spans="1:7" ht="15" thickBot="1" x14ac:dyDescent="0.35">
      <c r="A61" s="11"/>
      <c r="B61" s="11"/>
      <c r="C61" s="11"/>
      <c r="D61" s="11"/>
      <c r="E61" s="11"/>
      <c r="F61" s="30"/>
      <c r="G61" s="30">
        <f t="shared" si="3"/>
        <v>0</v>
      </c>
    </row>
    <row r="62" spans="1:7" ht="15" thickBot="1" x14ac:dyDescent="0.35">
      <c r="A62" s="11"/>
      <c r="B62" s="11"/>
      <c r="C62" s="11"/>
      <c r="D62" s="11"/>
      <c r="E62" s="11"/>
      <c r="F62" s="30"/>
      <c r="G62" s="30">
        <f t="shared" si="3"/>
        <v>0</v>
      </c>
    </row>
    <row r="63" spans="1:7" ht="15" thickBot="1" x14ac:dyDescent="0.35">
      <c r="A63" s="11"/>
      <c r="B63" s="11"/>
      <c r="C63" s="11"/>
      <c r="D63" s="11"/>
      <c r="E63" s="11"/>
      <c r="F63" s="30"/>
      <c r="G63" s="30">
        <f t="shared" si="3"/>
        <v>0</v>
      </c>
    </row>
    <row r="64" spans="1:7" ht="15" thickBot="1" x14ac:dyDescent="0.35">
      <c r="A64" s="11"/>
      <c r="B64" s="11"/>
      <c r="C64" s="11"/>
      <c r="D64" s="11"/>
      <c r="E64" s="11"/>
      <c r="F64" s="30"/>
      <c r="G64" s="30">
        <f t="shared" si="3"/>
        <v>0</v>
      </c>
    </row>
    <row r="65" spans="1:12" ht="15" thickBot="1" x14ac:dyDescent="0.35">
      <c r="A65" s="11"/>
      <c r="B65" s="11"/>
      <c r="C65" s="11"/>
      <c r="D65" s="11"/>
      <c r="E65" s="11"/>
      <c r="F65" s="30"/>
      <c r="G65" s="30">
        <f t="shared" si="3"/>
        <v>0</v>
      </c>
    </row>
    <row r="66" spans="1:12" ht="30" customHeight="1" thickBot="1" x14ac:dyDescent="0.35">
      <c r="A66" s="143" t="s">
        <v>81</v>
      </c>
      <c r="B66" s="144"/>
      <c r="C66" s="144"/>
      <c r="D66" s="144"/>
      <c r="E66" s="144"/>
      <c r="F66" s="145"/>
      <c r="G66" s="69">
        <f>SUM(G44:G65)</f>
        <v>720</v>
      </c>
    </row>
    <row r="67" spans="1:12" ht="6.6" customHeight="1" thickBot="1" x14ac:dyDescent="0.35">
      <c r="A67" s="76"/>
      <c r="B67" s="77"/>
      <c r="C67" s="77"/>
      <c r="D67" s="77"/>
      <c r="E67" s="77"/>
      <c r="F67" s="77"/>
      <c r="G67" s="69"/>
    </row>
    <row r="68" spans="1:12" ht="30" customHeight="1" thickBot="1" x14ac:dyDescent="0.35">
      <c r="A68" s="76"/>
      <c r="B68" s="77"/>
      <c r="C68" s="78"/>
      <c r="D68" s="66" t="s">
        <v>107</v>
      </c>
      <c r="E68" s="66">
        <v>45</v>
      </c>
      <c r="F68" s="73" t="s">
        <v>108</v>
      </c>
      <c r="G68" s="74">
        <f>G66+(G66*E68/100)+(G40+(G40*E68/100))+(G28+(G28*E68/100))</f>
        <v>1508</v>
      </c>
    </row>
    <row r="69" spans="1:12" ht="39" customHeight="1" thickBot="1" x14ac:dyDescent="0.35"/>
    <row r="70" spans="1:12" ht="30" customHeight="1" thickBot="1" x14ac:dyDescent="0.4">
      <c r="A70" s="140" t="s">
        <v>42</v>
      </c>
      <c r="B70" s="141"/>
      <c r="C70" s="141"/>
      <c r="D70" s="141"/>
      <c r="E70" s="141"/>
      <c r="F70" s="142"/>
      <c r="G70" s="47">
        <f>G68</f>
        <v>1508</v>
      </c>
    </row>
    <row r="71" spans="1:12" ht="30" customHeight="1" thickBot="1" x14ac:dyDescent="0.4">
      <c r="A71" s="140" t="s">
        <v>43</v>
      </c>
      <c r="B71" s="141"/>
      <c r="C71" s="141"/>
      <c r="D71" s="141"/>
      <c r="E71" s="141"/>
      <c r="F71" s="142"/>
      <c r="G71" s="47">
        <f>SUM(D29+G68)</f>
        <v>4658</v>
      </c>
    </row>
    <row r="72" spans="1:12" ht="30" customHeight="1" thickBot="1" x14ac:dyDescent="0.4">
      <c r="A72" s="140" t="s">
        <v>51</v>
      </c>
      <c r="B72" s="141"/>
      <c r="C72" s="141"/>
      <c r="D72" s="141"/>
      <c r="E72" s="141"/>
      <c r="F72" s="142"/>
      <c r="G72" s="63">
        <v>6200</v>
      </c>
      <c r="H72" s="41" t="s">
        <v>82</v>
      </c>
      <c r="I72" s="42"/>
      <c r="J72" s="43"/>
      <c r="K72" s="43"/>
      <c r="L72" s="43"/>
    </row>
    <row r="73" spans="1:12" ht="30" customHeight="1" thickBot="1" x14ac:dyDescent="0.4">
      <c r="A73" s="140" t="s">
        <v>99</v>
      </c>
      <c r="B73" s="141"/>
      <c r="C73" s="141"/>
      <c r="D73" s="141"/>
      <c r="E73" s="141"/>
      <c r="F73" s="142"/>
      <c r="G73" s="47">
        <f>G72-G71</f>
        <v>1542</v>
      </c>
      <c r="H73" s="41" t="s">
        <v>83</v>
      </c>
      <c r="I73" s="43"/>
      <c r="J73" s="43"/>
      <c r="K73" s="43"/>
      <c r="L73" s="43"/>
    </row>
    <row r="74" spans="1:12" ht="30" customHeight="1" thickBot="1" x14ac:dyDescent="0.4">
      <c r="A74" s="140" t="s">
        <v>100</v>
      </c>
      <c r="B74" s="141"/>
      <c r="C74" s="141"/>
      <c r="D74" s="141"/>
      <c r="E74" s="141"/>
      <c r="F74" s="142"/>
      <c r="G74" s="64">
        <f>(G72-G71)/G71</f>
        <v>0.33104336625161013</v>
      </c>
      <c r="H74" s="43"/>
      <c r="I74" s="43"/>
      <c r="J74" s="43"/>
      <c r="K74" s="43"/>
      <c r="L74" s="43"/>
    </row>
    <row r="75" spans="1:12" ht="30" customHeight="1" thickBot="1" x14ac:dyDescent="0.4">
      <c r="A75" s="158" t="s">
        <v>101</v>
      </c>
      <c r="B75" s="159"/>
      <c r="C75" s="159"/>
      <c r="D75" s="159"/>
      <c r="E75" s="159"/>
      <c r="F75" s="160"/>
      <c r="G75" s="47">
        <f>D29-D28</f>
        <v>1050</v>
      </c>
    </row>
    <row r="76" spans="1:12" ht="30" customHeight="1" thickBot="1" x14ac:dyDescent="0.4">
      <c r="A76" s="158" t="s">
        <v>102</v>
      </c>
      <c r="B76" s="161"/>
      <c r="C76" s="161"/>
      <c r="D76" s="161"/>
      <c r="E76" s="161"/>
      <c r="F76" s="162"/>
      <c r="G76" s="64">
        <f>(D29-D28)/D28</f>
        <v>0.5</v>
      </c>
    </row>
    <row r="77" spans="1:12" ht="30" customHeight="1" thickBot="1" x14ac:dyDescent="0.4">
      <c r="A77" s="140" t="s">
        <v>103</v>
      </c>
      <c r="B77" s="141"/>
      <c r="C77" s="141"/>
      <c r="D77" s="141"/>
      <c r="E77" s="141"/>
      <c r="F77" s="142"/>
      <c r="G77" s="47">
        <f>G68-(G66+G40+G28)</f>
        <v>468</v>
      </c>
    </row>
    <row r="78" spans="1:12" ht="30" customHeight="1" thickBot="1" x14ac:dyDescent="0.4">
      <c r="A78" s="158" t="s">
        <v>104</v>
      </c>
      <c r="B78" s="159"/>
      <c r="C78" s="159"/>
      <c r="D78" s="159"/>
      <c r="E78" s="159"/>
      <c r="F78" s="159"/>
      <c r="G78" s="64">
        <f>(G70-(G66+G40+G28))/(G66+G40+G28)</f>
        <v>0.45</v>
      </c>
    </row>
    <row r="79" spans="1:12" ht="30" customHeight="1" thickBot="1" x14ac:dyDescent="0.35">
      <c r="A79" s="146" t="s">
        <v>48</v>
      </c>
      <c r="B79" s="147"/>
      <c r="C79" s="147"/>
      <c r="D79" s="147"/>
      <c r="E79" s="147"/>
      <c r="F79" s="147"/>
      <c r="G79" s="148"/>
    </row>
    <row r="80" spans="1:12" x14ac:dyDescent="0.3">
      <c r="A80" s="149"/>
      <c r="B80" s="150"/>
      <c r="C80" s="150"/>
      <c r="D80" s="150"/>
      <c r="E80" s="150"/>
      <c r="F80" s="150"/>
      <c r="G80" s="151"/>
    </row>
    <row r="81" spans="1:7" x14ac:dyDescent="0.3">
      <c r="A81" s="152"/>
      <c r="B81" s="153"/>
      <c r="C81" s="153"/>
      <c r="D81" s="153"/>
      <c r="E81" s="153"/>
      <c r="F81" s="153"/>
      <c r="G81" s="154"/>
    </row>
    <row r="82" spans="1:7" x14ac:dyDescent="0.3">
      <c r="A82" s="152"/>
      <c r="B82" s="153"/>
      <c r="C82" s="153"/>
      <c r="D82" s="153"/>
      <c r="E82" s="153"/>
      <c r="F82" s="153"/>
      <c r="G82" s="154"/>
    </row>
    <row r="83" spans="1:7" x14ac:dyDescent="0.3">
      <c r="A83" s="152"/>
      <c r="B83" s="153"/>
      <c r="C83" s="153"/>
      <c r="D83" s="153"/>
      <c r="E83" s="153"/>
      <c r="F83" s="153"/>
      <c r="G83" s="154"/>
    </row>
    <row r="84" spans="1:7" x14ac:dyDescent="0.3">
      <c r="A84" s="152"/>
      <c r="B84" s="153"/>
      <c r="C84" s="153"/>
      <c r="D84" s="153"/>
      <c r="E84" s="153"/>
      <c r="F84" s="153"/>
      <c r="G84" s="154"/>
    </row>
    <row r="85" spans="1:7" x14ac:dyDescent="0.3">
      <c r="A85" s="152"/>
      <c r="B85" s="153"/>
      <c r="C85" s="153"/>
      <c r="D85" s="153"/>
      <c r="E85" s="153"/>
      <c r="F85" s="153"/>
      <c r="G85" s="154"/>
    </row>
    <row r="86" spans="1:7" x14ac:dyDescent="0.3">
      <c r="A86" s="152"/>
      <c r="B86" s="153"/>
      <c r="C86" s="153"/>
      <c r="D86" s="153"/>
      <c r="E86" s="153"/>
      <c r="F86" s="153"/>
      <c r="G86" s="154"/>
    </row>
    <row r="87" spans="1:7" ht="15" thickBot="1" x14ac:dyDescent="0.35">
      <c r="A87" s="155"/>
      <c r="B87" s="156"/>
      <c r="C87" s="156"/>
      <c r="D87" s="156"/>
      <c r="E87" s="156"/>
      <c r="F87" s="156"/>
      <c r="G87" s="157"/>
    </row>
  </sheetData>
  <mergeCells count="42">
    <mergeCell ref="A75:F75"/>
    <mergeCell ref="A76:F76"/>
    <mergeCell ref="A77:F77"/>
    <mergeCell ref="A78:F78"/>
    <mergeCell ref="A79:G79"/>
    <mergeCell ref="A80:G87"/>
    <mergeCell ref="A66:F66"/>
    <mergeCell ref="A70:F70"/>
    <mergeCell ref="A71:F71"/>
    <mergeCell ref="A72:F72"/>
    <mergeCell ref="A73:F73"/>
    <mergeCell ref="A74:F74"/>
    <mergeCell ref="A38:B38"/>
    <mergeCell ref="C38:E38"/>
    <mergeCell ref="A39:B39"/>
    <mergeCell ref="C39:E39"/>
    <mergeCell ref="A40:F40"/>
    <mergeCell ref="A42:G42"/>
    <mergeCell ref="A35:B35"/>
    <mergeCell ref="C35:E35"/>
    <mergeCell ref="A36:B36"/>
    <mergeCell ref="C36:E36"/>
    <mergeCell ref="A37:B37"/>
    <mergeCell ref="C37:E37"/>
    <mergeCell ref="A32:B32"/>
    <mergeCell ref="C32:E32"/>
    <mergeCell ref="A33:B33"/>
    <mergeCell ref="C33:E33"/>
    <mergeCell ref="A34:B34"/>
    <mergeCell ref="C34:E34"/>
    <mergeCell ref="A10:G10"/>
    <mergeCell ref="A28:C28"/>
    <mergeCell ref="E28:F28"/>
    <mergeCell ref="A30:G30"/>
    <mergeCell ref="A31:B31"/>
    <mergeCell ref="C31:E31"/>
    <mergeCell ref="A1:G1"/>
    <mergeCell ref="A4:B4"/>
    <mergeCell ref="D4:E4"/>
    <mergeCell ref="A5:B5"/>
    <mergeCell ref="A6:B6"/>
    <mergeCell ref="B7:C7"/>
  </mergeCells>
  <dataValidations count="2">
    <dataValidation type="list" allowBlank="1" showInputMessage="1" showErrorMessage="1" sqref="B9" xr:uid="{E2F8C67B-DD95-44AF-BF03-93A4BE055B04}">
      <formula1>$M$7:$M$12</formula1>
    </dataValidation>
    <dataValidation type="list" allowBlank="1" showInputMessage="1" showErrorMessage="1" sqref="B8" xr:uid="{7988C3D7-26CB-463E-BCA1-8D5BEED0C7C1}">
      <formula1>$L$7:$L$12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rchiver">
                <anchor moveWithCells="1" sizeWithCells="1">
                  <from>
                    <xdr:col>8</xdr:col>
                    <xdr:colOff>312420</xdr:colOff>
                    <xdr:row>2</xdr:row>
                    <xdr:rowOff>99060</xdr:rowOff>
                  </from>
                  <to>
                    <xdr:col>9</xdr:col>
                    <xdr:colOff>571500</xdr:colOff>
                    <xdr:row>3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M84"/>
  <sheetViews>
    <sheetView topLeftCell="A4" workbookViewId="0">
      <selection activeCell="E8" sqref="E8"/>
    </sheetView>
  </sheetViews>
  <sheetFormatPr baseColWidth="10" defaultRowHeight="14.4" x14ac:dyDescent="0.3"/>
  <cols>
    <col min="1" max="1" width="20.5546875" customWidth="1"/>
    <col min="2" max="2" width="13" customWidth="1"/>
    <col min="3" max="3" width="13" style="1" customWidth="1"/>
    <col min="4" max="4" width="14.109375" customWidth="1"/>
    <col min="5" max="5" width="13.6640625" bestFit="1" customWidth="1"/>
    <col min="6" max="6" width="18.33203125" customWidth="1"/>
    <col min="7" max="7" width="22.5546875" bestFit="1" customWidth="1"/>
  </cols>
  <sheetData>
    <row r="1" spans="1:13" ht="25.2" customHeight="1" thickBot="1" x14ac:dyDescent="0.35">
      <c r="A1" s="132" t="s">
        <v>0</v>
      </c>
      <c r="B1" s="133"/>
      <c r="C1" s="133"/>
      <c r="D1" s="133"/>
      <c r="E1" s="133"/>
      <c r="F1" s="133"/>
      <c r="G1" s="134"/>
    </row>
    <row r="2" spans="1:13" ht="19.95" customHeight="1" thickBot="1" x14ac:dyDescent="0.35">
      <c r="A2" s="6" t="s">
        <v>3</v>
      </c>
      <c r="B2" s="11">
        <v>1</v>
      </c>
      <c r="C2" s="11">
        <v>2</v>
      </c>
      <c r="D2" s="11">
        <v>3</v>
      </c>
      <c r="E2" s="11">
        <v>4</v>
      </c>
      <c r="F2" s="12">
        <v>5</v>
      </c>
      <c r="G2" s="11"/>
    </row>
    <row r="3" spans="1:13" ht="40.200000000000003" customHeight="1" thickBot="1" x14ac:dyDescent="0.35">
      <c r="A3" s="8" t="s">
        <v>2</v>
      </c>
      <c r="B3" s="9"/>
      <c r="C3" s="9"/>
      <c r="D3" s="9"/>
      <c r="E3" s="9"/>
      <c r="F3" s="9"/>
      <c r="G3" s="9"/>
    </row>
    <row r="4" spans="1:13" ht="25.2" customHeight="1" thickBot="1" x14ac:dyDescent="0.35">
      <c r="A4" s="89" t="s">
        <v>17</v>
      </c>
      <c r="B4" s="90"/>
      <c r="C4" s="23"/>
      <c r="D4" s="91" t="s">
        <v>18</v>
      </c>
      <c r="E4" s="92"/>
      <c r="F4" s="10"/>
      <c r="G4" s="9"/>
    </row>
    <row r="5" spans="1:13" ht="25.2" customHeight="1" thickBot="1" x14ac:dyDescent="0.35">
      <c r="A5" s="93" t="s">
        <v>7</v>
      </c>
      <c r="B5" s="94"/>
      <c r="C5" s="95"/>
      <c r="D5" s="96"/>
      <c r="E5" s="96"/>
      <c r="F5" s="96"/>
      <c r="G5" s="97"/>
    </row>
    <row r="6" spans="1:13" ht="25.2" customHeight="1" thickBot="1" x14ac:dyDescent="0.35">
      <c r="A6" s="93" t="s">
        <v>1</v>
      </c>
      <c r="B6" s="94"/>
      <c r="C6" s="95"/>
      <c r="D6" s="96"/>
      <c r="E6" s="96"/>
      <c r="F6" s="96"/>
      <c r="G6" s="97"/>
    </row>
    <row r="7" spans="1:13" ht="25.2" customHeight="1" thickBot="1" x14ac:dyDescent="0.35">
      <c r="A7" s="6" t="s">
        <v>4</v>
      </c>
      <c r="B7" s="95"/>
      <c r="C7" s="97"/>
      <c r="D7" s="6" t="s">
        <v>5</v>
      </c>
      <c r="E7" s="95"/>
      <c r="F7" s="96"/>
      <c r="G7" s="97"/>
    </row>
    <row r="8" spans="1:13" ht="30" customHeight="1" thickBot="1" x14ac:dyDescent="0.35">
      <c r="A8" s="6" t="s">
        <v>8</v>
      </c>
      <c r="B8" s="39" t="s">
        <v>69</v>
      </c>
      <c r="C8" s="39" t="s">
        <v>70</v>
      </c>
      <c r="D8" s="38" t="s">
        <v>71</v>
      </c>
      <c r="E8" s="57" t="s">
        <v>72</v>
      </c>
      <c r="F8" s="56" t="s">
        <v>73</v>
      </c>
      <c r="G8" s="53" t="s">
        <v>74</v>
      </c>
    </row>
    <row r="9" spans="1:13" ht="40.200000000000003" customHeight="1" thickBot="1" x14ac:dyDescent="0.35">
      <c r="A9" s="6" t="s">
        <v>6</v>
      </c>
      <c r="B9" s="9" t="s">
        <v>75</v>
      </c>
      <c r="C9" s="9" t="s">
        <v>76</v>
      </c>
      <c r="D9" s="52" t="s">
        <v>77</v>
      </c>
      <c r="E9" s="38" t="s">
        <v>78</v>
      </c>
      <c r="F9" s="55" t="s">
        <v>79</v>
      </c>
      <c r="G9" s="38" t="s">
        <v>80</v>
      </c>
      <c r="I9" s="40"/>
    </row>
    <row r="10" spans="1:13" ht="25.2" customHeight="1" thickBot="1" x14ac:dyDescent="0.35">
      <c r="A10" s="98" t="s">
        <v>9</v>
      </c>
      <c r="B10" s="99"/>
      <c r="C10" s="99"/>
      <c r="D10" s="99"/>
      <c r="E10" s="99"/>
      <c r="F10" s="99"/>
      <c r="G10" s="100"/>
      <c r="H10" s="50"/>
    </row>
    <row r="11" spans="1:13" ht="45" customHeight="1" thickBot="1" x14ac:dyDescent="0.35">
      <c r="A11" s="16" t="s">
        <v>10</v>
      </c>
      <c r="B11" s="14" t="s">
        <v>11</v>
      </c>
      <c r="C11" s="15" t="s">
        <v>13</v>
      </c>
      <c r="D11" s="8" t="s">
        <v>14</v>
      </c>
      <c r="E11" s="15" t="s">
        <v>12</v>
      </c>
      <c r="F11" s="8" t="s">
        <v>15</v>
      </c>
      <c r="G11" s="24" t="s">
        <v>16</v>
      </c>
      <c r="I11" s="50"/>
      <c r="J11" s="50"/>
      <c r="K11" s="50"/>
    </row>
    <row r="12" spans="1:13" ht="15" thickBot="1" x14ac:dyDescent="0.35">
      <c r="A12" s="21" t="s">
        <v>53</v>
      </c>
      <c r="B12" s="4">
        <v>10</v>
      </c>
      <c r="C12" s="17">
        <v>500</v>
      </c>
      <c r="D12" s="31">
        <f>SUM(B12*C12)</f>
        <v>5000</v>
      </c>
      <c r="E12" s="22">
        <v>5</v>
      </c>
      <c r="F12" s="4">
        <v>45</v>
      </c>
      <c r="G12" s="31">
        <f>SUM(E12*F12)</f>
        <v>225</v>
      </c>
      <c r="J12" s="50"/>
      <c r="K12" s="50"/>
      <c r="M12" s="50"/>
    </row>
    <row r="13" spans="1:13" ht="15" thickBot="1" x14ac:dyDescent="0.35">
      <c r="A13" s="4" t="s">
        <v>62</v>
      </c>
      <c r="B13" s="4"/>
      <c r="C13" s="17"/>
      <c r="D13" s="31">
        <f t="shared" ref="D13:D27" si="0">SUM(B13*C13)</f>
        <v>0</v>
      </c>
      <c r="E13" s="19"/>
      <c r="F13" s="4"/>
      <c r="G13" s="31">
        <f t="shared" ref="G13:G27" si="1">SUM(E13*F13)</f>
        <v>0</v>
      </c>
      <c r="K13" s="50"/>
      <c r="L13" s="50"/>
    </row>
    <row r="14" spans="1:13" ht="15" thickBot="1" x14ac:dyDescent="0.35">
      <c r="A14" s="4" t="s">
        <v>54</v>
      </c>
      <c r="B14" s="4"/>
      <c r="C14" s="17"/>
      <c r="D14" s="31">
        <f t="shared" si="0"/>
        <v>0</v>
      </c>
      <c r="E14" s="19"/>
      <c r="F14" s="4"/>
      <c r="G14" s="31">
        <f t="shared" si="1"/>
        <v>0</v>
      </c>
      <c r="L14" s="50"/>
    </row>
    <row r="15" spans="1:13" ht="15" thickBot="1" x14ac:dyDescent="0.35">
      <c r="A15" s="4" t="s">
        <v>55</v>
      </c>
      <c r="B15" s="4"/>
      <c r="C15" s="17"/>
      <c r="D15" s="31">
        <f t="shared" si="0"/>
        <v>0</v>
      </c>
      <c r="E15" s="19"/>
      <c r="F15" s="4"/>
      <c r="G15" s="31">
        <f t="shared" si="1"/>
        <v>0</v>
      </c>
      <c r="L15" s="50"/>
      <c r="M15" s="50"/>
    </row>
    <row r="16" spans="1:13" ht="15" thickBot="1" x14ac:dyDescent="0.35">
      <c r="A16" s="4" t="s">
        <v>57</v>
      </c>
      <c r="B16" s="4"/>
      <c r="C16" s="17"/>
      <c r="D16" s="31">
        <f t="shared" si="0"/>
        <v>0</v>
      </c>
      <c r="E16" s="19"/>
      <c r="F16" s="4"/>
      <c r="G16" s="31">
        <f t="shared" si="1"/>
        <v>0</v>
      </c>
      <c r="L16" s="50"/>
      <c r="M16" s="50"/>
    </row>
    <row r="17" spans="1:9" ht="15" thickBot="1" x14ac:dyDescent="0.35">
      <c r="A17" s="4" t="s">
        <v>56</v>
      </c>
      <c r="B17" s="4"/>
      <c r="C17" s="17"/>
      <c r="D17" s="31">
        <f t="shared" si="0"/>
        <v>0</v>
      </c>
      <c r="E17" s="19"/>
      <c r="F17" s="4"/>
      <c r="G17" s="31">
        <f t="shared" si="1"/>
        <v>0</v>
      </c>
    </row>
    <row r="18" spans="1:9" ht="15" thickBot="1" x14ac:dyDescent="0.35">
      <c r="A18" s="4" t="s">
        <v>58</v>
      </c>
      <c r="B18" s="4"/>
      <c r="C18" s="17"/>
      <c r="D18" s="31">
        <f t="shared" si="0"/>
        <v>0</v>
      </c>
      <c r="E18" s="19"/>
      <c r="F18" s="4"/>
      <c r="G18" s="31">
        <f t="shared" si="1"/>
        <v>0</v>
      </c>
    </row>
    <row r="19" spans="1:9" ht="15" thickBot="1" x14ac:dyDescent="0.35">
      <c r="A19" s="4" t="s">
        <v>59</v>
      </c>
      <c r="B19" s="4"/>
      <c r="C19" s="3"/>
      <c r="D19" s="31">
        <f t="shared" si="0"/>
        <v>0</v>
      </c>
      <c r="E19" s="19"/>
      <c r="F19" s="4"/>
      <c r="G19" s="31">
        <f t="shared" si="1"/>
        <v>0</v>
      </c>
    </row>
    <row r="20" spans="1:9" ht="15" thickBot="1" x14ac:dyDescent="0.35">
      <c r="A20" s="4" t="s">
        <v>60</v>
      </c>
      <c r="B20" s="4"/>
      <c r="C20" s="17"/>
      <c r="D20" s="31">
        <f t="shared" si="0"/>
        <v>0</v>
      </c>
      <c r="E20" s="19"/>
      <c r="F20" s="4"/>
      <c r="G20" s="31">
        <f t="shared" si="1"/>
        <v>0</v>
      </c>
    </row>
    <row r="21" spans="1:9" ht="15" thickBot="1" x14ac:dyDescent="0.35">
      <c r="A21" s="4" t="s">
        <v>61</v>
      </c>
      <c r="B21" s="4"/>
      <c r="C21" s="17"/>
      <c r="D21" s="31">
        <f t="shared" si="0"/>
        <v>0</v>
      </c>
      <c r="E21" s="19"/>
      <c r="F21" s="4"/>
      <c r="G21" s="31">
        <f t="shared" si="1"/>
        <v>0</v>
      </c>
    </row>
    <row r="22" spans="1:9" ht="15" thickBot="1" x14ac:dyDescent="0.35">
      <c r="A22" s="4" t="s">
        <v>63</v>
      </c>
      <c r="B22" s="4"/>
      <c r="C22" s="17"/>
      <c r="D22" s="31">
        <f t="shared" si="0"/>
        <v>0</v>
      </c>
      <c r="E22" s="19"/>
      <c r="F22" s="4"/>
      <c r="G22" s="31">
        <f t="shared" si="1"/>
        <v>0</v>
      </c>
    </row>
    <row r="23" spans="1:9" ht="15" thickBot="1" x14ac:dyDescent="0.35">
      <c r="A23" s="4" t="s">
        <v>64</v>
      </c>
      <c r="B23" s="4"/>
      <c r="C23" s="17"/>
      <c r="D23" s="31">
        <f t="shared" si="0"/>
        <v>0</v>
      </c>
      <c r="E23" s="19"/>
      <c r="F23" s="4"/>
      <c r="G23" s="31">
        <f t="shared" si="1"/>
        <v>0</v>
      </c>
    </row>
    <row r="24" spans="1:9" ht="15" thickBot="1" x14ac:dyDescent="0.35">
      <c r="A24" s="4" t="s">
        <v>65</v>
      </c>
      <c r="B24" s="4"/>
      <c r="C24" s="17"/>
      <c r="D24" s="31">
        <f t="shared" si="0"/>
        <v>0</v>
      </c>
      <c r="E24" s="19"/>
      <c r="F24" s="4"/>
      <c r="G24" s="31">
        <f t="shared" si="1"/>
        <v>0</v>
      </c>
    </row>
    <row r="25" spans="1:9" ht="15" thickBot="1" x14ac:dyDescent="0.35">
      <c r="A25" s="4" t="s">
        <v>66</v>
      </c>
      <c r="B25" s="4"/>
      <c r="C25" s="17"/>
      <c r="D25" s="31">
        <f t="shared" si="0"/>
        <v>0</v>
      </c>
      <c r="E25" s="19"/>
      <c r="F25" s="4"/>
      <c r="G25" s="31">
        <f t="shared" si="1"/>
        <v>0</v>
      </c>
    </row>
    <row r="26" spans="1:9" ht="15" thickBot="1" x14ac:dyDescent="0.35">
      <c r="A26" s="4" t="s">
        <v>67</v>
      </c>
      <c r="B26" s="4"/>
      <c r="C26" s="17"/>
      <c r="D26" s="31">
        <f t="shared" si="0"/>
        <v>0</v>
      </c>
      <c r="E26" s="19"/>
      <c r="F26" s="4"/>
      <c r="G26" s="31">
        <f t="shared" si="1"/>
        <v>0</v>
      </c>
    </row>
    <row r="27" spans="1:9" ht="15" thickBot="1" x14ac:dyDescent="0.35">
      <c r="A27" s="4" t="s">
        <v>68</v>
      </c>
      <c r="B27" s="4"/>
      <c r="C27" s="17"/>
      <c r="D27" s="31">
        <f t="shared" si="0"/>
        <v>0</v>
      </c>
      <c r="E27" s="19"/>
      <c r="F27" s="4"/>
      <c r="G27" s="31">
        <f t="shared" si="1"/>
        <v>0</v>
      </c>
    </row>
    <row r="28" spans="1:9" s="2" customFormat="1" ht="42.45" customHeight="1" thickBot="1" x14ac:dyDescent="0.35">
      <c r="A28" s="163" t="s">
        <v>19</v>
      </c>
      <c r="B28" s="164"/>
      <c r="C28" s="165"/>
      <c r="D28" s="37">
        <f>SUM(D12:D27)</f>
        <v>5000</v>
      </c>
      <c r="E28" s="166" t="s">
        <v>20</v>
      </c>
      <c r="F28" s="167"/>
      <c r="G28" s="35">
        <f>SUM(G12:G27)</f>
        <v>225</v>
      </c>
      <c r="I28"/>
    </row>
    <row r="29" spans="1:9" ht="25.2" customHeight="1" thickBot="1" x14ac:dyDescent="0.35">
      <c r="A29" s="83" t="s">
        <v>21</v>
      </c>
      <c r="B29" s="84"/>
      <c r="C29" s="84"/>
      <c r="D29" s="84"/>
      <c r="E29" s="84"/>
      <c r="F29" s="84"/>
      <c r="G29" s="85"/>
      <c r="I29" s="2"/>
    </row>
    <row r="30" spans="1:9" ht="55.2" customHeight="1" thickBot="1" x14ac:dyDescent="0.35">
      <c r="A30" s="102" t="s">
        <v>52</v>
      </c>
      <c r="B30" s="103"/>
      <c r="C30" s="102" t="s">
        <v>22</v>
      </c>
      <c r="D30" s="104"/>
      <c r="E30" s="103"/>
      <c r="F30" s="8" t="s">
        <v>23</v>
      </c>
      <c r="G30" s="7" t="s">
        <v>24</v>
      </c>
    </row>
    <row r="31" spans="1:9" ht="30" customHeight="1" thickBot="1" x14ac:dyDescent="0.35">
      <c r="A31" s="105" t="s">
        <v>26</v>
      </c>
      <c r="B31" s="106"/>
      <c r="C31" s="107">
        <v>5</v>
      </c>
      <c r="D31" s="108"/>
      <c r="E31" s="109"/>
      <c r="F31" s="28">
        <v>40</v>
      </c>
      <c r="G31" s="28">
        <f>SUM(C31*F31)</f>
        <v>200</v>
      </c>
    </row>
    <row r="32" spans="1:9" ht="30" customHeight="1" thickBot="1" x14ac:dyDescent="0.35">
      <c r="A32" s="89" t="s">
        <v>33</v>
      </c>
      <c r="B32" s="90"/>
      <c r="C32" s="107"/>
      <c r="D32" s="108"/>
      <c r="E32" s="109"/>
      <c r="F32" s="28">
        <v>50</v>
      </c>
      <c r="G32" s="28">
        <f t="shared" ref="G32:G38" si="2">SUM(C32*F32)</f>
        <v>0</v>
      </c>
    </row>
    <row r="33" spans="1:7" ht="30" customHeight="1" thickBot="1" x14ac:dyDescent="0.35">
      <c r="A33" s="102" t="s">
        <v>27</v>
      </c>
      <c r="B33" s="103"/>
      <c r="C33" s="107"/>
      <c r="D33" s="108"/>
      <c r="E33" s="109"/>
      <c r="F33" s="28"/>
      <c r="G33" s="28">
        <f t="shared" si="2"/>
        <v>0</v>
      </c>
    </row>
    <row r="34" spans="1:7" ht="30" customHeight="1" thickBot="1" x14ac:dyDescent="0.35">
      <c r="A34" s="102" t="s">
        <v>28</v>
      </c>
      <c r="B34" s="103"/>
      <c r="C34" s="107"/>
      <c r="D34" s="108"/>
      <c r="E34" s="109"/>
      <c r="F34" s="28"/>
      <c r="G34" s="28">
        <f t="shared" si="2"/>
        <v>0</v>
      </c>
    </row>
    <row r="35" spans="1:7" ht="30" customHeight="1" thickBot="1" x14ac:dyDescent="0.35">
      <c r="A35" s="110" t="s">
        <v>29</v>
      </c>
      <c r="B35" s="111"/>
      <c r="C35" s="107"/>
      <c r="D35" s="108"/>
      <c r="E35" s="108"/>
      <c r="F35" s="28"/>
      <c r="G35" s="28">
        <f t="shared" si="2"/>
        <v>0</v>
      </c>
    </row>
    <row r="36" spans="1:7" ht="30" customHeight="1" thickBot="1" x14ac:dyDescent="0.35">
      <c r="A36" s="102" t="s">
        <v>30</v>
      </c>
      <c r="B36" s="103"/>
      <c r="C36" s="107"/>
      <c r="D36" s="108"/>
      <c r="E36" s="109"/>
      <c r="F36" s="28"/>
      <c r="G36" s="28">
        <f t="shared" si="2"/>
        <v>0</v>
      </c>
    </row>
    <row r="37" spans="1:7" ht="30" customHeight="1" thickBot="1" x14ac:dyDescent="0.35">
      <c r="A37" s="102" t="s">
        <v>31</v>
      </c>
      <c r="B37" s="103"/>
      <c r="C37" s="107"/>
      <c r="D37" s="108"/>
      <c r="E37" s="109"/>
      <c r="F37" s="28"/>
      <c r="G37" s="28">
        <f t="shared" si="2"/>
        <v>0</v>
      </c>
    </row>
    <row r="38" spans="1:7" ht="30" customHeight="1" thickBot="1" x14ac:dyDescent="0.35">
      <c r="A38" s="112" t="s">
        <v>32</v>
      </c>
      <c r="B38" s="113"/>
      <c r="C38" s="107"/>
      <c r="D38" s="108"/>
      <c r="E38" s="109"/>
      <c r="F38" s="29"/>
      <c r="G38" s="28">
        <f t="shared" si="2"/>
        <v>0</v>
      </c>
    </row>
    <row r="39" spans="1:7" ht="30" customHeight="1" thickBot="1" x14ac:dyDescent="0.35">
      <c r="A39" s="166" t="s">
        <v>25</v>
      </c>
      <c r="B39" s="177"/>
      <c r="C39" s="177"/>
      <c r="D39" s="177"/>
      <c r="E39" s="177"/>
      <c r="F39" s="167"/>
      <c r="G39" s="34">
        <f>SUM(G31:G38)</f>
        <v>200</v>
      </c>
    </row>
    <row r="40" spans="1:7" ht="15" thickBot="1" x14ac:dyDescent="0.35"/>
    <row r="41" spans="1:7" ht="25.2" customHeight="1" thickBot="1" x14ac:dyDescent="0.35">
      <c r="A41" s="123" t="s">
        <v>34</v>
      </c>
      <c r="B41" s="124"/>
      <c r="C41" s="124"/>
      <c r="D41" s="124"/>
      <c r="E41" s="124"/>
      <c r="F41" s="124"/>
      <c r="G41" s="125"/>
    </row>
    <row r="42" spans="1:7" ht="28.95" customHeight="1" thickBot="1" x14ac:dyDescent="0.35">
      <c r="A42" s="8" t="s">
        <v>35</v>
      </c>
      <c r="B42" s="18" t="s">
        <v>36</v>
      </c>
      <c r="C42" s="8" t="s">
        <v>40</v>
      </c>
      <c r="D42" s="8" t="s">
        <v>41</v>
      </c>
      <c r="E42" s="8" t="s">
        <v>37</v>
      </c>
      <c r="F42" s="8" t="s">
        <v>38</v>
      </c>
      <c r="G42" s="8" t="s">
        <v>39</v>
      </c>
    </row>
    <row r="43" spans="1:7" ht="15" thickBot="1" x14ac:dyDescent="0.35">
      <c r="A43" s="11">
        <v>3</v>
      </c>
      <c r="B43" s="33">
        <v>44168</v>
      </c>
      <c r="C43" s="11">
        <v>4</v>
      </c>
      <c r="D43" s="11">
        <v>3</v>
      </c>
      <c r="E43" s="11"/>
      <c r="F43" s="30">
        <v>40</v>
      </c>
      <c r="G43" s="30">
        <f>A43*((C43+D43)*F43)</f>
        <v>840</v>
      </c>
    </row>
    <row r="44" spans="1:7" ht="15" thickBot="1" x14ac:dyDescent="0.35">
      <c r="A44" s="11"/>
      <c r="B44" s="11"/>
      <c r="C44" s="11"/>
      <c r="D44" s="11"/>
      <c r="E44" s="11"/>
      <c r="F44" s="30"/>
      <c r="G44" s="30">
        <f t="shared" ref="G44:G64" si="3">A44*((C44+D44)*F44)</f>
        <v>0</v>
      </c>
    </row>
    <row r="45" spans="1:7" ht="15" thickBot="1" x14ac:dyDescent="0.35">
      <c r="A45" s="11"/>
      <c r="B45" s="11"/>
      <c r="C45" s="11"/>
      <c r="D45" s="11"/>
      <c r="E45" s="11"/>
      <c r="F45" s="30"/>
      <c r="G45" s="30">
        <f t="shared" si="3"/>
        <v>0</v>
      </c>
    </row>
    <row r="46" spans="1:7" ht="15" thickBot="1" x14ac:dyDescent="0.35">
      <c r="A46" s="11"/>
      <c r="B46" s="11"/>
      <c r="C46" s="11"/>
      <c r="D46" s="11"/>
      <c r="E46" s="11"/>
      <c r="F46" s="30"/>
      <c r="G46" s="30">
        <f t="shared" si="3"/>
        <v>0</v>
      </c>
    </row>
    <row r="47" spans="1:7" ht="15" thickBot="1" x14ac:dyDescent="0.35">
      <c r="A47" s="11"/>
      <c r="B47" s="11"/>
      <c r="C47" s="11"/>
      <c r="D47" s="11"/>
      <c r="E47" s="11"/>
      <c r="F47" s="30"/>
      <c r="G47" s="30">
        <f t="shared" si="3"/>
        <v>0</v>
      </c>
    </row>
    <row r="48" spans="1:7" ht="15" thickBot="1" x14ac:dyDescent="0.35">
      <c r="A48" s="11"/>
      <c r="B48" s="11"/>
      <c r="C48" s="11"/>
      <c r="D48" s="11"/>
      <c r="E48" s="11"/>
      <c r="F48" s="30"/>
      <c r="G48" s="30">
        <f t="shared" si="3"/>
        <v>0</v>
      </c>
    </row>
    <row r="49" spans="1:7" ht="15" thickBot="1" x14ac:dyDescent="0.35">
      <c r="A49" s="11"/>
      <c r="B49" s="11"/>
      <c r="C49" s="11"/>
      <c r="D49" s="11"/>
      <c r="E49" s="11"/>
      <c r="F49" s="30"/>
      <c r="G49" s="30">
        <f t="shared" si="3"/>
        <v>0</v>
      </c>
    </row>
    <row r="50" spans="1:7" ht="15" thickBot="1" x14ac:dyDescent="0.35">
      <c r="A50" s="11"/>
      <c r="B50" s="11"/>
      <c r="C50" s="11"/>
      <c r="D50" s="11"/>
      <c r="E50" s="11"/>
      <c r="F50" s="30"/>
      <c r="G50" s="30">
        <f t="shared" si="3"/>
        <v>0</v>
      </c>
    </row>
    <row r="51" spans="1:7" ht="15" thickBot="1" x14ac:dyDescent="0.35">
      <c r="A51" s="11"/>
      <c r="B51" s="11"/>
      <c r="C51" s="11"/>
      <c r="D51" s="11"/>
      <c r="E51" s="11"/>
      <c r="F51" s="30"/>
      <c r="G51" s="30">
        <f t="shared" si="3"/>
        <v>0</v>
      </c>
    </row>
    <row r="52" spans="1:7" ht="15" thickBot="1" x14ac:dyDescent="0.35">
      <c r="A52" s="11"/>
      <c r="B52" s="11"/>
      <c r="C52" s="11"/>
      <c r="D52" s="11"/>
      <c r="E52" s="11"/>
      <c r="F52" s="30"/>
      <c r="G52" s="30">
        <f t="shared" si="3"/>
        <v>0</v>
      </c>
    </row>
    <row r="53" spans="1:7" ht="15" thickBot="1" x14ac:dyDescent="0.35">
      <c r="A53" s="11"/>
      <c r="B53" s="11"/>
      <c r="C53" s="11"/>
      <c r="D53" s="11"/>
      <c r="E53" s="11"/>
      <c r="F53" s="30"/>
      <c r="G53" s="30">
        <f t="shared" si="3"/>
        <v>0</v>
      </c>
    </row>
    <row r="54" spans="1:7" ht="15" thickBot="1" x14ac:dyDescent="0.35">
      <c r="A54" s="11"/>
      <c r="B54" s="11"/>
      <c r="C54" s="11"/>
      <c r="D54" s="11"/>
      <c r="E54" s="11"/>
      <c r="F54" s="30"/>
      <c r="G54" s="30">
        <f t="shared" si="3"/>
        <v>0</v>
      </c>
    </row>
    <row r="55" spans="1:7" ht="15" thickBot="1" x14ac:dyDescent="0.35">
      <c r="A55" s="11"/>
      <c r="B55" s="11"/>
      <c r="C55" s="11"/>
      <c r="D55" s="11"/>
      <c r="E55" s="11"/>
      <c r="F55" s="30"/>
      <c r="G55" s="30">
        <f t="shared" si="3"/>
        <v>0</v>
      </c>
    </row>
    <row r="56" spans="1:7" ht="15" thickBot="1" x14ac:dyDescent="0.35">
      <c r="A56" s="11"/>
      <c r="B56" s="11"/>
      <c r="C56" s="11"/>
      <c r="D56" s="11"/>
      <c r="E56" s="11"/>
      <c r="F56" s="30"/>
      <c r="G56" s="30">
        <f t="shared" si="3"/>
        <v>0</v>
      </c>
    </row>
    <row r="57" spans="1:7" ht="15" thickBot="1" x14ac:dyDescent="0.35">
      <c r="A57" s="11"/>
      <c r="B57" s="11"/>
      <c r="C57" s="11"/>
      <c r="D57" s="11"/>
      <c r="E57" s="11"/>
      <c r="F57" s="30"/>
      <c r="G57" s="30">
        <f t="shared" si="3"/>
        <v>0</v>
      </c>
    </row>
    <row r="58" spans="1:7" ht="15" thickBot="1" x14ac:dyDescent="0.35">
      <c r="A58" s="11"/>
      <c r="B58" s="11"/>
      <c r="C58" s="11"/>
      <c r="D58" s="11"/>
      <c r="E58" s="11"/>
      <c r="F58" s="30"/>
      <c r="G58" s="30">
        <f t="shared" si="3"/>
        <v>0</v>
      </c>
    </row>
    <row r="59" spans="1:7" ht="15" thickBot="1" x14ac:dyDescent="0.35">
      <c r="A59" s="11"/>
      <c r="B59" s="11"/>
      <c r="C59" s="11"/>
      <c r="D59" s="11"/>
      <c r="E59" s="11"/>
      <c r="F59" s="30"/>
      <c r="G59" s="30">
        <f t="shared" si="3"/>
        <v>0</v>
      </c>
    </row>
    <row r="60" spans="1:7" ht="15" thickBot="1" x14ac:dyDescent="0.35">
      <c r="A60" s="11"/>
      <c r="B60" s="11"/>
      <c r="C60" s="11"/>
      <c r="D60" s="11"/>
      <c r="E60" s="11"/>
      <c r="F60" s="30"/>
      <c r="G60" s="30">
        <f t="shared" si="3"/>
        <v>0</v>
      </c>
    </row>
    <row r="61" spans="1:7" ht="15" thickBot="1" x14ac:dyDescent="0.35">
      <c r="A61" s="11"/>
      <c r="B61" s="11"/>
      <c r="C61" s="11"/>
      <c r="D61" s="11"/>
      <c r="E61" s="11"/>
      <c r="F61" s="30"/>
      <c r="G61" s="30">
        <f t="shared" si="3"/>
        <v>0</v>
      </c>
    </row>
    <row r="62" spans="1:7" ht="15" thickBot="1" x14ac:dyDescent="0.35">
      <c r="A62" s="11"/>
      <c r="B62" s="11"/>
      <c r="C62" s="11"/>
      <c r="D62" s="11"/>
      <c r="E62" s="11"/>
      <c r="F62" s="30"/>
      <c r="G62" s="30">
        <f t="shared" si="3"/>
        <v>0</v>
      </c>
    </row>
    <row r="63" spans="1:7" ht="15" thickBot="1" x14ac:dyDescent="0.35">
      <c r="A63" s="11"/>
      <c r="B63" s="11"/>
      <c r="C63" s="11"/>
      <c r="D63" s="11"/>
      <c r="E63" s="11"/>
      <c r="F63" s="30"/>
      <c r="G63" s="30">
        <f t="shared" si="3"/>
        <v>0</v>
      </c>
    </row>
    <row r="64" spans="1:7" ht="15" thickBot="1" x14ac:dyDescent="0.35">
      <c r="A64" s="11"/>
      <c r="B64" s="11"/>
      <c r="C64" s="11"/>
      <c r="D64" s="11"/>
      <c r="E64" s="11"/>
      <c r="F64" s="30"/>
      <c r="G64" s="30">
        <f t="shared" si="3"/>
        <v>0</v>
      </c>
    </row>
    <row r="65" spans="1:12" ht="30" customHeight="1" thickBot="1" x14ac:dyDescent="0.35">
      <c r="A65" s="187" t="s">
        <v>81</v>
      </c>
      <c r="B65" s="188"/>
      <c r="C65" s="188"/>
      <c r="D65" s="188"/>
      <c r="E65" s="188"/>
      <c r="F65" s="189"/>
      <c r="G65" s="36">
        <f>SUM(G43:G64)</f>
        <v>840</v>
      </c>
    </row>
    <row r="66" spans="1:12" ht="39" customHeight="1" thickBot="1" x14ac:dyDescent="0.35"/>
    <row r="67" spans="1:12" ht="30" customHeight="1" thickBot="1" x14ac:dyDescent="0.4">
      <c r="A67" s="178" t="s">
        <v>42</v>
      </c>
      <c r="B67" s="179"/>
      <c r="C67" s="179"/>
      <c r="D67" s="179"/>
      <c r="E67" s="179"/>
      <c r="F67" s="180"/>
      <c r="G67" s="47">
        <f>SUM(G28+G39+G65)</f>
        <v>1265</v>
      </c>
    </row>
    <row r="68" spans="1:12" ht="30" customHeight="1" thickBot="1" x14ac:dyDescent="0.4">
      <c r="A68" s="178" t="s">
        <v>43</v>
      </c>
      <c r="B68" s="179"/>
      <c r="C68" s="179"/>
      <c r="D68" s="179"/>
      <c r="E68" s="179"/>
      <c r="F68" s="180"/>
      <c r="G68" s="47">
        <f>SUM(D28+G28+G39+G65)</f>
        <v>6265</v>
      </c>
    </row>
    <row r="69" spans="1:12" ht="30" customHeight="1" thickBot="1" x14ac:dyDescent="0.35">
      <c r="A69" s="178" t="s">
        <v>51</v>
      </c>
      <c r="B69" s="179"/>
      <c r="C69" s="179"/>
      <c r="D69" s="179"/>
      <c r="E69" s="179"/>
      <c r="F69" s="180"/>
      <c r="G69" s="48"/>
      <c r="H69" s="41" t="s">
        <v>82</v>
      </c>
      <c r="I69" s="42"/>
      <c r="J69" s="43"/>
      <c r="K69" s="43"/>
      <c r="L69" s="43"/>
    </row>
    <row r="70" spans="1:12" ht="30" customHeight="1" thickBot="1" x14ac:dyDescent="0.35">
      <c r="A70" s="178" t="s">
        <v>45</v>
      </c>
      <c r="B70" s="179"/>
      <c r="C70" s="179"/>
      <c r="D70" s="179"/>
      <c r="E70" s="179"/>
      <c r="F70" s="180"/>
      <c r="G70" s="48"/>
      <c r="H70" s="41" t="s">
        <v>83</v>
      </c>
      <c r="I70" s="43"/>
      <c r="J70" s="43"/>
      <c r="K70" s="43"/>
      <c r="L70" s="43"/>
    </row>
    <row r="71" spans="1:12" ht="30" customHeight="1" thickBot="1" x14ac:dyDescent="0.35">
      <c r="A71" s="178" t="s">
        <v>44</v>
      </c>
      <c r="B71" s="179"/>
      <c r="C71" s="179"/>
      <c r="D71" s="179"/>
      <c r="E71" s="179"/>
      <c r="F71" s="180"/>
      <c r="G71" s="49"/>
      <c r="H71" s="43"/>
      <c r="I71" s="43"/>
      <c r="J71" s="43"/>
      <c r="K71" s="43"/>
      <c r="L71" s="43"/>
    </row>
    <row r="72" spans="1:12" ht="30" customHeight="1" thickBot="1" x14ac:dyDescent="0.35">
      <c r="A72" s="181" t="s">
        <v>46</v>
      </c>
      <c r="B72" s="182"/>
      <c r="C72" s="182"/>
      <c r="D72" s="182"/>
      <c r="E72" s="182"/>
      <c r="F72" s="183"/>
      <c r="G72" s="48"/>
    </row>
    <row r="73" spans="1:12" ht="30" customHeight="1" thickBot="1" x14ac:dyDescent="0.35">
      <c r="A73" s="181" t="s">
        <v>49</v>
      </c>
      <c r="B73" s="190"/>
      <c r="C73" s="190"/>
      <c r="D73" s="190"/>
      <c r="E73" s="190"/>
      <c r="F73" s="191"/>
      <c r="G73" s="48"/>
    </row>
    <row r="74" spans="1:12" ht="30" customHeight="1" thickBot="1" x14ac:dyDescent="0.35">
      <c r="A74" s="178" t="s">
        <v>47</v>
      </c>
      <c r="B74" s="179"/>
      <c r="C74" s="179"/>
      <c r="D74" s="179"/>
      <c r="E74" s="179"/>
      <c r="F74" s="180"/>
      <c r="G74" s="48"/>
    </row>
    <row r="75" spans="1:12" ht="30" customHeight="1" thickBot="1" x14ac:dyDescent="0.35">
      <c r="A75" s="181" t="s">
        <v>50</v>
      </c>
      <c r="B75" s="182"/>
      <c r="C75" s="182"/>
      <c r="D75" s="182"/>
      <c r="E75" s="182"/>
      <c r="F75" s="182"/>
      <c r="G75" s="48"/>
    </row>
    <row r="76" spans="1:12" ht="30" customHeight="1" thickBot="1" x14ac:dyDescent="0.35">
      <c r="A76" s="184" t="s">
        <v>48</v>
      </c>
      <c r="B76" s="185"/>
      <c r="C76" s="185"/>
      <c r="D76" s="185"/>
      <c r="E76" s="185"/>
      <c r="F76" s="185"/>
      <c r="G76" s="186"/>
    </row>
    <row r="77" spans="1:12" x14ac:dyDescent="0.3">
      <c r="A77" s="168"/>
      <c r="B77" s="169"/>
      <c r="C77" s="169"/>
      <c r="D77" s="169"/>
      <c r="E77" s="169"/>
      <c r="F77" s="169"/>
      <c r="G77" s="170"/>
    </row>
    <row r="78" spans="1:12" x14ac:dyDescent="0.3">
      <c r="A78" s="171"/>
      <c r="B78" s="172"/>
      <c r="C78" s="172"/>
      <c r="D78" s="172"/>
      <c r="E78" s="172"/>
      <c r="F78" s="172"/>
      <c r="G78" s="173"/>
    </row>
    <row r="79" spans="1:12" x14ac:dyDescent="0.3">
      <c r="A79" s="171"/>
      <c r="B79" s="172"/>
      <c r="C79" s="172"/>
      <c r="D79" s="172"/>
      <c r="E79" s="172"/>
      <c r="F79" s="172"/>
      <c r="G79" s="173"/>
    </row>
    <row r="80" spans="1:12" x14ac:dyDescent="0.3">
      <c r="A80" s="171"/>
      <c r="B80" s="172"/>
      <c r="C80" s="172"/>
      <c r="D80" s="172"/>
      <c r="E80" s="172"/>
      <c r="F80" s="172"/>
      <c r="G80" s="173"/>
    </row>
    <row r="81" spans="1:7" x14ac:dyDescent="0.3">
      <c r="A81" s="171"/>
      <c r="B81" s="172"/>
      <c r="C81" s="172"/>
      <c r="D81" s="172"/>
      <c r="E81" s="172"/>
      <c r="F81" s="172"/>
      <c r="G81" s="173"/>
    </row>
    <row r="82" spans="1:7" x14ac:dyDescent="0.3">
      <c r="A82" s="171"/>
      <c r="B82" s="172"/>
      <c r="C82" s="172"/>
      <c r="D82" s="172"/>
      <c r="E82" s="172"/>
      <c r="F82" s="172"/>
      <c r="G82" s="173"/>
    </row>
    <row r="83" spans="1:7" x14ac:dyDescent="0.3">
      <c r="A83" s="171"/>
      <c r="B83" s="172"/>
      <c r="C83" s="172"/>
      <c r="D83" s="172"/>
      <c r="E83" s="172"/>
      <c r="F83" s="172"/>
      <c r="G83" s="173"/>
    </row>
    <row r="84" spans="1:7" ht="15" thickBot="1" x14ac:dyDescent="0.35">
      <c r="A84" s="174"/>
      <c r="B84" s="175"/>
      <c r="C84" s="175"/>
      <c r="D84" s="175"/>
      <c r="E84" s="175"/>
      <c r="F84" s="175"/>
      <c r="G84" s="176"/>
    </row>
  </sheetData>
  <mergeCells count="45">
    <mergeCell ref="A77:G84"/>
    <mergeCell ref="A39:F39"/>
    <mergeCell ref="A41:G41"/>
    <mergeCell ref="A67:F67"/>
    <mergeCell ref="A68:F68"/>
    <mergeCell ref="A69:F69"/>
    <mergeCell ref="A70:F70"/>
    <mergeCell ref="A71:F71"/>
    <mergeCell ref="A72:F72"/>
    <mergeCell ref="A74:F74"/>
    <mergeCell ref="A75:F75"/>
    <mergeCell ref="A76:G76"/>
    <mergeCell ref="A65:F65"/>
    <mergeCell ref="A73:F73"/>
    <mergeCell ref="A36:B36"/>
    <mergeCell ref="C36:E36"/>
    <mergeCell ref="A37:B37"/>
    <mergeCell ref="C37:E37"/>
    <mergeCell ref="A38:B38"/>
    <mergeCell ref="C38:E38"/>
    <mergeCell ref="A33:B33"/>
    <mergeCell ref="C33:E33"/>
    <mergeCell ref="A34:B34"/>
    <mergeCell ref="C34:E34"/>
    <mergeCell ref="A35:B35"/>
    <mergeCell ref="C35:E35"/>
    <mergeCell ref="A30:B30"/>
    <mergeCell ref="C30:E30"/>
    <mergeCell ref="A31:B31"/>
    <mergeCell ref="C31:E31"/>
    <mergeCell ref="A32:B32"/>
    <mergeCell ref="C32:E32"/>
    <mergeCell ref="A29:G29"/>
    <mergeCell ref="A1:G1"/>
    <mergeCell ref="A4:B4"/>
    <mergeCell ref="D4:E4"/>
    <mergeCell ref="A5:B5"/>
    <mergeCell ref="C5:G5"/>
    <mergeCell ref="A6:B6"/>
    <mergeCell ref="C6:G6"/>
    <mergeCell ref="B7:C7"/>
    <mergeCell ref="E7:G7"/>
    <mergeCell ref="A10:G10"/>
    <mergeCell ref="A28:C28"/>
    <mergeCell ref="E28:F2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Le berre</vt:lpstr>
      <vt:lpstr>Récapitulatif</vt:lpstr>
      <vt:lpstr>Modele</vt:lpstr>
      <vt:lpstr>Chantier 1</vt:lpstr>
      <vt:lpstr>Chantier 2</vt:lpstr>
      <vt:lpstr>'Chantier 1'!Zone</vt:lpstr>
      <vt:lpstr>Modele!Zone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[IBS] M. RENOUVEL</cp:lastModifiedBy>
  <cp:lastPrinted>2020-04-26T21:17:38Z</cp:lastPrinted>
  <dcterms:created xsi:type="dcterms:W3CDTF">2020-04-26T16:10:40Z</dcterms:created>
  <dcterms:modified xsi:type="dcterms:W3CDTF">2021-01-04T14:21:48Z</dcterms:modified>
</cp:coreProperties>
</file>