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69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renouvel\Downloads\"/>
    </mc:Choice>
  </mc:AlternateContent>
  <xr:revisionPtr revIDLastSave="0" documentId="13_ncr:1_{4B987FAF-5ECB-4124-9BC2-9DC674AE44B5}" xr6:coauthVersionLast="36" xr6:coauthVersionMax="36" xr10:uidLastSave="{00000000-0000-0000-0000-000000000000}"/>
  <bookViews>
    <workbookView xWindow="240" yWindow="72" windowWidth="18708" windowHeight="10236" activeTab="1" xr2:uid="{00000000-000D-0000-FFFF-FFFF00000000}"/>
  </bookViews>
  <sheets>
    <sheet name="Récapitulatif" sheetId="7" r:id="rId1"/>
    <sheet name="Chantier 1" sheetId="9" r:id="rId2"/>
    <sheet name="Chantier 3" sheetId="8" r:id="rId3"/>
  </sheets>
  <definedNames>
    <definedName name="Zone" localSheetId="1">'Chantier 1'!$G$5,'Chantier 1'!$C$6,'Chantier 1'!$E$7,'Chantier 1'!$B$8,'Chantier 1'!$C$9,'Chantier 1'!$G$70,'Chantier 1'!$G$71,'Chantier 1'!$G$72:$G$78</definedName>
    <definedName name="Zone" localSheetId="2">'Chantier 3'!$G$5,'Chantier 3'!$C$6,'Chantier 3'!$E$7,'Chantier 3'!$B$8,'Chantier 3'!$C$9,'Chantier 3'!$G$70,'Chantier 3'!$G$71,'Chantier 3'!$G$72:$G$78</definedName>
  </definedNames>
  <calcPr calcId="191029"/>
</workbook>
</file>

<file path=xl/calcChain.xml><?xml version="1.0" encoding="utf-8"?>
<calcChain xmlns="http://schemas.openxmlformats.org/spreadsheetml/2006/main">
  <c r="G65" i="9" l="1"/>
  <c r="G64" i="9"/>
  <c r="G63" i="9"/>
  <c r="G62" i="9"/>
  <c r="G61" i="9"/>
  <c r="G60" i="9"/>
  <c r="G59" i="9"/>
  <c r="G58" i="9"/>
  <c r="G57" i="9"/>
  <c r="G56" i="9"/>
  <c r="G55" i="9"/>
  <c r="G54" i="9"/>
  <c r="G53" i="9"/>
  <c r="G52" i="9"/>
  <c r="G51" i="9"/>
  <c r="G50" i="9"/>
  <c r="G66" i="9" s="1"/>
  <c r="G49" i="9"/>
  <c r="G48" i="9"/>
  <c r="G47" i="9"/>
  <c r="G46" i="9"/>
  <c r="G45" i="9"/>
  <c r="G44" i="9"/>
  <c r="G39" i="9"/>
  <c r="G38" i="9"/>
  <c r="G37" i="9"/>
  <c r="G36" i="9"/>
  <c r="G35" i="9"/>
  <c r="G34" i="9"/>
  <c r="G33" i="9"/>
  <c r="G32" i="9"/>
  <c r="G40" i="9" s="1"/>
  <c r="G27" i="9"/>
  <c r="D27" i="9"/>
  <c r="G26" i="9"/>
  <c r="D26" i="9"/>
  <c r="G25" i="9"/>
  <c r="D25" i="9"/>
  <c r="G24" i="9"/>
  <c r="D24" i="9"/>
  <c r="G23" i="9"/>
  <c r="D23" i="9"/>
  <c r="G22" i="9"/>
  <c r="D22" i="9"/>
  <c r="G21" i="9"/>
  <c r="D21" i="9"/>
  <c r="G20" i="9"/>
  <c r="D20" i="9"/>
  <c r="G19" i="9"/>
  <c r="D19" i="9"/>
  <c r="G18" i="9"/>
  <c r="D18" i="9"/>
  <c r="G17" i="9"/>
  <c r="D17" i="9"/>
  <c r="G16" i="9"/>
  <c r="D16" i="9"/>
  <c r="G15" i="9"/>
  <c r="D15" i="9"/>
  <c r="G14" i="9"/>
  <c r="D14" i="9"/>
  <c r="G13" i="9"/>
  <c r="D13" i="9"/>
  <c r="G12" i="9"/>
  <c r="D12" i="9"/>
  <c r="G28" i="9" l="1"/>
  <c r="G68" i="9" s="1"/>
  <c r="G77" i="9" s="1"/>
  <c r="D28" i="9"/>
  <c r="D29" i="9" s="1"/>
  <c r="G76" i="9" s="1"/>
  <c r="G65" i="8"/>
  <c r="G64" i="8"/>
  <c r="G63" i="8"/>
  <c r="G62" i="8"/>
  <c r="G61" i="8"/>
  <c r="G60" i="8"/>
  <c r="G59" i="8"/>
  <c r="G58" i="8"/>
  <c r="G57" i="8"/>
  <c r="G56" i="8"/>
  <c r="G55" i="8"/>
  <c r="G54" i="8"/>
  <c r="G53" i="8"/>
  <c r="G52" i="8"/>
  <c r="G51" i="8"/>
  <c r="G50" i="8"/>
  <c r="G49" i="8"/>
  <c r="G48" i="8"/>
  <c r="G47" i="8"/>
  <c r="G46" i="8"/>
  <c r="G45" i="8"/>
  <c r="G44" i="8"/>
  <c r="G39" i="8"/>
  <c r="G38" i="8"/>
  <c r="G37" i="8"/>
  <c r="G36" i="8"/>
  <c r="G35" i="8"/>
  <c r="G34" i="8"/>
  <c r="G33" i="8"/>
  <c r="G32" i="8"/>
  <c r="G27" i="8"/>
  <c r="D27" i="8"/>
  <c r="G26" i="8"/>
  <c r="D26" i="8"/>
  <c r="G25" i="8"/>
  <c r="D25" i="8"/>
  <c r="G24" i="8"/>
  <c r="D24" i="8"/>
  <c r="G23" i="8"/>
  <c r="D23" i="8"/>
  <c r="G22" i="8"/>
  <c r="D22" i="8"/>
  <c r="G21" i="8"/>
  <c r="D21" i="8"/>
  <c r="G20" i="8"/>
  <c r="D20" i="8"/>
  <c r="G19" i="8"/>
  <c r="D19" i="8"/>
  <c r="G18" i="8"/>
  <c r="D18" i="8"/>
  <c r="G17" i="8"/>
  <c r="D17" i="8"/>
  <c r="G16" i="8"/>
  <c r="D16" i="8"/>
  <c r="G15" i="8"/>
  <c r="D15" i="8"/>
  <c r="G14" i="8"/>
  <c r="D14" i="8"/>
  <c r="G13" i="8"/>
  <c r="D13" i="8"/>
  <c r="G12" i="8"/>
  <c r="D12" i="8"/>
  <c r="G75" i="9" l="1"/>
  <c r="G70" i="9"/>
  <c r="G78" i="9" s="1"/>
  <c r="G71" i="9"/>
  <c r="G74" i="9" s="1"/>
  <c r="G28" i="8"/>
  <c r="D28" i="8"/>
  <c r="D29" i="8" s="1"/>
  <c r="G71" i="8" s="1"/>
  <c r="G40" i="8"/>
  <c r="G66" i="8"/>
  <c r="G68" i="8" s="1"/>
  <c r="G70" i="8" s="1"/>
  <c r="G78" i="8" s="1"/>
  <c r="G73" i="9" l="1"/>
  <c r="G76" i="8"/>
  <c r="G75" i="8"/>
  <c r="G77" i="8"/>
  <c r="G74" i="8"/>
  <c r="G73" i="8"/>
</calcChain>
</file>

<file path=xl/sharedStrings.xml><?xml version="1.0" encoding="utf-8"?>
<sst xmlns="http://schemas.openxmlformats.org/spreadsheetml/2006/main" count="208" uniqueCount="109">
  <si>
    <t>FICHE D'HEURES PRODUITES SUR LE CHANTIER ET MATERIAUX UTILISES</t>
  </si>
  <si>
    <t>ADRESSE DU CHANTIER :</t>
  </si>
  <si>
    <t>CHEF D'EQUIPE RESPONSABLE DU CHANTIER :</t>
  </si>
  <si>
    <t>EQUIPE N° :</t>
  </si>
  <si>
    <t xml:space="preserve">CODE POSTAL :      </t>
  </si>
  <si>
    <t>VILLE :</t>
  </si>
  <si>
    <t>TYPE DE CHANTIER :</t>
  </si>
  <si>
    <t>NOM OU DESIGNATION DU CLIENT :</t>
  </si>
  <si>
    <t>TYPE DE CLIENT :</t>
  </si>
  <si>
    <t>PREPARATION ATELIER</t>
  </si>
  <si>
    <t xml:space="preserve">MATERIAUX UTILISES </t>
  </si>
  <si>
    <t xml:space="preserve">QUANTITE </t>
  </si>
  <si>
    <t>TEMPS DE PREPARATION DU PRODUIT</t>
  </si>
  <si>
    <t>PRIX D'ACHAT UNITAIRE HT</t>
  </si>
  <si>
    <t>PRIX D'ACHAT TOTAL HT</t>
  </si>
  <si>
    <t>COUT DE MAIN D'ŒUVRE UNITAIRE HT</t>
  </si>
  <si>
    <t>COUT DE MAIN D'ŒUVRE TOTAL HT</t>
  </si>
  <si>
    <t>DATE DE DEBUT DE CHANTIER :</t>
  </si>
  <si>
    <t>DATE DE FIN DE CHANTIER :</t>
  </si>
  <si>
    <t>PRIX D'ACHAT HT DES MATERIAUX NECESSAIRE A L'OUVRAGE SANS PLUS-VALUE :</t>
  </si>
  <si>
    <t>COUT DE REVIENT HT NECESSAIRE A LA PREPARATION DE L'OUVRAGE :</t>
  </si>
  <si>
    <t>PREPARATION ET LOGISTIQUE DU CHANTIER</t>
  </si>
  <si>
    <t>TEMPS DE REALISATION DE L'ACTION (le temps de réalisation doit être pris sur une personne)</t>
  </si>
  <si>
    <t>COUT HORAIRE HT</t>
  </si>
  <si>
    <t>COUT DE REVIENT HT DE L'ACTION REALISE</t>
  </si>
  <si>
    <t>COUT TOTAL DES ACTIONS REALISES POUR LA PREPARATION ET LA LOGISTIQUE DU CHANTIER :</t>
  </si>
  <si>
    <t>PRISE DE MESURES POUR PREPARATION DE LA COMMANDE :</t>
  </si>
  <si>
    <t>CHARGEMENT DU VEHICULE POUR LIVRAISON :</t>
  </si>
  <si>
    <t>PREPARATION DES SECURITES  NECESSAIRE A L'OUVRAGE :</t>
  </si>
  <si>
    <t>LIVRAISON DE LA COMMANDE SUR LE CHANTIER :</t>
  </si>
  <si>
    <t>DEBLAIEMENT DES DECHETS EN DECHARGE OU ENTREPRISE :</t>
  </si>
  <si>
    <t>NETTOYAGE DU CHANTIER :</t>
  </si>
  <si>
    <t>RETRAIT ET RANGEMENT DES SECURITES A L'ENTREPRISE :</t>
  </si>
  <si>
    <t>RETRAIT DE COMMANDE CHEZ LE FOURNISSEUR</t>
  </si>
  <si>
    <t>REALISATION DU CHANTIER</t>
  </si>
  <si>
    <t>NOMBRE DE SALARIES</t>
  </si>
  <si>
    <t>DATE</t>
  </si>
  <si>
    <t>INTEMPERIE</t>
  </si>
  <si>
    <t xml:space="preserve">COUT HORAIRE HT </t>
  </si>
  <si>
    <t>COUT HORAIRE TOTAL HT</t>
  </si>
  <si>
    <t>HEURES MATIN</t>
  </si>
  <si>
    <t>HEURES APRES MIDI</t>
  </si>
  <si>
    <t>COUT DE MAIN D'ŒUVRE HT POUR LA REALISATION DU CHANTIER :</t>
  </si>
  <si>
    <t>COUT TOTAL HT COMPRENANT MATERIAUX, PREPARATION  ET REALISATION DU CHANTIER :</t>
  </si>
  <si>
    <t>OBSERVATION :</t>
  </si>
  <si>
    <t>PRIX TOTAL HT DU DEVIS  COMPRENANT LES PLUS VALUES :</t>
  </si>
  <si>
    <t>ACTION REALISEE POUR LA PREPARATION ET LA LOGISITIQUE DU CHANTIER</t>
  </si>
  <si>
    <t>Bac de toiture en zinc en ml</t>
  </si>
  <si>
    <t xml:space="preserve">Couvre joint de pied </t>
  </si>
  <si>
    <t>Couvre joint de tête</t>
  </si>
  <si>
    <t>tasseau bois zinc</t>
  </si>
  <si>
    <t>Couvre joint baïonnette</t>
  </si>
  <si>
    <t>Patte à tasseau</t>
  </si>
  <si>
    <t>chatière</t>
  </si>
  <si>
    <t>Feuille de zinc n°12</t>
  </si>
  <si>
    <t>Feuille de zinc n°13</t>
  </si>
  <si>
    <t xml:space="preserve">Couvre joint droit </t>
  </si>
  <si>
    <t>Tasseau bois faîtage</t>
  </si>
  <si>
    <t>Chassis skler 50 X 60</t>
  </si>
  <si>
    <t>Ventilation diamètre 63</t>
  </si>
  <si>
    <t>Ventilation diamètre 80</t>
  </si>
  <si>
    <t>Ventilation diamètre 100</t>
  </si>
  <si>
    <t>Ventilation diamètre 125</t>
  </si>
  <si>
    <t xml:space="preserve">PARTICULIER  </t>
  </si>
  <si>
    <t xml:space="preserve">SYNDIC  </t>
  </si>
  <si>
    <t xml:space="preserve">MARCHE PUBLIC  </t>
  </si>
  <si>
    <t xml:space="preserve">INDUSTRIEL  </t>
  </si>
  <si>
    <t xml:space="preserve">ARCHITECTE </t>
  </si>
  <si>
    <t xml:space="preserve">SOUS TRAITANCE  </t>
  </si>
  <si>
    <t xml:space="preserve">TOITURE ZINC  </t>
  </si>
  <si>
    <t xml:space="preserve">TOITURE ARDOISE  </t>
  </si>
  <si>
    <t xml:space="preserve">BARDAGE ITE  </t>
  </si>
  <si>
    <t xml:space="preserve">GROSSE INTERVENTION  </t>
  </si>
  <si>
    <t xml:space="preserve">PETITE INTERVENTION  </t>
  </si>
  <si>
    <t xml:space="preserve">CONTRAT D'ENTRETIEN  </t>
  </si>
  <si>
    <t>COUT REALISATION DU CHANTIER :</t>
  </si>
  <si>
    <t>Je ne vois pas de colonne de + value pour faire un calcul</t>
  </si>
  <si>
    <t>Si on veut avoir un calcul automatique</t>
  </si>
  <si>
    <t>CODE CHANTIER :</t>
  </si>
  <si>
    <t>Code Chantier</t>
  </si>
  <si>
    <t>Adresse Chantier</t>
  </si>
  <si>
    <t>Ville Chantier</t>
  </si>
  <si>
    <t>Type Client</t>
  </si>
  <si>
    <t>Type Chantier</t>
  </si>
  <si>
    <t>Coût MO Chantier</t>
  </si>
  <si>
    <t>Coût HT Chantier</t>
  </si>
  <si>
    <t>Prix Total HT + Plus value</t>
  </si>
  <si>
    <t>Marge Nette HT</t>
  </si>
  <si>
    <t>Marge Nette %</t>
  </si>
  <si>
    <t>Marge Nette HT Matériaux</t>
  </si>
  <si>
    <t>Marge Nette % Matériaux</t>
  </si>
  <si>
    <t>Marge Nette MO</t>
  </si>
  <si>
    <t>Marge Nette MO %</t>
  </si>
  <si>
    <t>MARGE NETTE HT DU CHANTIER :</t>
  </si>
  <si>
    <t>MARGE NETTE EN POURCENTAGE :</t>
  </si>
  <si>
    <t>MARGE NETTE SUR LES MATERIAUX :</t>
  </si>
  <si>
    <t>MARGE NETTE EN POURCENTAGE SUR LES MATERIAUX :</t>
  </si>
  <si>
    <t>MARGE NETTE SUR LA MAIN D'ŒUVRE :</t>
  </si>
  <si>
    <t>MARGE NETTE EN POURCENTAGE SUR LA MAIN D'ŒUVRE :</t>
  </si>
  <si>
    <t>% MARGE SUR MATERIAUX</t>
  </si>
  <si>
    <t>PRIX DE VENTE MATERIAUX HT</t>
  </si>
  <si>
    <t>% MARGE SUR MO</t>
  </si>
  <si>
    <t>PRIX DE VENTE MO HT</t>
  </si>
  <si>
    <t>2021/001</t>
  </si>
  <si>
    <t>16, rue de la poste</t>
  </si>
  <si>
    <t>QUIMPER</t>
  </si>
  <si>
    <t>2021/004</t>
  </si>
  <si>
    <t>1, rue des poules</t>
  </si>
  <si>
    <t>BREST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</si>
</sst>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7" formatCode="#,##0.00\ &quot;€&quot;;\-#,##0.0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;[Red]#,##0.00\ &quot;€&quot;"/>
    <numFmt numFmtId="165" formatCode="#,##0.00\ &quot;€&quot;"/>
    <numFmt numFmtId="166" formatCode="0.0000%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44" fontId="6" fillId="0" borderId="0" applyFont="0" applyFill="0" applyBorder="0" applyAlignment="0" applyProtection="0"/>
    <xf numFmtId="9" fontId="6" fillId="0" borderId="0" applyFont="0" applyFill="0" applyBorder="0" applyAlignment="0" applyProtection="0"/>
  </cellStyleXfs>
  <cellXfs count="122">
    <xf numFmtId="0" fontId="0" fillId="0" borderId="0" xfId="0"/>
    <xf numFmtId="0" fontId="0" fillId="0" borderId="0" xfId="0" applyAlignment="1"/>
    <xf numFmtId="0" fontId="0" fillId="0" borderId="0" xfId="0" applyAlignment="1">
      <alignment vertical="center"/>
    </xf>
    <xf numFmtId="0" fontId="0" fillId="0" borderId="0" xfId="0" applyBorder="1" applyAlignment="1"/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11" xfId="0" applyFont="1" applyFill="1" applyBorder="1" applyAlignment="1">
      <alignment horizontal="center" vertical="center"/>
    </xf>
    <xf numFmtId="0" fontId="0" fillId="0" borderId="1" xfId="0" applyBorder="1" applyAlignment="1"/>
    <xf numFmtId="0" fontId="4" fillId="0" borderId="1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/>
    </xf>
    <xf numFmtId="14" fontId="0" fillId="0" borderId="11" xfId="0" applyNumberFormat="1" applyBorder="1" applyAlignment="1">
      <alignment horizontal="center" vertical="center" wrapText="1"/>
    </xf>
    <xf numFmtId="8" fontId="0" fillId="0" borderId="1" xfId="0" applyNumberFormat="1" applyBorder="1" applyAlignment="1">
      <alignment horizontal="center" vertical="center"/>
    </xf>
    <xf numFmtId="8" fontId="0" fillId="0" borderId="12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8" fontId="0" fillId="0" borderId="1" xfId="0" applyNumberFormat="1" applyBorder="1"/>
    <xf numFmtId="14" fontId="0" fillId="0" borderId="1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8" fillId="0" borderId="0" xfId="0" applyFont="1"/>
    <xf numFmtId="44" fontId="9" fillId="0" borderId="0" xfId="0" applyNumberFormat="1" applyFont="1"/>
    <xf numFmtId="0" fontId="9" fillId="0" borderId="0" xfId="0" applyFont="1"/>
    <xf numFmtId="2" fontId="0" fillId="0" borderId="1" xfId="1" applyNumberFormat="1" applyFont="1" applyBorder="1"/>
    <xf numFmtId="2" fontId="0" fillId="0" borderId="1" xfId="0" applyNumberFormat="1" applyBorder="1"/>
    <xf numFmtId="165" fontId="0" fillId="0" borderId="1" xfId="0" applyNumberFormat="1" applyBorder="1"/>
    <xf numFmtId="8" fontId="3" fillId="3" borderId="1" xfId="0" applyNumberFormat="1" applyFont="1" applyFill="1" applyBorder="1"/>
    <xf numFmtId="0" fontId="2" fillId="0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Continuous" vertical="center" wrapText="1"/>
    </xf>
    <xf numFmtId="8" fontId="4" fillId="0" borderId="4" xfId="0" applyNumberFormat="1" applyFont="1" applyFill="1" applyBorder="1" applyAlignment="1">
      <alignment horizontal="centerContinuous" vertical="center"/>
    </xf>
    <xf numFmtId="0" fontId="3" fillId="3" borderId="4" xfId="0" applyFont="1" applyFill="1" applyBorder="1" applyAlignment="1">
      <alignment vertical="center"/>
    </xf>
    <xf numFmtId="8" fontId="3" fillId="3" borderId="1" xfId="0" applyNumberFormat="1" applyFont="1" applyFill="1" applyBorder="1" applyAlignment="1">
      <alignment horizontal="right"/>
    </xf>
    <xf numFmtId="10" fontId="3" fillId="3" borderId="1" xfId="0" applyNumberFormat="1" applyFont="1" applyFill="1" applyBorder="1"/>
    <xf numFmtId="8" fontId="4" fillId="6" borderId="1" xfId="0" applyNumberFormat="1" applyFont="1" applyFill="1" applyBorder="1" applyAlignment="1">
      <alignment vertical="center"/>
    </xf>
    <xf numFmtId="0" fontId="1" fillId="6" borderId="1" xfId="0" applyFont="1" applyFill="1" applyBorder="1" applyAlignment="1">
      <alignment horizontal="center" vertical="center" wrapText="1"/>
    </xf>
    <xf numFmtId="8" fontId="4" fillId="6" borderId="1" xfId="0" applyNumberFormat="1" applyFont="1" applyFill="1" applyBorder="1" applyAlignment="1">
      <alignment horizontal="centerContinuous" vertical="center"/>
    </xf>
    <xf numFmtId="8" fontId="4" fillId="6" borderId="1" xfId="0" applyNumberFormat="1" applyFont="1" applyFill="1" applyBorder="1" applyAlignment="1">
      <alignment horizontal="center" vertical="center"/>
    </xf>
    <xf numFmtId="164" fontId="4" fillId="6" borderId="4" xfId="0" applyNumberFormat="1" applyFont="1" applyFill="1" applyBorder="1" applyAlignment="1">
      <alignment horizontal="center" vertical="center"/>
    </xf>
    <xf numFmtId="0" fontId="4" fillId="6" borderId="2" xfId="0" applyFont="1" applyFill="1" applyBorder="1" applyAlignment="1">
      <alignment horizontal="left" vertical="center" wrapText="1"/>
    </xf>
    <xf numFmtId="0" fontId="4" fillId="6" borderId="3" xfId="0" applyFont="1" applyFill="1" applyBorder="1" applyAlignment="1">
      <alignment horizontal="left" vertical="center" wrapText="1"/>
    </xf>
    <xf numFmtId="0" fontId="4" fillId="6" borderId="4" xfId="0" applyFont="1" applyFill="1" applyBorder="1" applyAlignment="1">
      <alignment horizontal="left" vertical="center" wrapText="1"/>
    </xf>
    <xf numFmtId="164" fontId="1" fillId="6" borderId="1" xfId="0" applyNumberFormat="1" applyFont="1" applyFill="1" applyBorder="1" applyAlignment="1">
      <alignment horizontal="center" vertical="center" wrapText="1"/>
    </xf>
    <xf numFmtId="164" fontId="4" fillId="6" borderId="1" xfId="0" applyNumberFormat="1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 wrapText="1"/>
    </xf>
    <xf numFmtId="0" fontId="4" fillId="6" borderId="2" xfId="0" applyFont="1" applyFill="1" applyBorder="1" applyAlignment="1">
      <alignment horizontal="left" vertical="center" wrapText="1"/>
    </xf>
    <xf numFmtId="0" fontId="4" fillId="6" borderId="3" xfId="0" applyFont="1" applyFill="1" applyBorder="1" applyAlignment="1">
      <alignment horizontal="left" vertical="center" wrapText="1"/>
    </xf>
    <xf numFmtId="0" fontId="4" fillId="6" borderId="4" xfId="0" applyFont="1" applyFill="1" applyBorder="1" applyAlignment="1">
      <alignment horizontal="left" vertical="center" wrapText="1"/>
    </xf>
    <xf numFmtId="7" fontId="0" fillId="0" borderId="0" xfId="0" applyNumberFormat="1"/>
    <xf numFmtId="0" fontId="3" fillId="3" borderId="2" xfId="0" applyFont="1" applyFill="1" applyBorder="1" applyAlignment="1">
      <alignment vertical="center"/>
    </xf>
    <xf numFmtId="0" fontId="3" fillId="3" borderId="3" xfId="0" applyFont="1" applyFill="1" applyBorder="1" applyAlignment="1">
      <alignment vertical="center"/>
    </xf>
    <xf numFmtId="166" fontId="0" fillId="0" borderId="0" xfId="2" applyNumberFormat="1" applyFont="1"/>
    <xf numFmtId="0" fontId="0" fillId="5" borderId="1" xfId="0" applyFill="1" applyBorder="1" applyAlignment="1">
      <alignment horizontal="center" vertical="center" wrapText="1"/>
    </xf>
    <xf numFmtId="0" fontId="3" fillId="4" borderId="4" xfId="0" applyFont="1" applyFill="1" applyBorder="1" applyAlignment="1">
      <alignment vertical="center"/>
    </xf>
    <xf numFmtId="0" fontId="1" fillId="0" borderId="2" xfId="0" applyFont="1" applyFill="1" applyBorder="1" applyAlignment="1">
      <alignment horizontal="left" vertical="center"/>
    </xf>
    <xf numFmtId="0" fontId="1" fillId="0" borderId="3" xfId="0" applyFont="1" applyFill="1" applyBorder="1" applyAlignment="1">
      <alignment horizontal="left" vertical="center"/>
    </xf>
    <xf numFmtId="0" fontId="1" fillId="0" borderId="4" xfId="0" applyFont="1" applyFill="1" applyBorder="1" applyAlignment="1">
      <alignment horizontal="left" vertical="center"/>
    </xf>
    <xf numFmtId="0" fontId="0" fillId="0" borderId="3" xfId="0" applyFill="1" applyBorder="1" applyAlignment="1">
      <alignment horizontal="left" vertical="center"/>
    </xf>
    <xf numFmtId="0" fontId="0" fillId="0" borderId="4" xfId="0" applyFill="1" applyBorder="1" applyAlignment="1">
      <alignment horizontal="left" vertical="center"/>
    </xf>
    <xf numFmtId="0" fontId="1" fillId="0" borderId="2" xfId="0" applyFont="1" applyFill="1" applyBorder="1" applyAlignment="1">
      <alignment horizontal="left" vertical="center" wrapText="1"/>
    </xf>
    <xf numFmtId="0" fontId="1" fillId="0" borderId="3" xfId="0" applyFont="1" applyFill="1" applyBorder="1" applyAlignment="1">
      <alignment horizontal="left" vertical="center" wrapText="1"/>
    </xf>
    <xf numFmtId="0" fontId="1" fillId="0" borderId="4" xfId="0" applyFont="1" applyFill="1" applyBorder="1" applyAlignment="1">
      <alignment horizontal="left"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4" fillId="6" borderId="2" xfId="0" applyFont="1" applyFill="1" applyBorder="1" applyAlignment="1">
      <alignment horizontal="left" vertical="center" wrapText="1"/>
    </xf>
    <xf numFmtId="0" fontId="4" fillId="6" borderId="3" xfId="0" applyFont="1" applyFill="1" applyBorder="1" applyAlignment="1">
      <alignment horizontal="left" vertical="center" wrapText="1"/>
    </xf>
    <xf numFmtId="0" fontId="4" fillId="6" borderId="4" xfId="0" applyFont="1" applyFill="1" applyBorder="1" applyAlignment="1">
      <alignment horizontal="left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5" fillId="0" borderId="8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1" fillId="6" borderId="2" xfId="0" applyFont="1" applyFill="1" applyBorder="1" applyAlignment="1">
      <alignment horizontal="center" vertical="center" wrapText="1"/>
    </xf>
    <xf numFmtId="0" fontId="1" fillId="6" borderId="3" xfId="0" applyFont="1" applyFill="1" applyBorder="1" applyAlignment="1">
      <alignment horizontal="center" vertical="center" wrapText="1"/>
    </xf>
    <xf numFmtId="0" fontId="1" fillId="6" borderId="4" xfId="0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wrapText="1"/>
    </xf>
    <xf numFmtId="0" fontId="1" fillId="0" borderId="10" xfId="0" applyFont="1" applyBorder="1" applyAlignment="1">
      <alignment horizont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3" fillId="7" borderId="2" xfId="0" applyFont="1" applyFill="1" applyBorder="1" applyAlignment="1">
      <alignment horizontal="center" vertical="center"/>
    </xf>
    <xf numFmtId="0" fontId="3" fillId="7" borderId="4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2" xfId="0" applyBorder="1" applyAlignment="1"/>
    <xf numFmtId="0" fontId="0" fillId="0" borderId="3" xfId="0" applyBorder="1" applyAlignment="1"/>
  </cellXfs>
  <cellStyles count="3">
    <cellStyle name="Monétaire" xfId="1" builtinId="4"/>
    <cellStyle name="Normal" xfId="0" builtinId="0"/>
    <cellStyle name="Pourcentage" xfId="2" builtinId="5"/>
  </cellStyles>
  <dxfs count="3">
    <dxf>
      <numFmt numFmtId="166" formatCode="0.0000%"/>
    </dxf>
    <dxf>
      <numFmt numFmtId="166" formatCode="0.0000%"/>
    </dxf>
    <dxf>
      <numFmt numFmtId="166" formatCode="0.000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312420</xdr:colOff>
          <xdr:row>2</xdr:row>
          <xdr:rowOff>99060</xdr:rowOff>
        </xdr:from>
        <xdr:to>
          <xdr:col>9</xdr:col>
          <xdr:colOff>571500</xdr:colOff>
          <xdr:row>3</xdr:row>
          <xdr:rowOff>274320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312420</xdr:colOff>
          <xdr:row>2</xdr:row>
          <xdr:rowOff>99060</xdr:rowOff>
        </xdr:from>
        <xdr:to>
          <xdr:col>9</xdr:col>
          <xdr:colOff>571500</xdr:colOff>
          <xdr:row>3</xdr:row>
          <xdr:rowOff>274320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Recap" displayName="Recap" ref="A1:N3" totalsRowShown="0">
  <autoFilter ref="A1:N3" xr:uid="{00000000-0009-0000-0100-000001000000}"/>
  <tableColumns count="14">
    <tableColumn id="1" xr3:uid="{00000000-0010-0000-0000-000001000000}" name="Code Chantier"/>
    <tableColumn id="2" xr3:uid="{00000000-0010-0000-0000-000002000000}" name="Adresse Chantier"/>
    <tableColumn id="3" xr3:uid="{00000000-0010-0000-0000-000003000000}" name="Ville Chantier"/>
    <tableColumn id="4" xr3:uid="{00000000-0010-0000-0000-000004000000}" name="Type Client"/>
    <tableColumn id="5" xr3:uid="{00000000-0010-0000-0000-000005000000}" name="Type Chantier"/>
    <tableColumn id="6" xr3:uid="{00000000-0010-0000-0000-000006000000}" name="Coût MO Chantier"/>
    <tableColumn id="7" xr3:uid="{00000000-0010-0000-0000-000007000000}" name="Coût HT Chantier"/>
    <tableColumn id="8" xr3:uid="{00000000-0010-0000-0000-000008000000}" name="Prix Total HT + Plus value"/>
    <tableColumn id="9" xr3:uid="{00000000-0010-0000-0000-000009000000}" name="Marge Nette HT"/>
    <tableColumn id="10" xr3:uid="{00000000-0010-0000-0000-00000A000000}" name="Marge Nette %" dataDxfId="2" dataCellStyle="Pourcentage"/>
    <tableColumn id="11" xr3:uid="{00000000-0010-0000-0000-00000B000000}" name="Marge Nette HT Matériaux"/>
    <tableColumn id="12" xr3:uid="{00000000-0010-0000-0000-00000C000000}" name="Marge Nette % Matériaux" dataDxfId="1" dataCellStyle="Pourcentage"/>
    <tableColumn id="13" xr3:uid="{00000000-0010-0000-0000-00000D000000}" name="Marge Nette MO"/>
    <tableColumn id="14" xr3:uid="{00000000-0010-0000-0000-00000E000000}" name="Marge Nette MO %" dataDxfId="0" dataCellStyle="Pourcentage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/>
  <dimension ref="A1:N3"/>
  <sheetViews>
    <sheetView workbookViewId="0">
      <selection activeCell="D8" sqref="D8"/>
    </sheetView>
  </sheetViews>
  <sheetFormatPr baseColWidth="10" defaultRowHeight="14.4" x14ac:dyDescent="0.3"/>
  <cols>
    <col min="1" max="1" width="15.6640625" customWidth="1"/>
    <col min="2" max="2" width="20.88671875" customWidth="1"/>
    <col min="3" max="3" width="20.44140625" customWidth="1"/>
    <col min="4" max="4" width="13.109375" customWidth="1"/>
    <col min="5" max="5" width="15.44140625" customWidth="1"/>
    <col min="6" max="6" width="18.88671875" customWidth="1"/>
    <col min="7" max="7" width="18" customWidth="1"/>
    <col min="8" max="8" width="25" customWidth="1"/>
    <col min="9" max="9" width="17" customWidth="1"/>
    <col min="10" max="10" width="16.33203125" customWidth="1"/>
    <col min="11" max="11" width="26.44140625" customWidth="1"/>
    <col min="12" max="12" width="25.6640625" customWidth="1"/>
    <col min="13" max="13" width="17.88671875" customWidth="1"/>
    <col min="14" max="14" width="19.88671875" customWidth="1"/>
  </cols>
  <sheetData>
    <row r="1" spans="1:14" x14ac:dyDescent="0.3">
      <c r="A1" t="s">
        <v>79</v>
      </c>
      <c r="B1" t="s">
        <v>80</v>
      </c>
      <c r="C1" t="s">
        <v>81</v>
      </c>
      <c r="D1" t="s">
        <v>82</v>
      </c>
      <c r="E1" t="s">
        <v>83</v>
      </c>
      <c r="F1" t="s">
        <v>84</v>
      </c>
      <c r="G1" t="s">
        <v>85</v>
      </c>
      <c r="H1" t="s">
        <v>86</v>
      </c>
      <c r="I1" t="s">
        <v>87</v>
      </c>
      <c r="J1" t="s">
        <v>88</v>
      </c>
      <c r="K1" t="s">
        <v>89</v>
      </c>
      <c r="L1" t="s">
        <v>90</v>
      </c>
      <c r="M1" t="s">
        <v>91</v>
      </c>
      <c r="N1" t="s">
        <v>92</v>
      </c>
    </row>
    <row r="2" spans="1:14" x14ac:dyDescent="0.3">
      <c r="A2" t="s">
        <v>103</v>
      </c>
      <c r="B2" t="s">
        <v>104</v>
      </c>
      <c r="C2" t="s">
        <v>105</v>
      </c>
      <c r="D2" t="s">
        <v>63</v>
      </c>
      <c r="E2" t="s">
        <v>70</v>
      </c>
      <c r="F2" s="58">
        <v>1461.6</v>
      </c>
      <c r="G2" s="58">
        <v>4126.6000000000004</v>
      </c>
      <c r="H2" s="58">
        <v>5000</v>
      </c>
      <c r="I2" s="58">
        <v>873.4</v>
      </c>
      <c r="J2" s="61">
        <v>0.21165123830756544</v>
      </c>
      <c r="K2" s="58">
        <v>615</v>
      </c>
      <c r="L2" s="61">
        <v>0.3</v>
      </c>
      <c r="M2" s="58">
        <v>243.6</v>
      </c>
      <c r="N2" s="61">
        <v>0.19999999999999993</v>
      </c>
    </row>
    <row r="3" spans="1:14" x14ac:dyDescent="0.3">
      <c r="A3" t="s">
        <v>106</v>
      </c>
      <c r="B3" t="s">
        <v>107</v>
      </c>
      <c r="C3" t="s">
        <v>108</v>
      </c>
      <c r="D3" t="s">
        <v>63</v>
      </c>
      <c r="E3" t="s">
        <v>70</v>
      </c>
      <c r="F3" s="58">
        <v>1421</v>
      </c>
      <c r="G3" s="58">
        <v>8281</v>
      </c>
      <c r="H3" s="58">
        <v>9000</v>
      </c>
      <c r="I3" s="58">
        <v>719</v>
      </c>
      <c r="J3" s="61">
        <v>8.6825262649438475E-2</v>
      </c>
      <c r="K3" s="58">
        <v>1960</v>
      </c>
      <c r="L3" s="61">
        <v>0.4</v>
      </c>
      <c r="M3" s="58">
        <v>406</v>
      </c>
      <c r="N3" s="61">
        <v>0.4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9ABF48-4E50-4040-BBD7-82F0EF982A2E}">
  <sheetPr codeName="Feuil9"/>
  <dimension ref="A1:L87"/>
  <sheetViews>
    <sheetView tabSelected="1" workbookViewId="0">
      <selection activeCell="I8" sqref="I8"/>
    </sheetView>
  </sheetViews>
  <sheetFormatPr baseColWidth="10" defaultRowHeight="14.4" x14ac:dyDescent="0.3"/>
  <cols>
    <col min="1" max="1" width="20.5546875" customWidth="1"/>
    <col min="2" max="2" width="13" customWidth="1"/>
    <col min="3" max="3" width="13" style="1" customWidth="1"/>
    <col min="4" max="4" width="14.109375" customWidth="1"/>
    <col min="5" max="5" width="13.6640625" bestFit="1" customWidth="1"/>
    <col min="6" max="6" width="18.33203125" customWidth="1"/>
    <col min="7" max="7" width="22.5546875" bestFit="1" customWidth="1"/>
  </cols>
  <sheetData>
    <row r="1" spans="1:9" ht="25.2" customHeight="1" thickBot="1" x14ac:dyDescent="0.35">
      <c r="A1" s="113" t="s">
        <v>0</v>
      </c>
      <c r="B1" s="114"/>
      <c r="C1" s="114"/>
      <c r="D1" s="114"/>
      <c r="E1" s="114"/>
      <c r="F1" s="114"/>
      <c r="G1" s="115"/>
    </row>
    <row r="2" spans="1:9" ht="19.95" customHeight="1" thickBot="1" x14ac:dyDescent="0.35">
      <c r="A2" s="5" t="s">
        <v>3</v>
      </c>
      <c r="B2" s="10">
        <v>1</v>
      </c>
      <c r="C2" s="10">
        <v>2</v>
      </c>
      <c r="D2" s="10">
        <v>3</v>
      </c>
      <c r="E2" s="10">
        <v>4</v>
      </c>
      <c r="F2" s="11">
        <v>5</v>
      </c>
      <c r="G2" s="10"/>
    </row>
    <row r="3" spans="1:9" ht="40.200000000000003" customHeight="1" thickBot="1" x14ac:dyDescent="0.35">
      <c r="A3" s="7" t="s">
        <v>2</v>
      </c>
      <c r="B3" s="8"/>
      <c r="C3" s="8"/>
      <c r="D3" s="8"/>
      <c r="E3" s="8"/>
      <c r="F3" s="8"/>
      <c r="G3" s="8"/>
    </row>
    <row r="4" spans="1:9" ht="25.2" customHeight="1" thickBot="1" x14ac:dyDescent="0.35">
      <c r="A4" s="102" t="s">
        <v>17</v>
      </c>
      <c r="B4" s="103"/>
      <c r="C4" s="18"/>
      <c r="D4" s="116" t="s">
        <v>18</v>
      </c>
      <c r="E4" s="117"/>
      <c r="F4" s="9"/>
      <c r="G4" s="8"/>
    </row>
    <row r="5" spans="1:9" ht="25.2" customHeight="1" thickBot="1" x14ac:dyDescent="0.35">
      <c r="A5" s="118" t="s">
        <v>7</v>
      </c>
      <c r="B5" s="119"/>
      <c r="C5" s="120"/>
      <c r="D5" s="121"/>
      <c r="E5" s="121"/>
      <c r="F5" s="5" t="s">
        <v>78</v>
      </c>
      <c r="G5" s="41" t="s">
        <v>103</v>
      </c>
    </row>
    <row r="6" spans="1:9" ht="25.2" customHeight="1" thickBot="1" x14ac:dyDescent="0.35">
      <c r="A6" s="118" t="s">
        <v>1</v>
      </c>
      <c r="B6" s="119"/>
      <c r="C6" s="59" t="s">
        <v>104</v>
      </c>
      <c r="D6" s="60"/>
      <c r="E6" s="60"/>
      <c r="F6" s="60"/>
      <c r="G6" s="41"/>
    </row>
    <row r="7" spans="1:9" ht="25.2" customHeight="1" thickBot="1" x14ac:dyDescent="0.35">
      <c r="A7" s="5" t="s">
        <v>4</v>
      </c>
      <c r="B7" s="104">
        <v>29000</v>
      </c>
      <c r="C7" s="105"/>
      <c r="D7" s="5" t="s">
        <v>5</v>
      </c>
      <c r="E7" s="59" t="s">
        <v>105</v>
      </c>
      <c r="F7" s="60"/>
      <c r="G7" s="41"/>
    </row>
    <row r="8" spans="1:9" ht="30" customHeight="1" thickBot="1" x14ac:dyDescent="0.35">
      <c r="A8" s="37" t="s">
        <v>8</v>
      </c>
      <c r="B8" s="35" t="s">
        <v>63</v>
      </c>
      <c r="C8" s="10" t="s">
        <v>64</v>
      </c>
      <c r="D8" s="34" t="s">
        <v>65</v>
      </c>
      <c r="E8" s="35" t="s">
        <v>66</v>
      </c>
      <c r="F8" s="35" t="s">
        <v>67</v>
      </c>
      <c r="G8" s="33" t="s">
        <v>68</v>
      </c>
    </row>
    <row r="9" spans="1:9" ht="40.200000000000003" customHeight="1" thickBot="1" x14ac:dyDescent="0.35">
      <c r="A9" s="5" t="s">
        <v>6</v>
      </c>
      <c r="B9" s="8" t="s">
        <v>69</v>
      </c>
      <c r="C9" s="34" t="s">
        <v>70</v>
      </c>
      <c r="D9" s="24" t="s">
        <v>71</v>
      </c>
      <c r="E9" s="34" t="s">
        <v>72</v>
      </c>
      <c r="F9" s="34" t="s">
        <v>73</v>
      </c>
      <c r="G9" s="24" t="s">
        <v>74</v>
      </c>
      <c r="I9" s="25"/>
    </row>
    <row r="10" spans="1:9" ht="25.2" customHeight="1" thickBot="1" x14ac:dyDescent="0.35">
      <c r="A10" s="106" t="s">
        <v>9</v>
      </c>
      <c r="B10" s="107"/>
      <c r="C10" s="107"/>
      <c r="D10" s="107"/>
      <c r="E10" s="107"/>
      <c r="F10" s="107"/>
      <c r="G10" s="108"/>
    </row>
    <row r="11" spans="1:9" ht="45" customHeight="1" thickBot="1" x14ac:dyDescent="0.35">
      <c r="A11" s="14" t="s">
        <v>10</v>
      </c>
      <c r="B11" s="12" t="s">
        <v>11</v>
      </c>
      <c r="C11" s="13" t="s">
        <v>13</v>
      </c>
      <c r="D11" s="7" t="s">
        <v>14</v>
      </c>
      <c r="E11" s="13" t="s">
        <v>12</v>
      </c>
      <c r="F11" s="7" t="s">
        <v>15</v>
      </c>
      <c r="G11" s="54" t="s">
        <v>16</v>
      </c>
    </row>
    <row r="12" spans="1:9" ht="15" thickBot="1" x14ac:dyDescent="0.35">
      <c r="A12" s="17" t="s">
        <v>47</v>
      </c>
      <c r="B12" s="4">
        <v>3</v>
      </c>
      <c r="C12" s="15">
        <v>650</v>
      </c>
      <c r="D12" s="22">
        <f>SUM(B12*C12)</f>
        <v>1950</v>
      </c>
      <c r="E12" s="29">
        <v>7</v>
      </c>
      <c r="F12" s="31">
        <v>42</v>
      </c>
      <c r="G12" s="22">
        <f>SUM(E12*F12)</f>
        <v>294</v>
      </c>
    </row>
    <row r="13" spans="1:9" ht="15" thickBot="1" x14ac:dyDescent="0.35">
      <c r="A13" s="4" t="s">
        <v>56</v>
      </c>
      <c r="B13" s="4"/>
      <c r="C13" s="15"/>
      <c r="D13" s="22">
        <f t="shared" ref="D13:D27" si="0">SUM(B13*C13)</f>
        <v>0</v>
      </c>
      <c r="E13" s="30"/>
      <c r="F13" s="31"/>
      <c r="G13" s="22">
        <f t="shared" ref="G13:G27" si="1">SUM(E13*F13)</f>
        <v>0</v>
      </c>
    </row>
    <row r="14" spans="1:9" ht="15" thickBot="1" x14ac:dyDescent="0.35">
      <c r="A14" s="4" t="s">
        <v>48</v>
      </c>
      <c r="B14" s="4">
        <v>1</v>
      </c>
      <c r="C14" s="15">
        <v>100</v>
      </c>
      <c r="D14" s="22">
        <f t="shared" si="0"/>
        <v>100</v>
      </c>
      <c r="E14" s="30">
        <v>2</v>
      </c>
      <c r="F14" s="31">
        <v>42</v>
      </c>
      <c r="G14" s="22">
        <f t="shared" si="1"/>
        <v>84</v>
      </c>
    </row>
    <row r="15" spans="1:9" ht="15" thickBot="1" x14ac:dyDescent="0.35">
      <c r="A15" s="4" t="s">
        <v>49</v>
      </c>
      <c r="B15" s="4"/>
      <c r="C15" s="15"/>
      <c r="D15" s="22">
        <f t="shared" si="0"/>
        <v>0</v>
      </c>
      <c r="E15" s="30"/>
      <c r="F15" s="31"/>
      <c r="G15" s="22">
        <f t="shared" si="1"/>
        <v>0</v>
      </c>
    </row>
    <row r="16" spans="1:9" ht="15" thickBot="1" x14ac:dyDescent="0.35">
      <c r="A16" s="4" t="s">
        <v>51</v>
      </c>
      <c r="B16" s="4"/>
      <c r="C16" s="15"/>
      <c r="D16" s="22">
        <f t="shared" si="0"/>
        <v>0</v>
      </c>
      <c r="E16" s="30"/>
      <c r="F16" s="31"/>
      <c r="G16" s="22">
        <f t="shared" si="1"/>
        <v>0</v>
      </c>
    </row>
    <row r="17" spans="1:9" ht="15" thickBot="1" x14ac:dyDescent="0.35">
      <c r="A17" s="4" t="s">
        <v>50</v>
      </c>
      <c r="B17" s="4"/>
      <c r="C17" s="15"/>
      <c r="D17" s="22">
        <f t="shared" si="0"/>
        <v>0</v>
      </c>
      <c r="E17" s="30"/>
      <c r="F17" s="31"/>
      <c r="G17" s="22">
        <f t="shared" si="1"/>
        <v>0</v>
      </c>
    </row>
    <row r="18" spans="1:9" ht="15" thickBot="1" x14ac:dyDescent="0.35">
      <c r="A18" s="4" t="s">
        <v>52</v>
      </c>
      <c r="B18" s="4"/>
      <c r="C18" s="15"/>
      <c r="D18" s="22">
        <f t="shared" si="0"/>
        <v>0</v>
      </c>
      <c r="E18" s="30"/>
      <c r="F18" s="31"/>
      <c r="G18" s="22">
        <f t="shared" si="1"/>
        <v>0</v>
      </c>
    </row>
    <row r="19" spans="1:9" ht="15" thickBot="1" x14ac:dyDescent="0.35">
      <c r="A19" s="4" t="s">
        <v>53</v>
      </c>
      <c r="B19" s="4"/>
      <c r="C19" s="3"/>
      <c r="D19" s="22">
        <f t="shared" si="0"/>
        <v>0</v>
      </c>
      <c r="E19" s="30"/>
      <c r="F19" s="31"/>
      <c r="G19" s="22">
        <f t="shared" si="1"/>
        <v>0</v>
      </c>
    </row>
    <row r="20" spans="1:9" ht="15" thickBot="1" x14ac:dyDescent="0.35">
      <c r="A20" s="4" t="s">
        <v>54</v>
      </c>
      <c r="B20" s="4"/>
      <c r="C20" s="15"/>
      <c r="D20" s="22">
        <f t="shared" si="0"/>
        <v>0</v>
      </c>
      <c r="E20" s="30"/>
      <c r="F20" s="31"/>
      <c r="G20" s="22">
        <f t="shared" si="1"/>
        <v>0</v>
      </c>
    </row>
    <row r="21" spans="1:9" ht="15" thickBot="1" x14ac:dyDescent="0.35">
      <c r="A21" s="4" t="s">
        <v>55</v>
      </c>
      <c r="B21" s="4"/>
      <c r="C21" s="15"/>
      <c r="D21" s="22">
        <f t="shared" si="0"/>
        <v>0</v>
      </c>
      <c r="E21" s="30"/>
      <c r="F21" s="31"/>
      <c r="G21" s="22">
        <f t="shared" si="1"/>
        <v>0</v>
      </c>
    </row>
    <row r="22" spans="1:9" ht="15" thickBot="1" x14ac:dyDescent="0.35">
      <c r="A22" s="4" t="s">
        <v>57</v>
      </c>
      <c r="B22" s="4"/>
      <c r="C22" s="15"/>
      <c r="D22" s="22">
        <f t="shared" si="0"/>
        <v>0</v>
      </c>
      <c r="E22" s="30"/>
      <c r="F22" s="31"/>
      <c r="G22" s="22">
        <f t="shared" si="1"/>
        <v>0</v>
      </c>
    </row>
    <row r="23" spans="1:9" ht="15" thickBot="1" x14ac:dyDescent="0.35">
      <c r="A23" s="4" t="s">
        <v>58</v>
      </c>
      <c r="B23" s="4"/>
      <c r="C23" s="15"/>
      <c r="D23" s="22">
        <f t="shared" si="0"/>
        <v>0</v>
      </c>
      <c r="E23" s="30"/>
      <c r="F23" s="31"/>
      <c r="G23" s="22">
        <f t="shared" si="1"/>
        <v>0</v>
      </c>
    </row>
    <row r="24" spans="1:9" ht="15" thickBot="1" x14ac:dyDescent="0.35">
      <c r="A24" s="4" t="s">
        <v>59</v>
      </c>
      <c r="B24" s="4"/>
      <c r="C24" s="15"/>
      <c r="D24" s="22">
        <f t="shared" si="0"/>
        <v>0</v>
      </c>
      <c r="E24" s="30"/>
      <c r="F24" s="31"/>
      <c r="G24" s="22">
        <f t="shared" si="1"/>
        <v>0</v>
      </c>
    </row>
    <row r="25" spans="1:9" ht="15" thickBot="1" x14ac:dyDescent="0.35">
      <c r="A25" s="4" t="s">
        <v>60</v>
      </c>
      <c r="B25" s="4"/>
      <c r="C25" s="15"/>
      <c r="D25" s="22">
        <f t="shared" si="0"/>
        <v>0</v>
      </c>
      <c r="E25" s="30"/>
      <c r="F25" s="31"/>
      <c r="G25" s="22">
        <f t="shared" si="1"/>
        <v>0</v>
      </c>
    </row>
    <row r="26" spans="1:9" ht="15" thickBot="1" x14ac:dyDescent="0.35">
      <c r="A26" s="4" t="s">
        <v>61</v>
      </c>
      <c r="B26" s="4"/>
      <c r="C26" s="15"/>
      <c r="D26" s="22">
        <f t="shared" si="0"/>
        <v>0</v>
      </c>
      <c r="E26" s="30"/>
      <c r="F26" s="31"/>
      <c r="G26" s="22">
        <f t="shared" si="1"/>
        <v>0</v>
      </c>
    </row>
    <row r="27" spans="1:9" ht="15" thickBot="1" x14ac:dyDescent="0.35">
      <c r="A27" s="4" t="s">
        <v>62</v>
      </c>
      <c r="B27" s="4"/>
      <c r="C27" s="15"/>
      <c r="D27" s="22">
        <f t="shared" si="0"/>
        <v>0</v>
      </c>
      <c r="E27" s="30"/>
      <c r="F27" s="31"/>
      <c r="G27" s="22">
        <f t="shared" si="1"/>
        <v>0</v>
      </c>
    </row>
    <row r="28" spans="1:9" s="2" customFormat="1" ht="42.45" customHeight="1" thickBot="1" x14ac:dyDescent="0.35">
      <c r="A28" s="94" t="s">
        <v>19</v>
      </c>
      <c r="B28" s="95"/>
      <c r="C28" s="96"/>
      <c r="D28" s="44">
        <f>SUM(D12:D27)</f>
        <v>2050</v>
      </c>
      <c r="E28" s="94" t="s">
        <v>20</v>
      </c>
      <c r="F28" s="96"/>
      <c r="G28" s="46">
        <f>SUM(G12:G27)</f>
        <v>378</v>
      </c>
      <c r="I28"/>
    </row>
    <row r="29" spans="1:9" s="2" customFormat="1" ht="42.45" customHeight="1" thickBot="1" x14ac:dyDescent="0.35">
      <c r="A29" s="45" t="s">
        <v>99</v>
      </c>
      <c r="B29" s="45">
        <v>30</v>
      </c>
      <c r="C29" s="45" t="s">
        <v>100</v>
      </c>
      <c r="D29" s="44">
        <f>D28+(D28*B29/100)</f>
        <v>2665</v>
      </c>
      <c r="E29" s="39"/>
      <c r="F29" s="39"/>
      <c r="G29" s="40"/>
      <c r="I29"/>
    </row>
    <row r="30" spans="1:9" ht="25.2" customHeight="1" thickBot="1" x14ac:dyDescent="0.35">
      <c r="A30" s="109" t="s">
        <v>21</v>
      </c>
      <c r="B30" s="110"/>
      <c r="C30" s="110"/>
      <c r="D30" s="110"/>
      <c r="E30" s="110"/>
      <c r="F30" s="110"/>
      <c r="G30" s="111"/>
      <c r="I30" s="2"/>
    </row>
    <row r="31" spans="1:9" ht="55.2" customHeight="1" thickBot="1" x14ac:dyDescent="0.35">
      <c r="A31" s="87" t="s">
        <v>46</v>
      </c>
      <c r="B31" s="88"/>
      <c r="C31" s="87" t="s">
        <v>22</v>
      </c>
      <c r="D31" s="112"/>
      <c r="E31" s="88"/>
      <c r="F31" s="7" t="s">
        <v>23</v>
      </c>
      <c r="G31" s="6" t="s">
        <v>24</v>
      </c>
    </row>
    <row r="32" spans="1:9" ht="30" customHeight="1" thickBot="1" x14ac:dyDescent="0.35">
      <c r="A32" s="87" t="s">
        <v>26</v>
      </c>
      <c r="B32" s="88"/>
      <c r="C32" s="89">
        <v>1</v>
      </c>
      <c r="D32" s="90"/>
      <c r="E32" s="91"/>
      <c r="F32" s="19">
        <v>40</v>
      </c>
      <c r="G32" s="19">
        <f>SUM(C32*F32)</f>
        <v>40</v>
      </c>
    </row>
    <row r="33" spans="1:7" ht="30" customHeight="1" thickBot="1" x14ac:dyDescent="0.35">
      <c r="A33" s="102" t="s">
        <v>33</v>
      </c>
      <c r="B33" s="103"/>
      <c r="C33" s="89">
        <v>1</v>
      </c>
      <c r="D33" s="90"/>
      <c r="E33" s="91"/>
      <c r="F33" s="19">
        <v>50</v>
      </c>
      <c r="G33" s="19">
        <f t="shared" ref="G33:G39" si="2">SUM(C33*F33)</f>
        <v>50</v>
      </c>
    </row>
    <row r="34" spans="1:7" ht="30" customHeight="1" thickBot="1" x14ac:dyDescent="0.35">
      <c r="A34" s="87" t="s">
        <v>27</v>
      </c>
      <c r="B34" s="88"/>
      <c r="C34" s="89">
        <v>1</v>
      </c>
      <c r="D34" s="90"/>
      <c r="E34" s="91"/>
      <c r="F34" s="19">
        <v>30</v>
      </c>
      <c r="G34" s="19">
        <f t="shared" si="2"/>
        <v>30</v>
      </c>
    </row>
    <row r="35" spans="1:7" ht="30" customHeight="1" thickBot="1" x14ac:dyDescent="0.35">
      <c r="A35" s="87" t="s">
        <v>28</v>
      </c>
      <c r="B35" s="88"/>
      <c r="C35" s="89"/>
      <c r="D35" s="90"/>
      <c r="E35" s="91"/>
      <c r="F35" s="19"/>
      <c r="G35" s="19">
        <f t="shared" si="2"/>
        <v>0</v>
      </c>
    </row>
    <row r="36" spans="1:7" ht="30" customHeight="1" thickBot="1" x14ac:dyDescent="0.35">
      <c r="A36" s="100" t="s">
        <v>29</v>
      </c>
      <c r="B36" s="101"/>
      <c r="C36" s="89"/>
      <c r="D36" s="90"/>
      <c r="E36" s="90"/>
      <c r="F36" s="19"/>
      <c r="G36" s="19">
        <f t="shared" si="2"/>
        <v>0</v>
      </c>
    </row>
    <row r="37" spans="1:7" ht="30" customHeight="1" thickBot="1" x14ac:dyDescent="0.35">
      <c r="A37" s="87" t="s">
        <v>30</v>
      </c>
      <c r="B37" s="88"/>
      <c r="C37" s="89"/>
      <c r="D37" s="90"/>
      <c r="E37" s="91"/>
      <c r="F37" s="19"/>
      <c r="G37" s="19">
        <f t="shared" si="2"/>
        <v>0</v>
      </c>
    </row>
    <row r="38" spans="1:7" ht="30" customHeight="1" thickBot="1" x14ac:dyDescent="0.35">
      <c r="A38" s="87" t="s">
        <v>31</v>
      </c>
      <c r="B38" s="88"/>
      <c r="C38" s="89"/>
      <c r="D38" s="90"/>
      <c r="E38" s="91"/>
      <c r="F38" s="19"/>
      <c r="G38" s="19">
        <f t="shared" si="2"/>
        <v>0</v>
      </c>
    </row>
    <row r="39" spans="1:7" ht="30" customHeight="1" thickBot="1" x14ac:dyDescent="0.35">
      <c r="A39" s="92" t="s">
        <v>32</v>
      </c>
      <c r="B39" s="93"/>
      <c r="C39" s="89"/>
      <c r="D39" s="90"/>
      <c r="E39" s="91"/>
      <c r="F39" s="20"/>
      <c r="G39" s="19">
        <f t="shared" si="2"/>
        <v>0</v>
      </c>
    </row>
    <row r="40" spans="1:7" ht="30" customHeight="1" thickBot="1" x14ac:dyDescent="0.35">
      <c r="A40" s="94" t="s">
        <v>25</v>
      </c>
      <c r="B40" s="95"/>
      <c r="C40" s="95"/>
      <c r="D40" s="95"/>
      <c r="E40" s="95"/>
      <c r="F40" s="96"/>
      <c r="G40" s="47">
        <f>SUM(G32:G39)</f>
        <v>120</v>
      </c>
    </row>
    <row r="41" spans="1:7" ht="15" thickBot="1" x14ac:dyDescent="0.35"/>
    <row r="42" spans="1:7" ht="25.2" customHeight="1" thickBot="1" x14ac:dyDescent="0.35">
      <c r="A42" s="97" t="s">
        <v>34</v>
      </c>
      <c r="B42" s="98"/>
      <c r="C42" s="98"/>
      <c r="D42" s="98"/>
      <c r="E42" s="98"/>
      <c r="F42" s="98"/>
      <c r="G42" s="99"/>
    </row>
    <row r="43" spans="1:7" ht="28.95" customHeight="1" thickBot="1" x14ac:dyDescent="0.35">
      <c r="A43" s="7" t="s">
        <v>35</v>
      </c>
      <c r="B43" s="16" t="s">
        <v>36</v>
      </c>
      <c r="C43" s="7" t="s">
        <v>40</v>
      </c>
      <c r="D43" s="7" t="s">
        <v>41</v>
      </c>
      <c r="E43" s="7" t="s">
        <v>37</v>
      </c>
      <c r="F43" s="7" t="s">
        <v>38</v>
      </c>
      <c r="G43" s="7" t="s">
        <v>39</v>
      </c>
    </row>
    <row r="44" spans="1:7" ht="15" thickBot="1" x14ac:dyDescent="0.35">
      <c r="A44" s="10">
        <v>2</v>
      </c>
      <c r="B44" s="23">
        <v>44168</v>
      </c>
      <c r="C44" s="10">
        <v>4</v>
      </c>
      <c r="D44" s="10">
        <v>5</v>
      </c>
      <c r="E44" s="10"/>
      <c r="F44" s="21">
        <v>40</v>
      </c>
      <c r="G44" s="21">
        <f>A44*((C44+D44)*F44)</f>
        <v>720</v>
      </c>
    </row>
    <row r="45" spans="1:7" ht="15" thickBot="1" x14ac:dyDescent="0.35">
      <c r="A45" s="10"/>
      <c r="B45" s="10"/>
      <c r="C45" s="10"/>
      <c r="D45" s="10"/>
      <c r="E45" s="10"/>
      <c r="F45" s="21"/>
      <c r="G45" s="21">
        <f t="shared" ref="G45:G65" si="3">A45*((C45+D45)*F45)</f>
        <v>0</v>
      </c>
    </row>
    <row r="46" spans="1:7" ht="15" thickBot="1" x14ac:dyDescent="0.35">
      <c r="A46" s="10"/>
      <c r="B46" s="10"/>
      <c r="C46" s="10"/>
      <c r="D46" s="10"/>
      <c r="E46" s="10"/>
      <c r="F46" s="21"/>
      <c r="G46" s="21">
        <f t="shared" si="3"/>
        <v>0</v>
      </c>
    </row>
    <row r="47" spans="1:7" ht="15" thickBot="1" x14ac:dyDescent="0.35">
      <c r="A47" s="10"/>
      <c r="B47" s="10"/>
      <c r="C47" s="10"/>
      <c r="D47" s="10"/>
      <c r="E47" s="10"/>
      <c r="F47" s="21"/>
      <c r="G47" s="21">
        <f t="shared" si="3"/>
        <v>0</v>
      </c>
    </row>
    <row r="48" spans="1:7" ht="15" thickBot="1" x14ac:dyDescent="0.35">
      <c r="A48" s="10"/>
      <c r="B48" s="10"/>
      <c r="C48" s="10"/>
      <c r="D48" s="10"/>
      <c r="E48" s="10"/>
      <c r="F48" s="21"/>
      <c r="G48" s="21">
        <f t="shared" si="3"/>
        <v>0</v>
      </c>
    </row>
    <row r="49" spans="1:7" ht="15" thickBot="1" x14ac:dyDescent="0.35">
      <c r="A49" s="10"/>
      <c r="B49" s="10"/>
      <c r="C49" s="10"/>
      <c r="D49" s="10"/>
      <c r="E49" s="10"/>
      <c r="F49" s="21"/>
      <c r="G49" s="21">
        <f t="shared" si="3"/>
        <v>0</v>
      </c>
    </row>
    <row r="50" spans="1:7" ht="15" thickBot="1" x14ac:dyDescent="0.35">
      <c r="A50" s="10"/>
      <c r="B50" s="10"/>
      <c r="C50" s="10"/>
      <c r="D50" s="10"/>
      <c r="E50" s="10"/>
      <c r="F50" s="21"/>
      <c r="G50" s="21">
        <f t="shared" si="3"/>
        <v>0</v>
      </c>
    </row>
    <row r="51" spans="1:7" ht="15" thickBot="1" x14ac:dyDescent="0.35">
      <c r="A51" s="10"/>
      <c r="B51" s="10"/>
      <c r="C51" s="10"/>
      <c r="D51" s="10"/>
      <c r="E51" s="10"/>
      <c r="F51" s="21"/>
      <c r="G51" s="21">
        <f t="shared" si="3"/>
        <v>0</v>
      </c>
    </row>
    <row r="52" spans="1:7" ht="15" thickBot="1" x14ac:dyDescent="0.35">
      <c r="A52" s="10"/>
      <c r="B52" s="10"/>
      <c r="C52" s="10"/>
      <c r="D52" s="10"/>
      <c r="E52" s="10"/>
      <c r="F52" s="21"/>
      <c r="G52" s="21">
        <f t="shared" si="3"/>
        <v>0</v>
      </c>
    </row>
    <row r="53" spans="1:7" ht="15" thickBot="1" x14ac:dyDescent="0.35">
      <c r="A53" s="10"/>
      <c r="B53" s="10"/>
      <c r="C53" s="10"/>
      <c r="D53" s="10"/>
      <c r="E53" s="10"/>
      <c r="F53" s="21"/>
      <c r="G53" s="21">
        <f t="shared" si="3"/>
        <v>0</v>
      </c>
    </row>
    <row r="54" spans="1:7" ht="15" thickBot="1" x14ac:dyDescent="0.35">
      <c r="A54" s="10"/>
      <c r="B54" s="10"/>
      <c r="C54" s="10"/>
      <c r="D54" s="10"/>
      <c r="E54" s="10"/>
      <c r="F54" s="21"/>
      <c r="G54" s="21">
        <f t="shared" si="3"/>
        <v>0</v>
      </c>
    </row>
    <row r="55" spans="1:7" ht="15" thickBot="1" x14ac:dyDescent="0.35">
      <c r="A55" s="10"/>
      <c r="B55" s="10"/>
      <c r="C55" s="10"/>
      <c r="D55" s="10"/>
      <c r="E55" s="10"/>
      <c r="F55" s="21"/>
      <c r="G55" s="21">
        <f t="shared" si="3"/>
        <v>0</v>
      </c>
    </row>
    <row r="56" spans="1:7" ht="15" thickBot="1" x14ac:dyDescent="0.35">
      <c r="A56" s="10"/>
      <c r="B56" s="10"/>
      <c r="C56" s="10"/>
      <c r="D56" s="10"/>
      <c r="E56" s="10"/>
      <c r="F56" s="21"/>
      <c r="G56" s="21">
        <f t="shared" si="3"/>
        <v>0</v>
      </c>
    </row>
    <row r="57" spans="1:7" ht="15" thickBot="1" x14ac:dyDescent="0.35">
      <c r="A57" s="10"/>
      <c r="B57" s="10"/>
      <c r="C57" s="10"/>
      <c r="D57" s="10"/>
      <c r="E57" s="10"/>
      <c r="F57" s="21"/>
      <c r="G57" s="21">
        <f t="shared" si="3"/>
        <v>0</v>
      </c>
    </row>
    <row r="58" spans="1:7" ht="15" thickBot="1" x14ac:dyDescent="0.35">
      <c r="A58" s="10"/>
      <c r="B58" s="10"/>
      <c r="C58" s="10"/>
      <c r="D58" s="10"/>
      <c r="E58" s="10"/>
      <c r="F58" s="21"/>
      <c r="G58" s="21">
        <f t="shared" si="3"/>
        <v>0</v>
      </c>
    </row>
    <row r="59" spans="1:7" ht="15" thickBot="1" x14ac:dyDescent="0.35">
      <c r="A59" s="10"/>
      <c r="B59" s="10"/>
      <c r="C59" s="10"/>
      <c r="D59" s="10"/>
      <c r="E59" s="10"/>
      <c r="F59" s="21"/>
      <c r="G59" s="21">
        <f t="shared" si="3"/>
        <v>0</v>
      </c>
    </row>
    <row r="60" spans="1:7" ht="15" thickBot="1" x14ac:dyDescent="0.35">
      <c r="A60" s="10"/>
      <c r="B60" s="10"/>
      <c r="C60" s="10"/>
      <c r="D60" s="10"/>
      <c r="E60" s="10"/>
      <c r="F60" s="21"/>
      <c r="G60" s="21">
        <f t="shared" si="3"/>
        <v>0</v>
      </c>
    </row>
    <row r="61" spans="1:7" ht="15" thickBot="1" x14ac:dyDescent="0.35">
      <c r="A61" s="10"/>
      <c r="B61" s="10"/>
      <c r="C61" s="10"/>
      <c r="D61" s="10"/>
      <c r="E61" s="10"/>
      <c r="F61" s="21"/>
      <c r="G61" s="21">
        <f t="shared" si="3"/>
        <v>0</v>
      </c>
    </row>
    <row r="62" spans="1:7" ht="15" thickBot="1" x14ac:dyDescent="0.35">
      <c r="A62" s="10"/>
      <c r="B62" s="10"/>
      <c r="C62" s="10"/>
      <c r="D62" s="10"/>
      <c r="E62" s="10"/>
      <c r="F62" s="21"/>
      <c r="G62" s="21">
        <f t="shared" si="3"/>
        <v>0</v>
      </c>
    </row>
    <row r="63" spans="1:7" ht="15" thickBot="1" x14ac:dyDescent="0.35">
      <c r="A63" s="10"/>
      <c r="B63" s="10"/>
      <c r="C63" s="10"/>
      <c r="D63" s="10"/>
      <c r="E63" s="10"/>
      <c r="F63" s="21"/>
      <c r="G63" s="21">
        <f t="shared" si="3"/>
        <v>0</v>
      </c>
    </row>
    <row r="64" spans="1:7" ht="15" thickBot="1" x14ac:dyDescent="0.35">
      <c r="A64" s="10"/>
      <c r="B64" s="10"/>
      <c r="C64" s="10"/>
      <c r="D64" s="10"/>
      <c r="E64" s="10"/>
      <c r="F64" s="21"/>
      <c r="G64" s="21">
        <f t="shared" si="3"/>
        <v>0</v>
      </c>
    </row>
    <row r="65" spans="1:12" ht="15" thickBot="1" x14ac:dyDescent="0.35">
      <c r="A65" s="10"/>
      <c r="B65" s="10"/>
      <c r="C65" s="10"/>
      <c r="D65" s="10"/>
      <c r="E65" s="10"/>
      <c r="F65" s="21"/>
      <c r="G65" s="21">
        <f t="shared" si="3"/>
        <v>0</v>
      </c>
    </row>
    <row r="66" spans="1:12" ht="30" customHeight="1" thickBot="1" x14ac:dyDescent="0.35">
      <c r="A66" s="84" t="s">
        <v>75</v>
      </c>
      <c r="B66" s="85"/>
      <c r="C66" s="85"/>
      <c r="D66" s="85"/>
      <c r="E66" s="85"/>
      <c r="F66" s="86"/>
      <c r="G66" s="48">
        <f>SUM(G44:G65)</f>
        <v>720</v>
      </c>
    </row>
    <row r="67" spans="1:12" ht="6.6" customHeight="1" thickBot="1" x14ac:dyDescent="0.35">
      <c r="A67" s="55"/>
      <c r="B67" s="56"/>
      <c r="C67" s="56"/>
      <c r="D67" s="56"/>
      <c r="E67" s="56"/>
      <c r="F67" s="56"/>
      <c r="G67" s="48"/>
    </row>
    <row r="68" spans="1:12" ht="30" customHeight="1" thickBot="1" x14ac:dyDescent="0.35">
      <c r="A68" s="55"/>
      <c r="B68" s="56"/>
      <c r="C68" s="57"/>
      <c r="D68" s="45" t="s">
        <v>101</v>
      </c>
      <c r="E68" s="45">
        <v>20</v>
      </c>
      <c r="F68" s="52" t="s">
        <v>102</v>
      </c>
      <c r="G68" s="53">
        <f>G66+(G66*E68/100)+(G40+(G40*E68/100))+(G28+(G28*E68/100))</f>
        <v>1461.6</v>
      </c>
    </row>
    <row r="69" spans="1:12" ht="39" customHeight="1" thickBot="1" x14ac:dyDescent="0.35"/>
    <row r="70" spans="1:12" ht="30" customHeight="1" thickBot="1" x14ac:dyDescent="0.4">
      <c r="A70" s="69" t="s">
        <v>42</v>
      </c>
      <c r="B70" s="70"/>
      <c r="C70" s="70"/>
      <c r="D70" s="70"/>
      <c r="E70" s="70"/>
      <c r="F70" s="71"/>
      <c r="G70" s="32">
        <f>G68</f>
        <v>1461.6</v>
      </c>
    </row>
    <row r="71" spans="1:12" ht="30" customHeight="1" thickBot="1" x14ac:dyDescent="0.4">
      <c r="A71" s="69" t="s">
        <v>43</v>
      </c>
      <c r="B71" s="70"/>
      <c r="C71" s="70"/>
      <c r="D71" s="70"/>
      <c r="E71" s="70"/>
      <c r="F71" s="71"/>
      <c r="G71" s="32">
        <f>SUM(D29+G68)</f>
        <v>4126.6000000000004</v>
      </c>
    </row>
    <row r="72" spans="1:12" ht="30" customHeight="1" thickBot="1" x14ac:dyDescent="0.4">
      <c r="A72" s="69" t="s">
        <v>45</v>
      </c>
      <c r="B72" s="70"/>
      <c r="C72" s="70"/>
      <c r="D72" s="70"/>
      <c r="E72" s="70"/>
      <c r="F72" s="71"/>
      <c r="G72" s="42">
        <v>5000</v>
      </c>
      <c r="H72" s="26" t="s">
        <v>76</v>
      </c>
      <c r="I72" s="27"/>
      <c r="J72" s="28"/>
      <c r="K72" s="28"/>
      <c r="L72" s="28"/>
    </row>
    <row r="73" spans="1:12" ht="30" customHeight="1" thickBot="1" x14ac:dyDescent="0.4">
      <c r="A73" s="69" t="s">
        <v>93</v>
      </c>
      <c r="B73" s="70"/>
      <c r="C73" s="70"/>
      <c r="D73" s="70"/>
      <c r="E73" s="70"/>
      <c r="F73" s="71"/>
      <c r="G73" s="32">
        <f>G72-G71</f>
        <v>873.39999999999964</v>
      </c>
      <c r="H73" s="26" t="s">
        <v>77</v>
      </c>
      <c r="I73" s="28"/>
      <c r="J73" s="28"/>
      <c r="K73" s="28"/>
      <c r="L73" s="28"/>
    </row>
    <row r="74" spans="1:12" ht="30" customHeight="1" thickBot="1" x14ac:dyDescent="0.4">
      <c r="A74" s="69" t="s">
        <v>94</v>
      </c>
      <c r="B74" s="70"/>
      <c r="C74" s="70"/>
      <c r="D74" s="70"/>
      <c r="E74" s="70"/>
      <c r="F74" s="71"/>
      <c r="G74" s="43">
        <f>(G72-G71)/G71</f>
        <v>0.21165123830756544</v>
      </c>
      <c r="H74" s="28"/>
      <c r="I74" s="28"/>
      <c r="J74" s="28"/>
      <c r="K74" s="28"/>
      <c r="L74" s="28"/>
    </row>
    <row r="75" spans="1:12" ht="30" customHeight="1" thickBot="1" x14ac:dyDescent="0.4">
      <c r="A75" s="64" t="s">
        <v>95</v>
      </c>
      <c r="B75" s="65"/>
      <c r="C75" s="65"/>
      <c r="D75" s="65"/>
      <c r="E75" s="65"/>
      <c r="F75" s="66"/>
      <c r="G75" s="32">
        <f>D29-D28</f>
        <v>615</v>
      </c>
    </row>
    <row r="76" spans="1:12" ht="30" customHeight="1" thickBot="1" x14ac:dyDescent="0.4">
      <c r="A76" s="64" t="s">
        <v>96</v>
      </c>
      <c r="B76" s="67"/>
      <c r="C76" s="67"/>
      <c r="D76" s="67"/>
      <c r="E76" s="67"/>
      <c r="F76" s="68"/>
      <c r="G76" s="43">
        <f>(D29-D28)/D28</f>
        <v>0.3</v>
      </c>
    </row>
    <row r="77" spans="1:12" ht="30" customHeight="1" thickBot="1" x14ac:dyDescent="0.4">
      <c r="A77" s="69" t="s">
        <v>97</v>
      </c>
      <c r="B77" s="70"/>
      <c r="C77" s="70"/>
      <c r="D77" s="70"/>
      <c r="E77" s="70"/>
      <c r="F77" s="71"/>
      <c r="G77" s="32">
        <f>G68-(G66+G40+G28)</f>
        <v>243.59999999999991</v>
      </c>
    </row>
    <row r="78" spans="1:12" ht="30" customHeight="1" thickBot="1" x14ac:dyDescent="0.4">
      <c r="A78" s="64" t="s">
        <v>98</v>
      </c>
      <c r="B78" s="65"/>
      <c r="C78" s="65"/>
      <c r="D78" s="65"/>
      <c r="E78" s="65"/>
      <c r="F78" s="65"/>
      <c r="G78" s="43">
        <f>(G70-(G66+G40+G28))/(G66+G40+G28)</f>
        <v>0.19999999999999993</v>
      </c>
    </row>
    <row r="79" spans="1:12" ht="30" customHeight="1" thickBot="1" x14ac:dyDescent="0.35">
      <c r="A79" s="72" t="s">
        <v>44</v>
      </c>
      <c r="B79" s="73"/>
      <c r="C79" s="73"/>
      <c r="D79" s="73"/>
      <c r="E79" s="73"/>
      <c r="F79" s="73"/>
      <c r="G79" s="74"/>
    </row>
    <row r="80" spans="1:12" x14ac:dyDescent="0.3">
      <c r="A80" s="75"/>
      <c r="B80" s="76"/>
      <c r="C80" s="76"/>
      <c r="D80" s="76"/>
      <c r="E80" s="76"/>
      <c r="F80" s="76"/>
      <c r="G80" s="77"/>
    </row>
    <row r="81" spans="1:7" x14ac:dyDescent="0.3">
      <c r="A81" s="78"/>
      <c r="B81" s="79"/>
      <c r="C81" s="79"/>
      <c r="D81" s="79"/>
      <c r="E81" s="79"/>
      <c r="F81" s="79"/>
      <c r="G81" s="80"/>
    </row>
    <row r="82" spans="1:7" x14ac:dyDescent="0.3">
      <c r="A82" s="78"/>
      <c r="B82" s="79"/>
      <c r="C82" s="79"/>
      <c r="D82" s="79"/>
      <c r="E82" s="79"/>
      <c r="F82" s="79"/>
      <c r="G82" s="80"/>
    </row>
    <row r="83" spans="1:7" x14ac:dyDescent="0.3">
      <c r="A83" s="78"/>
      <c r="B83" s="79"/>
      <c r="C83" s="79"/>
      <c r="D83" s="79"/>
      <c r="E83" s="79"/>
      <c r="F83" s="79"/>
      <c r="G83" s="80"/>
    </row>
    <row r="84" spans="1:7" x14ac:dyDescent="0.3">
      <c r="A84" s="78"/>
      <c r="B84" s="79"/>
      <c r="C84" s="79"/>
      <c r="D84" s="79"/>
      <c r="E84" s="79"/>
      <c r="F84" s="79"/>
      <c r="G84" s="80"/>
    </row>
    <row r="85" spans="1:7" x14ac:dyDescent="0.3">
      <c r="A85" s="78"/>
      <c r="B85" s="79"/>
      <c r="C85" s="79"/>
      <c r="D85" s="79"/>
      <c r="E85" s="79"/>
      <c r="F85" s="79"/>
      <c r="G85" s="80"/>
    </row>
    <row r="86" spans="1:7" x14ac:dyDescent="0.3">
      <c r="A86" s="78"/>
      <c r="B86" s="79"/>
      <c r="C86" s="79"/>
      <c r="D86" s="79"/>
      <c r="E86" s="79"/>
      <c r="F86" s="79"/>
      <c r="G86" s="80"/>
    </row>
    <row r="87" spans="1:7" ht="15" thickBot="1" x14ac:dyDescent="0.35">
      <c r="A87" s="81"/>
      <c r="B87" s="82"/>
      <c r="C87" s="82"/>
      <c r="D87" s="82"/>
      <c r="E87" s="82"/>
      <c r="F87" s="82"/>
      <c r="G87" s="83"/>
    </row>
  </sheetData>
  <mergeCells count="43">
    <mergeCell ref="A31:B31"/>
    <mergeCell ref="C31:E31"/>
    <mergeCell ref="A1:G1"/>
    <mergeCell ref="A4:B4"/>
    <mergeCell ref="D4:E4"/>
    <mergeCell ref="A5:B5"/>
    <mergeCell ref="C5:E5"/>
    <mergeCell ref="A6:B6"/>
    <mergeCell ref="B7:C7"/>
    <mergeCell ref="A10:G10"/>
    <mergeCell ref="A28:C28"/>
    <mergeCell ref="E28:F28"/>
    <mergeCell ref="A30:G30"/>
    <mergeCell ref="A32:B32"/>
    <mergeCell ref="C32:E32"/>
    <mergeCell ref="A33:B33"/>
    <mergeCell ref="C33:E33"/>
    <mergeCell ref="A34:B34"/>
    <mergeCell ref="C34:E34"/>
    <mergeCell ref="A42:G42"/>
    <mergeCell ref="A35:B35"/>
    <mergeCell ref="C35:E35"/>
    <mergeCell ref="A36:B36"/>
    <mergeCell ref="C36:E36"/>
    <mergeCell ref="A37:B37"/>
    <mergeCell ref="C37:E37"/>
    <mergeCell ref="A38:B38"/>
    <mergeCell ref="C38:E38"/>
    <mergeCell ref="A39:B39"/>
    <mergeCell ref="C39:E39"/>
    <mergeCell ref="A40:F40"/>
    <mergeCell ref="A80:G87"/>
    <mergeCell ref="A66:F66"/>
    <mergeCell ref="A70:F70"/>
    <mergeCell ref="A71:F71"/>
    <mergeCell ref="A72:F72"/>
    <mergeCell ref="A73:F73"/>
    <mergeCell ref="A74:F74"/>
    <mergeCell ref="A75:F75"/>
    <mergeCell ref="A76:F76"/>
    <mergeCell ref="A77:F77"/>
    <mergeCell ref="A78:F78"/>
    <mergeCell ref="A79:G79"/>
  </mergeCell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rchiver">
                <anchor moveWithCells="1" sizeWithCells="1">
                  <from>
                    <xdr:col>8</xdr:col>
                    <xdr:colOff>312420</xdr:colOff>
                    <xdr:row>2</xdr:row>
                    <xdr:rowOff>99060</xdr:rowOff>
                  </from>
                  <to>
                    <xdr:col>9</xdr:col>
                    <xdr:colOff>571500</xdr:colOff>
                    <xdr:row>3</xdr:row>
                    <xdr:rowOff>274320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8"/>
  <dimension ref="A1:L87"/>
  <sheetViews>
    <sheetView workbookViewId="0">
      <selection activeCell="G73" sqref="G73"/>
    </sheetView>
  </sheetViews>
  <sheetFormatPr baseColWidth="10" defaultRowHeight="14.4" x14ac:dyDescent="0.3"/>
  <cols>
    <col min="1" max="1" width="20.5546875" customWidth="1"/>
    <col min="2" max="2" width="13" customWidth="1"/>
    <col min="3" max="3" width="13" style="1" customWidth="1"/>
    <col min="4" max="4" width="14.109375" customWidth="1"/>
    <col min="5" max="5" width="13.6640625" bestFit="1" customWidth="1"/>
    <col min="6" max="6" width="18.33203125" customWidth="1"/>
    <col min="7" max="7" width="22.5546875" bestFit="1" customWidth="1"/>
  </cols>
  <sheetData>
    <row r="1" spans="1:9" ht="25.2" customHeight="1" thickBot="1" x14ac:dyDescent="0.35">
      <c r="A1" s="113" t="s">
        <v>0</v>
      </c>
      <c r="B1" s="114"/>
      <c r="C1" s="114"/>
      <c r="D1" s="114"/>
      <c r="E1" s="114"/>
      <c r="F1" s="114"/>
      <c r="G1" s="115"/>
    </row>
    <row r="2" spans="1:9" ht="19.95" customHeight="1" thickBot="1" x14ac:dyDescent="0.35">
      <c r="A2" s="5" t="s">
        <v>3</v>
      </c>
      <c r="B2" s="10">
        <v>1</v>
      </c>
      <c r="C2" s="10">
        <v>2</v>
      </c>
      <c r="D2" s="10">
        <v>3</v>
      </c>
      <c r="E2" s="10">
        <v>4</v>
      </c>
      <c r="F2" s="11">
        <v>5</v>
      </c>
      <c r="G2" s="10"/>
    </row>
    <row r="3" spans="1:9" ht="40.200000000000003" customHeight="1" thickBot="1" x14ac:dyDescent="0.35">
      <c r="A3" s="7" t="s">
        <v>2</v>
      </c>
      <c r="B3" s="8"/>
      <c r="C3" s="8"/>
      <c r="D3" s="8"/>
      <c r="E3" s="8"/>
      <c r="F3" s="8"/>
      <c r="G3" s="8"/>
    </row>
    <row r="4" spans="1:9" ht="25.2" customHeight="1" thickBot="1" x14ac:dyDescent="0.35">
      <c r="A4" s="102" t="s">
        <v>17</v>
      </c>
      <c r="B4" s="103"/>
      <c r="C4" s="18"/>
      <c r="D4" s="116" t="s">
        <v>18</v>
      </c>
      <c r="E4" s="117"/>
      <c r="F4" s="9"/>
      <c r="G4" s="8"/>
    </row>
    <row r="5" spans="1:9" ht="25.2" customHeight="1" thickBot="1" x14ac:dyDescent="0.35">
      <c r="A5" s="118" t="s">
        <v>7</v>
      </c>
      <c r="B5" s="119"/>
      <c r="C5" s="120"/>
      <c r="D5" s="121"/>
      <c r="E5" s="121"/>
      <c r="F5" s="5" t="s">
        <v>78</v>
      </c>
      <c r="G5" s="63" t="s">
        <v>106</v>
      </c>
    </row>
    <row r="6" spans="1:9" ht="25.2" customHeight="1" thickBot="1" x14ac:dyDescent="0.35">
      <c r="A6" s="118" t="s">
        <v>1</v>
      </c>
      <c r="B6" s="119"/>
      <c r="C6" s="59" t="s">
        <v>107</v>
      </c>
      <c r="D6" s="60"/>
      <c r="E6" s="60"/>
      <c r="F6" s="60"/>
      <c r="G6" s="41"/>
    </row>
    <row r="7" spans="1:9" ht="25.2" customHeight="1" thickBot="1" x14ac:dyDescent="0.35">
      <c r="A7" s="5" t="s">
        <v>4</v>
      </c>
      <c r="B7" s="104">
        <v>29200</v>
      </c>
      <c r="C7" s="105"/>
      <c r="D7" s="5" t="s">
        <v>5</v>
      </c>
      <c r="E7" s="59" t="s">
        <v>108</v>
      </c>
      <c r="F7" s="60"/>
      <c r="G7" s="41"/>
    </row>
    <row r="8" spans="1:9" ht="30" customHeight="1" thickBot="1" x14ac:dyDescent="0.35">
      <c r="A8" s="37" t="s">
        <v>8</v>
      </c>
      <c r="B8" s="35" t="s">
        <v>63</v>
      </c>
      <c r="C8" s="10" t="s">
        <v>64</v>
      </c>
      <c r="D8" s="34" t="s">
        <v>65</v>
      </c>
      <c r="E8" s="35" t="s">
        <v>66</v>
      </c>
      <c r="F8" s="36" t="s">
        <v>67</v>
      </c>
      <c r="G8" s="33" t="s">
        <v>68</v>
      </c>
    </row>
    <row r="9" spans="1:9" ht="40.200000000000003" customHeight="1" thickBot="1" x14ac:dyDescent="0.35">
      <c r="A9" s="5" t="s">
        <v>6</v>
      </c>
      <c r="B9" s="62" t="s">
        <v>69</v>
      </c>
      <c r="C9" s="34" t="s">
        <v>70</v>
      </c>
      <c r="D9" s="24" t="s">
        <v>71</v>
      </c>
      <c r="E9" s="34" t="s">
        <v>72</v>
      </c>
      <c r="F9" s="34" t="s">
        <v>73</v>
      </c>
      <c r="G9" s="24" t="s">
        <v>74</v>
      </c>
      <c r="I9" s="25"/>
    </row>
    <row r="10" spans="1:9" ht="25.2" customHeight="1" thickBot="1" x14ac:dyDescent="0.35">
      <c r="A10" s="106" t="s">
        <v>9</v>
      </c>
      <c r="B10" s="107"/>
      <c r="C10" s="107"/>
      <c r="D10" s="107"/>
      <c r="E10" s="107"/>
      <c r="F10" s="107"/>
      <c r="G10" s="108"/>
    </row>
    <row r="11" spans="1:9" ht="45" customHeight="1" thickBot="1" x14ac:dyDescent="0.35">
      <c r="A11" s="14" t="s">
        <v>10</v>
      </c>
      <c r="B11" s="12" t="s">
        <v>11</v>
      </c>
      <c r="C11" s="13" t="s">
        <v>13</v>
      </c>
      <c r="D11" s="7" t="s">
        <v>14</v>
      </c>
      <c r="E11" s="13" t="s">
        <v>12</v>
      </c>
      <c r="F11" s="7" t="s">
        <v>15</v>
      </c>
      <c r="G11" s="38" t="s">
        <v>16</v>
      </c>
    </row>
    <row r="12" spans="1:9" ht="15" thickBot="1" x14ac:dyDescent="0.35">
      <c r="A12" s="17" t="s">
        <v>47</v>
      </c>
      <c r="B12" s="4">
        <v>7</v>
      </c>
      <c r="C12" s="15">
        <v>700</v>
      </c>
      <c r="D12" s="22">
        <f>SUM(B12*C12)</f>
        <v>4900</v>
      </c>
      <c r="E12" s="29">
        <v>3</v>
      </c>
      <c r="F12" s="31">
        <v>45</v>
      </c>
      <c r="G12" s="22">
        <f>SUM(E12*F12)</f>
        <v>135</v>
      </c>
    </row>
    <row r="13" spans="1:9" ht="15" thickBot="1" x14ac:dyDescent="0.35">
      <c r="A13" s="4" t="s">
        <v>56</v>
      </c>
      <c r="B13" s="4"/>
      <c r="C13" s="15"/>
      <c r="D13" s="22">
        <f t="shared" ref="D13:D27" si="0">SUM(B13*C13)</f>
        <v>0</v>
      </c>
      <c r="E13" s="30"/>
      <c r="F13" s="31"/>
      <c r="G13" s="22">
        <f t="shared" ref="G13:G27" si="1">SUM(E13*F13)</f>
        <v>0</v>
      </c>
    </row>
    <row r="14" spans="1:9" ht="15" thickBot="1" x14ac:dyDescent="0.35">
      <c r="A14" s="4" t="s">
        <v>48</v>
      </c>
      <c r="B14" s="4"/>
      <c r="C14" s="15"/>
      <c r="D14" s="22">
        <f t="shared" si="0"/>
        <v>0</v>
      </c>
      <c r="E14" s="30"/>
      <c r="F14" s="31"/>
      <c r="G14" s="22">
        <f t="shared" si="1"/>
        <v>0</v>
      </c>
    </row>
    <row r="15" spans="1:9" ht="15" thickBot="1" x14ac:dyDescent="0.35">
      <c r="A15" s="4" t="s">
        <v>49</v>
      </c>
      <c r="B15" s="4"/>
      <c r="C15" s="15"/>
      <c r="D15" s="22">
        <f t="shared" si="0"/>
        <v>0</v>
      </c>
      <c r="E15" s="30"/>
      <c r="F15" s="31"/>
      <c r="G15" s="22">
        <f t="shared" si="1"/>
        <v>0</v>
      </c>
    </row>
    <row r="16" spans="1:9" ht="15" thickBot="1" x14ac:dyDescent="0.35">
      <c r="A16" s="4" t="s">
        <v>51</v>
      </c>
      <c r="B16" s="4"/>
      <c r="C16" s="15"/>
      <c r="D16" s="22">
        <f t="shared" si="0"/>
        <v>0</v>
      </c>
      <c r="E16" s="30"/>
      <c r="F16" s="31"/>
      <c r="G16" s="22">
        <f t="shared" si="1"/>
        <v>0</v>
      </c>
    </row>
    <row r="17" spans="1:9" ht="15" thickBot="1" x14ac:dyDescent="0.35">
      <c r="A17" s="4" t="s">
        <v>50</v>
      </c>
      <c r="B17" s="4"/>
      <c r="C17" s="15"/>
      <c r="D17" s="22">
        <f t="shared" si="0"/>
        <v>0</v>
      </c>
      <c r="E17" s="30"/>
      <c r="F17" s="31"/>
      <c r="G17" s="22">
        <f t="shared" si="1"/>
        <v>0</v>
      </c>
    </row>
    <row r="18" spans="1:9" ht="15" thickBot="1" x14ac:dyDescent="0.35">
      <c r="A18" s="4" t="s">
        <v>52</v>
      </c>
      <c r="B18" s="4"/>
      <c r="C18" s="15"/>
      <c r="D18" s="22">
        <f t="shared" si="0"/>
        <v>0</v>
      </c>
      <c r="E18" s="30"/>
      <c r="F18" s="31"/>
      <c r="G18" s="22">
        <f t="shared" si="1"/>
        <v>0</v>
      </c>
    </row>
    <row r="19" spans="1:9" ht="15" thickBot="1" x14ac:dyDescent="0.35">
      <c r="A19" s="4" t="s">
        <v>53</v>
      </c>
      <c r="B19" s="4"/>
      <c r="C19" s="3"/>
      <c r="D19" s="22">
        <f t="shared" si="0"/>
        <v>0</v>
      </c>
      <c r="E19" s="30"/>
      <c r="F19" s="31"/>
      <c r="G19" s="22">
        <f t="shared" si="1"/>
        <v>0</v>
      </c>
    </row>
    <row r="20" spans="1:9" ht="15" thickBot="1" x14ac:dyDescent="0.35">
      <c r="A20" s="4" t="s">
        <v>54</v>
      </c>
      <c r="B20" s="4"/>
      <c r="C20" s="15"/>
      <c r="D20" s="22">
        <f t="shared" si="0"/>
        <v>0</v>
      </c>
      <c r="E20" s="30"/>
      <c r="F20" s="31"/>
      <c r="G20" s="22">
        <f t="shared" si="1"/>
        <v>0</v>
      </c>
    </row>
    <row r="21" spans="1:9" ht="15" thickBot="1" x14ac:dyDescent="0.35">
      <c r="A21" s="4" t="s">
        <v>55</v>
      </c>
      <c r="B21" s="4"/>
      <c r="C21" s="15"/>
      <c r="D21" s="22">
        <f t="shared" si="0"/>
        <v>0</v>
      </c>
      <c r="E21" s="30"/>
      <c r="F21" s="31"/>
      <c r="G21" s="22">
        <f t="shared" si="1"/>
        <v>0</v>
      </c>
    </row>
    <row r="22" spans="1:9" ht="15" thickBot="1" x14ac:dyDescent="0.35">
      <c r="A22" s="4" t="s">
        <v>57</v>
      </c>
      <c r="B22" s="4"/>
      <c r="C22" s="15"/>
      <c r="D22" s="22">
        <f t="shared" si="0"/>
        <v>0</v>
      </c>
      <c r="E22" s="30"/>
      <c r="F22" s="31"/>
      <c r="G22" s="22">
        <f t="shared" si="1"/>
        <v>0</v>
      </c>
    </row>
    <row r="23" spans="1:9" ht="15" thickBot="1" x14ac:dyDescent="0.35">
      <c r="A23" s="4" t="s">
        <v>58</v>
      </c>
      <c r="B23" s="4"/>
      <c r="C23" s="15"/>
      <c r="D23" s="22">
        <f t="shared" si="0"/>
        <v>0</v>
      </c>
      <c r="E23" s="30"/>
      <c r="F23" s="31"/>
      <c r="G23" s="22">
        <f t="shared" si="1"/>
        <v>0</v>
      </c>
    </row>
    <row r="24" spans="1:9" ht="15" thickBot="1" x14ac:dyDescent="0.35">
      <c r="A24" s="4" t="s">
        <v>59</v>
      </c>
      <c r="B24" s="4"/>
      <c r="C24" s="15"/>
      <c r="D24" s="22">
        <f t="shared" si="0"/>
        <v>0</v>
      </c>
      <c r="E24" s="30"/>
      <c r="F24" s="31"/>
      <c r="G24" s="22">
        <f t="shared" si="1"/>
        <v>0</v>
      </c>
    </row>
    <row r="25" spans="1:9" ht="15" thickBot="1" x14ac:dyDescent="0.35">
      <c r="A25" s="4" t="s">
        <v>60</v>
      </c>
      <c r="B25" s="4"/>
      <c r="C25" s="15"/>
      <c r="D25" s="22">
        <f t="shared" si="0"/>
        <v>0</v>
      </c>
      <c r="E25" s="30"/>
      <c r="F25" s="31"/>
      <c r="G25" s="22">
        <f t="shared" si="1"/>
        <v>0</v>
      </c>
    </row>
    <row r="26" spans="1:9" ht="15" thickBot="1" x14ac:dyDescent="0.35">
      <c r="A26" s="4" t="s">
        <v>61</v>
      </c>
      <c r="B26" s="4"/>
      <c r="C26" s="15"/>
      <c r="D26" s="22">
        <f t="shared" si="0"/>
        <v>0</v>
      </c>
      <c r="E26" s="30"/>
      <c r="F26" s="31"/>
      <c r="G26" s="22">
        <f t="shared" si="1"/>
        <v>0</v>
      </c>
    </row>
    <row r="27" spans="1:9" ht="15" thickBot="1" x14ac:dyDescent="0.35">
      <c r="A27" s="4" t="s">
        <v>62</v>
      </c>
      <c r="B27" s="4"/>
      <c r="C27" s="15"/>
      <c r="D27" s="22">
        <f t="shared" si="0"/>
        <v>0</v>
      </c>
      <c r="E27" s="30"/>
      <c r="F27" s="31"/>
      <c r="G27" s="22">
        <f t="shared" si="1"/>
        <v>0</v>
      </c>
    </row>
    <row r="28" spans="1:9" s="2" customFormat="1" ht="42.45" customHeight="1" thickBot="1" x14ac:dyDescent="0.35">
      <c r="A28" s="94" t="s">
        <v>19</v>
      </c>
      <c r="B28" s="95"/>
      <c r="C28" s="96"/>
      <c r="D28" s="44">
        <f>SUM(D12:D27)</f>
        <v>4900</v>
      </c>
      <c r="E28" s="94" t="s">
        <v>20</v>
      </c>
      <c r="F28" s="96"/>
      <c r="G28" s="46">
        <f>SUM(G12:G27)</f>
        <v>135</v>
      </c>
      <c r="I28"/>
    </row>
    <row r="29" spans="1:9" s="2" customFormat="1" ht="42.45" customHeight="1" thickBot="1" x14ac:dyDescent="0.35">
      <c r="A29" s="45" t="s">
        <v>99</v>
      </c>
      <c r="B29" s="45">
        <v>40</v>
      </c>
      <c r="C29" s="45" t="s">
        <v>100</v>
      </c>
      <c r="D29" s="44">
        <f>D28+(D28*B29/100)</f>
        <v>6860</v>
      </c>
      <c r="E29" s="39"/>
      <c r="F29" s="39"/>
      <c r="G29" s="40"/>
      <c r="I29"/>
    </row>
    <row r="30" spans="1:9" ht="25.2" customHeight="1" thickBot="1" x14ac:dyDescent="0.35">
      <c r="A30" s="109" t="s">
        <v>21</v>
      </c>
      <c r="B30" s="110"/>
      <c r="C30" s="110"/>
      <c r="D30" s="110"/>
      <c r="E30" s="110"/>
      <c r="F30" s="110"/>
      <c r="G30" s="111"/>
      <c r="I30" s="2"/>
    </row>
    <row r="31" spans="1:9" ht="55.2" customHeight="1" thickBot="1" x14ac:dyDescent="0.35">
      <c r="A31" s="87" t="s">
        <v>46</v>
      </c>
      <c r="B31" s="88"/>
      <c r="C31" s="87" t="s">
        <v>22</v>
      </c>
      <c r="D31" s="112"/>
      <c r="E31" s="88"/>
      <c r="F31" s="7" t="s">
        <v>23</v>
      </c>
      <c r="G31" s="6" t="s">
        <v>24</v>
      </c>
    </row>
    <row r="32" spans="1:9" ht="30" customHeight="1" thickBot="1" x14ac:dyDescent="0.35">
      <c r="A32" s="87" t="s">
        <v>26</v>
      </c>
      <c r="B32" s="88"/>
      <c r="C32" s="89">
        <v>2</v>
      </c>
      <c r="D32" s="90"/>
      <c r="E32" s="91"/>
      <c r="F32" s="19">
        <v>40</v>
      </c>
      <c r="G32" s="19">
        <f>SUM(C32*F32)</f>
        <v>80</v>
      </c>
    </row>
    <row r="33" spans="1:7" ht="30" customHeight="1" thickBot="1" x14ac:dyDescent="0.35">
      <c r="A33" s="102" t="s">
        <v>33</v>
      </c>
      <c r="B33" s="103"/>
      <c r="C33" s="89">
        <v>1</v>
      </c>
      <c r="D33" s="90"/>
      <c r="E33" s="91"/>
      <c r="F33" s="19">
        <v>50</v>
      </c>
      <c r="G33" s="19">
        <f t="shared" ref="G33:G39" si="2">SUM(C33*F33)</f>
        <v>50</v>
      </c>
    </row>
    <row r="34" spans="1:7" ht="30" customHeight="1" thickBot="1" x14ac:dyDescent="0.35">
      <c r="A34" s="87" t="s">
        <v>27</v>
      </c>
      <c r="B34" s="88"/>
      <c r="C34" s="89">
        <v>1</v>
      </c>
      <c r="D34" s="90"/>
      <c r="E34" s="91"/>
      <c r="F34" s="19">
        <v>30</v>
      </c>
      <c r="G34" s="19">
        <f t="shared" si="2"/>
        <v>30</v>
      </c>
    </row>
    <row r="35" spans="1:7" ht="30" customHeight="1" thickBot="1" x14ac:dyDescent="0.35">
      <c r="A35" s="87" t="s">
        <v>28</v>
      </c>
      <c r="B35" s="88"/>
      <c r="C35" s="89"/>
      <c r="D35" s="90"/>
      <c r="E35" s="91"/>
      <c r="F35" s="19"/>
      <c r="G35" s="19">
        <f t="shared" si="2"/>
        <v>0</v>
      </c>
    </row>
    <row r="36" spans="1:7" ht="30" customHeight="1" thickBot="1" x14ac:dyDescent="0.35">
      <c r="A36" s="100" t="s">
        <v>29</v>
      </c>
      <c r="B36" s="101"/>
      <c r="C36" s="89"/>
      <c r="D36" s="90"/>
      <c r="E36" s="90"/>
      <c r="F36" s="19"/>
      <c r="G36" s="19">
        <f t="shared" si="2"/>
        <v>0</v>
      </c>
    </row>
    <row r="37" spans="1:7" ht="30" customHeight="1" thickBot="1" x14ac:dyDescent="0.35">
      <c r="A37" s="87" t="s">
        <v>30</v>
      </c>
      <c r="B37" s="88"/>
      <c r="C37" s="89"/>
      <c r="D37" s="90"/>
      <c r="E37" s="91"/>
      <c r="F37" s="19"/>
      <c r="G37" s="19">
        <f t="shared" si="2"/>
        <v>0</v>
      </c>
    </row>
    <row r="38" spans="1:7" ht="30" customHeight="1" thickBot="1" x14ac:dyDescent="0.35">
      <c r="A38" s="87" t="s">
        <v>31</v>
      </c>
      <c r="B38" s="88"/>
      <c r="C38" s="89"/>
      <c r="D38" s="90"/>
      <c r="E38" s="91"/>
      <c r="F38" s="19"/>
      <c r="G38" s="19">
        <f t="shared" si="2"/>
        <v>0</v>
      </c>
    </row>
    <row r="39" spans="1:7" ht="30" customHeight="1" thickBot="1" x14ac:dyDescent="0.35">
      <c r="A39" s="92" t="s">
        <v>32</v>
      </c>
      <c r="B39" s="93"/>
      <c r="C39" s="89"/>
      <c r="D39" s="90"/>
      <c r="E39" s="91"/>
      <c r="F39" s="20"/>
      <c r="G39" s="19">
        <f t="shared" si="2"/>
        <v>0</v>
      </c>
    </row>
    <row r="40" spans="1:7" ht="30" customHeight="1" thickBot="1" x14ac:dyDescent="0.35">
      <c r="A40" s="94" t="s">
        <v>25</v>
      </c>
      <c r="B40" s="95"/>
      <c r="C40" s="95"/>
      <c r="D40" s="95"/>
      <c r="E40" s="95"/>
      <c r="F40" s="96"/>
      <c r="G40" s="47">
        <f>SUM(G32:G39)</f>
        <v>160</v>
      </c>
    </row>
    <row r="41" spans="1:7" ht="15" thickBot="1" x14ac:dyDescent="0.35"/>
    <row r="42" spans="1:7" ht="25.2" customHeight="1" thickBot="1" x14ac:dyDescent="0.35">
      <c r="A42" s="97" t="s">
        <v>34</v>
      </c>
      <c r="B42" s="98"/>
      <c r="C42" s="98"/>
      <c r="D42" s="98"/>
      <c r="E42" s="98"/>
      <c r="F42" s="98"/>
      <c r="G42" s="99"/>
    </row>
    <row r="43" spans="1:7" ht="28.95" customHeight="1" thickBot="1" x14ac:dyDescent="0.35">
      <c r="A43" s="7" t="s">
        <v>35</v>
      </c>
      <c r="B43" s="16" t="s">
        <v>36</v>
      </c>
      <c r="C43" s="7" t="s">
        <v>40</v>
      </c>
      <c r="D43" s="7" t="s">
        <v>41</v>
      </c>
      <c r="E43" s="7" t="s">
        <v>37</v>
      </c>
      <c r="F43" s="7" t="s">
        <v>38</v>
      </c>
      <c r="G43" s="7" t="s">
        <v>39</v>
      </c>
    </row>
    <row r="44" spans="1:7" ht="15" thickBot="1" x14ac:dyDescent="0.35">
      <c r="A44" s="10">
        <v>2</v>
      </c>
      <c r="B44" s="23">
        <v>44168</v>
      </c>
      <c r="C44" s="10">
        <v>4</v>
      </c>
      <c r="D44" s="10">
        <v>5</v>
      </c>
      <c r="E44" s="10"/>
      <c r="F44" s="21">
        <v>40</v>
      </c>
      <c r="G44" s="21">
        <f>A44*((C44+D44)*F44)</f>
        <v>720</v>
      </c>
    </row>
    <row r="45" spans="1:7" ht="15" thickBot="1" x14ac:dyDescent="0.35">
      <c r="A45" s="10"/>
      <c r="B45" s="10"/>
      <c r="C45" s="10"/>
      <c r="D45" s="10"/>
      <c r="E45" s="10"/>
      <c r="F45" s="21"/>
      <c r="G45" s="21">
        <f t="shared" ref="G45:G65" si="3">A45*((C45+D45)*F45)</f>
        <v>0</v>
      </c>
    </row>
    <row r="46" spans="1:7" ht="15" thickBot="1" x14ac:dyDescent="0.35">
      <c r="A46" s="10"/>
      <c r="B46" s="10"/>
      <c r="C46" s="10"/>
      <c r="D46" s="10"/>
      <c r="E46" s="10"/>
      <c r="F46" s="21"/>
      <c r="G46" s="21">
        <f t="shared" si="3"/>
        <v>0</v>
      </c>
    </row>
    <row r="47" spans="1:7" ht="15" thickBot="1" x14ac:dyDescent="0.35">
      <c r="A47" s="10"/>
      <c r="B47" s="10"/>
      <c r="C47" s="10"/>
      <c r="D47" s="10"/>
      <c r="E47" s="10"/>
      <c r="F47" s="21"/>
      <c r="G47" s="21">
        <f t="shared" si="3"/>
        <v>0</v>
      </c>
    </row>
    <row r="48" spans="1:7" ht="15" thickBot="1" x14ac:dyDescent="0.35">
      <c r="A48" s="10"/>
      <c r="B48" s="10"/>
      <c r="C48" s="10"/>
      <c r="D48" s="10"/>
      <c r="E48" s="10"/>
      <c r="F48" s="21"/>
      <c r="G48" s="21">
        <f t="shared" si="3"/>
        <v>0</v>
      </c>
    </row>
    <row r="49" spans="1:7" ht="15" thickBot="1" x14ac:dyDescent="0.35">
      <c r="A49" s="10"/>
      <c r="B49" s="10"/>
      <c r="C49" s="10"/>
      <c r="D49" s="10"/>
      <c r="E49" s="10"/>
      <c r="F49" s="21"/>
      <c r="G49" s="21">
        <f t="shared" si="3"/>
        <v>0</v>
      </c>
    </row>
    <row r="50" spans="1:7" ht="15" thickBot="1" x14ac:dyDescent="0.35">
      <c r="A50" s="10"/>
      <c r="B50" s="10"/>
      <c r="C50" s="10"/>
      <c r="D50" s="10"/>
      <c r="E50" s="10"/>
      <c r="F50" s="21"/>
      <c r="G50" s="21">
        <f t="shared" si="3"/>
        <v>0</v>
      </c>
    </row>
    <row r="51" spans="1:7" ht="15" thickBot="1" x14ac:dyDescent="0.35">
      <c r="A51" s="10"/>
      <c r="B51" s="10"/>
      <c r="C51" s="10"/>
      <c r="D51" s="10"/>
      <c r="E51" s="10"/>
      <c r="F51" s="21"/>
      <c r="G51" s="21">
        <f t="shared" si="3"/>
        <v>0</v>
      </c>
    </row>
    <row r="52" spans="1:7" ht="15" thickBot="1" x14ac:dyDescent="0.35">
      <c r="A52" s="10"/>
      <c r="B52" s="10"/>
      <c r="C52" s="10"/>
      <c r="D52" s="10"/>
      <c r="E52" s="10"/>
      <c r="F52" s="21"/>
      <c r="G52" s="21">
        <f t="shared" si="3"/>
        <v>0</v>
      </c>
    </row>
    <row r="53" spans="1:7" ht="15" thickBot="1" x14ac:dyDescent="0.35">
      <c r="A53" s="10"/>
      <c r="B53" s="10"/>
      <c r="C53" s="10"/>
      <c r="D53" s="10"/>
      <c r="E53" s="10"/>
      <c r="F53" s="21"/>
      <c r="G53" s="21">
        <f t="shared" si="3"/>
        <v>0</v>
      </c>
    </row>
    <row r="54" spans="1:7" ht="15" thickBot="1" x14ac:dyDescent="0.35">
      <c r="A54" s="10"/>
      <c r="B54" s="10"/>
      <c r="C54" s="10"/>
      <c r="D54" s="10"/>
      <c r="E54" s="10"/>
      <c r="F54" s="21"/>
      <c r="G54" s="21">
        <f t="shared" si="3"/>
        <v>0</v>
      </c>
    </row>
    <row r="55" spans="1:7" ht="15" thickBot="1" x14ac:dyDescent="0.35">
      <c r="A55" s="10"/>
      <c r="B55" s="10"/>
      <c r="C55" s="10"/>
      <c r="D55" s="10"/>
      <c r="E55" s="10"/>
      <c r="F55" s="21"/>
      <c r="G55" s="21">
        <f t="shared" si="3"/>
        <v>0</v>
      </c>
    </row>
    <row r="56" spans="1:7" ht="15" thickBot="1" x14ac:dyDescent="0.35">
      <c r="A56" s="10"/>
      <c r="B56" s="10"/>
      <c r="C56" s="10"/>
      <c r="D56" s="10"/>
      <c r="E56" s="10"/>
      <c r="F56" s="21"/>
      <c r="G56" s="21">
        <f t="shared" si="3"/>
        <v>0</v>
      </c>
    </row>
    <row r="57" spans="1:7" ht="15" thickBot="1" x14ac:dyDescent="0.35">
      <c r="A57" s="10"/>
      <c r="B57" s="10"/>
      <c r="C57" s="10"/>
      <c r="D57" s="10"/>
      <c r="E57" s="10"/>
      <c r="F57" s="21"/>
      <c r="G57" s="21">
        <f t="shared" si="3"/>
        <v>0</v>
      </c>
    </row>
    <row r="58" spans="1:7" ht="15" thickBot="1" x14ac:dyDescent="0.35">
      <c r="A58" s="10"/>
      <c r="B58" s="10"/>
      <c r="C58" s="10"/>
      <c r="D58" s="10"/>
      <c r="E58" s="10"/>
      <c r="F58" s="21"/>
      <c r="G58" s="21">
        <f t="shared" si="3"/>
        <v>0</v>
      </c>
    </row>
    <row r="59" spans="1:7" ht="15" thickBot="1" x14ac:dyDescent="0.35">
      <c r="A59" s="10"/>
      <c r="B59" s="10"/>
      <c r="C59" s="10"/>
      <c r="D59" s="10"/>
      <c r="E59" s="10"/>
      <c r="F59" s="21"/>
      <c r="G59" s="21">
        <f t="shared" si="3"/>
        <v>0</v>
      </c>
    </row>
    <row r="60" spans="1:7" ht="15" thickBot="1" x14ac:dyDescent="0.35">
      <c r="A60" s="10"/>
      <c r="B60" s="10"/>
      <c r="C60" s="10"/>
      <c r="D60" s="10"/>
      <c r="E60" s="10"/>
      <c r="F60" s="21"/>
      <c r="G60" s="21">
        <f t="shared" si="3"/>
        <v>0</v>
      </c>
    </row>
    <row r="61" spans="1:7" ht="15" thickBot="1" x14ac:dyDescent="0.35">
      <c r="A61" s="10"/>
      <c r="B61" s="10"/>
      <c r="C61" s="10"/>
      <c r="D61" s="10"/>
      <c r="E61" s="10"/>
      <c r="F61" s="21"/>
      <c r="G61" s="21">
        <f t="shared" si="3"/>
        <v>0</v>
      </c>
    </row>
    <row r="62" spans="1:7" ht="15" thickBot="1" x14ac:dyDescent="0.35">
      <c r="A62" s="10"/>
      <c r="B62" s="10"/>
      <c r="C62" s="10"/>
      <c r="D62" s="10"/>
      <c r="E62" s="10"/>
      <c r="F62" s="21"/>
      <c r="G62" s="21">
        <f t="shared" si="3"/>
        <v>0</v>
      </c>
    </row>
    <row r="63" spans="1:7" ht="15" thickBot="1" x14ac:dyDescent="0.35">
      <c r="A63" s="10"/>
      <c r="B63" s="10"/>
      <c r="C63" s="10"/>
      <c r="D63" s="10"/>
      <c r="E63" s="10"/>
      <c r="F63" s="21"/>
      <c r="G63" s="21">
        <f t="shared" si="3"/>
        <v>0</v>
      </c>
    </row>
    <row r="64" spans="1:7" ht="15" thickBot="1" x14ac:dyDescent="0.35">
      <c r="A64" s="10"/>
      <c r="B64" s="10"/>
      <c r="C64" s="10"/>
      <c r="D64" s="10"/>
      <c r="E64" s="10"/>
      <c r="F64" s="21"/>
      <c r="G64" s="21">
        <f t="shared" si="3"/>
        <v>0</v>
      </c>
    </row>
    <row r="65" spans="1:12" ht="15" thickBot="1" x14ac:dyDescent="0.35">
      <c r="A65" s="10"/>
      <c r="B65" s="10"/>
      <c r="C65" s="10"/>
      <c r="D65" s="10"/>
      <c r="E65" s="10"/>
      <c r="F65" s="21"/>
      <c r="G65" s="21">
        <f t="shared" si="3"/>
        <v>0</v>
      </c>
    </row>
    <row r="66" spans="1:12" ht="30" customHeight="1" thickBot="1" x14ac:dyDescent="0.35">
      <c r="A66" s="84" t="s">
        <v>75</v>
      </c>
      <c r="B66" s="85"/>
      <c r="C66" s="85"/>
      <c r="D66" s="85"/>
      <c r="E66" s="85"/>
      <c r="F66" s="86"/>
      <c r="G66" s="48">
        <f>SUM(G44:G65)</f>
        <v>720</v>
      </c>
    </row>
    <row r="67" spans="1:12" ht="6.6" customHeight="1" thickBot="1" x14ac:dyDescent="0.35">
      <c r="A67" s="49"/>
      <c r="B67" s="50"/>
      <c r="C67" s="50"/>
      <c r="D67" s="50"/>
      <c r="E67" s="50"/>
      <c r="F67" s="50"/>
      <c r="G67" s="48"/>
    </row>
    <row r="68" spans="1:12" ht="30" customHeight="1" thickBot="1" x14ac:dyDescent="0.35">
      <c r="A68" s="49"/>
      <c r="B68" s="50"/>
      <c r="C68" s="51"/>
      <c r="D68" s="45" t="s">
        <v>101</v>
      </c>
      <c r="E68" s="45">
        <v>40</v>
      </c>
      <c r="F68" s="52" t="s">
        <v>102</v>
      </c>
      <c r="G68" s="53">
        <f>G66+(G66*E68/100)+(G40+(G40*E68/100))+(G28+(G28*E68/100))</f>
        <v>1421</v>
      </c>
    </row>
    <row r="69" spans="1:12" ht="39" customHeight="1" thickBot="1" x14ac:dyDescent="0.35"/>
    <row r="70" spans="1:12" ht="30" customHeight="1" thickBot="1" x14ac:dyDescent="0.4">
      <c r="A70" s="69" t="s">
        <v>42</v>
      </c>
      <c r="B70" s="70"/>
      <c r="C70" s="70"/>
      <c r="D70" s="70"/>
      <c r="E70" s="70"/>
      <c r="F70" s="71"/>
      <c r="G70" s="32">
        <f>G68</f>
        <v>1421</v>
      </c>
    </row>
    <row r="71" spans="1:12" ht="30" customHeight="1" thickBot="1" x14ac:dyDescent="0.4">
      <c r="A71" s="69" t="s">
        <v>43</v>
      </c>
      <c r="B71" s="70"/>
      <c r="C71" s="70"/>
      <c r="D71" s="70"/>
      <c r="E71" s="70"/>
      <c r="F71" s="71"/>
      <c r="G71" s="32">
        <f>SUM(D29+G68)</f>
        <v>8281</v>
      </c>
    </row>
    <row r="72" spans="1:12" ht="30" customHeight="1" thickBot="1" x14ac:dyDescent="0.4">
      <c r="A72" s="69" t="s">
        <v>45</v>
      </c>
      <c r="B72" s="70"/>
      <c r="C72" s="70"/>
      <c r="D72" s="70"/>
      <c r="E72" s="70"/>
      <c r="F72" s="71"/>
      <c r="G72" s="42">
        <v>9000</v>
      </c>
      <c r="H72" s="26" t="s">
        <v>76</v>
      </c>
      <c r="I72" s="27"/>
      <c r="J72" s="28"/>
      <c r="K72" s="28"/>
      <c r="L72" s="28"/>
    </row>
    <row r="73" spans="1:12" ht="30" customHeight="1" thickBot="1" x14ac:dyDescent="0.4">
      <c r="A73" s="69" t="s">
        <v>93</v>
      </c>
      <c r="B73" s="70"/>
      <c r="C73" s="70"/>
      <c r="D73" s="70"/>
      <c r="E73" s="70"/>
      <c r="F73" s="71"/>
      <c r="G73" s="32">
        <f>G72-G71</f>
        <v>719</v>
      </c>
      <c r="H73" s="26" t="s">
        <v>77</v>
      </c>
      <c r="I73" s="28"/>
      <c r="J73" s="28"/>
      <c r="K73" s="28"/>
      <c r="L73" s="28"/>
    </row>
    <row r="74" spans="1:12" ht="30" customHeight="1" thickBot="1" x14ac:dyDescent="0.4">
      <c r="A74" s="69" t="s">
        <v>94</v>
      </c>
      <c r="B74" s="70"/>
      <c r="C74" s="70"/>
      <c r="D74" s="70"/>
      <c r="E74" s="70"/>
      <c r="F74" s="71"/>
      <c r="G74" s="43">
        <f>(G72-G71)/G71</f>
        <v>8.6825262649438475E-2</v>
      </c>
      <c r="H74" s="28"/>
      <c r="I74" s="28"/>
      <c r="J74" s="28"/>
      <c r="K74" s="28"/>
      <c r="L74" s="28"/>
    </row>
    <row r="75" spans="1:12" ht="30" customHeight="1" thickBot="1" x14ac:dyDescent="0.4">
      <c r="A75" s="64" t="s">
        <v>95</v>
      </c>
      <c r="B75" s="65"/>
      <c r="C75" s="65"/>
      <c r="D75" s="65"/>
      <c r="E75" s="65"/>
      <c r="F75" s="66"/>
      <c r="G75" s="32">
        <f>D29-D28</f>
        <v>1960</v>
      </c>
    </row>
    <row r="76" spans="1:12" ht="30" customHeight="1" thickBot="1" x14ac:dyDescent="0.4">
      <c r="A76" s="64" t="s">
        <v>96</v>
      </c>
      <c r="B76" s="67"/>
      <c r="C76" s="67"/>
      <c r="D76" s="67"/>
      <c r="E76" s="67"/>
      <c r="F76" s="68"/>
      <c r="G76" s="43">
        <f>(D29-D28)/D28</f>
        <v>0.4</v>
      </c>
    </row>
    <row r="77" spans="1:12" ht="30" customHeight="1" thickBot="1" x14ac:dyDescent="0.4">
      <c r="A77" s="69" t="s">
        <v>97</v>
      </c>
      <c r="B77" s="70"/>
      <c r="C77" s="70"/>
      <c r="D77" s="70"/>
      <c r="E77" s="70"/>
      <c r="F77" s="71"/>
      <c r="G77" s="32">
        <f>G68-(G66+G40+G28)</f>
        <v>406</v>
      </c>
    </row>
    <row r="78" spans="1:12" ht="30" customHeight="1" thickBot="1" x14ac:dyDescent="0.4">
      <c r="A78" s="64" t="s">
        <v>98</v>
      </c>
      <c r="B78" s="65"/>
      <c r="C78" s="65"/>
      <c r="D78" s="65"/>
      <c r="E78" s="65"/>
      <c r="F78" s="65"/>
      <c r="G78" s="43">
        <f>(G70-(G66+G40+G28))/(G66+G40+G28)</f>
        <v>0.4</v>
      </c>
    </row>
    <row r="79" spans="1:12" ht="30" customHeight="1" thickBot="1" x14ac:dyDescent="0.35">
      <c r="A79" s="72" t="s">
        <v>44</v>
      </c>
      <c r="B79" s="73"/>
      <c r="C79" s="73"/>
      <c r="D79" s="73"/>
      <c r="E79" s="73"/>
      <c r="F79" s="73"/>
      <c r="G79" s="74"/>
    </row>
    <row r="80" spans="1:12" x14ac:dyDescent="0.3">
      <c r="A80" s="75"/>
      <c r="B80" s="76"/>
      <c r="C80" s="76"/>
      <c r="D80" s="76"/>
      <c r="E80" s="76"/>
      <c r="F80" s="76"/>
      <c r="G80" s="77"/>
    </row>
    <row r="81" spans="1:7" x14ac:dyDescent="0.3">
      <c r="A81" s="78"/>
      <c r="B81" s="79"/>
      <c r="C81" s="79"/>
      <c r="D81" s="79"/>
      <c r="E81" s="79"/>
      <c r="F81" s="79"/>
      <c r="G81" s="80"/>
    </row>
    <row r="82" spans="1:7" x14ac:dyDescent="0.3">
      <c r="A82" s="78"/>
      <c r="B82" s="79"/>
      <c r="C82" s="79"/>
      <c r="D82" s="79"/>
      <c r="E82" s="79"/>
      <c r="F82" s="79"/>
      <c r="G82" s="80"/>
    </row>
    <row r="83" spans="1:7" x14ac:dyDescent="0.3">
      <c r="A83" s="78"/>
      <c r="B83" s="79"/>
      <c r="C83" s="79"/>
      <c r="D83" s="79"/>
      <c r="E83" s="79"/>
      <c r="F83" s="79"/>
      <c r="G83" s="80"/>
    </row>
    <row r="84" spans="1:7" x14ac:dyDescent="0.3">
      <c r="A84" s="78"/>
      <c r="B84" s="79"/>
      <c r="C84" s="79"/>
      <c r="D84" s="79"/>
      <c r="E84" s="79"/>
      <c r="F84" s="79"/>
      <c r="G84" s="80"/>
    </row>
    <row r="85" spans="1:7" x14ac:dyDescent="0.3">
      <c r="A85" s="78"/>
      <c r="B85" s="79"/>
      <c r="C85" s="79"/>
      <c r="D85" s="79"/>
      <c r="E85" s="79"/>
      <c r="F85" s="79"/>
      <c r="G85" s="80"/>
    </row>
    <row r="86" spans="1:7" x14ac:dyDescent="0.3">
      <c r="A86" s="78"/>
      <c r="B86" s="79"/>
      <c r="C86" s="79"/>
      <c r="D86" s="79"/>
      <c r="E86" s="79"/>
      <c r="F86" s="79"/>
      <c r="G86" s="80"/>
    </row>
    <row r="87" spans="1:7" ht="15" thickBot="1" x14ac:dyDescent="0.35">
      <c r="A87" s="81"/>
      <c r="B87" s="82"/>
      <c r="C87" s="82"/>
      <c r="D87" s="82"/>
      <c r="E87" s="82"/>
      <c r="F87" s="82"/>
      <c r="G87" s="83"/>
    </row>
  </sheetData>
  <mergeCells count="43">
    <mergeCell ref="A30:G30"/>
    <mergeCell ref="A1:G1"/>
    <mergeCell ref="A4:B4"/>
    <mergeCell ref="D4:E4"/>
    <mergeCell ref="A5:B5"/>
    <mergeCell ref="C5:E5"/>
    <mergeCell ref="A6:B6"/>
    <mergeCell ref="B7:C7"/>
    <mergeCell ref="A10:G10"/>
    <mergeCell ref="A28:C28"/>
    <mergeCell ref="E28:F28"/>
    <mergeCell ref="A31:B31"/>
    <mergeCell ref="C31:E31"/>
    <mergeCell ref="A32:B32"/>
    <mergeCell ref="C32:E32"/>
    <mergeCell ref="A33:B33"/>
    <mergeCell ref="C33:E33"/>
    <mergeCell ref="A34:B34"/>
    <mergeCell ref="C34:E34"/>
    <mergeCell ref="A35:B35"/>
    <mergeCell ref="C35:E35"/>
    <mergeCell ref="A36:B36"/>
    <mergeCell ref="C36:E36"/>
    <mergeCell ref="A72:F72"/>
    <mergeCell ref="A37:B37"/>
    <mergeCell ref="C37:E37"/>
    <mergeCell ref="A38:B38"/>
    <mergeCell ref="C38:E38"/>
    <mergeCell ref="A39:B39"/>
    <mergeCell ref="C39:E39"/>
    <mergeCell ref="A40:F40"/>
    <mergeCell ref="A42:G42"/>
    <mergeCell ref="A66:F66"/>
    <mergeCell ref="A70:F70"/>
    <mergeCell ref="A71:F71"/>
    <mergeCell ref="A79:G79"/>
    <mergeCell ref="A80:G87"/>
    <mergeCell ref="A73:F73"/>
    <mergeCell ref="A74:F74"/>
    <mergeCell ref="A75:F75"/>
    <mergeCell ref="A76:F76"/>
    <mergeCell ref="A77:F77"/>
    <mergeCell ref="A78:F78"/>
  </mergeCell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rchiver">
                <anchor moveWithCells="1" sizeWithCells="1">
                  <from>
                    <xdr:col>8</xdr:col>
                    <xdr:colOff>312420</xdr:colOff>
                    <xdr:row>2</xdr:row>
                    <xdr:rowOff>99060</xdr:rowOff>
                  </from>
                  <to>
                    <xdr:col>9</xdr:col>
                    <xdr:colOff>571500</xdr:colOff>
                    <xdr:row>3</xdr:row>
                    <xdr:rowOff>274320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Récapitulatif</vt:lpstr>
      <vt:lpstr>Chantier 1</vt:lpstr>
      <vt:lpstr>Chantier 3</vt:lpstr>
      <vt:lpstr>'Chantier 1'!Zone</vt:lpstr>
      <vt:lpstr>'Chantier 3'!Zone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</dc:creator>
  <cp:lastModifiedBy>[IBS] M. RENOUVEL</cp:lastModifiedBy>
  <cp:lastPrinted>2020-04-26T21:17:38Z</cp:lastPrinted>
  <dcterms:created xsi:type="dcterms:W3CDTF">2020-04-26T16:10:40Z</dcterms:created>
  <dcterms:modified xsi:type="dcterms:W3CDTF">2021-01-02T12:22:44Z</dcterms:modified>
</cp:coreProperties>
</file>