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3"/>
  <workbookPr date1904="1"/>
  <mc:AlternateContent xmlns:mc="http://schemas.openxmlformats.org/markup-compatibility/2006">
    <mc:Choice Requires="x15">
      <x15ac:absPath xmlns:x15ac="http://schemas.microsoft.com/office/spreadsheetml/2010/11/ac" url="/Users/alainfedel/Desktop/"/>
    </mc:Choice>
  </mc:AlternateContent>
  <xr:revisionPtr revIDLastSave="0" documentId="13_ncr:1_{72839B1E-1407-F749-B63F-3B818F0CD64F}" xr6:coauthVersionLast="45" xr6:coauthVersionMax="47" xr10:uidLastSave="{00000000-0000-0000-0000-000000000000}"/>
  <bookViews>
    <workbookView xWindow="240" yWindow="520" windowWidth="36320" windowHeight="18720" tabRatio="850" xr2:uid="{00000000-000D-0000-FFFF-FFFF00000000}"/>
  </bookViews>
  <sheets>
    <sheet name="1ère Sem" sheetId="31" r:id="rId1"/>
    <sheet name="2ème Sem" sheetId="32" r:id="rId2"/>
    <sheet name="Tarifs 2023" sheetId="19" r:id="rId3"/>
    <sheet name="Ressources" sheetId="21" r:id="rId4"/>
  </sheets>
  <definedNames>
    <definedName name="_xlnm._FilterDatabase" localSheetId="0" hidden="1">'1ère Sem'!$N$1:$AF$43</definedName>
    <definedName name="_xlnm._FilterDatabase" localSheetId="1" hidden="1">'2ème Sem'!$N$1:$AF$43</definedName>
    <definedName name="_xlnm.Print_Area" localSheetId="0">'1ère Sem'!#REF!</definedName>
    <definedName name="_xlnm.Print_Area" localSheetId="1">'2ème Sem'!#REF!</definedName>
  </definedNames>
  <calcPr calcId="191029"/>
</workbook>
</file>

<file path=xl/calcChain.xml><?xml version="1.0" encoding="utf-8"?>
<calcChain xmlns="http://schemas.openxmlformats.org/spreadsheetml/2006/main">
  <c r="A1" i="32" l="1"/>
  <c r="D1" i="32"/>
  <c r="AE41" i="32"/>
  <c r="AC41" i="32"/>
  <c r="AA41" i="32"/>
  <c r="Y41" i="32"/>
  <c r="W41" i="32"/>
  <c r="U41" i="32"/>
  <c r="T41" i="32"/>
  <c r="S41" i="32"/>
  <c r="R41" i="32"/>
  <c r="R42" i="32" s="1"/>
  <c r="G41" i="32"/>
  <c r="F41" i="32"/>
  <c r="F42" i="32" s="1"/>
  <c r="AF40" i="32"/>
  <c r="AD40" i="32"/>
  <c r="AB40" i="32"/>
  <c r="Z40" i="32"/>
  <c r="X40" i="32"/>
  <c r="V40" i="32"/>
  <c r="L40" i="32"/>
  <c r="K40" i="32"/>
  <c r="J40" i="32"/>
  <c r="I40" i="32"/>
  <c r="H40" i="32"/>
  <c r="AF39" i="32"/>
  <c r="AD39" i="32"/>
  <c r="AB39" i="32"/>
  <c r="Z39" i="32"/>
  <c r="X39" i="32"/>
  <c r="V39" i="32"/>
  <c r="L39" i="32"/>
  <c r="K39" i="32"/>
  <c r="J39" i="32"/>
  <c r="I39" i="32"/>
  <c r="H39" i="32"/>
  <c r="AF38" i="32"/>
  <c r="AD38" i="32"/>
  <c r="AB38" i="32"/>
  <c r="Z38" i="32"/>
  <c r="X38" i="32"/>
  <c r="V38" i="32"/>
  <c r="L38" i="32"/>
  <c r="K38" i="32"/>
  <c r="J38" i="32"/>
  <c r="I38" i="32"/>
  <c r="H38" i="32"/>
  <c r="AF37" i="32"/>
  <c r="AD37" i="32"/>
  <c r="AB37" i="32"/>
  <c r="Z37" i="32"/>
  <c r="X37" i="32"/>
  <c r="V37" i="32"/>
  <c r="L37" i="32"/>
  <c r="K37" i="32"/>
  <c r="J37" i="32"/>
  <c r="I37" i="32"/>
  <c r="H37" i="32"/>
  <c r="AF36" i="32"/>
  <c r="AD36" i="32"/>
  <c r="AB36" i="32"/>
  <c r="Z36" i="32"/>
  <c r="X36" i="32"/>
  <c r="V36" i="32"/>
  <c r="L36" i="32"/>
  <c r="K36" i="32"/>
  <c r="J36" i="32"/>
  <c r="I36" i="32"/>
  <c r="H36" i="32"/>
  <c r="AF35" i="32"/>
  <c r="AD35" i="32"/>
  <c r="AB35" i="32"/>
  <c r="Z35" i="32"/>
  <c r="X35" i="32"/>
  <c r="V35" i="32"/>
  <c r="L35" i="32"/>
  <c r="K35" i="32"/>
  <c r="J35" i="32"/>
  <c r="I35" i="32"/>
  <c r="H35" i="32"/>
  <c r="AF34" i="32"/>
  <c r="AD34" i="32"/>
  <c r="AB34" i="32"/>
  <c r="Z34" i="32"/>
  <c r="X34" i="32"/>
  <c r="V34" i="32"/>
  <c r="L34" i="32"/>
  <c r="K34" i="32"/>
  <c r="J34" i="32"/>
  <c r="I34" i="32"/>
  <c r="H34" i="32"/>
  <c r="AF33" i="32"/>
  <c r="AD33" i="32"/>
  <c r="AB33" i="32"/>
  <c r="Z33" i="32"/>
  <c r="X33" i="32"/>
  <c r="V33" i="32"/>
  <c r="L33" i="32"/>
  <c r="K33" i="32"/>
  <c r="J33" i="32"/>
  <c r="I33" i="32"/>
  <c r="H33" i="32"/>
  <c r="AF32" i="32"/>
  <c r="AD32" i="32"/>
  <c r="AB32" i="32"/>
  <c r="Z32" i="32"/>
  <c r="X32" i="32"/>
  <c r="V32" i="32"/>
  <c r="L32" i="32"/>
  <c r="K32" i="32"/>
  <c r="J32" i="32"/>
  <c r="I32" i="32"/>
  <c r="H32" i="32"/>
  <c r="AF31" i="32"/>
  <c r="AD31" i="32"/>
  <c r="AB31" i="32"/>
  <c r="Z31" i="32"/>
  <c r="X31" i="32"/>
  <c r="V31" i="32"/>
  <c r="L31" i="32"/>
  <c r="K31" i="32"/>
  <c r="J31" i="32"/>
  <c r="I31" i="32"/>
  <c r="H31" i="32"/>
  <c r="AF30" i="32"/>
  <c r="AD30" i="32"/>
  <c r="AB30" i="32"/>
  <c r="Z30" i="32"/>
  <c r="X30" i="32"/>
  <c r="V30" i="32"/>
  <c r="L30" i="32"/>
  <c r="K30" i="32"/>
  <c r="J30" i="32"/>
  <c r="I30" i="32"/>
  <c r="H30" i="32"/>
  <c r="AF29" i="32"/>
  <c r="AD29" i="32"/>
  <c r="AB29" i="32"/>
  <c r="Z29" i="32"/>
  <c r="X29" i="32"/>
  <c r="V29" i="32"/>
  <c r="L29" i="32"/>
  <c r="K29" i="32"/>
  <c r="J29" i="32"/>
  <c r="I29" i="32"/>
  <c r="H29" i="32"/>
  <c r="AF28" i="32"/>
  <c r="AD28" i="32"/>
  <c r="AB28" i="32"/>
  <c r="Z28" i="32"/>
  <c r="X28" i="32"/>
  <c r="V28" i="32"/>
  <c r="L28" i="32"/>
  <c r="K28" i="32"/>
  <c r="J28" i="32"/>
  <c r="I28" i="32"/>
  <c r="H28" i="32"/>
  <c r="AF27" i="32"/>
  <c r="AD27" i="32"/>
  <c r="AB27" i="32"/>
  <c r="Z27" i="32"/>
  <c r="X27" i="32"/>
  <c r="V27" i="32"/>
  <c r="L27" i="32"/>
  <c r="K27" i="32"/>
  <c r="J27" i="32"/>
  <c r="I27" i="32"/>
  <c r="H27" i="32"/>
  <c r="AF26" i="32"/>
  <c r="AD26" i="32"/>
  <c r="AB26" i="32"/>
  <c r="Z26" i="32"/>
  <c r="X26" i="32"/>
  <c r="V26" i="32"/>
  <c r="L26" i="32"/>
  <c r="K26" i="32"/>
  <c r="J26" i="32"/>
  <c r="I26" i="32"/>
  <c r="H26" i="32"/>
  <c r="AF25" i="32"/>
  <c r="AD25" i="32"/>
  <c r="AB25" i="32"/>
  <c r="Z25" i="32"/>
  <c r="X25" i="32"/>
  <c r="V25" i="32"/>
  <c r="L25" i="32"/>
  <c r="K25" i="32"/>
  <c r="J25" i="32"/>
  <c r="I25" i="32"/>
  <c r="H25" i="32"/>
  <c r="AF24" i="32"/>
  <c r="AD24" i="32"/>
  <c r="AB24" i="32"/>
  <c r="Z24" i="32"/>
  <c r="X24" i="32"/>
  <c r="V24" i="32"/>
  <c r="L24" i="32"/>
  <c r="K24" i="32"/>
  <c r="J24" i="32"/>
  <c r="I24" i="32"/>
  <c r="H24" i="32"/>
  <c r="AF23" i="32"/>
  <c r="AD23" i="32"/>
  <c r="AB23" i="32"/>
  <c r="Z23" i="32"/>
  <c r="X23" i="32"/>
  <c r="V23" i="32"/>
  <c r="L23" i="32"/>
  <c r="K23" i="32"/>
  <c r="J23" i="32"/>
  <c r="I23" i="32"/>
  <c r="H23" i="32"/>
  <c r="AF22" i="32"/>
  <c r="AD22" i="32"/>
  <c r="AB22" i="32"/>
  <c r="Z22" i="32"/>
  <c r="X22" i="32"/>
  <c r="V22" i="32"/>
  <c r="L22" i="32"/>
  <c r="K22" i="32"/>
  <c r="J22" i="32"/>
  <c r="I22" i="32"/>
  <c r="H22" i="32"/>
  <c r="AF21" i="32"/>
  <c r="AD21" i="32"/>
  <c r="AB21" i="32"/>
  <c r="Z21" i="32"/>
  <c r="X21" i="32"/>
  <c r="V21" i="32"/>
  <c r="L21" i="32"/>
  <c r="K21" i="32"/>
  <c r="J21" i="32"/>
  <c r="I21" i="32"/>
  <c r="H21" i="32"/>
  <c r="AF20" i="32"/>
  <c r="AD20" i="32"/>
  <c r="AB20" i="32"/>
  <c r="Z20" i="32"/>
  <c r="X20" i="32"/>
  <c r="V20" i="32"/>
  <c r="L20" i="32"/>
  <c r="K20" i="32"/>
  <c r="J20" i="32"/>
  <c r="I20" i="32"/>
  <c r="H20" i="32"/>
  <c r="AF19" i="32"/>
  <c r="AD19" i="32"/>
  <c r="AB19" i="32"/>
  <c r="Z19" i="32"/>
  <c r="X19" i="32"/>
  <c r="V19" i="32"/>
  <c r="L19" i="32"/>
  <c r="K19" i="32"/>
  <c r="J19" i="32"/>
  <c r="I19" i="32"/>
  <c r="H19" i="32"/>
  <c r="AF18" i="32"/>
  <c r="AD18" i="32"/>
  <c r="AB18" i="32"/>
  <c r="Z18" i="32"/>
  <c r="X18" i="32"/>
  <c r="V18" i="32"/>
  <c r="L18" i="32"/>
  <c r="K18" i="32"/>
  <c r="J18" i="32"/>
  <c r="I18" i="32"/>
  <c r="H18" i="32"/>
  <c r="AF17" i="32"/>
  <c r="AD17" i="32"/>
  <c r="AB17" i="32"/>
  <c r="Z17" i="32"/>
  <c r="X17" i="32"/>
  <c r="V17" i="32"/>
  <c r="L17" i="32"/>
  <c r="K17" i="32"/>
  <c r="J17" i="32"/>
  <c r="I17" i="32"/>
  <c r="H17" i="32"/>
  <c r="AF16" i="32"/>
  <c r="AD16" i="32"/>
  <c r="AB16" i="32"/>
  <c r="Z16" i="32"/>
  <c r="X16" i="32"/>
  <c r="V16" i="32"/>
  <c r="L16" i="32"/>
  <c r="K16" i="32"/>
  <c r="J16" i="32"/>
  <c r="I16" i="32"/>
  <c r="H16" i="32"/>
  <c r="AF15" i="32"/>
  <c r="AD15" i="32"/>
  <c r="AB15" i="32"/>
  <c r="Z15" i="32"/>
  <c r="X15" i="32"/>
  <c r="V15" i="32"/>
  <c r="L15" i="32"/>
  <c r="K15" i="32"/>
  <c r="J15" i="32"/>
  <c r="I15" i="32"/>
  <c r="H15" i="32"/>
  <c r="AF14" i="32"/>
  <c r="AD14" i="32"/>
  <c r="AB14" i="32"/>
  <c r="Z14" i="32"/>
  <c r="X14" i="32"/>
  <c r="V14" i="32"/>
  <c r="L14" i="32"/>
  <c r="K14" i="32"/>
  <c r="J14" i="32"/>
  <c r="I14" i="32"/>
  <c r="H14" i="32"/>
  <c r="AF13" i="32"/>
  <c r="AD13" i="32"/>
  <c r="AB13" i="32"/>
  <c r="Z13" i="32"/>
  <c r="X13" i="32"/>
  <c r="V13" i="32"/>
  <c r="L13" i="32"/>
  <c r="K13" i="32"/>
  <c r="J13" i="32"/>
  <c r="I13" i="32"/>
  <c r="H13" i="32"/>
  <c r="AF12" i="32"/>
  <c r="AD12" i="32"/>
  <c r="AB12" i="32"/>
  <c r="Z12" i="32"/>
  <c r="X12" i="32"/>
  <c r="V12" i="32"/>
  <c r="L12" i="32"/>
  <c r="K12" i="32"/>
  <c r="J12" i="32"/>
  <c r="I12" i="32"/>
  <c r="H12" i="32"/>
  <c r="AF11" i="32"/>
  <c r="AD11" i="32"/>
  <c r="AB11" i="32"/>
  <c r="Z11" i="32"/>
  <c r="X11" i="32"/>
  <c r="V11" i="32"/>
  <c r="L11" i="32"/>
  <c r="K11" i="32"/>
  <c r="J11" i="32"/>
  <c r="I11" i="32"/>
  <c r="H11" i="32"/>
  <c r="AF10" i="32"/>
  <c r="AD10" i="32"/>
  <c r="AB10" i="32"/>
  <c r="Z10" i="32"/>
  <c r="X10" i="32"/>
  <c r="V10" i="32"/>
  <c r="L10" i="32"/>
  <c r="K10" i="32"/>
  <c r="J10" i="32"/>
  <c r="I10" i="32"/>
  <c r="H10" i="32"/>
  <c r="AF9" i="32"/>
  <c r="AD9" i="32"/>
  <c r="AB9" i="32"/>
  <c r="Z9" i="32"/>
  <c r="X9" i="32"/>
  <c r="V9" i="32"/>
  <c r="L9" i="32"/>
  <c r="K9" i="32"/>
  <c r="J9" i="32"/>
  <c r="I9" i="32"/>
  <c r="H9" i="32"/>
  <c r="AF8" i="32"/>
  <c r="AD8" i="32"/>
  <c r="AB8" i="32"/>
  <c r="Z8" i="32"/>
  <c r="X8" i="32"/>
  <c r="V8" i="32"/>
  <c r="L8" i="32"/>
  <c r="K8" i="32"/>
  <c r="J8" i="32"/>
  <c r="I8" i="32"/>
  <c r="H8" i="32"/>
  <c r="AF7" i="32"/>
  <c r="AD7" i="32"/>
  <c r="AB7" i="32"/>
  <c r="Z7" i="32"/>
  <c r="X7" i="32"/>
  <c r="V7" i="32"/>
  <c r="L7" i="32"/>
  <c r="K7" i="32"/>
  <c r="J7" i="32"/>
  <c r="I7" i="32"/>
  <c r="H7" i="32"/>
  <c r="AF6" i="32"/>
  <c r="AD6" i="32"/>
  <c r="AB6" i="32"/>
  <c r="Z6" i="32"/>
  <c r="X6" i="32"/>
  <c r="V6" i="32"/>
  <c r="L6" i="32"/>
  <c r="K6" i="32"/>
  <c r="J6" i="32"/>
  <c r="I6" i="32"/>
  <c r="H6" i="32"/>
  <c r="AF5" i="32"/>
  <c r="AD5" i="32"/>
  <c r="AB5" i="32"/>
  <c r="Z5" i="32"/>
  <c r="X5" i="32"/>
  <c r="V5" i="32"/>
  <c r="L5" i="32"/>
  <c r="K5" i="32"/>
  <c r="J5" i="32"/>
  <c r="I5" i="32"/>
  <c r="H5" i="32"/>
  <c r="AF4" i="32"/>
  <c r="AF41" i="32" s="1"/>
  <c r="AD4" i="32"/>
  <c r="AD41" i="32" s="1"/>
  <c r="AB4" i="32"/>
  <c r="AB41" i="32" s="1"/>
  <c r="Z4" i="32"/>
  <c r="Z41" i="32" s="1"/>
  <c r="X4" i="32"/>
  <c r="X41" i="32" s="1"/>
  <c r="V4" i="32"/>
  <c r="V41" i="32" s="1"/>
  <c r="L4" i="32"/>
  <c r="L41" i="32" s="1"/>
  <c r="K4" i="32"/>
  <c r="K41" i="32" s="1"/>
  <c r="J4" i="32"/>
  <c r="J41" i="32" s="1"/>
  <c r="I4" i="32"/>
  <c r="I41" i="32" s="1"/>
  <c r="H4" i="32"/>
  <c r="H41" i="32" s="1"/>
  <c r="AE41" i="31" l="1"/>
  <c r="AC41" i="31"/>
  <c r="AA41" i="31"/>
  <c r="Y41" i="31"/>
  <c r="W41" i="31"/>
  <c r="U41" i="31"/>
  <c r="T41" i="31"/>
  <c r="S41" i="31"/>
  <c r="R41" i="31"/>
  <c r="G41" i="31"/>
  <c r="F41" i="31"/>
  <c r="AF40" i="31"/>
  <c r="AD40" i="31"/>
  <c r="AB40" i="31"/>
  <c r="Z40" i="31"/>
  <c r="X40" i="31"/>
  <c r="V40" i="31"/>
  <c r="L40" i="31"/>
  <c r="K40" i="31"/>
  <c r="J40" i="31"/>
  <c r="I40" i="31"/>
  <c r="H40" i="31"/>
  <c r="AF39" i="31"/>
  <c r="AD39" i="31"/>
  <c r="AB39" i="31"/>
  <c r="Z39" i="31"/>
  <c r="X39" i="31"/>
  <c r="V39" i="31"/>
  <c r="L39" i="31"/>
  <c r="K39" i="31"/>
  <c r="J39" i="31"/>
  <c r="I39" i="31"/>
  <c r="H39" i="31"/>
  <c r="AF38" i="31"/>
  <c r="AD38" i="31"/>
  <c r="AB38" i="31"/>
  <c r="Z38" i="31"/>
  <c r="X38" i="31"/>
  <c r="V38" i="31"/>
  <c r="L38" i="31"/>
  <c r="K38" i="31"/>
  <c r="J38" i="31"/>
  <c r="I38" i="31"/>
  <c r="H38" i="31"/>
  <c r="AF37" i="31"/>
  <c r="AD37" i="31"/>
  <c r="AB37" i="31"/>
  <c r="Z37" i="31"/>
  <c r="X37" i="31"/>
  <c r="V37" i="31"/>
  <c r="L37" i="31"/>
  <c r="K37" i="31"/>
  <c r="J37" i="31"/>
  <c r="I37" i="31"/>
  <c r="H37" i="31"/>
  <c r="AF36" i="31"/>
  <c r="AD36" i="31"/>
  <c r="AB36" i="31"/>
  <c r="Z36" i="31"/>
  <c r="X36" i="31"/>
  <c r="V36" i="31"/>
  <c r="L36" i="31"/>
  <c r="K36" i="31"/>
  <c r="J36" i="31"/>
  <c r="I36" i="31"/>
  <c r="H36" i="31"/>
  <c r="AF35" i="31"/>
  <c r="AD35" i="31"/>
  <c r="AB35" i="31"/>
  <c r="Z35" i="31"/>
  <c r="X35" i="31"/>
  <c r="V35" i="31"/>
  <c r="L35" i="31"/>
  <c r="K35" i="31"/>
  <c r="J35" i="31"/>
  <c r="I35" i="31"/>
  <c r="H35" i="31"/>
  <c r="AF34" i="31"/>
  <c r="AD34" i="31"/>
  <c r="AB34" i="31"/>
  <c r="Z34" i="31"/>
  <c r="X34" i="31"/>
  <c r="V34" i="31"/>
  <c r="L34" i="31"/>
  <c r="K34" i="31"/>
  <c r="J34" i="31"/>
  <c r="I34" i="31"/>
  <c r="H34" i="31"/>
  <c r="AF33" i="31"/>
  <c r="AD33" i="31"/>
  <c r="AB33" i="31"/>
  <c r="Z33" i="31"/>
  <c r="X33" i="31"/>
  <c r="V33" i="31"/>
  <c r="L33" i="31"/>
  <c r="K33" i="31"/>
  <c r="J33" i="31"/>
  <c r="I33" i="31"/>
  <c r="H33" i="31"/>
  <c r="AF32" i="31"/>
  <c r="AD32" i="31"/>
  <c r="AB32" i="31"/>
  <c r="Z32" i="31"/>
  <c r="X32" i="31"/>
  <c r="V32" i="31"/>
  <c r="L32" i="31"/>
  <c r="K32" i="31"/>
  <c r="J32" i="31"/>
  <c r="I32" i="31"/>
  <c r="H32" i="31"/>
  <c r="AF31" i="31"/>
  <c r="AD31" i="31"/>
  <c r="AB31" i="31"/>
  <c r="Z31" i="31"/>
  <c r="X31" i="31"/>
  <c r="V31" i="31"/>
  <c r="L31" i="31"/>
  <c r="K31" i="31"/>
  <c r="J31" i="31"/>
  <c r="I31" i="31"/>
  <c r="H31" i="31"/>
  <c r="AF30" i="31"/>
  <c r="AD30" i="31"/>
  <c r="AB30" i="31"/>
  <c r="Z30" i="31"/>
  <c r="X30" i="31"/>
  <c r="V30" i="31"/>
  <c r="L30" i="31"/>
  <c r="K30" i="31"/>
  <c r="J30" i="31"/>
  <c r="I30" i="31"/>
  <c r="H30" i="31"/>
  <c r="AF29" i="31"/>
  <c r="AD29" i="31"/>
  <c r="AB29" i="31"/>
  <c r="Z29" i="31"/>
  <c r="X29" i="31"/>
  <c r="V29" i="31"/>
  <c r="L29" i="31"/>
  <c r="K29" i="31"/>
  <c r="J29" i="31"/>
  <c r="I29" i="31"/>
  <c r="H29" i="31"/>
  <c r="AF28" i="31"/>
  <c r="AD28" i="31"/>
  <c r="AB28" i="31"/>
  <c r="Z28" i="31"/>
  <c r="X28" i="31"/>
  <c r="V28" i="31"/>
  <c r="L28" i="31"/>
  <c r="K28" i="31"/>
  <c r="J28" i="31"/>
  <c r="I28" i="31"/>
  <c r="H28" i="31"/>
  <c r="AF27" i="31"/>
  <c r="AD27" i="31"/>
  <c r="AB27" i="31"/>
  <c r="Z27" i="31"/>
  <c r="X27" i="31"/>
  <c r="V27" i="31"/>
  <c r="L27" i="31"/>
  <c r="K27" i="31"/>
  <c r="J27" i="31"/>
  <c r="I27" i="31"/>
  <c r="H27" i="31"/>
  <c r="AF26" i="31"/>
  <c r="AD26" i="31"/>
  <c r="AB26" i="31"/>
  <c r="Z26" i="31"/>
  <c r="X26" i="31"/>
  <c r="V26" i="31"/>
  <c r="L26" i="31"/>
  <c r="K26" i="31"/>
  <c r="J26" i="31"/>
  <c r="I26" i="31"/>
  <c r="H26" i="31"/>
  <c r="AF25" i="31"/>
  <c r="AD25" i="31"/>
  <c r="AB25" i="31"/>
  <c r="Z25" i="31"/>
  <c r="X25" i="31"/>
  <c r="V25" i="31"/>
  <c r="L25" i="31"/>
  <c r="K25" i="31"/>
  <c r="J25" i="31"/>
  <c r="I25" i="31"/>
  <c r="H25" i="31"/>
  <c r="AF24" i="31"/>
  <c r="AD24" i="31"/>
  <c r="AB24" i="31"/>
  <c r="Z24" i="31"/>
  <c r="X24" i="31"/>
  <c r="V24" i="31"/>
  <c r="L24" i="31"/>
  <c r="K24" i="31"/>
  <c r="J24" i="31"/>
  <c r="I24" i="31"/>
  <c r="H24" i="31"/>
  <c r="AF23" i="31"/>
  <c r="AD23" i="31"/>
  <c r="AB23" i="31"/>
  <c r="Z23" i="31"/>
  <c r="X23" i="31"/>
  <c r="V23" i="31"/>
  <c r="L23" i="31"/>
  <c r="K23" i="31"/>
  <c r="J23" i="31"/>
  <c r="I23" i="31"/>
  <c r="H23" i="31"/>
  <c r="AF22" i="31"/>
  <c r="AD22" i="31"/>
  <c r="AB22" i="31"/>
  <c r="Z22" i="31"/>
  <c r="X22" i="31"/>
  <c r="V22" i="31"/>
  <c r="L22" i="31"/>
  <c r="K22" i="31"/>
  <c r="J22" i="31"/>
  <c r="I22" i="31"/>
  <c r="H22" i="31"/>
  <c r="AF21" i="31"/>
  <c r="AD21" i="31"/>
  <c r="AB21" i="31"/>
  <c r="Z21" i="31"/>
  <c r="X21" i="31"/>
  <c r="V21" i="31"/>
  <c r="L21" i="31"/>
  <c r="K21" i="31"/>
  <c r="J21" i="31"/>
  <c r="I21" i="31"/>
  <c r="H21" i="31"/>
  <c r="AF20" i="31"/>
  <c r="AD20" i="31"/>
  <c r="AB20" i="31"/>
  <c r="Z20" i="31"/>
  <c r="X20" i="31"/>
  <c r="V20" i="31"/>
  <c r="L20" i="31"/>
  <c r="K20" i="31"/>
  <c r="J20" i="31"/>
  <c r="I20" i="31"/>
  <c r="H20" i="31"/>
  <c r="AF19" i="31"/>
  <c r="AD19" i="31"/>
  <c r="AB19" i="31"/>
  <c r="Z19" i="31"/>
  <c r="X19" i="31"/>
  <c r="V19" i="31"/>
  <c r="L19" i="31"/>
  <c r="K19" i="31"/>
  <c r="J19" i="31"/>
  <c r="I19" i="31"/>
  <c r="H19" i="31"/>
  <c r="AF18" i="31"/>
  <c r="AD18" i="31"/>
  <c r="AB18" i="31"/>
  <c r="Z18" i="31"/>
  <c r="X18" i="31"/>
  <c r="V18" i="31"/>
  <c r="L18" i="31"/>
  <c r="K18" i="31"/>
  <c r="J18" i="31"/>
  <c r="I18" i="31"/>
  <c r="H18" i="31"/>
  <c r="AF17" i="31"/>
  <c r="AD17" i="31"/>
  <c r="AB17" i="31"/>
  <c r="Z17" i="31"/>
  <c r="X17" i="31"/>
  <c r="V17" i="31"/>
  <c r="L17" i="31"/>
  <c r="K17" i="31"/>
  <c r="J17" i="31"/>
  <c r="I17" i="31"/>
  <c r="H17" i="31"/>
  <c r="AF16" i="31"/>
  <c r="AD16" i="31"/>
  <c r="AB16" i="31"/>
  <c r="Z16" i="31"/>
  <c r="X16" i="31"/>
  <c r="V16" i="31"/>
  <c r="L16" i="31"/>
  <c r="K16" i="31"/>
  <c r="J16" i="31"/>
  <c r="I16" i="31"/>
  <c r="H16" i="31"/>
  <c r="AF15" i="31"/>
  <c r="AD15" i="31"/>
  <c r="AB15" i="31"/>
  <c r="Z15" i="31"/>
  <c r="X15" i="31"/>
  <c r="V15" i="31"/>
  <c r="L15" i="31"/>
  <c r="K15" i="31"/>
  <c r="J15" i="31"/>
  <c r="I15" i="31"/>
  <c r="H15" i="31"/>
  <c r="AF14" i="31"/>
  <c r="AD14" i="31"/>
  <c r="AB14" i="31"/>
  <c r="Z14" i="31"/>
  <c r="X14" i="31"/>
  <c r="V14" i="31"/>
  <c r="L14" i="31"/>
  <c r="K14" i="31"/>
  <c r="J14" i="31"/>
  <c r="I14" i="31"/>
  <c r="H14" i="31"/>
  <c r="AF13" i="31"/>
  <c r="AD13" i="31"/>
  <c r="AB13" i="31"/>
  <c r="Z13" i="31"/>
  <c r="X13" i="31"/>
  <c r="V13" i="31"/>
  <c r="L13" i="31"/>
  <c r="K13" i="31"/>
  <c r="J13" i="31"/>
  <c r="I13" i="31"/>
  <c r="H13" i="31"/>
  <c r="AF12" i="31"/>
  <c r="AD12" i="31"/>
  <c r="AB12" i="31"/>
  <c r="Z12" i="31"/>
  <c r="X12" i="31"/>
  <c r="V12" i="31"/>
  <c r="L12" i="31"/>
  <c r="K12" i="31"/>
  <c r="J12" i="31"/>
  <c r="I12" i="31"/>
  <c r="H12" i="31"/>
  <c r="AF11" i="31"/>
  <c r="AD11" i="31"/>
  <c r="AB11" i="31"/>
  <c r="Z11" i="31"/>
  <c r="X11" i="31"/>
  <c r="V11" i="31"/>
  <c r="L11" i="31"/>
  <c r="K11" i="31"/>
  <c r="J11" i="31"/>
  <c r="I11" i="31"/>
  <c r="H11" i="31"/>
  <c r="AF10" i="31"/>
  <c r="AD10" i="31"/>
  <c r="AB10" i="31"/>
  <c r="Z10" i="31"/>
  <c r="X10" i="31"/>
  <c r="V10" i="31"/>
  <c r="L10" i="31"/>
  <c r="K10" i="31"/>
  <c r="J10" i="31"/>
  <c r="I10" i="31"/>
  <c r="H10" i="31"/>
  <c r="AF9" i="31"/>
  <c r="AD9" i="31"/>
  <c r="AB9" i="31"/>
  <c r="Z9" i="31"/>
  <c r="X9" i="31"/>
  <c r="V9" i="31"/>
  <c r="L9" i="31"/>
  <c r="K9" i="31"/>
  <c r="J9" i="31"/>
  <c r="I9" i="31"/>
  <c r="H9" i="31"/>
  <c r="AF8" i="31"/>
  <c r="AD8" i="31"/>
  <c r="AB8" i="31"/>
  <c r="Z8" i="31"/>
  <c r="X8" i="31"/>
  <c r="V8" i="31"/>
  <c r="L8" i="31"/>
  <c r="K8" i="31"/>
  <c r="J8" i="31"/>
  <c r="I8" i="31"/>
  <c r="H8" i="31"/>
  <c r="AF7" i="31"/>
  <c r="AD7" i="31"/>
  <c r="AB7" i="31"/>
  <c r="Z7" i="31"/>
  <c r="X7" i="31"/>
  <c r="V7" i="31"/>
  <c r="L7" i="31"/>
  <c r="K7" i="31"/>
  <c r="J7" i="31"/>
  <c r="I7" i="31"/>
  <c r="H7" i="31"/>
  <c r="AF6" i="31"/>
  <c r="AD6" i="31"/>
  <c r="AB6" i="31"/>
  <c r="Z6" i="31"/>
  <c r="X6" i="31"/>
  <c r="V6" i="31"/>
  <c r="L6" i="31"/>
  <c r="K6" i="31"/>
  <c r="J6" i="31"/>
  <c r="I6" i="31"/>
  <c r="H6" i="31"/>
  <c r="AF5" i="31"/>
  <c r="AD5" i="31"/>
  <c r="AB5" i="31"/>
  <c r="Z5" i="31"/>
  <c r="X5" i="31"/>
  <c r="V5" i="31"/>
  <c r="L5" i="31"/>
  <c r="K5" i="31"/>
  <c r="J5" i="31"/>
  <c r="I5" i="31"/>
  <c r="H5" i="31"/>
  <c r="AF4" i="31"/>
  <c r="AF41" i="31" s="1"/>
  <c r="AD4" i="31"/>
  <c r="AB4" i="31"/>
  <c r="Z4" i="31"/>
  <c r="X4" i="31"/>
  <c r="V4" i="31"/>
  <c r="L4" i="31"/>
  <c r="K4" i="31"/>
  <c r="J4" i="31"/>
  <c r="I4" i="31"/>
  <c r="H4" i="31"/>
  <c r="D1" i="31"/>
  <c r="Z41" i="31" l="1"/>
  <c r="H41" i="31"/>
  <c r="I41" i="31"/>
  <c r="AD41" i="31"/>
  <c r="V41" i="31"/>
  <c r="J41" i="31"/>
  <c r="K41" i="31"/>
  <c r="L41" i="31"/>
  <c r="X41" i="31"/>
  <c r="AB41" i="31"/>
  <c r="F42" i="31"/>
  <c r="R42" i="31"/>
</calcChain>
</file>

<file path=xl/sharedStrings.xml><?xml version="1.0" encoding="utf-8"?>
<sst xmlns="http://schemas.openxmlformats.org/spreadsheetml/2006/main" count="98" uniqueCount="41">
  <si>
    <t>CB</t>
  </si>
  <si>
    <t>RECETTES</t>
  </si>
  <si>
    <t>DEPENSES</t>
  </si>
  <si>
    <t>DATE</t>
  </si>
  <si>
    <t>LIBELLES</t>
  </si>
  <si>
    <t>P</t>
  </si>
  <si>
    <t>C</t>
  </si>
  <si>
    <t>A</t>
  </si>
  <si>
    <t>E</t>
  </si>
  <si>
    <t>PIECE</t>
  </si>
  <si>
    <t>2023</t>
  </si>
  <si>
    <t>au</t>
  </si>
  <si>
    <t>Nb</t>
  </si>
  <si>
    <t>COCA-COLA</t>
  </si>
  <si>
    <t>ESPECES</t>
  </si>
  <si>
    <t>APPLI</t>
  </si>
  <si>
    <t>Coca-Cola</t>
  </si>
  <si>
    <t>Ice Tea</t>
  </si>
  <si>
    <t>Libellé</t>
  </si>
  <si>
    <t>Bière</t>
  </si>
  <si>
    <t>Eau Plate</t>
  </si>
  <si>
    <t>BOISSONS</t>
  </si>
  <si>
    <t>Café</t>
  </si>
  <si>
    <t>Sanpellegrino</t>
  </si>
  <si>
    <t>ICE TEA</t>
  </si>
  <si>
    <t>BIERE</t>
  </si>
  <si>
    <t>EAU</t>
  </si>
  <si>
    <t>SANPE</t>
  </si>
  <si>
    <t>CAFE</t>
  </si>
  <si>
    <t>TOTAL SEMAINE</t>
  </si>
  <si>
    <t>PEAGES</t>
  </si>
  <si>
    <t>ESSENCE</t>
  </si>
  <si>
    <t>MARCHANDISE</t>
  </si>
  <si>
    <t>CHARGES FIXES</t>
  </si>
  <si>
    <t>M</t>
  </si>
  <si>
    <t>AUTRE</t>
  </si>
  <si>
    <t>Données possibles Dépenses</t>
  </si>
  <si>
    <t>VIR</t>
  </si>
  <si>
    <t>V</t>
  </si>
  <si>
    <t>TARIFS VENTE ÉTÉ 2023</t>
  </si>
  <si>
    <t>Tarifs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</si>
</sst>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&quot;€&quot;;[Red]\-#,##0.00&quot;€&quot;"/>
    <numFmt numFmtId="166" formatCode="[$-40C]d\-mmm;@"/>
    <numFmt numFmtId="167" formatCode="#,##0.00\ &quot;€&quot;"/>
    <numFmt numFmtId="169" formatCode="d/m;@"/>
  </numFmts>
  <fonts count="15" x14ac:knownFonts="1">
    <font>
      <sz val="9"/>
      <name val="Geneva"/>
    </font>
    <font>
      <sz val="9"/>
      <name val="Geneva"/>
      <family val="2"/>
    </font>
    <font>
      <sz val="8"/>
      <name val="Geneva"/>
      <family val="2"/>
    </font>
    <font>
      <sz val="9"/>
      <color rgb="FFFF0000"/>
      <name val="Geneva"/>
      <family val="2"/>
    </font>
    <font>
      <sz val="18"/>
      <color indexed="8"/>
      <name val="Cambria"/>
      <family val="1"/>
      <scheme val="major"/>
    </font>
    <font>
      <sz val="18"/>
      <name val="Cambria"/>
      <family val="1"/>
      <scheme val="major"/>
    </font>
    <font>
      <sz val="18"/>
      <color theme="1"/>
      <name val="Cambria"/>
      <family val="1"/>
      <scheme val="major"/>
    </font>
    <font>
      <b/>
      <sz val="11"/>
      <color indexed="8"/>
      <name val="Cambria"/>
      <family val="1"/>
      <scheme val="major"/>
    </font>
    <font>
      <sz val="11"/>
      <name val="Cambria"/>
      <family val="1"/>
      <scheme val="major"/>
    </font>
    <font>
      <sz val="11"/>
      <color indexed="8"/>
      <name val="Cambria"/>
      <family val="1"/>
      <scheme val="major"/>
    </font>
    <font>
      <sz val="11"/>
      <color theme="1"/>
      <name val="Cambria"/>
      <family val="1"/>
      <scheme val="major"/>
    </font>
    <font>
      <sz val="11"/>
      <color rgb="FFFF0000"/>
      <name val="Cambria"/>
      <family val="1"/>
      <scheme val="major"/>
    </font>
    <font>
      <sz val="11"/>
      <color rgb="FF000000"/>
      <name val="Cambria"/>
      <family val="1"/>
      <scheme val="major"/>
    </font>
    <font>
      <b/>
      <sz val="11"/>
      <name val="Cambria"/>
      <family val="1"/>
      <scheme val="major"/>
    </font>
    <font>
      <b/>
      <sz val="10"/>
      <color indexed="8"/>
      <name val="Cambria"/>
      <family val="1"/>
      <scheme val="major"/>
    </font>
  </fonts>
  <fills count="8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rgb="FFFFF9B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theme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9">
    <xf numFmtId="0" fontId="0" fillId="0" borderId="0" xfId="0"/>
    <xf numFmtId="0" fontId="1" fillId="0" borderId="0" xfId="0" applyFont="1"/>
    <xf numFmtId="0" fontId="0" fillId="0" borderId="0" xfId="0" applyAlignment="1">
      <alignment vertical="center"/>
    </xf>
    <xf numFmtId="0" fontId="0" fillId="2" borderId="24" xfId="0" applyFill="1" applyBorder="1" applyAlignment="1">
      <alignment vertical="center"/>
    </xf>
    <xf numFmtId="0" fontId="0" fillId="0" borderId="0" xfId="0" applyBorder="1" applyAlignment="1">
      <alignment vertical="center"/>
    </xf>
    <xf numFmtId="4" fontId="0" fillId="0" borderId="0" xfId="0" applyNumberFormat="1" applyAlignment="1">
      <alignment vertical="center"/>
    </xf>
    <xf numFmtId="49" fontId="4" fillId="0" borderId="35" xfId="0" applyNumberFormat="1" applyFont="1" applyFill="1" applyBorder="1" applyAlignment="1">
      <alignment horizontal="left" vertical="center"/>
    </xf>
    <xf numFmtId="0" fontId="4" fillId="0" borderId="0" xfId="0" applyFont="1" applyFill="1" applyAlignment="1">
      <alignment horizontal="right" vertical="center"/>
    </xf>
    <xf numFmtId="0" fontId="4" fillId="0" borderId="0" xfId="0" applyFont="1" applyFill="1" applyAlignment="1">
      <alignment vertical="center"/>
    </xf>
    <xf numFmtId="0" fontId="5" fillId="0" borderId="0" xfId="0" applyFont="1" applyAlignment="1">
      <alignment vertical="center"/>
    </xf>
    <xf numFmtId="0" fontId="1" fillId="5" borderId="17" xfId="0" applyFont="1" applyFill="1" applyBorder="1" applyAlignment="1">
      <alignment horizontal="center" vertical="center"/>
    </xf>
    <xf numFmtId="0" fontId="3" fillId="0" borderId="17" xfId="0" applyFont="1" applyBorder="1" applyAlignment="1">
      <alignment vertical="center"/>
    </xf>
    <xf numFmtId="167" fontId="0" fillId="0" borderId="17" xfId="0" applyNumberForma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49" fontId="6" fillId="3" borderId="24" xfId="0" applyNumberFormat="1" applyFont="1" applyFill="1" applyBorder="1" applyAlignment="1" applyProtection="1">
      <alignment horizontal="left" vertical="center"/>
      <protection locked="0"/>
    </xf>
    <xf numFmtId="0" fontId="7" fillId="0" borderId="37" xfId="0" applyFont="1" applyFill="1" applyBorder="1" applyAlignment="1">
      <alignment horizontal="center" vertical="center"/>
    </xf>
    <xf numFmtId="0" fontId="7" fillId="0" borderId="22" xfId="0" applyFont="1" applyFill="1" applyBorder="1" applyAlignment="1">
      <alignment horizontal="center" vertical="center"/>
    </xf>
    <xf numFmtId="0" fontId="7" fillId="0" borderId="30" xfId="0" applyFont="1" applyFill="1" applyBorder="1" applyAlignment="1">
      <alignment horizontal="center" vertical="center"/>
    </xf>
    <xf numFmtId="0" fontId="7" fillId="0" borderId="3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/>
    </xf>
    <xf numFmtId="0" fontId="7" fillId="0" borderId="49" xfId="0" applyFont="1" applyFill="1" applyBorder="1" applyAlignment="1">
      <alignment horizontal="center" vertical="center" wrapText="1"/>
    </xf>
    <xf numFmtId="0" fontId="7" fillId="0" borderId="32" xfId="0" applyFont="1" applyFill="1" applyBorder="1" applyAlignment="1">
      <alignment horizontal="center" vertical="center" wrapText="1"/>
    </xf>
    <xf numFmtId="0" fontId="7" fillId="0" borderId="3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7" fillId="6" borderId="7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6" borderId="33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6" borderId="24" xfId="0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4" fontId="9" fillId="0" borderId="5" xfId="0" applyNumberFormat="1" applyFont="1" applyFill="1" applyBorder="1" applyAlignment="1">
      <alignment vertical="center"/>
    </xf>
    <xf numFmtId="0" fontId="10" fillId="0" borderId="6" xfId="0" applyFont="1" applyFill="1" applyBorder="1" applyAlignment="1" applyProtection="1">
      <alignment horizontal="left" vertical="center"/>
      <protection locked="0"/>
    </xf>
    <xf numFmtId="4" fontId="9" fillId="0" borderId="13" xfId="0" applyNumberFormat="1" applyFont="1" applyFill="1" applyBorder="1" applyAlignment="1" applyProtection="1">
      <alignment vertical="center"/>
    </xf>
    <xf numFmtId="4" fontId="9" fillId="0" borderId="6" xfId="0" applyNumberFormat="1" applyFont="1" applyFill="1" applyBorder="1" applyAlignment="1" applyProtection="1">
      <alignment vertical="center"/>
    </xf>
    <xf numFmtId="4" fontId="9" fillId="0" borderId="23" xfId="0" applyNumberFormat="1" applyFont="1" applyFill="1" applyBorder="1" applyAlignment="1">
      <alignment vertical="center"/>
    </xf>
    <xf numFmtId="4" fontId="9" fillId="0" borderId="39" xfId="0" applyNumberFormat="1" applyFont="1" applyFill="1" applyBorder="1" applyAlignment="1" applyProtection="1">
      <alignment vertical="center"/>
    </xf>
    <xf numFmtId="4" fontId="9" fillId="0" borderId="27" xfId="0" applyNumberFormat="1" applyFont="1" applyFill="1" applyBorder="1" applyAlignment="1" applyProtection="1">
      <alignment vertical="center"/>
    </xf>
    <xf numFmtId="4" fontId="9" fillId="0" borderId="21" xfId="0" applyNumberFormat="1" applyFont="1" applyFill="1" applyBorder="1" applyAlignment="1" applyProtection="1">
      <alignment vertical="center"/>
    </xf>
    <xf numFmtId="4" fontId="9" fillId="0" borderId="17" xfId="0" applyNumberFormat="1" applyFont="1" applyFill="1" applyBorder="1" applyAlignment="1" applyProtection="1">
      <alignment vertical="center"/>
    </xf>
    <xf numFmtId="4" fontId="9" fillId="0" borderId="46" xfId="0" applyNumberFormat="1" applyFont="1" applyFill="1" applyBorder="1" applyAlignment="1" applyProtection="1">
      <alignment vertical="center"/>
      <protection locked="0"/>
    </xf>
    <xf numFmtId="4" fontId="9" fillId="0" borderId="6" xfId="0" applyNumberFormat="1" applyFont="1" applyFill="1" applyBorder="1" applyAlignment="1" applyProtection="1">
      <alignment vertical="center"/>
      <protection locked="0"/>
    </xf>
    <xf numFmtId="4" fontId="9" fillId="0" borderId="13" xfId="0" applyNumberFormat="1" applyFont="1" applyFill="1" applyBorder="1" applyAlignment="1" applyProtection="1">
      <alignment vertical="center"/>
      <protection locked="0"/>
    </xf>
    <xf numFmtId="4" fontId="10" fillId="0" borderId="13" xfId="0" applyNumberFormat="1" applyFont="1" applyFill="1" applyBorder="1" applyAlignment="1" applyProtection="1">
      <alignment vertical="center"/>
      <protection locked="0"/>
    </xf>
    <xf numFmtId="4" fontId="10" fillId="0" borderId="46" xfId="0" applyNumberFormat="1" applyFont="1" applyFill="1" applyBorder="1" applyAlignment="1" applyProtection="1">
      <alignment vertical="center"/>
      <protection locked="0"/>
    </xf>
    <xf numFmtId="4" fontId="10" fillId="0" borderId="6" xfId="0" applyNumberFormat="1" applyFont="1" applyFill="1" applyBorder="1" applyAlignment="1" applyProtection="1">
      <alignment vertical="center"/>
      <protection locked="0"/>
    </xf>
    <xf numFmtId="0" fontId="9" fillId="0" borderId="6" xfId="0" applyFont="1" applyFill="1" applyBorder="1" applyAlignment="1" applyProtection="1">
      <alignment horizontal="left" vertical="center"/>
      <protection locked="0"/>
    </xf>
    <xf numFmtId="4" fontId="9" fillId="0" borderId="40" xfId="0" applyNumberFormat="1" applyFont="1" applyFill="1" applyBorder="1" applyAlignment="1" applyProtection="1">
      <alignment vertical="center"/>
    </xf>
    <xf numFmtId="4" fontId="9" fillId="0" borderId="41" xfId="0" applyNumberFormat="1" applyFont="1" applyFill="1" applyBorder="1" applyAlignment="1" applyProtection="1">
      <alignment vertical="center"/>
    </xf>
    <xf numFmtId="4" fontId="9" fillId="0" borderId="25" xfId="0" applyNumberFormat="1" applyFont="1" applyFill="1" applyBorder="1" applyAlignment="1" applyProtection="1">
      <alignment vertical="center"/>
    </xf>
    <xf numFmtId="4" fontId="9" fillId="0" borderId="7" xfId="0" applyNumberFormat="1" applyFont="1" applyFill="1" applyBorder="1" applyAlignment="1">
      <alignment vertical="center"/>
    </xf>
    <xf numFmtId="0" fontId="9" fillId="0" borderId="10" xfId="0" applyFont="1" applyFill="1" applyBorder="1" applyAlignment="1">
      <alignment vertical="center"/>
    </xf>
    <xf numFmtId="4" fontId="9" fillId="0" borderId="18" xfId="0" applyNumberFormat="1" applyFont="1" applyFill="1" applyBorder="1" applyAlignment="1">
      <alignment vertical="center"/>
    </xf>
    <xf numFmtId="4" fontId="9" fillId="0" borderId="1" xfId="0" applyNumberFormat="1" applyFont="1" applyFill="1" applyBorder="1" applyAlignment="1">
      <alignment vertical="center"/>
    </xf>
    <xf numFmtId="3" fontId="9" fillId="3" borderId="18" xfId="0" applyNumberFormat="1" applyFont="1" applyFill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14" fillId="0" borderId="30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vertical="center"/>
    </xf>
    <xf numFmtId="0" fontId="4" fillId="0" borderId="35" xfId="0" applyFont="1" applyFill="1" applyBorder="1" applyAlignment="1">
      <alignment vertical="center"/>
    </xf>
    <xf numFmtId="0" fontId="4" fillId="0" borderId="2" xfId="0" applyFont="1" applyFill="1" applyBorder="1" applyAlignment="1">
      <alignment vertical="center"/>
    </xf>
    <xf numFmtId="0" fontId="7" fillId="0" borderId="50" xfId="0" applyFont="1" applyFill="1" applyBorder="1" applyAlignment="1">
      <alignment horizontal="center" vertical="center"/>
    </xf>
    <xf numFmtId="4" fontId="9" fillId="0" borderId="33" xfId="0" applyNumberFormat="1" applyFont="1" applyFill="1" applyBorder="1" applyAlignment="1">
      <alignment vertical="center"/>
    </xf>
    <xf numFmtId="49" fontId="4" fillId="3" borderId="33" xfId="0" applyNumberFormat="1" applyFont="1" applyFill="1" applyBorder="1" applyAlignment="1">
      <alignment horizontal="left" vertical="center"/>
    </xf>
    <xf numFmtId="0" fontId="7" fillId="6" borderId="18" xfId="0" applyFont="1" applyFill="1" applyBorder="1" applyAlignment="1">
      <alignment horizontal="center" vertical="center"/>
    </xf>
    <xf numFmtId="0" fontId="9" fillId="0" borderId="42" xfId="0" applyFont="1" applyFill="1" applyBorder="1" applyAlignment="1">
      <alignment vertical="center"/>
    </xf>
    <xf numFmtId="0" fontId="9" fillId="0" borderId="51" xfId="0" applyFont="1" applyFill="1" applyBorder="1" applyAlignment="1">
      <alignment vertical="center"/>
    </xf>
    <xf numFmtId="0" fontId="9" fillId="0" borderId="52" xfId="0" applyFont="1" applyFill="1" applyBorder="1" applyAlignment="1">
      <alignment vertical="center"/>
    </xf>
    <xf numFmtId="166" fontId="6" fillId="3" borderId="24" xfId="0" applyNumberFormat="1" applyFont="1" applyFill="1" applyBorder="1" applyAlignment="1">
      <alignment horizontal="center" vertical="center"/>
    </xf>
    <xf numFmtId="0" fontId="1" fillId="3" borderId="0" xfId="0" applyFont="1" applyFill="1"/>
    <xf numFmtId="4" fontId="9" fillId="0" borderId="47" xfId="0" applyNumberFormat="1" applyFont="1" applyFill="1" applyBorder="1" applyAlignment="1" applyProtection="1">
      <alignment vertical="center"/>
      <protection locked="0"/>
    </xf>
    <xf numFmtId="4" fontId="9" fillId="0" borderId="15" xfId="0" applyNumberFormat="1" applyFont="1" applyFill="1" applyBorder="1" applyAlignment="1" applyProtection="1">
      <alignment vertical="center"/>
      <protection locked="0"/>
    </xf>
    <xf numFmtId="0" fontId="9" fillId="0" borderId="26" xfId="0" applyFont="1" applyFill="1" applyBorder="1" applyAlignment="1" applyProtection="1">
      <alignment horizontal="left" vertical="center"/>
      <protection locked="0"/>
    </xf>
    <xf numFmtId="4" fontId="9" fillId="7" borderId="13" xfId="0" applyNumberFormat="1" applyFont="1" applyFill="1" applyBorder="1" applyAlignment="1" applyProtection="1">
      <alignment horizontal="center" vertical="center"/>
      <protection locked="0"/>
    </xf>
    <xf numFmtId="0" fontId="9" fillId="0" borderId="46" xfId="0" applyFont="1" applyFill="1" applyBorder="1" applyAlignment="1" applyProtection="1">
      <alignment horizontal="left" vertical="center"/>
      <protection locked="0"/>
    </xf>
    <xf numFmtId="0" fontId="9" fillId="0" borderId="47" xfId="0" applyFont="1" applyFill="1" applyBorder="1" applyAlignment="1" applyProtection="1">
      <alignment horizontal="left" vertical="center"/>
      <protection locked="0"/>
    </xf>
    <xf numFmtId="4" fontId="9" fillId="7" borderId="19" xfId="0" applyNumberFormat="1" applyFont="1" applyFill="1" applyBorder="1" applyAlignment="1" applyProtection="1">
      <alignment horizontal="center" vertical="center"/>
      <protection locked="0"/>
    </xf>
    <xf numFmtId="0" fontId="9" fillId="4" borderId="43" xfId="0" applyFont="1" applyFill="1" applyBorder="1" applyAlignment="1" applyProtection="1">
      <alignment horizontal="right" vertical="center"/>
      <protection locked="0"/>
    </xf>
    <xf numFmtId="3" fontId="9" fillId="3" borderId="23" xfId="0" applyNumberFormat="1" applyFont="1" applyFill="1" applyBorder="1" applyAlignment="1" applyProtection="1">
      <alignment vertical="center"/>
      <protection locked="0"/>
    </xf>
    <xf numFmtId="164" fontId="10" fillId="0" borderId="6" xfId="0" applyNumberFormat="1" applyFont="1" applyFill="1" applyBorder="1" applyAlignment="1" applyProtection="1">
      <alignment horizontal="left" vertical="center"/>
      <protection locked="0"/>
    </xf>
    <xf numFmtId="0" fontId="9" fillId="4" borderId="44" xfId="0" applyFont="1" applyFill="1" applyBorder="1" applyAlignment="1" applyProtection="1">
      <alignment horizontal="right" vertical="center"/>
      <protection locked="0"/>
    </xf>
    <xf numFmtId="4" fontId="11" fillId="0" borderId="13" xfId="0" applyNumberFormat="1" applyFont="1" applyFill="1" applyBorder="1" applyAlignment="1" applyProtection="1">
      <alignment vertical="center"/>
      <protection locked="0"/>
    </xf>
    <xf numFmtId="4" fontId="11" fillId="0" borderId="46" xfId="0" applyNumberFormat="1" applyFont="1" applyFill="1" applyBorder="1" applyAlignment="1" applyProtection="1">
      <alignment vertical="center"/>
      <protection locked="0"/>
    </xf>
    <xf numFmtId="4" fontId="11" fillId="0" borderId="6" xfId="0" applyNumberFormat="1" applyFont="1" applyFill="1" applyBorder="1" applyAlignment="1" applyProtection="1">
      <alignment vertical="center"/>
      <protection locked="0"/>
    </xf>
    <xf numFmtId="164" fontId="12" fillId="0" borderId="6" xfId="0" applyNumberFormat="1" applyFont="1" applyBorder="1" applyAlignment="1" applyProtection="1">
      <alignment horizontal="left" vertical="center"/>
      <protection locked="0"/>
    </xf>
    <xf numFmtId="0" fontId="9" fillId="4" borderId="45" xfId="0" applyFont="1" applyFill="1" applyBorder="1" applyAlignment="1" applyProtection="1">
      <alignment horizontal="right" vertical="center"/>
      <protection locked="0"/>
    </xf>
    <xf numFmtId="0" fontId="9" fillId="0" borderId="25" xfId="0" applyFont="1" applyFill="1" applyBorder="1" applyAlignment="1" applyProtection="1">
      <alignment horizontal="left" vertical="center"/>
      <protection locked="0"/>
    </xf>
    <xf numFmtId="4" fontId="9" fillId="0" borderId="19" xfId="0" applyNumberFormat="1" applyFont="1" applyFill="1" applyBorder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7" fillId="0" borderId="34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166" fontId="6" fillId="3" borderId="24" xfId="0" applyNumberFormat="1" applyFont="1" applyFill="1" applyBorder="1" applyAlignment="1">
      <alignment horizontal="left" vertical="center"/>
    </xf>
    <xf numFmtId="0" fontId="7" fillId="6" borderId="7" xfId="0" applyFont="1" applyFill="1" applyBorder="1" applyAlignment="1">
      <alignment horizontal="center" vertical="center" wrapText="1"/>
    </xf>
    <xf numFmtId="3" fontId="9" fillId="3" borderId="20" xfId="0" applyNumberFormat="1" applyFont="1" applyFill="1" applyBorder="1" applyAlignment="1" applyProtection="1">
      <alignment vertical="center"/>
      <protection locked="0"/>
    </xf>
    <xf numFmtId="3" fontId="9" fillId="3" borderId="7" xfId="0" applyNumberFormat="1" applyFont="1" applyFill="1" applyBorder="1" applyAlignment="1">
      <alignment vertical="center"/>
    </xf>
    <xf numFmtId="0" fontId="10" fillId="0" borderId="6" xfId="0" applyFont="1" applyFill="1" applyBorder="1" applyAlignment="1" applyProtection="1">
      <alignment horizontal="center" vertical="center"/>
      <protection locked="0"/>
    </xf>
    <xf numFmtId="0" fontId="7" fillId="6" borderId="4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0" borderId="34" xfId="0" applyFont="1" applyFill="1" applyBorder="1" applyAlignment="1">
      <alignment horizontal="center" vertical="center"/>
    </xf>
    <xf numFmtId="166" fontId="6" fillId="3" borderId="24" xfId="0" applyNumberFormat="1" applyFont="1" applyFill="1" applyBorder="1" applyAlignment="1">
      <alignment horizontal="left" vertical="center"/>
    </xf>
    <xf numFmtId="0" fontId="7" fillId="0" borderId="34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48" xfId="0" applyFont="1" applyFill="1" applyBorder="1" applyAlignment="1">
      <alignment horizontal="center" vertical="center"/>
    </xf>
    <xf numFmtId="167" fontId="13" fillId="6" borderId="33" xfId="0" applyNumberFormat="1" applyFont="1" applyFill="1" applyBorder="1" applyAlignment="1">
      <alignment horizontal="center" vertical="center"/>
    </xf>
    <xf numFmtId="167" fontId="13" fillId="6" borderId="16" xfId="0" applyNumberFormat="1" applyFont="1" applyFill="1" applyBorder="1" applyAlignment="1">
      <alignment horizontal="center" vertical="center"/>
    </xf>
    <xf numFmtId="167" fontId="13" fillId="6" borderId="24" xfId="0" applyNumberFormat="1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9" fillId="4" borderId="47" xfId="0" applyFont="1" applyFill="1" applyBorder="1" applyAlignment="1" applyProtection="1">
      <alignment horizontal="right" vertical="center"/>
      <protection locked="0"/>
    </xf>
    <xf numFmtId="0" fontId="9" fillId="4" borderId="14" xfId="0" applyFont="1" applyFill="1" applyBorder="1" applyAlignment="1" applyProtection="1">
      <alignment horizontal="right" vertical="center"/>
      <protection locked="0"/>
    </xf>
    <xf numFmtId="0" fontId="9" fillId="4" borderId="46" xfId="0" applyFont="1" applyFill="1" applyBorder="1" applyAlignment="1" applyProtection="1">
      <alignment horizontal="right" vertical="center"/>
      <protection locked="0"/>
    </xf>
    <xf numFmtId="0" fontId="9" fillId="4" borderId="12" xfId="0" applyFont="1" applyFill="1" applyBorder="1" applyAlignment="1" applyProtection="1">
      <alignment horizontal="right" vertical="center"/>
      <protection locked="0"/>
    </xf>
    <xf numFmtId="0" fontId="9" fillId="4" borderId="26" xfId="0" applyFont="1" applyFill="1" applyBorder="1" applyAlignment="1" applyProtection="1">
      <alignment horizontal="right" vertical="center"/>
      <protection locked="0"/>
    </xf>
    <xf numFmtId="0" fontId="9" fillId="4" borderId="11" xfId="0" applyFont="1" applyFill="1" applyBorder="1" applyAlignment="1" applyProtection="1">
      <alignment horizontal="right" vertical="center"/>
      <protection locked="0"/>
    </xf>
    <xf numFmtId="0" fontId="7" fillId="0" borderId="4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166" fontId="6" fillId="3" borderId="33" xfId="0" applyNumberFormat="1" applyFont="1" applyFill="1" applyBorder="1" applyAlignment="1" applyProtection="1">
      <alignment horizontal="left" vertical="center"/>
      <protection locked="0"/>
    </xf>
    <xf numFmtId="166" fontId="6" fillId="3" borderId="24" xfId="0" applyNumberFormat="1" applyFont="1" applyFill="1" applyBorder="1" applyAlignment="1" applyProtection="1">
      <alignment horizontal="left" vertical="center"/>
      <protection locked="0"/>
    </xf>
    <xf numFmtId="49" fontId="4" fillId="3" borderId="24" xfId="0" applyNumberFormat="1" applyFont="1" applyFill="1" applyBorder="1" applyAlignment="1" applyProtection="1">
      <alignment horizontal="center" vertical="center"/>
      <protection locked="0"/>
    </xf>
    <xf numFmtId="49" fontId="4" fillId="3" borderId="16" xfId="0" applyNumberFormat="1" applyFont="1" applyFill="1" applyBorder="1" applyAlignment="1" applyProtection="1">
      <alignment horizontal="center" vertical="center"/>
      <protection locked="0"/>
    </xf>
    <xf numFmtId="49" fontId="4" fillId="3" borderId="33" xfId="0" applyNumberFormat="1" applyFont="1" applyFill="1" applyBorder="1" applyAlignment="1">
      <alignment horizontal="center" vertical="center"/>
    </xf>
    <xf numFmtId="49" fontId="4" fillId="3" borderId="24" xfId="0" applyNumberFormat="1" applyFont="1" applyFill="1" applyBorder="1" applyAlignment="1">
      <alignment horizontal="center" vertical="center"/>
    </xf>
    <xf numFmtId="49" fontId="4" fillId="3" borderId="16" xfId="0" applyNumberFormat="1" applyFont="1" applyFill="1" applyBorder="1" applyAlignment="1">
      <alignment horizontal="center" vertical="center"/>
    </xf>
    <xf numFmtId="0" fontId="7" fillId="0" borderId="38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/>
    </xf>
    <xf numFmtId="169" fontId="10" fillId="0" borderId="12" xfId="0" applyNumberFormat="1" applyFont="1" applyFill="1" applyBorder="1" applyAlignment="1" applyProtection="1">
      <alignment horizontal="right" vertical="center"/>
      <protection locked="0"/>
    </xf>
    <xf numFmtId="169" fontId="9" fillId="0" borderId="12" xfId="0" applyNumberFormat="1" applyFont="1" applyFill="1" applyBorder="1" applyAlignment="1" applyProtection="1">
      <alignment horizontal="right" vertical="center"/>
      <protection locked="0"/>
    </xf>
    <xf numFmtId="169" fontId="10" fillId="0" borderId="12" xfId="0" applyNumberFormat="1" applyFont="1" applyBorder="1" applyAlignment="1" applyProtection="1">
      <alignment horizontal="right" vertical="center"/>
      <protection locked="0"/>
    </xf>
    <xf numFmtId="169" fontId="9" fillId="0" borderId="28" xfId="0" applyNumberFormat="1" applyFont="1" applyFill="1" applyBorder="1" applyAlignment="1" applyProtection="1">
      <alignment horizontal="right" vertical="center"/>
      <protection locked="0"/>
    </xf>
    <xf numFmtId="169" fontId="9" fillId="0" borderId="20" xfId="0" applyNumberFormat="1" applyFont="1" applyFill="1" applyBorder="1" applyAlignment="1" applyProtection="1">
      <alignment horizontal="right" vertical="center"/>
      <protection locked="0"/>
    </xf>
    <xf numFmtId="169" fontId="9" fillId="0" borderId="13" xfId="0" applyNumberFormat="1" applyFont="1" applyFill="1" applyBorder="1" applyAlignment="1" applyProtection="1">
      <alignment horizontal="right" vertical="center"/>
      <protection locked="0"/>
    </xf>
    <xf numFmtId="169" fontId="9" fillId="0" borderId="19" xfId="0" applyNumberFormat="1" applyFont="1" applyFill="1" applyBorder="1" applyAlignment="1" applyProtection="1">
      <alignment horizontal="right" vertical="center"/>
      <protection locked="0"/>
    </xf>
    <xf numFmtId="166" fontId="6" fillId="3" borderId="33" xfId="0" applyNumberFormat="1" applyFont="1" applyFill="1" applyBorder="1" applyAlignment="1" applyProtection="1">
      <alignment horizontal="left" vertical="center"/>
    </xf>
    <xf numFmtId="166" fontId="6" fillId="3" borderId="24" xfId="0" applyNumberFormat="1" applyFont="1" applyFill="1" applyBorder="1" applyAlignment="1" applyProtection="1">
      <alignment horizontal="left" vertical="center"/>
    </xf>
    <xf numFmtId="0" fontId="1" fillId="0" borderId="17" xfId="0" applyFont="1" applyFill="1" applyBorder="1" applyAlignment="1">
      <alignment vertical="center"/>
    </xf>
    <xf numFmtId="167" fontId="0" fillId="0" borderId="17" xfId="0" applyNumberForma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B91C3-38B3-B943-B351-372861FE79CD}">
  <sheetPr>
    <pageSetUpPr fitToPage="1"/>
  </sheetPr>
  <dimension ref="A1:DV50"/>
  <sheetViews>
    <sheetView showGridLines="0" tabSelected="1" zoomScaleNormal="100" workbookViewId="0">
      <pane ySplit="3" topLeftCell="A4" activePane="bottomLeft" state="frozen"/>
      <selection pane="bottomLeft" activeCell="AH24" sqref="AH24"/>
    </sheetView>
  </sheetViews>
  <sheetFormatPr baseColWidth="10" defaultRowHeight="13" outlineLevelCol="1" x14ac:dyDescent="0.2"/>
  <cols>
    <col min="1" max="1" width="5.1640625" style="2" customWidth="1"/>
    <col min="2" max="2" width="5.6640625" style="2" customWidth="1"/>
    <col min="3" max="3" width="4" style="2" customWidth="1"/>
    <col min="4" max="4" width="15" style="2" customWidth="1"/>
    <col min="5" max="5" width="3.5" style="15" customWidth="1"/>
    <col min="6" max="7" width="8.6640625" style="2" customWidth="1"/>
    <col min="8" max="8" width="9.5" style="2" customWidth="1"/>
    <col min="9" max="9" width="9.6640625" style="2" customWidth="1"/>
    <col min="10" max="10" width="9" style="2" customWidth="1"/>
    <col min="11" max="12" width="8.5" style="2" customWidth="1"/>
    <col min="13" max="13" width="1.33203125" style="2" customWidth="1"/>
    <col min="14" max="14" width="6.33203125" style="2" customWidth="1"/>
    <col min="15" max="15" width="7" style="2" customWidth="1"/>
    <col min="16" max="16" width="22.5" style="2" customWidth="1"/>
    <col min="17" max="17" width="2.5" style="15" customWidth="1"/>
    <col min="18" max="20" width="9" style="2" customWidth="1"/>
    <col min="21" max="21" width="6.1640625" style="2" customWidth="1" outlineLevel="1"/>
    <col min="22" max="22" width="10.83203125" style="2" customWidth="1" outlineLevel="1"/>
    <col min="23" max="23" width="6.1640625" style="2" customWidth="1" outlineLevel="1"/>
    <col min="24" max="24" width="10.83203125" style="2" customWidth="1" outlineLevel="1"/>
    <col min="25" max="25" width="6.1640625" style="2" customWidth="1" outlineLevel="1"/>
    <col min="26" max="26" width="10.83203125" style="2" customWidth="1" outlineLevel="1"/>
    <col min="27" max="27" width="6.1640625" style="2" customWidth="1" outlineLevel="1"/>
    <col min="28" max="28" width="10.83203125" style="2" customWidth="1" outlineLevel="1"/>
    <col min="29" max="29" width="6.1640625" style="2" customWidth="1" outlineLevel="1"/>
    <col min="30" max="30" width="10.83203125" style="2" customWidth="1" outlineLevel="1"/>
    <col min="31" max="31" width="6.1640625" style="2" customWidth="1" outlineLevel="1"/>
    <col min="32" max="32" width="10.83203125" style="2" customWidth="1" outlineLevel="1"/>
    <col min="33" max="56" width="10.83203125" style="2"/>
    <col min="57" max="126" width="10.83203125" style="148"/>
    <col min="127" max="16384" width="10.83203125" style="2"/>
  </cols>
  <sheetData>
    <row r="1" spans="1:126" s="9" customFormat="1" ht="24" thickBot="1" x14ac:dyDescent="0.25">
      <c r="A1" s="126">
        <v>43641</v>
      </c>
      <c r="B1" s="127"/>
      <c r="C1" s="16" t="s">
        <v>11</v>
      </c>
      <c r="D1" s="95">
        <f>A1+6</f>
        <v>43647</v>
      </c>
      <c r="E1" s="71"/>
      <c r="F1" s="128" t="s">
        <v>10</v>
      </c>
      <c r="G1" s="129"/>
      <c r="H1" s="6"/>
      <c r="I1" s="62"/>
      <c r="J1" s="62"/>
      <c r="K1" s="66" t="s">
        <v>2</v>
      </c>
      <c r="L1" s="61"/>
      <c r="M1" s="63"/>
      <c r="N1" s="130" t="s">
        <v>1</v>
      </c>
      <c r="O1" s="131"/>
      <c r="P1" s="131"/>
      <c r="Q1" s="132"/>
      <c r="R1" s="7"/>
      <c r="S1" s="8"/>
      <c r="T1" s="14"/>
      <c r="U1" s="113" t="s">
        <v>21</v>
      </c>
      <c r="V1" s="114"/>
      <c r="W1" s="114"/>
      <c r="X1" s="114"/>
      <c r="Y1" s="114"/>
      <c r="Z1" s="114"/>
      <c r="AA1" s="114"/>
      <c r="AB1" s="114"/>
      <c r="AC1" s="114"/>
      <c r="AD1" s="114"/>
      <c r="AE1" s="114"/>
      <c r="AF1" s="115"/>
      <c r="BE1" s="147"/>
      <c r="BF1" s="147"/>
      <c r="BG1" s="147"/>
      <c r="BH1" s="147"/>
      <c r="BI1" s="147"/>
      <c r="BJ1" s="147"/>
      <c r="BK1" s="147"/>
      <c r="BL1" s="147"/>
      <c r="BM1" s="147"/>
      <c r="BN1" s="147"/>
      <c r="BO1" s="147"/>
      <c r="BP1" s="147"/>
      <c r="BQ1" s="147"/>
      <c r="BR1" s="147"/>
      <c r="BS1" s="147"/>
      <c r="BT1" s="147"/>
      <c r="BU1" s="147"/>
      <c r="BV1" s="147"/>
      <c r="BW1" s="147"/>
      <c r="BX1" s="147"/>
      <c r="BY1" s="147"/>
      <c r="BZ1" s="147"/>
      <c r="CA1" s="147"/>
      <c r="CB1" s="147"/>
      <c r="CC1" s="147"/>
      <c r="CD1" s="147"/>
      <c r="CE1" s="147"/>
      <c r="CF1" s="147"/>
      <c r="CG1" s="147"/>
      <c r="CH1" s="147"/>
      <c r="CI1" s="147"/>
      <c r="CJ1" s="147"/>
      <c r="CK1" s="147"/>
      <c r="CL1" s="147"/>
      <c r="CM1" s="147"/>
      <c r="CN1" s="147"/>
      <c r="CO1" s="147"/>
      <c r="CP1" s="147"/>
      <c r="CQ1" s="147"/>
      <c r="CR1" s="147"/>
      <c r="CS1" s="147"/>
      <c r="CT1" s="147"/>
      <c r="CU1" s="147"/>
      <c r="CV1" s="147"/>
      <c r="CW1" s="147"/>
      <c r="CX1" s="147"/>
      <c r="CY1" s="147"/>
      <c r="CZ1" s="147"/>
      <c r="DA1" s="147"/>
      <c r="DB1" s="147"/>
      <c r="DC1" s="147"/>
      <c r="DD1" s="147"/>
      <c r="DE1" s="147"/>
      <c r="DF1" s="147"/>
      <c r="DG1" s="147"/>
      <c r="DH1" s="147"/>
      <c r="DI1" s="147"/>
      <c r="DJ1" s="147"/>
      <c r="DK1" s="147"/>
      <c r="DL1" s="147"/>
      <c r="DM1" s="147"/>
      <c r="DN1" s="147"/>
      <c r="DO1" s="147"/>
      <c r="DP1" s="147"/>
      <c r="DQ1" s="147"/>
      <c r="DR1" s="147"/>
      <c r="DS1" s="147"/>
      <c r="DT1" s="147"/>
      <c r="DU1" s="147"/>
      <c r="DV1" s="147"/>
    </row>
    <row r="2" spans="1:126" ht="30" customHeight="1" thickBot="1" x14ac:dyDescent="0.25">
      <c r="A2" s="19" t="s">
        <v>3</v>
      </c>
      <c r="B2" s="122" t="s">
        <v>9</v>
      </c>
      <c r="C2" s="123"/>
      <c r="D2" s="64" t="s">
        <v>4</v>
      </c>
      <c r="E2" s="92"/>
      <c r="F2" s="92" t="s">
        <v>14</v>
      </c>
      <c r="G2" s="23" t="s">
        <v>37</v>
      </c>
      <c r="H2" s="60" t="s">
        <v>32</v>
      </c>
      <c r="I2" s="25" t="s">
        <v>33</v>
      </c>
      <c r="J2" s="25" t="s">
        <v>30</v>
      </c>
      <c r="K2" s="26" t="s">
        <v>31</v>
      </c>
      <c r="L2" s="26" t="s">
        <v>35</v>
      </c>
      <c r="M2" s="21"/>
      <c r="N2" s="17" t="s">
        <v>3</v>
      </c>
      <c r="O2" s="22" t="s">
        <v>9</v>
      </c>
      <c r="P2" s="18" t="s">
        <v>4</v>
      </c>
      <c r="Q2" s="18" t="s">
        <v>38</v>
      </c>
      <c r="R2" s="19" t="s">
        <v>14</v>
      </c>
      <c r="S2" s="23" t="s">
        <v>0</v>
      </c>
      <c r="T2" s="20" t="s">
        <v>15</v>
      </c>
      <c r="U2" s="133" t="s">
        <v>12</v>
      </c>
      <c r="V2" s="24" t="s">
        <v>13</v>
      </c>
      <c r="W2" s="24" t="s">
        <v>12</v>
      </c>
      <c r="X2" s="24" t="s">
        <v>24</v>
      </c>
      <c r="Y2" s="24" t="s">
        <v>12</v>
      </c>
      <c r="Z2" s="24" t="s">
        <v>25</v>
      </c>
      <c r="AA2" s="24" t="s">
        <v>12</v>
      </c>
      <c r="AB2" s="24" t="s">
        <v>26</v>
      </c>
      <c r="AC2" s="24" t="s">
        <v>12</v>
      </c>
      <c r="AD2" s="24" t="s">
        <v>27</v>
      </c>
      <c r="AE2" s="24" t="s">
        <v>12</v>
      </c>
      <c r="AF2" s="134" t="s">
        <v>28</v>
      </c>
    </row>
    <row r="3" spans="1:126" s="3" customFormat="1" ht="16" customHeight="1" thickBot="1" x14ac:dyDescent="0.25">
      <c r="A3" s="28"/>
      <c r="B3" s="124"/>
      <c r="C3" s="125"/>
      <c r="D3" s="93"/>
      <c r="E3" s="30"/>
      <c r="F3" s="30"/>
      <c r="G3" s="29"/>
      <c r="H3" s="28" t="s">
        <v>34</v>
      </c>
      <c r="I3" s="67" t="s">
        <v>6</v>
      </c>
      <c r="J3" s="67" t="s">
        <v>5</v>
      </c>
      <c r="K3" s="67" t="s">
        <v>8</v>
      </c>
      <c r="L3" s="29" t="s">
        <v>7</v>
      </c>
      <c r="M3" s="31"/>
      <c r="N3" s="94"/>
      <c r="O3" s="32"/>
      <c r="P3" s="29"/>
      <c r="Q3" s="29"/>
      <c r="R3" s="28"/>
      <c r="S3" s="93"/>
      <c r="T3" s="29"/>
      <c r="U3" s="96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4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148"/>
      <c r="BF3" s="148"/>
      <c r="BG3" s="148"/>
      <c r="BH3" s="148"/>
      <c r="BI3" s="148"/>
      <c r="BJ3" s="148"/>
      <c r="BK3" s="148"/>
      <c r="BL3" s="148"/>
      <c r="BM3" s="148"/>
      <c r="BN3" s="148"/>
      <c r="BO3" s="148"/>
      <c r="BP3" s="148"/>
      <c r="BQ3" s="148"/>
      <c r="BR3" s="148"/>
      <c r="BS3" s="148"/>
      <c r="BT3" s="148"/>
      <c r="BU3" s="148"/>
      <c r="BV3" s="148"/>
      <c r="BW3" s="148"/>
      <c r="BX3" s="148"/>
      <c r="BY3" s="148"/>
      <c r="BZ3" s="148"/>
      <c r="CA3" s="148"/>
      <c r="CB3" s="148"/>
      <c r="CC3" s="148"/>
      <c r="CD3" s="148"/>
      <c r="CE3" s="148"/>
      <c r="CF3" s="148"/>
      <c r="CG3" s="148"/>
      <c r="CH3" s="148"/>
      <c r="CI3" s="148"/>
      <c r="CJ3" s="148"/>
      <c r="CK3" s="148"/>
      <c r="CL3" s="148"/>
      <c r="CM3" s="148"/>
      <c r="CN3" s="148"/>
      <c r="CO3" s="148"/>
      <c r="CP3" s="148"/>
      <c r="CQ3" s="148"/>
      <c r="CR3" s="148"/>
      <c r="CS3" s="148"/>
      <c r="CT3" s="148"/>
      <c r="CU3" s="148"/>
      <c r="CV3" s="148"/>
      <c r="CW3" s="148"/>
      <c r="CX3" s="148"/>
      <c r="CY3" s="148"/>
      <c r="CZ3" s="148"/>
      <c r="DA3" s="148"/>
      <c r="DB3" s="148"/>
      <c r="DC3" s="148"/>
      <c r="DD3" s="148"/>
      <c r="DE3" s="148"/>
      <c r="DF3" s="148"/>
      <c r="DG3" s="148"/>
      <c r="DH3" s="148"/>
      <c r="DI3" s="148"/>
      <c r="DJ3" s="148"/>
      <c r="DK3" s="148"/>
      <c r="DL3" s="148"/>
      <c r="DM3" s="148"/>
      <c r="DN3" s="148"/>
      <c r="DO3" s="148"/>
      <c r="DP3" s="148"/>
      <c r="DQ3" s="148"/>
      <c r="DR3" s="148"/>
      <c r="DS3" s="148"/>
      <c r="DT3" s="148"/>
      <c r="DU3" s="148"/>
      <c r="DV3" s="148"/>
    </row>
    <row r="4" spans="1:126" ht="14" x14ac:dyDescent="0.2">
      <c r="A4" s="140"/>
      <c r="B4" s="120"/>
      <c r="C4" s="121"/>
      <c r="D4" s="75"/>
      <c r="E4" s="76"/>
      <c r="F4" s="46"/>
      <c r="G4" s="44"/>
      <c r="H4" s="40" t="str">
        <f>IF($E4="M",$F4+$G4,"")</f>
        <v/>
      </c>
      <c r="I4" s="41" t="str">
        <f>IF($E4="C",$F4+$G4,"")</f>
        <v/>
      </c>
      <c r="J4" s="41" t="str">
        <f>IF($E4="P",$F4+$G4,"")</f>
        <v/>
      </c>
      <c r="K4" s="41" t="str">
        <f>IF($E4="E",$F4+$G4,"")</f>
        <v/>
      </c>
      <c r="L4" s="42" t="str">
        <f>IF($E4="A",$F4+$G4,"")</f>
        <v/>
      </c>
      <c r="M4" s="69"/>
      <c r="N4" s="136"/>
      <c r="O4" s="80"/>
      <c r="P4" s="36"/>
      <c r="Q4" s="99"/>
      <c r="R4" s="46"/>
      <c r="S4" s="44"/>
      <c r="T4" s="45"/>
      <c r="U4" s="97"/>
      <c r="V4" s="39">
        <f>U4*'Tarifs 2023'!$B$4</f>
        <v>0</v>
      </c>
      <c r="W4" s="81"/>
      <c r="X4" s="39">
        <f>W4*'Tarifs 2023'!$B$5</f>
        <v>0</v>
      </c>
      <c r="Y4" s="81"/>
      <c r="Z4" s="39">
        <f>Y4*'Tarifs 2023'!$B$6</f>
        <v>0</v>
      </c>
      <c r="AA4" s="81"/>
      <c r="AB4" s="39">
        <f>AA4*'Tarifs 2023'!$B$7</f>
        <v>0</v>
      </c>
      <c r="AC4" s="81"/>
      <c r="AD4" s="39">
        <f>AC4*'Tarifs 2023'!$B$8</f>
        <v>0</v>
      </c>
      <c r="AE4" s="81"/>
      <c r="AF4" s="35">
        <f>AE4*'Tarifs 2023'!$B$9</f>
        <v>0</v>
      </c>
      <c r="AG4" s="4"/>
    </row>
    <row r="5" spans="1:126" ht="14" x14ac:dyDescent="0.2">
      <c r="A5" s="140"/>
      <c r="B5" s="118"/>
      <c r="C5" s="119"/>
      <c r="D5" s="77"/>
      <c r="E5" s="76"/>
      <c r="F5" s="46"/>
      <c r="G5" s="44"/>
      <c r="H5" s="37" t="str">
        <f>IF($E5="M",$F5+$G5,"")</f>
        <v/>
      </c>
      <c r="I5" s="43" t="str">
        <f>IF($E5="C",$F5+$G5,"")</f>
        <v/>
      </c>
      <c r="J5" s="43" t="str">
        <f>IF($E5="P",$F5+$G5,"")</f>
        <v/>
      </c>
      <c r="K5" s="43" t="str">
        <f>IF($E5="E",$F5+$G5,"")</f>
        <v/>
      </c>
      <c r="L5" s="38" t="str">
        <f>IF($E5="A",$F5+$G5,"")</f>
        <v/>
      </c>
      <c r="M5" s="68"/>
      <c r="N5" s="137"/>
      <c r="O5" s="80"/>
      <c r="P5" s="36"/>
      <c r="Q5" s="99"/>
      <c r="R5" s="46"/>
      <c r="S5" s="44"/>
      <c r="T5" s="45"/>
      <c r="U5" s="97"/>
      <c r="V5" s="39">
        <f>U5*'Tarifs 2023'!$B$4</f>
        <v>0</v>
      </c>
      <c r="W5" s="81"/>
      <c r="X5" s="39">
        <f>W5*'Tarifs 2023'!$B$5</f>
        <v>0</v>
      </c>
      <c r="Y5" s="81"/>
      <c r="Z5" s="39">
        <f>Y5*'Tarifs 2023'!$B$6</f>
        <v>0</v>
      </c>
      <c r="AA5" s="81"/>
      <c r="AB5" s="39">
        <f>AA5*'Tarifs 2023'!$B$7</f>
        <v>0</v>
      </c>
      <c r="AC5" s="81"/>
      <c r="AD5" s="39">
        <f>AC5*'Tarifs 2023'!$B$8</f>
        <v>0</v>
      </c>
      <c r="AE5" s="81"/>
      <c r="AF5" s="35">
        <f>AE5*'Tarifs 2023'!$B$9</f>
        <v>0</v>
      </c>
    </row>
    <row r="6" spans="1:126" ht="14" x14ac:dyDescent="0.2">
      <c r="A6" s="140"/>
      <c r="B6" s="118"/>
      <c r="C6" s="119"/>
      <c r="D6" s="77"/>
      <c r="E6" s="76"/>
      <c r="F6" s="46"/>
      <c r="G6" s="44"/>
      <c r="H6" s="37" t="str">
        <f t="shared" ref="H6:H40" si="0">IF($E6="M",$F6+$G6,"")</f>
        <v/>
      </c>
      <c r="I6" s="43" t="str">
        <f t="shared" ref="I6:I40" si="1">IF($E6="C",$F6+$G6,"")</f>
        <v/>
      </c>
      <c r="J6" s="43" t="str">
        <f t="shared" ref="J6:J40" si="2">IF($E6="P",$F6+$G6,"")</f>
        <v/>
      </c>
      <c r="K6" s="43" t="str">
        <f t="shared" ref="K6:K40" si="3">IF($E6="E",$F6+$G6,"")</f>
        <v/>
      </c>
      <c r="L6" s="38" t="str">
        <f t="shared" ref="L6:L40" si="4">IF($E6="A",$F6+$G6,"")</f>
        <v/>
      </c>
      <c r="M6" s="68"/>
      <c r="N6" s="136"/>
      <c r="O6" s="80"/>
      <c r="P6" s="36"/>
      <c r="Q6" s="99"/>
      <c r="R6" s="46"/>
      <c r="S6" s="44"/>
      <c r="T6" s="45"/>
      <c r="U6" s="97"/>
      <c r="V6" s="39">
        <f>U6*'Tarifs 2023'!$B$4</f>
        <v>0</v>
      </c>
      <c r="W6" s="81"/>
      <c r="X6" s="39">
        <f>W6*'Tarifs 2023'!$B$5</f>
        <v>0</v>
      </c>
      <c r="Y6" s="81"/>
      <c r="Z6" s="39">
        <f>Y6*'Tarifs 2023'!$B$6</f>
        <v>0</v>
      </c>
      <c r="AA6" s="81"/>
      <c r="AB6" s="39">
        <f>AA6*'Tarifs 2023'!$B$7</f>
        <v>0</v>
      </c>
      <c r="AC6" s="81"/>
      <c r="AD6" s="39">
        <f>AC6*'Tarifs 2023'!$B$8</f>
        <v>0</v>
      </c>
      <c r="AE6" s="81"/>
      <c r="AF6" s="35">
        <f>AE6*'Tarifs 2023'!$B$9</f>
        <v>0</v>
      </c>
    </row>
    <row r="7" spans="1:126" ht="14" x14ac:dyDescent="0.2">
      <c r="A7" s="140"/>
      <c r="B7" s="118"/>
      <c r="C7" s="119"/>
      <c r="D7" s="77"/>
      <c r="E7" s="76"/>
      <c r="F7" s="46"/>
      <c r="G7" s="44"/>
      <c r="H7" s="37" t="str">
        <f t="shared" si="0"/>
        <v/>
      </c>
      <c r="I7" s="43" t="str">
        <f t="shared" si="1"/>
        <v/>
      </c>
      <c r="J7" s="43" t="str">
        <f t="shared" si="2"/>
        <v/>
      </c>
      <c r="K7" s="43" t="str">
        <f t="shared" si="3"/>
        <v/>
      </c>
      <c r="L7" s="38" t="str">
        <f t="shared" si="4"/>
        <v/>
      </c>
      <c r="M7" s="68"/>
      <c r="N7" s="136"/>
      <c r="O7" s="80"/>
      <c r="P7" s="36"/>
      <c r="Q7" s="99"/>
      <c r="R7" s="46"/>
      <c r="S7" s="44"/>
      <c r="T7" s="45"/>
      <c r="U7" s="97"/>
      <c r="V7" s="39">
        <f>U7*'Tarifs 2023'!$B$4</f>
        <v>0</v>
      </c>
      <c r="W7" s="81"/>
      <c r="X7" s="39">
        <f>W7*'Tarifs 2023'!$B$5</f>
        <v>0</v>
      </c>
      <c r="Y7" s="81"/>
      <c r="Z7" s="39">
        <f>Y7*'Tarifs 2023'!$B$6</f>
        <v>0</v>
      </c>
      <c r="AA7" s="81"/>
      <c r="AB7" s="39">
        <f>AA7*'Tarifs 2023'!$B$7</f>
        <v>0</v>
      </c>
      <c r="AC7" s="81"/>
      <c r="AD7" s="39">
        <f>AC7*'Tarifs 2023'!$B$8</f>
        <v>0</v>
      </c>
      <c r="AE7" s="81"/>
      <c r="AF7" s="35">
        <f>AE7*'Tarifs 2023'!$B$9</f>
        <v>0</v>
      </c>
    </row>
    <row r="8" spans="1:126" ht="14" x14ac:dyDescent="0.2">
      <c r="A8" s="140"/>
      <c r="B8" s="118"/>
      <c r="C8" s="119"/>
      <c r="D8" s="77"/>
      <c r="E8" s="76"/>
      <c r="F8" s="46"/>
      <c r="G8" s="44"/>
      <c r="H8" s="37" t="str">
        <f t="shared" si="0"/>
        <v/>
      </c>
      <c r="I8" s="43" t="str">
        <f t="shared" si="1"/>
        <v/>
      </c>
      <c r="J8" s="43" t="str">
        <f t="shared" si="2"/>
        <v/>
      </c>
      <c r="K8" s="43" t="str">
        <f t="shared" si="3"/>
        <v/>
      </c>
      <c r="L8" s="38" t="str">
        <f t="shared" si="4"/>
        <v/>
      </c>
      <c r="M8" s="68"/>
      <c r="N8" s="136"/>
      <c r="O8" s="80"/>
      <c r="P8" s="36"/>
      <c r="Q8" s="99"/>
      <c r="R8" s="46"/>
      <c r="S8" s="44"/>
      <c r="T8" s="45"/>
      <c r="U8" s="97"/>
      <c r="V8" s="39">
        <f>U8*'Tarifs 2023'!$B$4</f>
        <v>0</v>
      </c>
      <c r="W8" s="81"/>
      <c r="X8" s="39">
        <f>W8*'Tarifs 2023'!$B$5</f>
        <v>0</v>
      </c>
      <c r="Y8" s="81"/>
      <c r="Z8" s="39">
        <f>Y8*'Tarifs 2023'!$B$6</f>
        <v>0</v>
      </c>
      <c r="AA8" s="81"/>
      <c r="AB8" s="39">
        <f>AA8*'Tarifs 2023'!$B$7</f>
        <v>0</v>
      </c>
      <c r="AC8" s="81"/>
      <c r="AD8" s="39">
        <f>AC8*'Tarifs 2023'!$B$8</f>
        <v>0</v>
      </c>
      <c r="AE8" s="81"/>
      <c r="AF8" s="35">
        <f>AE8*'Tarifs 2023'!$B$9</f>
        <v>0</v>
      </c>
    </row>
    <row r="9" spans="1:126" ht="14" x14ac:dyDescent="0.2">
      <c r="A9" s="141"/>
      <c r="B9" s="118"/>
      <c r="C9" s="119"/>
      <c r="D9" s="77"/>
      <c r="E9" s="76"/>
      <c r="F9" s="46"/>
      <c r="G9" s="44"/>
      <c r="H9" s="37" t="str">
        <f t="shared" si="0"/>
        <v/>
      </c>
      <c r="I9" s="43" t="str">
        <f t="shared" si="1"/>
        <v/>
      </c>
      <c r="J9" s="43" t="str">
        <f t="shared" si="2"/>
        <v/>
      </c>
      <c r="K9" s="43" t="str">
        <f t="shared" si="3"/>
        <v/>
      </c>
      <c r="L9" s="38" t="str">
        <f t="shared" si="4"/>
        <v/>
      </c>
      <c r="M9" s="68"/>
      <c r="N9" s="136"/>
      <c r="O9" s="80"/>
      <c r="P9" s="36"/>
      <c r="Q9" s="99"/>
      <c r="R9" s="46"/>
      <c r="S9" s="44"/>
      <c r="T9" s="45"/>
      <c r="U9" s="97"/>
      <c r="V9" s="39">
        <f>U9*'Tarifs 2023'!$B$4</f>
        <v>0</v>
      </c>
      <c r="W9" s="81"/>
      <c r="X9" s="39">
        <f>W9*'Tarifs 2023'!$B$5</f>
        <v>0</v>
      </c>
      <c r="Y9" s="81"/>
      <c r="Z9" s="39">
        <f>Y9*'Tarifs 2023'!$B$6</f>
        <v>0</v>
      </c>
      <c r="AA9" s="81"/>
      <c r="AB9" s="39">
        <f>AA9*'Tarifs 2023'!$B$7</f>
        <v>0</v>
      </c>
      <c r="AC9" s="81"/>
      <c r="AD9" s="39">
        <f>AC9*'Tarifs 2023'!$B$8</f>
        <v>0</v>
      </c>
      <c r="AE9" s="81"/>
      <c r="AF9" s="35">
        <f>AE9*'Tarifs 2023'!$B$9</f>
        <v>0</v>
      </c>
    </row>
    <row r="10" spans="1:126" ht="14" x14ac:dyDescent="0.2">
      <c r="A10" s="141"/>
      <c r="B10" s="118"/>
      <c r="C10" s="119"/>
      <c r="D10" s="77"/>
      <c r="E10" s="76"/>
      <c r="F10" s="46"/>
      <c r="G10" s="44"/>
      <c r="H10" s="37" t="str">
        <f t="shared" si="0"/>
        <v/>
      </c>
      <c r="I10" s="43" t="str">
        <f t="shared" si="1"/>
        <v/>
      </c>
      <c r="J10" s="43" t="str">
        <f t="shared" si="2"/>
        <v/>
      </c>
      <c r="K10" s="43" t="str">
        <f t="shared" si="3"/>
        <v/>
      </c>
      <c r="L10" s="38" t="str">
        <f t="shared" si="4"/>
        <v/>
      </c>
      <c r="M10" s="68"/>
      <c r="N10" s="136"/>
      <c r="O10" s="80"/>
      <c r="P10" s="36"/>
      <c r="Q10" s="99"/>
      <c r="R10" s="46"/>
      <c r="S10" s="44"/>
      <c r="T10" s="45"/>
      <c r="U10" s="97"/>
      <c r="V10" s="39">
        <f>U10*'Tarifs 2023'!$B$4</f>
        <v>0</v>
      </c>
      <c r="W10" s="81"/>
      <c r="X10" s="39">
        <f>W10*'Tarifs 2023'!$B$5</f>
        <v>0</v>
      </c>
      <c r="Y10" s="81"/>
      <c r="Z10" s="39">
        <f>Y10*'Tarifs 2023'!$B$6</f>
        <v>0</v>
      </c>
      <c r="AA10" s="81"/>
      <c r="AB10" s="39">
        <f>AA10*'Tarifs 2023'!$B$7</f>
        <v>0</v>
      </c>
      <c r="AC10" s="81"/>
      <c r="AD10" s="39">
        <f>AC10*'Tarifs 2023'!$B$8</f>
        <v>0</v>
      </c>
      <c r="AE10" s="81"/>
      <c r="AF10" s="35">
        <f>AE10*'Tarifs 2023'!$B$9</f>
        <v>0</v>
      </c>
    </row>
    <row r="11" spans="1:126" ht="14" x14ac:dyDescent="0.2">
      <c r="A11" s="141"/>
      <c r="B11" s="118"/>
      <c r="C11" s="119"/>
      <c r="D11" s="77"/>
      <c r="E11" s="76"/>
      <c r="F11" s="46"/>
      <c r="G11" s="44"/>
      <c r="H11" s="37" t="str">
        <f t="shared" si="0"/>
        <v/>
      </c>
      <c r="I11" s="43" t="str">
        <f t="shared" si="1"/>
        <v/>
      </c>
      <c r="J11" s="43" t="str">
        <f t="shared" si="2"/>
        <v/>
      </c>
      <c r="K11" s="43" t="str">
        <f t="shared" si="3"/>
        <v/>
      </c>
      <c r="L11" s="38" t="str">
        <f t="shared" si="4"/>
        <v/>
      </c>
      <c r="M11" s="68"/>
      <c r="N11" s="136"/>
      <c r="O11" s="80"/>
      <c r="P11" s="36"/>
      <c r="Q11" s="99"/>
      <c r="R11" s="46"/>
      <c r="S11" s="44"/>
      <c r="T11" s="45"/>
      <c r="U11" s="97"/>
      <c r="V11" s="39">
        <f>U11*'Tarifs 2023'!$B$4</f>
        <v>0</v>
      </c>
      <c r="W11" s="81"/>
      <c r="X11" s="39">
        <f>W11*'Tarifs 2023'!$B$5</f>
        <v>0</v>
      </c>
      <c r="Y11" s="81"/>
      <c r="Z11" s="39">
        <f>Y11*'Tarifs 2023'!$B$6</f>
        <v>0</v>
      </c>
      <c r="AA11" s="81"/>
      <c r="AB11" s="39">
        <f>AA11*'Tarifs 2023'!$B$7</f>
        <v>0</v>
      </c>
      <c r="AC11" s="81"/>
      <c r="AD11" s="39">
        <f>AC11*'Tarifs 2023'!$B$8</f>
        <v>0</v>
      </c>
      <c r="AE11" s="81"/>
      <c r="AF11" s="35">
        <f>AE11*'Tarifs 2023'!$B$9</f>
        <v>0</v>
      </c>
    </row>
    <row r="12" spans="1:126" ht="14" x14ac:dyDescent="0.2">
      <c r="A12" s="141"/>
      <c r="B12" s="118"/>
      <c r="C12" s="119"/>
      <c r="D12" s="77"/>
      <c r="E12" s="76"/>
      <c r="F12" s="46"/>
      <c r="G12" s="44"/>
      <c r="H12" s="37" t="str">
        <f t="shared" si="0"/>
        <v/>
      </c>
      <c r="I12" s="43" t="str">
        <f t="shared" si="1"/>
        <v/>
      </c>
      <c r="J12" s="43" t="str">
        <f t="shared" si="2"/>
        <v/>
      </c>
      <c r="K12" s="43" t="str">
        <f t="shared" si="3"/>
        <v/>
      </c>
      <c r="L12" s="38" t="str">
        <f t="shared" si="4"/>
        <v/>
      </c>
      <c r="M12" s="68"/>
      <c r="N12" s="136"/>
      <c r="O12" s="80"/>
      <c r="P12" s="36"/>
      <c r="Q12" s="99"/>
      <c r="R12" s="46"/>
      <c r="S12" s="48"/>
      <c r="T12" s="49"/>
      <c r="U12" s="97"/>
      <c r="V12" s="39">
        <f>U12*'Tarifs 2023'!$B$4</f>
        <v>0</v>
      </c>
      <c r="W12" s="81"/>
      <c r="X12" s="39">
        <f>W12*'Tarifs 2023'!$B$5</f>
        <v>0</v>
      </c>
      <c r="Y12" s="81"/>
      <c r="Z12" s="39">
        <f>Y12*'Tarifs 2023'!$B$6</f>
        <v>0</v>
      </c>
      <c r="AA12" s="81"/>
      <c r="AB12" s="39">
        <f>AA12*'Tarifs 2023'!$B$7</f>
        <v>0</v>
      </c>
      <c r="AC12" s="81"/>
      <c r="AD12" s="39">
        <f>AC12*'Tarifs 2023'!$B$8</f>
        <v>0</v>
      </c>
      <c r="AE12" s="81"/>
      <c r="AF12" s="35">
        <f>AE12*'Tarifs 2023'!$B$9</f>
        <v>0</v>
      </c>
    </row>
    <row r="13" spans="1:126" ht="14" x14ac:dyDescent="0.2">
      <c r="A13" s="141"/>
      <c r="B13" s="118"/>
      <c r="C13" s="119"/>
      <c r="D13" s="77"/>
      <c r="E13" s="76"/>
      <c r="F13" s="46"/>
      <c r="G13" s="44"/>
      <c r="H13" s="37" t="str">
        <f t="shared" si="0"/>
        <v/>
      </c>
      <c r="I13" s="43" t="str">
        <f t="shared" si="1"/>
        <v/>
      </c>
      <c r="J13" s="43" t="str">
        <f t="shared" si="2"/>
        <v/>
      </c>
      <c r="K13" s="43" t="str">
        <f t="shared" si="3"/>
        <v/>
      </c>
      <c r="L13" s="38" t="str">
        <f t="shared" si="4"/>
        <v/>
      </c>
      <c r="M13" s="68"/>
      <c r="N13" s="136"/>
      <c r="O13" s="80"/>
      <c r="P13" s="36"/>
      <c r="Q13" s="99"/>
      <c r="R13" s="46"/>
      <c r="S13" s="44"/>
      <c r="T13" s="45"/>
      <c r="U13" s="97"/>
      <c r="V13" s="39">
        <f>U13*'Tarifs 2023'!$B$4</f>
        <v>0</v>
      </c>
      <c r="W13" s="81"/>
      <c r="X13" s="39">
        <f>W13*'Tarifs 2023'!$B$5</f>
        <v>0</v>
      </c>
      <c r="Y13" s="81"/>
      <c r="Z13" s="39">
        <f>Y13*'Tarifs 2023'!$B$6</f>
        <v>0</v>
      </c>
      <c r="AA13" s="81"/>
      <c r="AB13" s="39">
        <f>AA13*'Tarifs 2023'!$B$7</f>
        <v>0</v>
      </c>
      <c r="AC13" s="81"/>
      <c r="AD13" s="39">
        <f>AC13*'Tarifs 2023'!$B$8</f>
        <v>0</v>
      </c>
      <c r="AE13" s="81"/>
      <c r="AF13" s="35">
        <f>AE13*'Tarifs 2023'!$B$9</f>
        <v>0</v>
      </c>
    </row>
    <row r="14" spans="1:126" ht="14" x14ac:dyDescent="0.2">
      <c r="A14" s="141"/>
      <c r="B14" s="118"/>
      <c r="C14" s="119"/>
      <c r="D14" s="77"/>
      <c r="E14" s="76"/>
      <c r="F14" s="46"/>
      <c r="G14" s="44"/>
      <c r="H14" s="37" t="str">
        <f t="shared" si="0"/>
        <v/>
      </c>
      <c r="I14" s="43" t="str">
        <f t="shared" si="1"/>
        <v/>
      </c>
      <c r="J14" s="43" t="str">
        <f t="shared" si="2"/>
        <v/>
      </c>
      <c r="K14" s="43" t="str">
        <f t="shared" si="3"/>
        <v/>
      </c>
      <c r="L14" s="38" t="str">
        <f t="shared" si="4"/>
        <v/>
      </c>
      <c r="M14" s="68"/>
      <c r="N14" s="136"/>
      <c r="O14" s="80"/>
      <c r="P14" s="36"/>
      <c r="Q14" s="99"/>
      <c r="R14" s="47"/>
      <c r="S14" s="48"/>
      <c r="T14" s="49"/>
      <c r="U14" s="97"/>
      <c r="V14" s="39">
        <f>U14*'Tarifs 2023'!$B$4</f>
        <v>0</v>
      </c>
      <c r="W14" s="81"/>
      <c r="X14" s="39">
        <f>W14*'Tarifs 2023'!$B$5</f>
        <v>0</v>
      </c>
      <c r="Y14" s="81"/>
      <c r="Z14" s="39">
        <f>Y14*'Tarifs 2023'!$B$6</f>
        <v>0</v>
      </c>
      <c r="AA14" s="81"/>
      <c r="AB14" s="39">
        <f>AA14*'Tarifs 2023'!$B$7</f>
        <v>0</v>
      </c>
      <c r="AC14" s="81"/>
      <c r="AD14" s="39">
        <f>AC14*'Tarifs 2023'!$B$8</f>
        <v>0</v>
      </c>
      <c r="AE14" s="81"/>
      <c r="AF14" s="35">
        <f>AE14*'Tarifs 2023'!$B$9</f>
        <v>0</v>
      </c>
    </row>
    <row r="15" spans="1:126" ht="14" x14ac:dyDescent="0.2">
      <c r="A15" s="141"/>
      <c r="B15" s="118"/>
      <c r="C15" s="119"/>
      <c r="D15" s="77"/>
      <c r="E15" s="76"/>
      <c r="F15" s="46"/>
      <c r="G15" s="44"/>
      <c r="H15" s="37" t="str">
        <f t="shared" si="0"/>
        <v/>
      </c>
      <c r="I15" s="43" t="str">
        <f t="shared" si="1"/>
        <v/>
      </c>
      <c r="J15" s="43" t="str">
        <f t="shared" si="2"/>
        <v/>
      </c>
      <c r="K15" s="43" t="str">
        <f t="shared" si="3"/>
        <v/>
      </c>
      <c r="L15" s="38" t="str">
        <f t="shared" si="4"/>
        <v/>
      </c>
      <c r="M15" s="68"/>
      <c r="N15" s="138"/>
      <c r="O15" s="80"/>
      <c r="P15" s="36"/>
      <c r="Q15" s="99"/>
      <c r="R15" s="47"/>
      <c r="S15" s="44"/>
      <c r="T15" s="45"/>
      <c r="U15" s="97"/>
      <c r="V15" s="39">
        <f>U15*'Tarifs 2023'!$B$4</f>
        <v>0</v>
      </c>
      <c r="W15" s="81"/>
      <c r="X15" s="39">
        <f>W15*'Tarifs 2023'!$B$5</f>
        <v>0</v>
      </c>
      <c r="Y15" s="81"/>
      <c r="Z15" s="39">
        <f>Y15*'Tarifs 2023'!$B$6</f>
        <v>0</v>
      </c>
      <c r="AA15" s="81"/>
      <c r="AB15" s="39">
        <f>AA15*'Tarifs 2023'!$B$7</f>
        <v>0</v>
      </c>
      <c r="AC15" s="81"/>
      <c r="AD15" s="39">
        <f>AC15*'Tarifs 2023'!$B$8</f>
        <v>0</v>
      </c>
      <c r="AE15" s="81"/>
      <c r="AF15" s="35">
        <f>AE15*'Tarifs 2023'!$B$9</f>
        <v>0</v>
      </c>
    </row>
    <row r="16" spans="1:126" ht="14" x14ac:dyDescent="0.2">
      <c r="A16" s="141"/>
      <c r="B16" s="118"/>
      <c r="C16" s="119"/>
      <c r="D16" s="77"/>
      <c r="E16" s="76"/>
      <c r="F16" s="46"/>
      <c r="G16" s="44"/>
      <c r="H16" s="37" t="str">
        <f t="shared" si="0"/>
        <v/>
      </c>
      <c r="I16" s="43" t="str">
        <f t="shared" si="1"/>
        <v/>
      </c>
      <c r="J16" s="43" t="str">
        <f t="shared" si="2"/>
        <v/>
      </c>
      <c r="K16" s="43" t="str">
        <f t="shared" si="3"/>
        <v/>
      </c>
      <c r="L16" s="38" t="str">
        <f t="shared" si="4"/>
        <v/>
      </c>
      <c r="M16" s="68"/>
      <c r="N16" s="137"/>
      <c r="O16" s="80"/>
      <c r="P16" s="36"/>
      <c r="Q16" s="99"/>
      <c r="R16" s="46"/>
      <c r="S16" s="44"/>
      <c r="T16" s="45"/>
      <c r="U16" s="97"/>
      <c r="V16" s="39">
        <f>U16*'Tarifs 2023'!$B$4</f>
        <v>0</v>
      </c>
      <c r="W16" s="81"/>
      <c r="X16" s="39">
        <f>W16*'Tarifs 2023'!$B$5</f>
        <v>0</v>
      </c>
      <c r="Y16" s="81"/>
      <c r="Z16" s="39">
        <f>Y16*'Tarifs 2023'!$B$6</f>
        <v>0</v>
      </c>
      <c r="AA16" s="81"/>
      <c r="AB16" s="39">
        <f>AA16*'Tarifs 2023'!$B$7</f>
        <v>0</v>
      </c>
      <c r="AC16" s="81"/>
      <c r="AD16" s="39">
        <f>AC16*'Tarifs 2023'!$B$8</f>
        <v>0</v>
      </c>
      <c r="AE16" s="81"/>
      <c r="AF16" s="35">
        <f>AE16*'Tarifs 2023'!$B$9</f>
        <v>0</v>
      </c>
    </row>
    <row r="17" spans="1:32" ht="14" x14ac:dyDescent="0.2">
      <c r="A17" s="141"/>
      <c r="B17" s="118"/>
      <c r="C17" s="119"/>
      <c r="D17" s="77"/>
      <c r="E17" s="76"/>
      <c r="F17" s="46"/>
      <c r="G17" s="44"/>
      <c r="H17" s="37" t="str">
        <f t="shared" si="0"/>
        <v/>
      </c>
      <c r="I17" s="43" t="str">
        <f t="shared" si="1"/>
        <v/>
      </c>
      <c r="J17" s="43" t="str">
        <f t="shared" si="2"/>
        <v/>
      </c>
      <c r="K17" s="43" t="str">
        <f t="shared" si="3"/>
        <v/>
      </c>
      <c r="L17" s="38" t="str">
        <f t="shared" si="4"/>
        <v/>
      </c>
      <c r="M17" s="68"/>
      <c r="N17" s="137"/>
      <c r="O17" s="80"/>
      <c r="P17" s="36"/>
      <c r="Q17" s="99"/>
      <c r="R17" s="46"/>
      <c r="S17" s="44"/>
      <c r="T17" s="45"/>
      <c r="U17" s="97"/>
      <c r="V17" s="39">
        <f>U17*'Tarifs 2023'!$B$4</f>
        <v>0</v>
      </c>
      <c r="W17" s="81"/>
      <c r="X17" s="39">
        <f>W17*'Tarifs 2023'!$B$5</f>
        <v>0</v>
      </c>
      <c r="Y17" s="81"/>
      <c r="Z17" s="39">
        <f>Y17*'Tarifs 2023'!$B$6</f>
        <v>0</v>
      </c>
      <c r="AA17" s="81"/>
      <c r="AB17" s="39">
        <f>AA17*'Tarifs 2023'!$B$7</f>
        <v>0</v>
      </c>
      <c r="AC17" s="81"/>
      <c r="AD17" s="39">
        <f>AC17*'Tarifs 2023'!$B$8</f>
        <v>0</v>
      </c>
      <c r="AE17" s="81"/>
      <c r="AF17" s="35">
        <f>AE17*'Tarifs 2023'!$B$9</f>
        <v>0</v>
      </c>
    </row>
    <row r="18" spans="1:32" ht="14" x14ac:dyDescent="0.2">
      <c r="A18" s="141"/>
      <c r="B18" s="118"/>
      <c r="C18" s="119"/>
      <c r="D18" s="77"/>
      <c r="E18" s="76"/>
      <c r="F18" s="46"/>
      <c r="G18" s="44"/>
      <c r="H18" s="37" t="str">
        <f t="shared" si="0"/>
        <v/>
      </c>
      <c r="I18" s="43" t="str">
        <f t="shared" si="1"/>
        <v/>
      </c>
      <c r="J18" s="43" t="str">
        <f t="shared" si="2"/>
        <v/>
      </c>
      <c r="K18" s="43" t="str">
        <f t="shared" si="3"/>
        <v/>
      </c>
      <c r="L18" s="38" t="str">
        <f t="shared" si="4"/>
        <v/>
      </c>
      <c r="M18" s="68"/>
      <c r="N18" s="136"/>
      <c r="O18" s="80"/>
      <c r="P18" s="36"/>
      <c r="Q18" s="99"/>
      <c r="R18" s="47"/>
      <c r="S18" s="44"/>
      <c r="T18" s="45"/>
      <c r="U18" s="97"/>
      <c r="V18" s="39">
        <f>U18*'Tarifs 2023'!$B$4</f>
        <v>0</v>
      </c>
      <c r="W18" s="81"/>
      <c r="X18" s="39">
        <f>W18*'Tarifs 2023'!$B$5</f>
        <v>0</v>
      </c>
      <c r="Y18" s="81"/>
      <c r="Z18" s="39">
        <f>Y18*'Tarifs 2023'!$B$6</f>
        <v>0</v>
      </c>
      <c r="AA18" s="81"/>
      <c r="AB18" s="39">
        <f>AA18*'Tarifs 2023'!$B$7</f>
        <v>0</v>
      </c>
      <c r="AC18" s="81"/>
      <c r="AD18" s="39">
        <f>AC18*'Tarifs 2023'!$B$8</f>
        <v>0</v>
      </c>
      <c r="AE18" s="81"/>
      <c r="AF18" s="35">
        <f>AE18*'Tarifs 2023'!$B$9</f>
        <v>0</v>
      </c>
    </row>
    <row r="19" spans="1:32" ht="14" x14ac:dyDescent="0.2">
      <c r="A19" s="141"/>
      <c r="B19" s="118"/>
      <c r="C19" s="119"/>
      <c r="D19" s="77"/>
      <c r="E19" s="76"/>
      <c r="F19" s="46"/>
      <c r="G19" s="44"/>
      <c r="H19" s="37" t="str">
        <f t="shared" si="0"/>
        <v/>
      </c>
      <c r="I19" s="43" t="str">
        <f t="shared" si="1"/>
        <v/>
      </c>
      <c r="J19" s="43" t="str">
        <f t="shared" si="2"/>
        <v/>
      </c>
      <c r="K19" s="43" t="str">
        <f t="shared" si="3"/>
        <v/>
      </c>
      <c r="L19" s="38" t="str">
        <f t="shared" si="4"/>
        <v/>
      </c>
      <c r="M19" s="68"/>
      <c r="N19" s="136"/>
      <c r="O19" s="80"/>
      <c r="P19" s="36"/>
      <c r="Q19" s="99"/>
      <c r="R19" s="46"/>
      <c r="S19" s="44"/>
      <c r="T19" s="45"/>
      <c r="U19" s="97"/>
      <c r="V19" s="39">
        <f>U19*'Tarifs 2023'!$B$4</f>
        <v>0</v>
      </c>
      <c r="W19" s="81"/>
      <c r="X19" s="39">
        <f>W19*'Tarifs 2023'!$B$5</f>
        <v>0</v>
      </c>
      <c r="Y19" s="81"/>
      <c r="Z19" s="39">
        <f>Y19*'Tarifs 2023'!$B$6</f>
        <v>0</v>
      </c>
      <c r="AA19" s="81"/>
      <c r="AB19" s="39">
        <f>AA19*'Tarifs 2023'!$B$7</f>
        <v>0</v>
      </c>
      <c r="AC19" s="81"/>
      <c r="AD19" s="39">
        <f>AC19*'Tarifs 2023'!$B$8</f>
        <v>0</v>
      </c>
      <c r="AE19" s="81"/>
      <c r="AF19" s="35">
        <f>AE19*'Tarifs 2023'!$B$9</f>
        <v>0</v>
      </c>
    </row>
    <row r="20" spans="1:32" ht="14" x14ac:dyDescent="0.2">
      <c r="A20" s="141"/>
      <c r="B20" s="118"/>
      <c r="C20" s="119"/>
      <c r="D20" s="77"/>
      <c r="E20" s="76"/>
      <c r="F20" s="46"/>
      <c r="G20" s="44"/>
      <c r="H20" s="37" t="str">
        <f t="shared" si="0"/>
        <v/>
      </c>
      <c r="I20" s="43" t="str">
        <f t="shared" si="1"/>
        <v/>
      </c>
      <c r="J20" s="43" t="str">
        <f t="shared" si="2"/>
        <v/>
      </c>
      <c r="K20" s="43" t="str">
        <f t="shared" si="3"/>
        <v/>
      </c>
      <c r="L20" s="38" t="str">
        <f t="shared" si="4"/>
        <v/>
      </c>
      <c r="M20" s="68"/>
      <c r="N20" s="137"/>
      <c r="O20" s="80"/>
      <c r="P20" s="36"/>
      <c r="Q20" s="99"/>
      <c r="R20" s="47"/>
      <c r="S20" s="48"/>
      <c r="T20" s="49"/>
      <c r="U20" s="97"/>
      <c r="V20" s="39">
        <f>U20*'Tarifs 2023'!$B$4</f>
        <v>0</v>
      </c>
      <c r="W20" s="81"/>
      <c r="X20" s="39">
        <f>W20*'Tarifs 2023'!$B$5</f>
        <v>0</v>
      </c>
      <c r="Y20" s="81"/>
      <c r="Z20" s="39">
        <f>Y20*'Tarifs 2023'!$B$6</f>
        <v>0</v>
      </c>
      <c r="AA20" s="81"/>
      <c r="AB20" s="39">
        <f>AA20*'Tarifs 2023'!$B$7</f>
        <v>0</v>
      </c>
      <c r="AC20" s="81"/>
      <c r="AD20" s="39">
        <f>AC20*'Tarifs 2023'!$B$8</f>
        <v>0</v>
      </c>
      <c r="AE20" s="81"/>
      <c r="AF20" s="35">
        <f>AE20*'Tarifs 2023'!$B$9</f>
        <v>0</v>
      </c>
    </row>
    <row r="21" spans="1:32" ht="14" x14ac:dyDescent="0.2">
      <c r="A21" s="141"/>
      <c r="B21" s="118"/>
      <c r="C21" s="119"/>
      <c r="D21" s="77"/>
      <c r="E21" s="76"/>
      <c r="F21" s="46"/>
      <c r="G21" s="44"/>
      <c r="H21" s="37" t="str">
        <f t="shared" si="0"/>
        <v/>
      </c>
      <c r="I21" s="43" t="str">
        <f t="shared" si="1"/>
        <v/>
      </c>
      <c r="J21" s="43" t="str">
        <f t="shared" si="2"/>
        <v/>
      </c>
      <c r="K21" s="43" t="str">
        <f t="shared" si="3"/>
        <v/>
      </c>
      <c r="L21" s="38" t="str">
        <f t="shared" si="4"/>
        <v/>
      </c>
      <c r="M21" s="68"/>
      <c r="N21" s="136"/>
      <c r="O21" s="80"/>
      <c r="P21" s="36"/>
      <c r="Q21" s="99"/>
      <c r="R21" s="47"/>
      <c r="S21" s="48"/>
      <c r="T21" s="49"/>
      <c r="U21" s="97"/>
      <c r="V21" s="39">
        <f>U21*'Tarifs 2023'!$B$4</f>
        <v>0</v>
      </c>
      <c r="W21" s="81"/>
      <c r="X21" s="39">
        <f>W21*'Tarifs 2023'!$B$5</f>
        <v>0</v>
      </c>
      <c r="Y21" s="81"/>
      <c r="Z21" s="39">
        <f>Y21*'Tarifs 2023'!$B$6</f>
        <v>0</v>
      </c>
      <c r="AA21" s="81"/>
      <c r="AB21" s="39">
        <f>AA21*'Tarifs 2023'!$B$7</f>
        <v>0</v>
      </c>
      <c r="AC21" s="81"/>
      <c r="AD21" s="39">
        <f>AC21*'Tarifs 2023'!$B$8</f>
        <v>0</v>
      </c>
      <c r="AE21" s="81"/>
      <c r="AF21" s="35">
        <f>AE21*'Tarifs 2023'!$B$9</f>
        <v>0</v>
      </c>
    </row>
    <row r="22" spans="1:32" ht="14" x14ac:dyDescent="0.2">
      <c r="A22" s="141"/>
      <c r="B22" s="118"/>
      <c r="C22" s="119"/>
      <c r="D22" s="77"/>
      <c r="E22" s="76"/>
      <c r="F22" s="46"/>
      <c r="G22" s="44"/>
      <c r="H22" s="37" t="str">
        <f t="shared" si="0"/>
        <v/>
      </c>
      <c r="I22" s="43" t="str">
        <f t="shared" si="1"/>
        <v/>
      </c>
      <c r="J22" s="43" t="str">
        <f t="shared" si="2"/>
        <v/>
      </c>
      <c r="K22" s="43" t="str">
        <f t="shared" si="3"/>
        <v/>
      </c>
      <c r="L22" s="38" t="str">
        <f t="shared" si="4"/>
        <v/>
      </c>
      <c r="M22" s="68"/>
      <c r="N22" s="136"/>
      <c r="O22" s="80"/>
      <c r="P22" s="36"/>
      <c r="Q22" s="99"/>
      <c r="R22" s="47"/>
      <c r="S22" s="48"/>
      <c r="T22" s="49"/>
      <c r="U22" s="97"/>
      <c r="V22" s="39">
        <f>U22*'Tarifs 2023'!$B$4</f>
        <v>0</v>
      </c>
      <c r="W22" s="81"/>
      <c r="X22" s="39">
        <f>W22*'Tarifs 2023'!$B$5</f>
        <v>0</v>
      </c>
      <c r="Y22" s="81"/>
      <c r="Z22" s="39">
        <f>Y22*'Tarifs 2023'!$B$6</f>
        <v>0</v>
      </c>
      <c r="AA22" s="81"/>
      <c r="AB22" s="39">
        <f>AA22*'Tarifs 2023'!$B$7</f>
        <v>0</v>
      </c>
      <c r="AC22" s="81"/>
      <c r="AD22" s="39">
        <f>AC22*'Tarifs 2023'!$B$8</f>
        <v>0</v>
      </c>
      <c r="AE22" s="81"/>
      <c r="AF22" s="35">
        <f>AE22*'Tarifs 2023'!$B$9</f>
        <v>0</v>
      </c>
    </row>
    <row r="23" spans="1:32" ht="14" x14ac:dyDescent="0.2">
      <c r="A23" s="141"/>
      <c r="B23" s="118"/>
      <c r="C23" s="119"/>
      <c r="D23" s="77"/>
      <c r="E23" s="76"/>
      <c r="F23" s="46"/>
      <c r="G23" s="44"/>
      <c r="H23" s="37" t="str">
        <f t="shared" si="0"/>
        <v/>
      </c>
      <c r="I23" s="43" t="str">
        <f t="shared" si="1"/>
        <v/>
      </c>
      <c r="J23" s="43" t="str">
        <f t="shared" si="2"/>
        <v/>
      </c>
      <c r="K23" s="43" t="str">
        <f t="shared" si="3"/>
        <v/>
      </c>
      <c r="L23" s="38" t="str">
        <f t="shared" si="4"/>
        <v/>
      </c>
      <c r="M23" s="68"/>
      <c r="N23" s="136"/>
      <c r="O23" s="80"/>
      <c r="P23" s="82"/>
      <c r="Q23" s="99"/>
      <c r="R23" s="47"/>
      <c r="S23" s="48"/>
      <c r="T23" s="49"/>
      <c r="U23" s="97"/>
      <c r="V23" s="39">
        <f>U23*'Tarifs 2023'!$B$4</f>
        <v>0</v>
      </c>
      <c r="W23" s="81"/>
      <c r="X23" s="39">
        <f>W23*'Tarifs 2023'!$B$5</f>
        <v>0</v>
      </c>
      <c r="Y23" s="81"/>
      <c r="Z23" s="39">
        <f>Y23*'Tarifs 2023'!$B$6</f>
        <v>0</v>
      </c>
      <c r="AA23" s="81"/>
      <c r="AB23" s="39">
        <f>AA23*'Tarifs 2023'!$B$7</f>
        <v>0</v>
      </c>
      <c r="AC23" s="81"/>
      <c r="AD23" s="39">
        <f>AC23*'Tarifs 2023'!$B$8</f>
        <v>0</v>
      </c>
      <c r="AE23" s="81"/>
      <c r="AF23" s="35">
        <f>AE23*'Tarifs 2023'!$B$9</f>
        <v>0</v>
      </c>
    </row>
    <row r="24" spans="1:32" ht="14" x14ac:dyDescent="0.2">
      <c r="A24" s="140"/>
      <c r="B24" s="118"/>
      <c r="C24" s="119"/>
      <c r="D24" s="75"/>
      <c r="E24" s="76"/>
      <c r="F24" s="46"/>
      <c r="G24" s="44"/>
      <c r="H24" s="37" t="str">
        <f t="shared" si="0"/>
        <v/>
      </c>
      <c r="I24" s="43" t="str">
        <f t="shared" si="1"/>
        <v/>
      </c>
      <c r="J24" s="43" t="str">
        <f t="shared" si="2"/>
        <v/>
      </c>
      <c r="K24" s="43" t="str">
        <f t="shared" si="3"/>
        <v/>
      </c>
      <c r="L24" s="38" t="str">
        <f t="shared" si="4"/>
        <v/>
      </c>
      <c r="M24" s="68"/>
      <c r="N24" s="136"/>
      <c r="O24" s="83"/>
      <c r="P24" s="36"/>
      <c r="Q24" s="99"/>
      <c r="R24" s="46"/>
      <c r="S24" s="44"/>
      <c r="T24" s="45"/>
      <c r="U24" s="97"/>
      <c r="V24" s="39">
        <f>U24*'Tarifs 2023'!$B$4</f>
        <v>0</v>
      </c>
      <c r="W24" s="81"/>
      <c r="X24" s="39">
        <f>W24*'Tarifs 2023'!$B$5</f>
        <v>0</v>
      </c>
      <c r="Y24" s="81"/>
      <c r="Z24" s="39">
        <f>Y24*'Tarifs 2023'!$B$6</f>
        <v>0</v>
      </c>
      <c r="AA24" s="81"/>
      <c r="AB24" s="39">
        <f>AA24*'Tarifs 2023'!$B$7</f>
        <v>0</v>
      </c>
      <c r="AC24" s="81"/>
      <c r="AD24" s="39">
        <f>AC24*'Tarifs 2023'!$B$8</f>
        <v>0</v>
      </c>
      <c r="AE24" s="81"/>
      <c r="AF24" s="35">
        <f>AE24*'Tarifs 2023'!$B$9</f>
        <v>0</v>
      </c>
    </row>
    <row r="25" spans="1:32" ht="14" x14ac:dyDescent="0.2">
      <c r="A25" s="141"/>
      <c r="B25" s="118"/>
      <c r="C25" s="119"/>
      <c r="D25" s="77"/>
      <c r="E25" s="76"/>
      <c r="F25" s="46"/>
      <c r="G25" s="44"/>
      <c r="H25" s="37" t="str">
        <f t="shared" si="0"/>
        <v/>
      </c>
      <c r="I25" s="43" t="str">
        <f t="shared" si="1"/>
        <v/>
      </c>
      <c r="J25" s="43" t="str">
        <f t="shared" si="2"/>
        <v/>
      </c>
      <c r="K25" s="43" t="str">
        <f t="shared" si="3"/>
        <v/>
      </c>
      <c r="L25" s="38" t="str">
        <f t="shared" si="4"/>
        <v/>
      </c>
      <c r="M25" s="68"/>
      <c r="N25" s="136"/>
      <c r="O25" s="80"/>
      <c r="P25" s="36"/>
      <c r="Q25" s="99"/>
      <c r="R25" s="84"/>
      <c r="S25" s="85"/>
      <c r="T25" s="86"/>
      <c r="U25" s="97"/>
      <c r="V25" s="39">
        <f>U25*'Tarifs 2023'!$B$4</f>
        <v>0</v>
      </c>
      <c r="W25" s="81"/>
      <c r="X25" s="39">
        <f>W25*'Tarifs 2023'!$B$5</f>
        <v>0</v>
      </c>
      <c r="Y25" s="81"/>
      <c r="Z25" s="39">
        <f>Y25*'Tarifs 2023'!$B$6</f>
        <v>0</v>
      </c>
      <c r="AA25" s="81"/>
      <c r="AB25" s="39">
        <f>AA25*'Tarifs 2023'!$B$7</f>
        <v>0</v>
      </c>
      <c r="AC25" s="81"/>
      <c r="AD25" s="39">
        <f>AC25*'Tarifs 2023'!$B$8</f>
        <v>0</v>
      </c>
      <c r="AE25" s="81"/>
      <c r="AF25" s="35">
        <f>AE25*'Tarifs 2023'!$B$9</f>
        <v>0</v>
      </c>
    </row>
    <row r="26" spans="1:32" ht="14" x14ac:dyDescent="0.2">
      <c r="A26" s="141"/>
      <c r="B26" s="118"/>
      <c r="C26" s="119"/>
      <c r="D26" s="77"/>
      <c r="E26" s="76"/>
      <c r="F26" s="46"/>
      <c r="G26" s="44"/>
      <c r="H26" s="37" t="str">
        <f t="shared" si="0"/>
        <v/>
      </c>
      <c r="I26" s="43" t="str">
        <f t="shared" si="1"/>
        <v/>
      </c>
      <c r="J26" s="43" t="str">
        <f t="shared" si="2"/>
        <v/>
      </c>
      <c r="K26" s="43" t="str">
        <f t="shared" si="3"/>
        <v/>
      </c>
      <c r="L26" s="38" t="str">
        <f t="shared" si="4"/>
        <v/>
      </c>
      <c r="M26" s="68"/>
      <c r="N26" s="136"/>
      <c r="O26" s="80"/>
      <c r="P26" s="82"/>
      <c r="Q26" s="99"/>
      <c r="R26" s="46"/>
      <c r="S26" s="44"/>
      <c r="T26" s="45"/>
      <c r="U26" s="97"/>
      <c r="V26" s="39">
        <f>U26*'Tarifs 2023'!$B$4</f>
        <v>0</v>
      </c>
      <c r="W26" s="81"/>
      <c r="X26" s="39">
        <f>W26*'Tarifs 2023'!$B$5</f>
        <v>0</v>
      </c>
      <c r="Y26" s="81"/>
      <c r="Z26" s="39">
        <f>Y26*'Tarifs 2023'!$B$6</f>
        <v>0</v>
      </c>
      <c r="AA26" s="81"/>
      <c r="AB26" s="39">
        <f>AA26*'Tarifs 2023'!$B$7</f>
        <v>0</v>
      </c>
      <c r="AC26" s="81"/>
      <c r="AD26" s="39">
        <f>AC26*'Tarifs 2023'!$B$8</f>
        <v>0</v>
      </c>
      <c r="AE26" s="81"/>
      <c r="AF26" s="35">
        <f>AE26*'Tarifs 2023'!$B$9</f>
        <v>0</v>
      </c>
    </row>
    <row r="27" spans="1:32" ht="14" x14ac:dyDescent="0.2">
      <c r="A27" s="141"/>
      <c r="B27" s="118"/>
      <c r="C27" s="119"/>
      <c r="D27" s="77"/>
      <c r="E27" s="76"/>
      <c r="F27" s="46"/>
      <c r="G27" s="44"/>
      <c r="H27" s="37" t="str">
        <f t="shared" si="0"/>
        <v/>
      </c>
      <c r="I27" s="43" t="str">
        <f t="shared" si="1"/>
        <v/>
      </c>
      <c r="J27" s="43" t="str">
        <f t="shared" si="2"/>
        <v/>
      </c>
      <c r="K27" s="43" t="str">
        <f t="shared" si="3"/>
        <v/>
      </c>
      <c r="L27" s="38" t="str">
        <f t="shared" si="4"/>
        <v/>
      </c>
      <c r="M27" s="68"/>
      <c r="N27" s="136"/>
      <c r="O27" s="80"/>
      <c r="P27" s="82"/>
      <c r="Q27" s="99"/>
      <c r="R27" s="46"/>
      <c r="S27" s="44"/>
      <c r="T27" s="45"/>
      <c r="U27" s="97"/>
      <c r="V27" s="39">
        <f>U27*'Tarifs 2023'!$B$4</f>
        <v>0</v>
      </c>
      <c r="W27" s="81"/>
      <c r="X27" s="39">
        <f>W27*'Tarifs 2023'!$B$5</f>
        <v>0</v>
      </c>
      <c r="Y27" s="81"/>
      <c r="Z27" s="39">
        <f>Y27*'Tarifs 2023'!$B$6</f>
        <v>0</v>
      </c>
      <c r="AA27" s="81"/>
      <c r="AB27" s="39">
        <f>AA27*'Tarifs 2023'!$B$7</f>
        <v>0</v>
      </c>
      <c r="AC27" s="81"/>
      <c r="AD27" s="39">
        <f>AC27*'Tarifs 2023'!$B$8</f>
        <v>0</v>
      </c>
      <c r="AE27" s="81"/>
      <c r="AF27" s="35">
        <f>AE27*'Tarifs 2023'!$B$9</f>
        <v>0</v>
      </c>
    </row>
    <row r="28" spans="1:32" ht="14" x14ac:dyDescent="0.2">
      <c r="A28" s="141"/>
      <c r="B28" s="118"/>
      <c r="C28" s="119"/>
      <c r="D28" s="77"/>
      <c r="E28" s="76"/>
      <c r="F28" s="46"/>
      <c r="G28" s="44"/>
      <c r="H28" s="37" t="str">
        <f t="shared" si="0"/>
        <v/>
      </c>
      <c r="I28" s="43" t="str">
        <f t="shared" si="1"/>
        <v/>
      </c>
      <c r="J28" s="43" t="str">
        <f t="shared" si="2"/>
        <v/>
      </c>
      <c r="K28" s="43" t="str">
        <f t="shared" si="3"/>
        <v/>
      </c>
      <c r="L28" s="38" t="str">
        <f t="shared" si="4"/>
        <v/>
      </c>
      <c r="M28" s="68"/>
      <c r="N28" s="136"/>
      <c r="O28" s="80"/>
      <c r="P28" s="82"/>
      <c r="Q28" s="99"/>
      <c r="R28" s="46"/>
      <c r="S28" s="44"/>
      <c r="T28" s="45"/>
      <c r="U28" s="97"/>
      <c r="V28" s="39">
        <f>U28*'Tarifs 2023'!$B$4</f>
        <v>0</v>
      </c>
      <c r="W28" s="81"/>
      <c r="X28" s="39">
        <f>W28*'Tarifs 2023'!$B$5</f>
        <v>0</v>
      </c>
      <c r="Y28" s="81"/>
      <c r="Z28" s="39">
        <f>Y28*'Tarifs 2023'!$B$6</f>
        <v>0</v>
      </c>
      <c r="AA28" s="81"/>
      <c r="AB28" s="39">
        <f>AA28*'Tarifs 2023'!$B$7</f>
        <v>0</v>
      </c>
      <c r="AC28" s="81"/>
      <c r="AD28" s="39">
        <f>AC28*'Tarifs 2023'!$B$8</f>
        <v>0</v>
      </c>
      <c r="AE28" s="81"/>
      <c r="AF28" s="35">
        <f>AE28*'Tarifs 2023'!$B$9</f>
        <v>0</v>
      </c>
    </row>
    <row r="29" spans="1:32" ht="14" x14ac:dyDescent="0.2">
      <c r="A29" s="141"/>
      <c r="B29" s="118"/>
      <c r="C29" s="119"/>
      <c r="D29" s="75"/>
      <c r="E29" s="76"/>
      <c r="F29" s="46"/>
      <c r="G29" s="44"/>
      <c r="H29" s="37" t="str">
        <f t="shared" si="0"/>
        <v/>
      </c>
      <c r="I29" s="43" t="str">
        <f t="shared" si="1"/>
        <v/>
      </c>
      <c r="J29" s="43" t="str">
        <f t="shared" si="2"/>
        <v/>
      </c>
      <c r="K29" s="43" t="str">
        <f t="shared" si="3"/>
        <v/>
      </c>
      <c r="L29" s="38" t="str">
        <f t="shared" si="4"/>
        <v/>
      </c>
      <c r="M29" s="68"/>
      <c r="N29" s="136"/>
      <c r="O29" s="83"/>
      <c r="P29" s="36"/>
      <c r="Q29" s="99"/>
      <c r="R29" s="46"/>
      <c r="S29" s="44"/>
      <c r="T29" s="45"/>
      <c r="U29" s="97"/>
      <c r="V29" s="39">
        <f>U29*'Tarifs 2023'!$B$4</f>
        <v>0</v>
      </c>
      <c r="W29" s="81"/>
      <c r="X29" s="39">
        <f>W29*'Tarifs 2023'!$B$5</f>
        <v>0</v>
      </c>
      <c r="Y29" s="81"/>
      <c r="Z29" s="39">
        <f>Y29*'Tarifs 2023'!$B$6</f>
        <v>0</v>
      </c>
      <c r="AA29" s="81"/>
      <c r="AB29" s="39">
        <f>AA29*'Tarifs 2023'!$B$7</f>
        <v>0</v>
      </c>
      <c r="AC29" s="81"/>
      <c r="AD29" s="39">
        <f>AC29*'Tarifs 2023'!$B$8</f>
        <v>0</v>
      </c>
      <c r="AE29" s="81"/>
      <c r="AF29" s="35">
        <f>AE29*'Tarifs 2023'!$B$9</f>
        <v>0</v>
      </c>
    </row>
    <row r="30" spans="1:32" ht="14" x14ac:dyDescent="0.2">
      <c r="A30" s="141"/>
      <c r="B30" s="118"/>
      <c r="C30" s="119"/>
      <c r="D30" s="77"/>
      <c r="E30" s="76"/>
      <c r="F30" s="46"/>
      <c r="G30" s="44"/>
      <c r="H30" s="37" t="str">
        <f t="shared" si="0"/>
        <v/>
      </c>
      <c r="I30" s="43" t="str">
        <f t="shared" si="1"/>
        <v/>
      </c>
      <c r="J30" s="43" t="str">
        <f t="shared" si="2"/>
        <v/>
      </c>
      <c r="K30" s="43" t="str">
        <f t="shared" si="3"/>
        <v/>
      </c>
      <c r="L30" s="38" t="str">
        <f t="shared" si="4"/>
        <v/>
      </c>
      <c r="M30" s="68"/>
      <c r="N30" s="136"/>
      <c r="O30" s="80"/>
      <c r="P30" s="87"/>
      <c r="Q30" s="99"/>
      <c r="R30" s="46"/>
      <c r="S30" s="44"/>
      <c r="T30" s="45"/>
      <c r="U30" s="97"/>
      <c r="V30" s="39">
        <f>U30*'Tarifs 2023'!$B$4</f>
        <v>0</v>
      </c>
      <c r="W30" s="81"/>
      <c r="X30" s="39">
        <f>W30*'Tarifs 2023'!$B$5</f>
        <v>0</v>
      </c>
      <c r="Y30" s="81"/>
      <c r="Z30" s="39">
        <f>Y30*'Tarifs 2023'!$B$6</f>
        <v>0</v>
      </c>
      <c r="AA30" s="81"/>
      <c r="AB30" s="39">
        <f>AA30*'Tarifs 2023'!$B$7</f>
        <v>0</v>
      </c>
      <c r="AC30" s="81"/>
      <c r="AD30" s="39">
        <f>AC30*'Tarifs 2023'!$B$8</f>
        <v>0</v>
      </c>
      <c r="AE30" s="81"/>
      <c r="AF30" s="35">
        <f>AE30*'Tarifs 2023'!$B$9</f>
        <v>0</v>
      </c>
    </row>
    <row r="31" spans="1:32" ht="14" x14ac:dyDescent="0.2">
      <c r="A31" s="141"/>
      <c r="B31" s="118"/>
      <c r="C31" s="119"/>
      <c r="D31" s="77"/>
      <c r="E31" s="76"/>
      <c r="F31" s="46"/>
      <c r="G31" s="44"/>
      <c r="H31" s="37" t="str">
        <f t="shared" si="0"/>
        <v/>
      </c>
      <c r="I31" s="43" t="str">
        <f t="shared" si="1"/>
        <v/>
      </c>
      <c r="J31" s="43" t="str">
        <f t="shared" si="2"/>
        <v/>
      </c>
      <c r="K31" s="43" t="str">
        <f t="shared" si="3"/>
        <v/>
      </c>
      <c r="L31" s="38" t="str">
        <f t="shared" si="4"/>
        <v/>
      </c>
      <c r="M31" s="68"/>
      <c r="N31" s="136"/>
      <c r="O31" s="80"/>
      <c r="P31" s="36"/>
      <c r="Q31" s="99"/>
      <c r="R31" s="46"/>
      <c r="S31" s="44"/>
      <c r="T31" s="45"/>
      <c r="U31" s="97"/>
      <c r="V31" s="39">
        <f>U31*'Tarifs 2023'!$B$4</f>
        <v>0</v>
      </c>
      <c r="W31" s="81"/>
      <c r="X31" s="39">
        <f>W31*'Tarifs 2023'!$B$5</f>
        <v>0</v>
      </c>
      <c r="Y31" s="81"/>
      <c r="Z31" s="39">
        <f>Y31*'Tarifs 2023'!$B$6</f>
        <v>0</v>
      </c>
      <c r="AA31" s="81"/>
      <c r="AB31" s="39">
        <f>AA31*'Tarifs 2023'!$B$7</f>
        <v>0</v>
      </c>
      <c r="AC31" s="81"/>
      <c r="AD31" s="39">
        <f>AC31*'Tarifs 2023'!$B$8</f>
        <v>0</v>
      </c>
      <c r="AE31" s="81"/>
      <c r="AF31" s="35">
        <f>AE31*'Tarifs 2023'!$B$9</f>
        <v>0</v>
      </c>
    </row>
    <row r="32" spans="1:32" ht="14" x14ac:dyDescent="0.2">
      <c r="A32" s="141"/>
      <c r="B32" s="118"/>
      <c r="C32" s="119"/>
      <c r="D32" s="77"/>
      <c r="E32" s="76"/>
      <c r="F32" s="46"/>
      <c r="G32" s="44"/>
      <c r="H32" s="37" t="str">
        <f t="shared" si="0"/>
        <v/>
      </c>
      <c r="I32" s="43" t="str">
        <f t="shared" si="1"/>
        <v/>
      </c>
      <c r="J32" s="43" t="str">
        <f t="shared" si="2"/>
        <v/>
      </c>
      <c r="K32" s="43" t="str">
        <f t="shared" si="3"/>
        <v/>
      </c>
      <c r="L32" s="38" t="str">
        <f t="shared" si="4"/>
        <v/>
      </c>
      <c r="M32" s="68"/>
      <c r="N32" s="137"/>
      <c r="O32" s="80"/>
      <c r="P32" s="36"/>
      <c r="Q32" s="99"/>
      <c r="R32" s="46"/>
      <c r="S32" s="44"/>
      <c r="T32" s="45"/>
      <c r="U32" s="97"/>
      <c r="V32" s="39">
        <f>U32*'Tarifs 2023'!$B$4</f>
        <v>0</v>
      </c>
      <c r="W32" s="81"/>
      <c r="X32" s="39">
        <f>W32*'Tarifs 2023'!$B$5</f>
        <v>0</v>
      </c>
      <c r="Y32" s="81"/>
      <c r="Z32" s="39">
        <f>Y32*'Tarifs 2023'!$B$6</f>
        <v>0</v>
      </c>
      <c r="AA32" s="81"/>
      <c r="AB32" s="39">
        <f>AA32*'Tarifs 2023'!$B$7</f>
        <v>0</v>
      </c>
      <c r="AC32" s="81"/>
      <c r="AD32" s="39">
        <f>AC32*'Tarifs 2023'!$B$8</f>
        <v>0</v>
      </c>
      <c r="AE32" s="81"/>
      <c r="AF32" s="35">
        <f>AE32*'Tarifs 2023'!$B$9</f>
        <v>0</v>
      </c>
    </row>
    <row r="33" spans="1:32" ht="14" x14ac:dyDescent="0.2">
      <c r="A33" s="141"/>
      <c r="B33" s="118"/>
      <c r="C33" s="119"/>
      <c r="D33" s="77"/>
      <c r="E33" s="76"/>
      <c r="F33" s="46"/>
      <c r="G33" s="44"/>
      <c r="H33" s="37" t="str">
        <f t="shared" si="0"/>
        <v/>
      </c>
      <c r="I33" s="43" t="str">
        <f t="shared" si="1"/>
        <v/>
      </c>
      <c r="J33" s="43" t="str">
        <f t="shared" si="2"/>
        <v/>
      </c>
      <c r="K33" s="43" t="str">
        <f t="shared" si="3"/>
        <v/>
      </c>
      <c r="L33" s="38" t="str">
        <f t="shared" si="4"/>
        <v/>
      </c>
      <c r="M33" s="68"/>
      <c r="N33" s="137"/>
      <c r="O33" s="80"/>
      <c r="P33" s="50"/>
      <c r="Q33" s="99"/>
      <c r="R33" s="46"/>
      <c r="S33" s="44"/>
      <c r="T33" s="45"/>
      <c r="U33" s="97"/>
      <c r="V33" s="39">
        <f>U33*'Tarifs 2023'!$B$4</f>
        <v>0</v>
      </c>
      <c r="W33" s="81"/>
      <c r="X33" s="39">
        <f>W33*'Tarifs 2023'!$B$5</f>
        <v>0</v>
      </c>
      <c r="Y33" s="81"/>
      <c r="Z33" s="39">
        <f>Y33*'Tarifs 2023'!$B$6</f>
        <v>0</v>
      </c>
      <c r="AA33" s="81"/>
      <c r="AB33" s="39">
        <f>AA33*'Tarifs 2023'!$B$7</f>
        <v>0</v>
      </c>
      <c r="AC33" s="81"/>
      <c r="AD33" s="39">
        <f>AC33*'Tarifs 2023'!$B$8</f>
        <v>0</v>
      </c>
      <c r="AE33" s="81"/>
      <c r="AF33" s="35">
        <f>AE33*'Tarifs 2023'!$B$9</f>
        <v>0</v>
      </c>
    </row>
    <row r="34" spans="1:32" ht="14" x14ac:dyDescent="0.2">
      <c r="A34" s="141"/>
      <c r="B34" s="118"/>
      <c r="C34" s="119"/>
      <c r="D34" s="77"/>
      <c r="E34" s="76"/>
      <c r="F34" s="46"/>
      <c r="G34" s="44"/>
      <c r="H34" s="37" t="str">
        <f t="shared" si="0"/>
        <v/>
      </c>
      <c r="I34" s="43" t="str">
        <f t="shared" si="1"/>
        <v/>
      </c>
      <c r="J34" s="43" t="str">
        <f t="shared" si="2"/>
        <v/>
      </c>
      <c r="K34" s="43" t="str">
        <f t="shared" si="3"/>
        <v/>
      </c>
      <c r="L34" s="38" t="str">
        <f t="shared" si="4"/>
        <v/>
      </c>
      <c r="M34" s="68"/>
      <c r="N34" s="137"/>
      <c r="O34" s="80"/>
      <c r="P34" s="36"/>
      <c r="Q34" s="99"/>
      <c r="R34" s="47"/>
      <c r="S34" s="44"/>
      <c r="T34" s="45"/>
      <c r="U34" s="97"/>
      <c r="V34" s="39">
        <f>U34*'Tarifs 2023'!$B$4</f>
        <v>0</v>
      </c>
      <c r="W34" s="81"/>
      <c r="X34" s="39">
        <f>W34*'Tarifs 2023'!$B$5</f>
        <v>0</v>
      </c>
      <c r="Y34" s="81"/>
      <c r="Z34" s="39">
        <f>Y34*'Tarifs 2023'!$B$6</f>
        <v>0</v>
      </c>
      <c r="AA34" s="81"/>
      <c r="AB34" s="39">
        <f>AA34*'Tarifs 2023'!$B$7</f>
        <v>0</v>
      </c>
      <c r="AC34" s="81"/>
      <c r="AD34" s="39">
        <f>AC34*'Tarifs 2023'!$B$8</f>
        <v>0</v>
      </c>
      <c r="AE34" s="81"/>
      <c r="AF34" s="35">
        <f>AE34*'Tarifs 2023'!$B$9</f>
        <v>0</v>
      </c>
    </row>
    <row r="35" spans="1:32" ht="14" x14ac:dyDescent="0.2">
      <c r="A35" s="141"/>
      <c r="B35" s="118"/>
      <c r="C35" s="119"/>
      <c r="D35" s="77"/>
      <c r="E35" s="76"/>
      <c r="F35" s="46"/>
      <c r="G35" s="44"/>
      <c r="H35" s="37" t="str">
        <f t="shared" si="0"/>
        <v/>
      </c>
      <c r="I35" s="43" t="str">
        <f t="shared" si="1"/>
        <v/>
      </c>
      <c r="J35" s="43" t="str">
        <f t="shared" si="2"/>
        <v/>
      </c>
      <c r="K35" s="43" t="str">
        <f t="shared" si="3"/>
        <v/>
      </c>
      <c r="L35" s="38" t="str">
        <f t="shared" si="4"/>
        <v/>
      </c>
      <c r="M35" s="68"/>
      <c r="N35" s="137"/>
      <c r="O35" s="80"/>
      <c r="P35" s="36"/>
      <c r="Q35" s="99"/>
      <c r="R35" s="46"/>
      <c r="S35" s="44"/>
      <c r="T35" s="45"/>
      <c r="U35" s="97"/>
      <c r="V35" s="39">
        <f>U35*'Tarifs 2023'!$B$4</f>
        <v>0</v>
      </c>
      <c r="W35" s="81"/>
      <c r="X35" s="39">
        <f>W35*'Tarifs 2023'!$B$5</f>
        <v>0</v>
      </c>
      <c r="Y35" s="81"/>
      <c r="Z35" s="39">
        <f>Y35*'Tarifs 2023'!$B$6</f>
        <v>0</v>
      </c>
      <c r="AA35" s="81"/>
      <c r="AB35" s="39">
        <f>AA35*'Tarifs 2023'!$B$7</f>
        <v>0</v>
      </c>
      <c r="AC35" s="81"/>
      <c r="AD35" s="39">
        <f>AC35*'Tarifs 2023'!$B$8</f>
        <v>0</v>
      </c>
      <c r="AE35" s="81"/>
      <c r="AF35" s="35">
        <f>AE35*'Tarifs 2023'!$B$9</f>
        <v>0</v>
      </c>
    </row>
    <row r="36" spans="1:32" ht="14" x14ac:dyDescent="0.2">
      <c r="A36" s="141"/>
      <c r="B36" s="118"/>
      <c r="C36" s="119"/>
      <c r="D36" s="77"/>
      <c r="E36" s="76"/>
      <c r="F36" s="46"/>
      <c r="G36" s="44"/>
      <c r="H36" s="37" t="str">
        <f t="shared" si="0"/>
        <v/>
      </c>
      <c r="I36" s="43" t="str">
        <f t="shared" si="1"/>
        <v/>
      </c>
      <c r="J36" s="43" t="str">
        <f t="shared" si="2"/>
        <v/>
      </c>
      <c r="K36" s="43" t="str">
        <f t="shared" si="3"/>
        <v/>
      </c>
      <c r="L36" s="38" t="str">
        <f t="shared" si="4"/>
        <v/>
      </c>
      <c r="M36" s="68"/>
      <c r="N36" s="137"/>
      <c r="O36" s="80"/>
      <c r="P36" s="36"/>
      <c r="Q36" s="99"/>
      <c r="R36" s="47"/>
      <c r="S36" s="44"/>
      <c r="T36" s="45"/>
      <c r="U36" s="97"/>
      <c r="V36" s="39">
        <f>U36*'Tarifs 2023'!$B$4</f>
        <v>0</v>
      </c>
      <c r="W36" s="81"/>
      <c r="X36" s="39">
        <f>W36*'Tarifs 2023'!$B$5</f>
        <v>0</v>
      </c>
      <c r="Y36" s="81"/>
      <c r="Z36" s="39">
        <f>Y36*'Tarifs 2023'!$B$6</f>
        <v>0</v>
      </c>
      <c r="AA36" s="81"/>
      <c r="AB36" s="39">
        <f>AA36*'Tarifs 2023'!$B$7</f>
        <v>0</v>
      </c>
      <c r="AC36" s="81"/>
      <c r="AD36" s="39">
        <f>AC36*'Tarifs 2023'!$B$8</f>
        <v>0</v>
      </c>
      <c r="AE36" s="81"/>
      <c r="AF36" s="35">
        <f>AE36*'Tarifs 2023'!$B$9</f>
        <v>0</v>
      </c>
    </row>
    <row r="37" spans="1:32" ht="14" x14ac:dyDescent="0.2">
      <c r="A37" s="141"/>
      <c r="B37" s="118"/>
      <c r="C37" s="119"/>
      <c r="D37" s="77"/>
      <c r="E37" s="76"/>
      <c r="F37" s="46"/>
      <c r="G37" s="44"/>
      <c r="H37" s="37" t="str">
        <f t="shared" si="0"/>
        <v/>
      </c>
      <c r="I37" s="43" t="str">
        <f t="shared" si="1"/>
        <v/>
      </c>
      <c r="J37" s="43" t="str">
        <f t="shared" si="2"/>
        <v/>
      </c>
      <c r="K37" s="43" t="str">
        <f t="shared" si="3"/>
        <v/>
      </c>
      <c r="L37" s="38" t="str">
        <f t="shared" si="4"/>
        <v/>
      </c>
      <c r="M37" s="68"/>
      <c r="N37" s="137"/>
      <c r="O37" s="80"/>
      <c r="P37" s="36"/>
      <c r="Q37" s="99"/>
      <c r="R37" s="46"/>
      <c r="S37" s="44"/>
      <c r="T37" s="45"/>
      <c r="U37" s="97"/>
      <c r="V37" s="39">
        <f>U37*'Tarifs 2023'!$B$4</f>
        <v>0</v>
      </c>
      <c r="W37" s="81"/>
      <c r="X37" s="39">
        <f>W37*'Tarifs 2023'!$B$5</f>
        <v>0</v>
      </c>
      <c r="Y37" s="81"/>
      <c r="Z37" s="39">
        <f>Y37*'Tarifs 2023'!$B$6</f>
        <v>0</v>
      </c>
      <c r="AA37" s="81"/>
      <c r="AB37" s="39">
        <f>AA37*'Tarifs 2023'!$B$7</f>
        <v>0</v>
      </c>
      <c r="AC37" s="81"/>
      <c r="AD37" s="39">
        <f>AC37*'Tarifs 2023'!$B$8</f>
        <v>0</v>
      </c>
      <c r="AE37" s="81"/>
      <c r="AF37" s="35">
        <f>AE37*'Tarifs 2023'!$B$9</f>
        <v>0</v>
      </c>
    </row>
    <row r="38" spans="1:32" ht="14" x14ac:dyDescent="0.2">
      <c r="A38" s="141"/>
      <c r="B38" s="118"/>
      <c r="C38" s="119"/>
      <c r="D38" s="77"/>
      <c r="E38" s="76"/>
      <c r="F38" s="46"/>
      <c r="G38" s="44"/>
      <c r="H38" s="37" t="str">
        <f t="shared" si="0"/>
        <v/>
      </c>
      <c r="I38" s="43" t="str">
        <f t="shared" si="1"/>
        <v/>
      </c>
      <c r="J38" s="43" t="str">
        <f t="shared" si="2"/>
        <v/>
      </c>
      <c r="K38" s="43" t="str">
        <f t="shared" si="3"/>
        <v/>
      </c>
      <c r="L38" s="38" t="str">
        <f t="shared" si="4"/>
        <v/>
      </c>
      <c r="M38" s="68"/>
      <c r="N38" s="137"/>
      <c r="O38" s="80"/>
      <c r="P38" s="36"/>
      <c r="Q38" s="99"/>
      <c r="R38" s="46"/>
      <c r="S38" s="44"/>
      <c r="T38" s="45"/>
      <c r="U38" s="97"/>
      <c r="V38" s="39">
        <f>U38*'Tarifs 2023'!$B$4</f>
        <v>0</v>
      </c>
      <c r="W38" s="81"/>
      <c r="X38" s="39">
        <f>W38*'Tarifs 2023'!$B$5</f>
        <v>0</v>
      </c>
      <c r="Y38" s="81"/>
      <c r="Z38" s="39">
        <f>Y38*'Tarifs 2023'!$B$6</f>
        <v>0</v>
      </c>
      <c r="AA38" s="81"/>
      <c r="AB38" s="39">
        <f>AA38*'Tarifs 2023'!$B$7</f>
        <v>0</v>
      </c>
      <c r="AC38" s="81"/>
      <c r="AD38" s="39">
        <f>AC38*'Tarifs 2023'!$B$8</f>
        <v>0</v>
      </c>
      <c r="AE38" s="81"/>
      <c r="AF38" s="35">
        <f>AE38*'Tarifs 2023'!$B$9</f>
        <v>0</v>
      </c>
    </row>
    <row r="39" spans="1:32" ht="14" x14ac:dyDescent="0.2">
      <c r="A39" s="141"/>
      <c r="B39" s="118"/>
      <c r="C39" s="119"/>
      <c r="D39" s="77"/>
      <c r="E39" s="76"/>
      <c r="F39" s="46"/>
      <c r="G39" s="44"/>
      <c r="H39" s="37" t="str">
        <f t="shared" si="0"/>
        <v/>
      </c>
      <c r="I39" s="43" t="str">
        <f t="shared" si="1"/>
        <v/>
      </c>
      <c r="J39" s="43" t="str">
        <f t="shared" si="2"/>
        <v/>
      </c>
      <c r="K39" s="43" t="str">
        <f t="shared" si="3"/>
        <v/>
      </c>
      <c r="L39" s="38" t="str">
        <f t="shared" si="4"/>
        <v/>
      </c>
      <c r="M39" s="68"/>
      <c r="N39" s="137"/>
      <c r="O39" s="80"/>
      <c r="P39" s="36"/>
      <c r="Q39" s="99"/>
      <c r="R39" s="46"/>
      <c r="S39" s="44"/>
      <c r="T39" s="45"/>
      <c r="U39" s="97"/>
      <c r="V39" s="39">
        <f>U39*'Tarifs 2023'!$B$4</f>
        <v>0</v>
      </c>
      <c r="W39" s="81"/>
      <c r="X39" s="39">
        <f>W39*'Tarifs 2023'!$B$5</f>
        <v>0</v>
      </c>
      <c r="Y39" s="81"/>
      <c r="Z39" s="39">
        <f>Y39*'Tarifs 2023'!$B$6</f>
        <v>0</v>
      </c>
      <c r="AA39" s="81"/>
      <c r="AB39" s="39">
        <f>AA39*'Tarifs 2023'!$B$7</f>
        <v>0</v>
      </c>
      <c r="AC39" s="81"/>
      <c r="AD39" s="39">
        <f>AC39*'Tarifs 2023'!$B$8</f>
        <v>0</v>
      </c>
      <c r="AE39" s="81"/>
      <c r="AF39" s="35">
        <f>AE39*'Tarifs 2023'!$B$9</f>
        <v>0</v>
      </c>
    </row>
    <row r="40" spans="1:32" ht="15" thickBot="1" x14ac:dyDescent="0.25">
      <c r="A40" s="142"/>
      <c r="B40" s="116"/>
      <c r="C40" s="117"/>
      <c r="D40" s="78"/>
      <c r="E40" s="79"/>
      <c r="F40" s="46"/>
      <c r="G40" s="44"/>
      <c r="H40" s="51" t="str">
        <f t="shared" si="0"/>
        <v/>
      </c>
      <c r="I40" s="52" t="str">
        <f t="shared" si="1"/>
        <v/>
      </c>
      <c r="J40" s="52" t="str">
        <f t="shared" si="2"/>
        <v/>
      </c>
      <c r="K40" s="52" t="str">
        <f t="shared" si="3"/>
        <v/>
      </c>
      <c r="L40" s="53" t="str">
        <f t="shared" si="4"/>
        <v/>
      </c>
      <c r="M40" s="70"/>
      <c r="N40" s="139"/>
      <c r="O40" s="88"/>
      <c r="P40" s="89"/>
      <c r="Q40" s="99"/>
      <c r="R40" s="90"/>
      <c r="S40" s="73"/>
      <c r="T40" s="74"/>
      <c r="U40" s="97"/>
      <c r="V40" s="39">
        <f>U40*'Tarifs 2023'!$B$4</f>
        <v>0</v>
      </c>
      <c r="W40" s="81"/>
      <c r="X40" s="39">
        <f>W40*'Tarifs 2023'!$B$5</f>
        <v>0</v>
      </c>
      <c r="Y40" s="81"/>
      <c r="Z40" s="39">
        <f>Y40*'Tarifs 2023'!$B$6</f>
        <v>0</v>
      </c>
      <c r="AA40" s="81"/>
      <c r="AB40" s="39">
        <f>AA40*'Tarifs 2023'!$B$7</f>
        <v>0</v>
      </c>
      <c r="AC40" s="81"/>
      <c r="AD40" s="39">
        <f>AC40*'Tarifs 2023'!$B$8</f>
        <v>0</v>
      </c>
      <c r="AE40" s="81"/>
      <c r="AF40" s="35">
        <f>AE40*'Tarifs 2023'!$B$9</f>
        <v>0</v>
      </c>
    </row>
    <row r="41" spans="1:32" ht="18" customHeight="1" thickBot="1" x14ac:dyDescent="0.25">
      <c r="A41" s="104" t="s">
        <v>29</v>
      </c>
      <c r="B41" s="105"/>
      <c r="C41" s="105"/>
      <c r="D41" s="105"/>
      <c r="E41" s="106"/>
      <c r="F41" s="65">
        <f t="shared" ref="F41:L41" si="5">SUM(F4:F40)</f>
        <v>0</v>
      </c>
      <c r="G41" s="57">
        <f t="shared" si="5"/>
        <v>0</v>
      </c>
      <c r="H41" s="54">
        <f t="shared" si="5"/>
        <v>0</v>
      </c>
      <c r="I41" s="56">
        <f t="shared" si="5"/>
        <v>0</v>
      </c>
      <c r="J41" s="56">
        <f t="shared" si="5"/>
        <v>0</v>
      </c>
      <c r="K41" s="56">
        <f t="shared" si="5"/>
        <v>0</v>
      </c>
      <c r="L41" s="57">
        <f t="shared" si="5"/>
        <v>0</v>
      </c>
      <c r="M41" s="55"/>
      <c r="N41" s="104" t="s">
        <v>29</v>
      </c>
      <c r="O41" s="105"/>
      <c r="P41" s="105"/>
      <c r="Q41" s="106"/>
      <c r="R41" s="54">
        <f>SUM(R4:R40)</f>
        <v>0</v>
      </c>
      <c r="S41" s="56">
        <f t="shared" ref="S41:T41" si="6">SUM(S4:S40)</f>
        <v>0</v>
      </c>
      <c r="T41" s="57">
        <f t="shared" si="6"/>
        <v>0</v>
      </c>
      <c r="U41" s="98">
        <f>SUM(U4:U40)</f>
        <v>0</v>
      </c>
      <c r="V41" s="56">
        <f t="shared" ref="V41:AF41" si="7">SUM(V4:V40)</f>
        <v>0</v>
      </c>
      <c r="W41" s="58">
        <f t="shared" si="7"/>
        <v>0</v>
      </c>
      <c r="X41" s="56">
        <f t="shared" si="7"/>
        <v>0</v>
      </c>
      <c r="Y41" s="58">
        <f t="shared" si="7"/>
        <v>0</v>
      </c>
      <c r="Z41" s="56">
        <f t="shared" si="7"/>
        <v>0</v>
      </c>
      <c r="AA41" s="58">
        <f t="shared" si="7"/>
        <v>0</v>
      </c>
      <c r="AB41" s="56">
        <f t="shared" si="7"/>
        <v>0</v>
      </c>
      <c r="AC41" s="58">
        <f t="shared" si="7"/>
        <v>0</v>
      </c>
      <c r="AD41" s="56">
        <f t="shared" si="7"/>
        <v>0</v>
      </c>
      <c r="AE41" s="58">
        <f t="shared" si="7"/>
        <v>0</v>
      </c>
      <c r="AF41" s="57">
        <f t="shared" si="7"/>
        <v>0</v>
      </c>
    </row>
    <row r="42" spans="1:32" ht="18" customHeight="1" thickBot="1" x14ac:dyDescent="0.25">
      <c r="A42" s="107"/>
      <c r="B42" s="108"/>
      <c r="C42" s="108"/>
      <c r="D42" s="108"/>
      <c r="E42" s="109"/>
      <c r="F42" s="110">
        <f>F41+G41</f>
        <v>0</v>
      </c>
      <c r="G42" s="111"/>
      <c r="H42" s="27"/>
      <c r="I42" s="27"/>
      <c r="J42" s="27"/>
      <c r="K42" s="27"/>
      <c r="L42" s="27"/>
      <c r="M42" s="27"/>
      <c r="N42" s="107"/>
      <c r="O42" s="108"/>
      <c r="P42" s="108"/>
      <c r="Q42" s="109"/>
      <c r="R42" s="110">
        <f>R41+S41+T41</f>
        <v>0</v>
      </c>
      <c r="S42" s="112"/>
      <c r="T42" s="111"/>
      <c r="U42" s="59"/>
      <c r="V42" s="59"/>
      <c r="W42" s="59"/>
      <c r="X42" s="59"/>
      <c r="Y42" s="59"/>
      <c r="Z42" s="59"/>
      <c r="AA42" s="59"/>
      <c r="AB42" s="59"/>
      <c r="AC42" s="59"/>
      <c r="AD42" s="59"/>
      <c r="AE42" s="59"/>
      <c r="AF42" s="59"/>
    </row>
    <row r="43" spans="1:32" ht="18" customHeight="1" x14ac:dyDescent="0.2">
      <c r="I43" s="5"/>
      <c r="J43" s="5"/>
      <c r="L43" s="5"/>
      <c r="N43" s="135"/>
      <c r="O43" s="135"/>
      <c r="P43" s="135"/>
      <c r="Q43" s="135"/>
    </row>
    <row r="44" spans="1:32" ht="19" customHeight="1" x14ac:dyDescent="0.2">
      <c r="I44" s="5"/>
      <c r="J44" s="5"/>
      <c r="L44" s="5"/>
      <c r="Q44" s="135"/>
    </row>
    <row r="45" spans="1:32" x14ac:dyDescent="0.2">
      <c r="I45" s="5"/>
      <c r="J45" s="5"/>
      <c r="L45" s="5"/>
    </row>
    <row r="46" spans="1:32" x14ac:dyDescent="0.2">
      <c r="I46" s="5"/>
      <c r="J46" s="5"/>
      <c r="L46" s="5"/>
    </row>
    <row r="47" spans="1:32" ht="20" customHeight="1" x14ac:dyDescent="0.2">
      <c r="I47" s="5"/>
      <c r="J47" s="5"/>
      <c r="L47" s="5"/>
    </row>
    <row r="48" spans="1:32" ht="20" customHeight="1" x14ac:dyDescent="0.2">
      <c r="I48" s="5"/>
      <c r="J48" s="5"/>
      <c r="L48" s="5"/>
    </row>
    <row r="49" spans="9:12" x14ac:dyDescent="0.2">
      <c r="I49" s="5"/>
      <c r="J49" s="5"/>
      <c r="L49" s="5"/>
    </row>
    <row r="50" spans="9:12" x14ac:dyDescent="0.2">
      <c r="I50" s="5"/>
      <c r="J50" s="5"/>
      <c r="L50" s="5"/>
    </row>
  </sheetData>
  <sheetProtection formatCells="0" formatColumns="0" formatRows="0" insertColumns="0" insertRows="0" insertHyperlinks="0" deleteColumns="0" deleteRows="0"/>
  <mergeCells count="47">
    <mergeCell ref="B2:C2"/>
    <mergeCell ref="B3:C3"/>
    <mergeCell ref="A1:B1"/>
    <mergeCell ref="F1:G1"/>
    <mergeCell ref="U1:AF1"/>
    <mergeCell ref="N1:Q1"/>
    <mergeCell ref="B6:C6"/>
    <mergeCell ref="B7:C7"/>
    <mergeCell ref="B4:C4"/>
    <mergeCell ref="B5:C5"/>
    <mergeCell ref="B10:C10"/>
    <mergeCell ref="B11:C11"/>
    <mergeCell ref="B8:C8"/>
    <mergeCell ref="B9:C9"/>
    <mergeCell ref="B14:C14"/>
    <mergeCell ref="B15:C15"/>
    <mergeCell ref="B12:C12"/>
    <mergeCell ref="B13:C13"/>
    <mergeCell ref="B18:C18"/>
    <mergeCell ref="B19:C19"/>
    <mergeCell ref="B16:C16"/>
    <mergeCell ref="B17:C17"/>
    <mergeCell ref="B22:C22"/>
    <mergeCell ref="B23:C23"/>
    <mergeCell ref="B20:C20"/>
    <mergeCell ref="B21:C21"/>
    <mergeCell ref="B26:C26"/>
    <mergeCell ref="B27:C27"/>
    <mergeCell ref="B24:C24"/>
    <mergeCell ref="B25:C25"/>
    <mergeCell ref="B30:C30"/>
    <mergeCell ref="B31:C31"/>
    <mergeCell ref="B28:C28"/>
    <mergeCell ref="B29:C29"/>
    <mergeCell ref="B35:C35"/>
    <mergeCell ref="B32:C32"/>
    <mergeCell ref="B33:C33"/>
    <mergeCell ref="B40:C40"/>
    <mergeCell ref="A41:E42"/>
    <mergeCell ref="N41:Q42"/>
    <mergeCell ref="F42:G42"/>
    <mergeCell ref="R42:T42"/>
    <mergeCell ref="B38:C38"/>
    <mergeCell ref="B39:C39"/>
    <mergeCell ref="B36:C36"/>
    <mergeCell ref="B37:C37"/>
    <mergeCell ref="B34:C34"/>
  </mergeCells>
  <conditionalFormatting sqref="F42:G42">
    <cfRule type="cellIs" dxfId="3" priority="8" operator="notEqual">
      <formula>$H$41+$I$41+$J$41+$K$41+$L$41</formula>
    </cfRule>
  </conditionalFormatting>
  <conditionalFormatting sqref="R4:T40">
    <cfRule type="expression" dxfId="2" priority="11">
      <formula>$R4+$S4+$T4&lt;&gt;$V4+$X4+$Z4+$AB4+$AD4+$AF4+#REF!+#REF!+#REF!+#REF!+#REF!+#REF!+#REF!+#REF!+#REF!+#REF!</formula>
    </cfRule>
  </conditionalFormatting>
  <pageMargins left="0.7" right="0.7" top="0.75" bottom="0.75" header="0.3" footer="0.3"/>
  <pageSetup paperSize="9" scale="77" orientation="landscape" horizontalDpi="4294967292" verticalDpi="429496729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CFDE934-06A3-AE49-931B-327376E462FA}">
          <x14:formula1>
            <xm:f>Ressources!$A$2:$A$6</xm:f>
          </x14:formula1>
          <xm:sqref>E1:E40 E43:E1048576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72FAE-2151-B149-8B72-B08D148AEAFC}">
  <sheetPr>
    <pageSetUpPr fitToPage="1"/>
  </sheetPr>
  <dimension ref="A1:BD50"/>
  <sheetViews>
    <sheetView showGridLines="0" zoomScaleNormal="100" workbookViewId="0">
      <pane ySplit="3" topLeftCell="A4" activePane="bottomLeft" state="frozen"/>
      <selection pane="bottomLeft" activeCell="V4" sqref="V4"/>
    </sheetView>
  </sheetViews>
  <sheetFormatPr baseColWidth="10" defaultRowHeight="13" outlineLevelCol="1" x14ac:dyDescent="0.2"/>
  <cols>
    <col min="1" max="1" width="5.1640625" style="2" customWidth="1"/>
    <col min="2" max="2" width="5.6640625" style="2" customWidth="1"/>
    <col min="3" max="3" width="4" style="2" customWidth="1"/>
    <col min="4" max="4" width="15" style="2" customWidth="1"/>
    <col min="5" max="5" width="3.5" style="15" customWidth="1"/>
    <col min="6" max="7" width="8.6640625" style="2" customWidth="1"/>
    <col min="8" max="8" width="9.5" style="2" customWidth="1"/>
    <col min="9" max="9" width="9.6640625" style="2" customWidth="1"/>
    <col min="10" max="10" width="9" style="2" customWidth="1"/>
    <col min="11" max="12" width="8.5" style="2" customWidth="1"/>
    <col min="13" max="13" width="1.33203125" style="2" customWidth="1"/>
    <col min="14" max="14" width="6.33203125" style="2" customWidth="1"/>
    <col min="15" max="15" width="7" style="2" customWidth="1"/>
    <col min="16" max="16" width="22.5" style="2" customWidth="1"/>
    <col min="17" max="17" width="2.5" style="15" customWidth="1"/>
    <col min="18" max="20" width="9" style="2" customWidth="1"/>
    <col min="21" max="21" width="6.1640625" style="2" customWidth="1" outlineLevel="1"/>
    <col min="22" max="22" width="10.83203125" style="2" customWidth="1" outlineLevel="1"/>
    <col min="23" max="23" width="6.1640625" style="2" customWidth="1" outlineLevel="1"/>
    <col min="24" max="24" width="10.83203125" style="2" customWidth="1" outlineLevel="1"/>
    <col min="25" max="25" width="6.1640625" style="2" customWidth="1" outlineLevel="1"/>
    <col min="26" max="26" width="10.83203125" style="2" customWidth="1" outlineLevel="1"/>
    <col min="27" max="27" width="6.1640625" style="2" customWidth="1" outlineLevel="1"/>
    <col min="28" max="28" width="10.83203125" style="2" customWidth="1" outlineLevel="1"/>
    <col min="29" max="29" width="6.1640625" style="2" customWidth="1" outlineLevel="1"/>
    <col min="30" max="30" width="10.83203125" style="2" customWidth="1" outlineLevel="1"/>
    <col min="31" max="31" width="6.1640625" style="2" customWidth="1" outlineLevel="1"/>
    <col min="32" max="32" width="10.83203125" style="2" customWidth="1" outlineLevel="1"/>
    <col min="33" max="16384" width="10.83203125" style="2"/>
  </cols>
  <sheetData>
    <row r="1" spans="1:56" s="9" customFormat="1" ht="24" thickBot="1" x14ac:dyDescent="0.25">
      <c r="A1" s="143">
        <f>'1ère Sem'!D1</f>
        <v>43647</v>
      </c>
      <c r="B1" s="144"/>
      <c r="C1" s="16" t="s">
        <v>11</v>
      </c>
      <c r="D1" s="103">
        <f>A1+6</f>
        <v>43653</v>
      </c>
      <c r="E1" s="71"/>
      <c r="F1" s="128" t="s">
        <v>10</v>
      </c>
      <c r="G1" s="129"/>
      <c r="H1" s="6"/>
      <c r="I1" s="62"/>
      <c r="J1" s="62"/>
      <c r="K1" s="66" t="s">
        <v>2</v>
      </c>
      <c r="L1" s="61"/>
      <c r="M1" s="63"/>
      <c r="N1" s="130" t="s">
        <v>1</v>
      </c>
      <c r="O1" s="131"/>
      <c r="P1" s="131"/>
      <c r="Q1" s="132"/>
      <c r="R1" s="7"/>
      <c r="S1" s="8"/>
      <c r="T1" s="14"/>
      <c r="U1" s="113" t="s">
        <v>21</v>
      </c>
      <c r="V1" s="114"/>
      <c r="W1" s="114"/>
      <c r="X1" s="114"/>
      <c r="Y1" s="114"/>
      <c r="Z1" s="114"/>
      <c r="AA1" s="114"/>
      <c r="AB1" s="114"/>
      <c r="AC1" s="114"/>
      <c r="AD1" s="114"/>
      <c r="AE1" s="114"/>
      <c r="AF1" s="115"/>
    </row>
    <row r="2" spans="1:56" ht="30" customHeight="1" thickBot="1" x14ac:dyDescent="0.25">
      <c r="A2" s="19" t="s">
        <v>3</v>
      </c>
      <c r="B2" s="122" t="s">
        <v>9</v>
      </c>
      <c r="C2" s="123"/>
      <c r="D2" s="64" t="s">
        <v>4</v>
      </c>
      <c r="E2" s="102"/>
      <c r="F2" s="102" t="s">
        <v>14</v>
      </c>
      <c r="G2" s="23" t="s">
        <v>37</v>
      </c>
      <c r="H2" s="60" t="s">
        <v>32</v>
      </c>
      <c r="I2" s="25" t="s">
        <v>33</v>
      </c>
      <c r="J2" s="25" t="s">
        <v>30</v>
      </c>
      <c r="K2" s="26" t="s">
        <v>31</v>
      </c>
      <c r="L2" s="26" t="s">
        <v>35</v>
      </c>
      <c r="M2" s="21"/>
      <c r="N2" s="17" t="s">
        <v>3</v>
      </c>
      <c r="O2" s="22" t="s">
        <v>9</v>
      </c>
      <c r="P2" s="18" t="s">
        <v>4</v>
      </c>
      <c r="Q2" s="18" t="s">
        <v>38</v>
      </c>
      <c r="R2" s="19" t="s">
        <v>14</v>
      </c>
      <c r="S2" s="23" t="s">
        <v>0</v>
      </c>
      <c r="T2" s="20" t="s">
        <v>15</v>
      </c>
      <c r="U2" s="133" t="s">
        <v>12</v>
      </c>
      <c r="V2" s="24" t="s">
        <v>13</v>
      </c>
      <c r="W2" s="24" t="s">
        <v>12</v>
      </c>
      <c r="X2" s="24" t="s">
        <v>24</v>
      </c>
      <c r="Y2" s="24" t="s">
        <v>12</v>
      </c>
      <c r="Z2" s="24" t="s">
        <v>25</v>
      </c>
      <c r="AA2" s="24" t="s">
        <v>12</v>
      </c>
      <c r="AB2" s="24" t="s">
        <v>26</v>
      </c>
      <c r="AC2" s="24" t="s">
        <v>12</v>
      </c>
      <c r="AD2" s="24" t="s">
        <v>27</v>
      </c>
      <c r="AE2" s="24" t="s">
        <v>12</v>
      </c>
      <c r="AF2" s="134" t="s">
        <v>28</v>
      </c>
    </row>
    <row r="3" spans="1:56" s="3" customFormat="1" ht="16" customHeight="1" thickBot="1" x14ac:dyDescent="0.25">
      <c r="A3" s="28"/>
      <c r="B3" s="124"/>
      <c r="C3" s="125"/>
      <c r="D3" s="100"/>
      <c r="E3" s="30"/>
      <c r="F3" s="30"/>
      <c r="G3" s="29"/>
      <c r="H3" s="28" t="s">
        <v>34</v>
      </c>
      <c r="I3" s="67" t="s">
        <v>6</v>
      </c>
      <c r="J3" s="67" t="s">
        <v>5</v>
      </c>
      <c r="K3" s="67" t="s">
        <v>8</v>
      </c>
      <c r="L3" s="29" t="s">
        <v>7</v>
      </c>
      <c r="M3" s="31"/>
      <c r="N3" s="101"/>
      <c r="O3" s="32"/>
      <c r="P3" s="29"/>
      <c r="Q3" s="29"/>
      <c r="R3" s="28"/>
      <c r="S3" s="100"/>
      <c r="T3" s="29"/>
      <c r="U3" s="96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4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</row>
    <row r="4" spans="1:56" ht="14" x14ac:dyDescent="0.2">
      <c r="A4" s="140"/>
      <c r="B4" s="120"/>
      <c r="C4" s="121"/>
      <c r="D4" s="75"/>
      <c r="E4" s="76"/>
      <c r="F4" s="46"/>
      <c r="G4" s="44"/>
      <c r="H4" s="40" t="str">
        <f>IF($E4="M",$F4+$G4,"")</f>
        <v/>
      </c>
      <c r="I4" s="41" t="str">
        <f>IF($E4="C",$F4+$G4,"")</f>
        <v/>
      </c>
      <c r="J4" s="41" t="str">
        <f>IF($E4="P",$F4+$G4,"")</f>
        <v/>
      </c>
      <c r="K4" s="41" t="str">
        <f>IF($E4="E",$F4+$G4,"")</f>
        <v/>
      </c>
      <c r="L4" s="42" t="str">
        <f>IF($E4="A",$F4+$G4,"")</f>
        <v/>
      </c>
      <c r="M4" s="69"/>
      <c r="N4" s="136"/>
      <c r="O4" s="80"/>
      <c r="P4" s="36"/>
      <c r="Q4" s="99"/>
      <c r="R4" s="46"/>
      <c r="S4" s="44"/>
      <c r="T4" s="45"/>
      <c r="U4" s="97"/>
      <c r="V4" s="39">
        <f>U4*'Tarifs 2023'!$B$4</f>
        <v>0</v>
      </c>
      <c r="W4" s="81"/>
      <c r="X4" s="39">
        <f>W4*'Tarifs 2023'!$B$5</f>
        <v>0</v>
      </c>
      <c r="Y4" s="81"/>
      <c r="Z4" s="39">
        <f>Y4*'Tarifs 2023'!$B$6</f>
        <v>0</v>
      </c>
      <c r="AA4" s="81"/>
      <c r="AB4" s="39">
        <f>AA4*'Tarifs 2023'!$B$7</f>
        <v>0</v>
      </c>
      <c r="AC4" s="81"/>
      <c r="AD4" s="39">
        <f>AC4*'Tarifs 2023'!$B$8</f>
        <v>0</v>
      </c>
      <c r="AE4" s="81"/>
      <c r="AF4" s="35">
        <f>AE4*'Tarifs 2023'!$B$9</f>
        <v>0</v>
      </c>
      <c r="AG4" s="4"/>
    </row>
    <row r="5" spans="1:56" ht="14" x14ac:dyDescent="0.2">
      <c r="A5" s="140"/>
      <c r="B5" s="118"/>
      <c r="C5" s="119"/>
      <c r="D5" s="77"/>
      <c r="E5" s="76"/>
      <c r="F5" s="46"/>
      <c r="G5" s="44"/>
      <c r="H5" s="37" t="str">
        <f>IF($E5="M",$F5+$G5,"")</f>
        <v/>
      </c>
      <c r="I5" s="43" t="str">
        <f>IF($E5="C",$F5+$G5,"")</f>
        <v/>
      </c>
      <c r="J5" s="43" t="str">
        <f>IF($E5="P",$F5+$G5,"")</f>
        <v/>
      </c>
      <c r="K5" s="43" t="str">
        <f>IF($E5="E",$F5+$G5,"")</f>
        <v/>
      </c>
      <c r="L5" s="38" t="str">
        <f>IF($E5="A",$F5+$G5,"")</f>
        <v/>
      </c>
      <c r="M5" s="68"/>
      <c r="N5" s="137"/>
      <c r="O5" s="80"/>
      <c r="P5" s="36"/>
      <c r="Q5" s="99"/>
      <c r="R5" s="46"/>
      <c r="S5" s="44"/>
      <c r="T5" s="45"/>
      <c r="U5" s="97"/>
      <c r="V5" s="39">
        <f>U5*'Tarifs 2023'!$B$4</f>
        <v>0</v>
      </c>
      <c r="W5" s="81"/>
      <c r="X5" s="39">
        <f>W5*'Tarifs 2023'!$B$5</f>
        <v>0</v>
      </c>
      <c r="Y5" s="81"/>
      <c r="Z5" s="39">
        <f>Y5*'Tarifs 2023'!$B$6</f>
        <v>0</v>
      </c>
      <c r="AA5" s="81"/>
      <c r="AB5" s="39">
        <f>AA5*'Tarifs 2023'!$B$7</f>
        <v>0</v>
      </c>
      <c r="AC5" s="81"/>
      <c r="AD5" s="39">
        <f>AC5*'Tarifs 2023'!$B$8</f>
        <v>0</v>
      </c>
      <c r="AE5" s="81"/>
      <c r="AF5" s="35">
        <f>AE5*'Tarifs 2023'!$B$9</f>
        <v>0</v>
      </c>
    </row>
    <row r="6" spans="1:56" ht="14" x14ac:dyDescent="0.2">
      <c r="A6" s="140"/>
      <c r="B6" s="118"/>
      <c r="C6" s="119"/>
      <c r="D6" s="77"/>
      <c r="E6" s="76"/>
      <c r="F6" s="46"/>
      <c r="G6" s="44"/>
      <c r="H6" s="37" t="str">
        <f t="shared" ref="H6:H40" si="0">IF($E6="M",$F6+$G6,"")</f>
        <v/>
      </c>
      <c r="I6" s="43" t="str">
        <f t="shared" ref="I6:I40" si="1">IF($E6="C",$F6+$G6,"")</f>
        <v/>
      </c>
      <c r="J6" s="43" t="str">
        <f t="shared" ref="J6:J40" si="2">IF($E6="P",$F6+$G6,"")</f>
        <v/>
      </c>
      <c r="K6" s="43" t="str">
        <f t="shared" ref="K6:K40" si="3">IF($E6="E",$F6+$G6,"")</f>
        <v/>
      </c>
      <c r="L6" s="38" t="str">
        <f t="shared" ref="L6:L40" si="4">IF($E6="A",$F6+$G6,"")</f>
        <v/>
      </c>
      <c r="M6" s="68"/>
      <c r="N6" s="136"/>
      <c r="O6" s="80"/>
      <c r="P6" s="36"/>
      <c r="Q6" s="99"/>
      <c r="R6" s="46"/>
      <c r="S6" s="44"/>
      <c r="T6" s="45"/>
      <c r="U6" s="97"/>
      <c r="V6" s="39">
        <f>U6*'Tarifs 2023'!$B$4</f>
        <v>0</v>
      </c>
      <c r="W6" s="81"/>
      <c r="X6" s="39">
        <f>W6*'Tarifs 2023'!$B$5</f>
        <v>0</v>
      </c>
      <c r="Y6" s="81"/>
      <c r="Z6" s="39">
        <f>Y6*'Tarifs 2023'!$B$6</f>
        <v>0</v>
      </c>
      <c r="AA6" s="81"/>
      <c r="AB6" s="39">
        <f>AA6*'Tarifs 2023'!$B$7</f>
        <v>0</v>
      </c>
      <c r="AC6" s="81"/>
      <c r="AD6" s="39">
        <f>AC6*'Tarifs 2023'!$B$8</f>
        <v>0</v>
      </c>
      <c r="AE6" s="81"/>
      <c r="AF6" s="35">
        <f>AE6*'Tarifs 2023'!$B$9</f>
        <v>0</v>
      </c>
    </row>
    <row r="7" spans="1:56" ht="14" x14ac:dyDescent="0.2">
      <c r="A7" s="140"/>
      <c r="B7" s="118"/>
      <c r="C7" s="119"/>
      <c r="D7" s="77"/>
      <c r="E7" s="76"/>
      <c r="F7" s="46"/>
      <c r="G7" s="44"/>
      <c r="H7" s="37" t="str">
        <f t="shared" si="0"/>
        <v/>
      </c>
      <c r="I7" s="43" t="str">
        <f t="shared" si="1"/>
        <v/>
      </c>
      <c r="J7" s="43" t="str">
        <f t="shared" si="2"/>
        <v/>
      </c>
      <c r="K7" s="43" t="str">
        <f t="shared" si="3"/>
        <v/>
      </c>
      <c r="L7" s="38" t="str">
        <f t="shared" si="4"/>
        <v/>
      </c>
      <c r="M7" s="68"/>
      <c r="N7" s="136"/>
      <c r="O7" s="80"/>
      <c r="P7" s="36"/>
      <c r="Q7" s="99"/>
      <c r="R7" s="46"/>
      <c r="S7" s="44"/>
      <c r="T7" s="45"/>
      <c r="U7" s="97"/>
      <c r="V7" s="39">
        <f>U7*'Tarifs 2023'!$B$4</f>
        <v>0</v>
      </c>
      <c r="W7" s="81"/>
      <c r="X7" s="39">
        <f>W7*'Tarifs 2023'!$B$5</f>
        <v>0</v>
      </c>
      <c r="Y7" s="81"/>
      <c r="Z7" s="39">
        <f>Y7*'Tarifs 2023'!$B$6</f>
        <v>0</v>
      </c>
      <c r="AA7" s="81"/>
      <c r="AB7" s="39">
        <f>AA7*'Tarifs 2023'!$B$7</f>
        <v>0</v>
      </c>
      <c r="AC7" s="81"/>
      <c r="AD7" s="39">
        <f>AC7*'Tarifs 2023'!$B$8</f>
        <v>0</v>
      </c>
      <c r="AE7" s="81"/>
      <c r="AF7" s="35">
        <f>AE7*'Tarifs 2023'!$B$9</f>
        <v>0</v>
      </c>
    </row>
    <row r="8" spans="1:56" ht="14" x14ac:dyDescent="0.2">
      <c r="A8" s="140"/>
      <c r="B8" s="118"/>
      <c r="C8" s="119"/>
      <c r="D8" s="77"/>
      <c r="E8" s="76"/>
      <c r="F8" s="46"/>
      <c r="G8" s="44"/>
      <c r="H8" s="37" t="str">
        <f t="shared" si="0"/>
        <v/>
      </c>
      <c r="I8" s="43" t="str">
        <f t="shared" si="1"/>
        <v/>
      </c>
      <c r="J8" s="43" t="str">
        <f t="shared" si="2"/>
        <v/>
      </c>
      <c r="K8" s="43" t="str">
        <f t="shared" si="3"/>
        <v/>
      </c>
      <c r="L8" s="38" t="str">
        <f t="shared" si="4"/>
        <v/>
      </c>
      <c r="M8" s="68"/>
      <c r="N8" s="136"/>
      <c r="O8" s="80"/>
      <c r="P8" s="36"/>
      <c r="Q8" s="99"/>
      <c r="R8" s="46"/>
      <c r="S8" s="44"/>
      <c r="T8" s="45"/>
      <c r="U8" s="97"/>
      <c r="V8" s="39">
        <f>U8*'Tarifs 2023'!$B$4</f>
        <v>0</v>
      </c>
      <c r="W8" s="81"/>
      <c r="X8" s="39">
        <f>W8*'Tarifs 2023'!$B$5</f>
        <v>0</v>
      </c>
      <c r="Y8" s="81"/>
      <c r="Z8" s="39">
        <f>Y8*'Tarifs 2023'!$B$6</f>
        <v>0</v>
      </c>
      <c r="AA8" s="81"/>
      <c r="AB8" s="39">
        <f>AA8*'Tarifs 2023'!$B$7</f>
        <v>0</v>
      </c>
      <c r="AC8" s="81"/>
      <c r="AD8" s="39">
        <f>AC8*'Tarifs 2023'!$B$8</f>
        <v>0</v>
      </c>
      <c r="AE8" s="81"/>
      <c r="AF8" s="35">
        <f>AE8*'Tarifs 2023'!$B$9</f>
        <v>0</v>
      </c>
    </row>
    <row r="9" spans="1:56" ht="14" x14ac:dyDescent="0.2">
      <c r="A9" s="141"/>
      <c r="B9" s="118"/>
      <c r="C9" s="119"/>
      <c r="D9" s="77"/>
      <c r="E9" s="76"/>
      <c r="F9" s="46"/>
      <c r="G9" s="44"/>
      <c r="H9" s="37" t="str">
        <f t="shared" si="0"/>
        <v/>
      </c>
      <c r="I9" s="43" t="str">
        <f t="shared" si="1"/>
        <v/>
      </c>
      <c r="J9" s="43" t="str">
        <f t="shared" si="2"/>
        <v/>
      </c>
      <c r="K9" s="43" t="str">
        <f t="shared" si="3"/>
        <v/>
      </c>
      <c r="L9" s="38" t="str">
        <f t="shared" si="4"/>
        <v/>
      </c>
      <c r="M9" s="68"/>
      <c r="N9" s="136"/>
      <c r="O9" s="80"/>
      <c r="P9" s="36"/>
      <c r="Q9" s="99"/>
      <c r="R9" s="46"/>
      <c r="S9" s="44"/>
      <c r="T9" s="45"/>
      <c r="U9" s="97"/>
      <c r="V9" s="39">
        <f>U9*'Tarifs 2023'!$B$4</f>
        <v>0</v>
      </c>
      <c r="W9" s="81"/>
      <c r="X9" s="39">
        <f>W9*'Tarifs 2023'!$B$5</f>
        <v>0</v>
      </c>
      <c r="Y9" s="81"/>
      <c r="Z9" s="39">
        <f>Y9*'Tarifs 2023'!$B$6</f>
        <v>0</v>
      </c>
      <c r="AA9" s="81"/>
      <c r="AB9" s="39">
        <f>AA9*'Tarifs 2023'!$B$7</f>
        <v>0</v>
      </c>
      <c r="AC9" s="81"/>
      <c r="AD9" s="39">
        <f>AC9*'Tarifs 2023'!$B$8</f>
        <v>0</v>
      </c>
      <c r="AE9" s="81"/>
      <c r="AF9" s="35">
        <f>AE9*'Tarifs 2023'!$B$9</f>
        <v>0</v>
      </c>
    </row>
    <row r="10" spans="1:56" ht="14" x14ac:dyDescent="0.2">
      <c r="A10" s="141"/>
      <c r="B10" s="118"/>
      <c r="C10" s="119"/>
      <c r="D10" s="77"/>
      <c r="E10" s="76"/>
      <c r="F10" s="46"/>
      <c r="G10" s="44"/>
      <c r="H10" s="37" t="str">
        <f t="shared" si="0"/>
        <v/>
      </c>
      <c r="I10" s="43" t="str">
        <f t="shared" si="1"/>
        <v/>
      </c>
      <c r="J10" s="43" t="str">
        <f t="shared" si="2"/>
        <v/>
      </c>
      <c r="K10" s="43" t="str">
        <f t="shared" si="3"/>
        <v/>
      </c>
      <c r="L10" s="38" t="str">
        <f t="shared" si="4"/>
        <v/>
      </c>
      <c r="M10" s="68"/>
      <c r="N10" s="136"/>
      <c r="O10" s="80"/>
      <c r="P10" s="36"/>
      <c r="Q10" s="99"/>
      <c r="R10" s="46"/>
      <c r="S10" s="44"/>
      <c r="T10" s="45"/>
      <c r="U10" s="97"/>
      <c r="V10" s="39">
        <f>U10*'Tarifs 2023'!$B$4</f>
        <v>0</v>
      </c>
      <c r="W10" s="81"/>
      <c r="X10" s="39">
        <f>W10*'Tarifs 2023'!$B$5</f>
        <v>0</v>
      </c>
      <c r="Y10" s="81"/>
      <c r="Z10" s="39">
        <f>Y10*'Tarifs 2023'!$B$6</f>
        <v>0</v>
      </c>
      <c r="AA10" s="81"/>
      <c r="AB10" s="39">
        <f>AA10*'Tarifs 2023'!$B$7</f>
        <v>0</v>
      </c>
      <c r="AC10" s="81"/>
      <c r="AD10" s="39">
        <f>AC10*'Tarifs 2023'!$B$8</f>
        <v>0</v>
      </c>
      <c r="AE10" s="81"/>
      <c r="AF10" s="35">
        <f>AE10*'Tarifs 2023'!$B$9</f>
        <v>0</v>
      </c>
    </row>
    <row r="11" spans="1:56" ht="14" x14ac:dyDescent="0.2">
      <c r="A11" s="141"/>
      <c r="B11" s="118"/>
      <c r="C11" s="119"/>
      <c r="D11" s="77"/>
      <c r="E11" s="76"/>
      <c r="F11" s="46"/>
      <c r="G11" s="44"/>
      <c r="H11" s="37" t="str">
        <f t="shared" si="0"/>
        <v/>
      </c>
      <c r="I11" s="43" t="str">
        <f t="shared" si="1"/>
        <v/>
      </c>
      <c r="J11" s="43" t="str">
        <f t="shared" si="2"/>
        <v/>
      </c>
      <c r="K11" s="43" t="str">
        <f t="shared" si="3"/>
        <v/>
      </c>
      <c r="L11" s="38" t="str">
        <f t="shared" si="4"/>
        <v/>
      </c>
      <c r="M11" s="68"/>
      <c r="N11" s="136"/>
      <c r="O11" s="80"/>
      <c r="P11" s="36"/>
      <c r="Q11" s="99"/>
      <c r="R11" s="46"/>
      <c r="S11" s="44"/>
      <c r="T11" s="45"/>
      <c r="U11" s="97"/>
      <c r="V11" s="39">
        <f>U11*'Tarifs 2023'!$B$4</f>
        <v>0</v>
      </c>
      <c r="W11" s="81"/>
      <c r="X11" s="39">
        <f>W11*'Tarifs 2023'!$B$5</f>
        <v>0</v>
      </c>
      <c r="Y11" s="81"/>
      <c r="Z11" s="39">
        <f>Y11*'Tarifs 2023'!$B$6</f>
        <v>0</v>
      </c>
      <c r="AA11" s="81"/>
      <c r="AB11" s="39">
        <f>AA11*'Tarifs 2023'!$B$7</f>
        <v>0</v>
      </c>
      <c r="AC11" s="81"/>
      <c r="AD11" s="39">
        <f>AC11*'Tarifs 2023'!$B$8</f>
        <v>0</v>
      </c>
      <c r="AE11" s="81"/>
      <c r="AF11" s="35">
        <f>AE11*'Tarifs 2023'!$B$9</f>
        <v>0</v>
      </c>
    </row>
    <row r="12" spans="1:56" ht="14" x14ac:dyDescent="0.2">
      <c r="A12" s="141"/>
      <c r="B12" s="118"/>
      <c r="C12" s="119"/>
      <c r="D12" s="77"/>
      <c r="E12" s="76"/>
      <c r="F12" s="46"/>
      <c r="G12" s="44"/>
      <c r="H12" s="37" t="str">
        <f t="shared" si="0"/>
        <v/>
      </c>
      <c r="I12" s="43" t="str">
        <f t="shared" si="1"/>
        <v/>
      </c>
      <c r="J12" s="43" t="str">
        <f t="shared" si="2"/>
        <v/>
      </c>
      <c r="K12" s="43" t="str">
        <f t="shared" si="3"/>
        <v/>
      </c>
      <c r="L12" s="38" t="str">
        <f t="shared" si="4"/>
        <v/>
      </c>
      <c r="M12" s="68"/>
      <c r="N12" s="136"/>
      <c r="O12" s="80"/>
      <c r="P12" s="36"/>
      <c r="Q12" s="99"/>
      <c r="R12" s="46"/>
      <c r="S12" s="48"/>
      <c r="T12" s="49"/>
      <c r="U12" s="97"/>
      <c r="V12" s="39">
        <f>U12*'Tarifs 2023'!$B$4</f>
        <v>0</v>
      </c>
      <c r="W12" s="81"/>
      <c r="X12" s="39">
        <f>W12*'Tarifs 2023'!$B$5</f>
        <v>0</v>
      </c>
      <c r="Y12" s="81"/>
      <c r="Z12" s="39">
        <f>Y12*'Tarifs 2023'!$B$6</f>
        <v>0</v>
      </c>
      <c r="AA12" s="81"/>
      <c r="AB12" s="39">
        <f>AA12*'Tarifs 2023'!$B$7</f>
        <v>0</v>
      </c>
      <c r="AC12" s="81"/>
      <c r="AD12" s="39">
        <f>AC12*'Tarifs 2023'!$B$8</f>
        <v>0</v>
      </c>
      <c r="AE12" s="81"/>
      <c r="AF12" s="35">
        <f>AE12*'Tarifs 2023'!$B$9</f>
        <v>0</v>
      </c>
    </row>
    <row r="13" spans="1:56" ht="14" x14ac:dyDescent="0.2">
      <c r="A13" s="141"/>
      <c r="B13" s="118"/>
      <c r="C13" s="119"/>
      <c r="D13" s="77"/>
      <c r="E13" s="76"/>
      <c r="F13" s="46"/>
      <c r="G13" s="44"/>
      <c r="H13" s="37" t="str">
        <f t="shared" si="0"/>
        <v/>
      </c>
      <c r="I13" s="43" t="str">
        <f t="shared" si="1"/>
        <v/>
      </c>
      <c r="J13" s="43" t="str">
        <f t="shared" si="2"/>
        <v/>
      </c>
      <c r="K13" s="43" t="str">
        <f t="shared" si="3"/>
        <v/>
      </c>
      <c r="L13" s="38" t="str">
        <f t="shared" si="4"/>
        <v/>
      </c>
      <c r="M13" s="68"/>
      <c r="N13" s="136"/>
      <c r="O13" s="80"/>
      <c r="P13" s="36"/>
      <c r="Q13" s="99"/>
      <c r="R13" s="46"/>
      <c r="S13" s="44"/>
      <c r="T13" s="45"/>
      <c r="U13" s="97"/>
      <c r="V13" s="39">
        <f>U13*'Tarifs 2023'!$B$4</f>
        <v>0</v>
      </c>
      <c r="W13" s="81"/>
      <c r="X13" s="39">
        <f>W13*'Tarifs 2023'!$B$5</f>
        <v>0</v>
      </c>
      <c r="Y13" s="81"/>
      <c r="Z13" s="39">
        <f>Y13*'Tarifs 2023'!$B$6</f>
        <v>0</v>
      </c>
      <c r="AA13" s="81"/>
      <c r="AB13" s="39">
        <f>AA13*'Tarifs 2023'!$B$7</f>
        <v>0</v>
      </c>
      <c r="AC13" s="81"/>
      <c r="AD13" s="39">
        <f>AC13*'Tarifs 2023'!$B$8</f>
        <v>0</v>
      </c>
      <c r="AE13" s="81"/>
      <c r="AF13" s="35">
        <f>AE13*'Tarifs 2023'!$B$9</f>
        <v>0</v>
      </c>
    </row>
    <row r="14" spans="1:56" ht="14" x14ac:dyDescent="0.2">
      <c r="A14" s="141"/>
      <c r="B14" s="118"/>
      <c r="C14" s="119"/>
      <c r="D14" s="77"/>
      <c r="E14" s="76"/>
      <c r="F14" s="46"/>
      <c r="G14" s="44"/>
      <c r="H14" s="37" t="str">
        <f t="shared" si="0"/>
        <v/>
      </c>
      <c r="I14" s="43" t="str">
        <f t="shared" si="1"/>
        <v/>
      </c>
      <c r="J14" s="43" t="str">
        <f t="shared" si="2"/>
        <v/>
      </c>
      <c r="K14" s="43" t="str">
        <f t="shared" si="3"/>
        <v/>
      </c>
      <c r="L14" s="38" t="str">
        <f t="shared" si="4"/>
        <v/>
      </c>
      <c r="M14" s="68"/>
      <c r="N14" s="136"/>
      <c r="O14" s="80"/>
      <c r="P14" s="36"/>
      <c r="Q14" s="99"/>
      <c r="R14" s="47"/>
      <c r="S14" s="48"/>
      <c r="T14" s="49"/>
      <c r="U14" s="97"/>
      <c r="V14" s="39">
        <f>U14*'Tarifs 2023'!$B$4</f>
        <v>0</v>
      </c>
      <c r="W14" s="81"/>
      <c r="X14" s="39">
        <f>W14*'Tarifs 2023'!$B$5</f>
        <v>0</v>
      </c>
      <c r="Y14" s="81"/>
      <c r="Z14" s="39">
        <f>Y14*'Tarifs 2023'!$B$6</f>
        <v>0</v>
      </c>
      <c r="AA14" s="81"/>
      <c r="AB14" s="39">
        <f>AA14*'Tarifs 2023'!$B$7</f>
        <v>0</v>
      </c>
      <c r="AC14" s="81"/>
      <c r="AD14" s="39">
        <f>AC14*'Tarifs 2023'!$B$8</f>
        <v>0</v>
      </c>
      <c r="AE14" s="81"/>
      <c r="AF14" s="35">
        <f>AE14*'Tarifs 2023'!$B$9</f>
        <v>0</v>
      </c>
    </row>
    <row r="15" spans="1:56" ht="14" x14ac:dyDescent="0.2">
      <c r="A15" s="141"/>
      <c r="B15" s="118"/>
      <c r="C15" s="119"/>
      <c r="D15" s="77"/>
      <c r="E15" s="76"/>
      <c r="F15" s="46"/>
      <c r="G15" s="44"/>
      <c r="H15" s="37" t="str">
        <f t="shared" si="0"/>
        <v/>
      </c>
      <c r="I15" s="43" t="str">
        <f t="shared" si="1"/>
        <v/>
      </c>
      <c r="J15" s="43" t="str">
        <f t="shared" si="2"/>
        <v/>
      </c>
      <c r="K15" s="43" t="str">
        <f t="shared" si="3"/>
        <v/>
      </c>
      <c r="L15" s="38" t="str">
        <f t="shared" si="4"/>
        <v/>
      </c>
      <c r="M15" s="68"/>
      <c r="N15" s="138"/>
      <c r="O15" s="80"/>
      <c r="P15" s="36"/>
      <c r="Q15" s="99"/>
      <c r="R15" s="47"/>
      <c r="S15" s="44"/>
      <c r="T15" s="45"/>
      <c r="U15" s="97"/>
      <c r="V15" s="39">
        <f>U15*'Tarifs 2023'!$B$4</f>
        <v>0</v>
      </c>
      <c r="W15" s="81"/>
      <c r="X15" s="39">
        <f>W15*'Tarifs 2023'!$B$5</f>
        <v>0</v>
      </c>
      <c r="Y15" s="81"/>
      <c r="Z15" s="39">
        <f>Y15*'Tarifs 2023'!$B$6</f>
        <v>0</v>
      </c>
      <c r="AA15" s="81"/>
      <c r="AB15" s="39">
        <f>AA15*'Tarifs 2023'!$B$7</f>
        <v>0</v>
      </c>
      <c r="AC15" s="81"/>
      <c r="AD15" s="39">
        <f>AC15*'Tarifs 2023'!$B$8</f>
        <v>0</v>
      </c>
      <c r="AE15" s="81"/>
      <c r="AF15" s="35">
        <f>AE15*'Tarifs 2023'!$B$9</f>
        <v>0</v>
      </c>
    </row>
    <row r="16" spans="1:56" ht="14" x14ac:dyDescent="0.2">
      <c r="A16" s="141"/>
      <c r="B16" s="118"/>
      <c r="C16" s="119"/>
      <c r="D16" s="77"/>
      <c r="E16" s="76"/>
      <c r="F16" s="46"/>
      <c r="G16" s="44"/>
      <c r="H16" s="37" t="str">
        <f t="shared" si="0"/>
        <v/>
      </c>
      <c r="I16" s="43" t="str">
        <f t="shared" si="1"/>
        <v/>
      </c>
      <c r="J16" s="43" t="str">
        <f t="shared" si="2"/>
        <v/>
      </c>
      <c r="K16" s="43" t="str">
        <f t="shared" si="3"/>
        <v/>
      </c>
      <c r="L16" s="38" t="str">
        <f t="shared" si="4"/>
        <v/>
      </c>
      <c r="M16" s="68"/>
      <c r="N16" s="137"/>
      <c r="O16" s="80"/>
      <c r="P16" s="36"/>
      <c r="Q16" s="99"/>
      <c r="R16" s="46"/>
      <c r="S16" s="44"/>
      <c r="T16" s="45"/>
      <c r="U16" s="97"/>
      <c r="V16" s="39">
        <f>U16*'Tarifs 2023'!$B$4</f>
        <v>0</v>
      </c>
      <c r="W16" s="81"/>
      <c r="X16" s="39">
        <f>W16*'Tarifs 2023'!$B$5</f>
        <v>0</v>
      </c>
      <c r="Y16" s="81"/>
      <c r="Z16" s="39">
        <f>Y16*'Tarifs 2023'!$B$6</f>
        <v>0</v>
      </c>
      <c r="AA16" s="81"/>
      <c r="AB16" s="39">
        <f>AA16*'Tarifs 2023'!$B$7</f>
        <v>0</v>
      </c>
      <c r="AC16" s="81"/>
      <c r="AD16" s="39">
        <f>AC16*'Tarifs 2023'!$B$8</f>
        <v>0</v>
      </c>
      <c r="AE16" s="81"/>
      <c r="AF16" s="35">
        <f>AE16*'Tarifs 2023'!$B$9</f>
        <v>0</v>
      </c>
    </row>
    <row r="17" spans="1:32" ht="14" x14ac:dyDescent="0.2">
      <c r="A17" s="141"/>
      <c r="B17" s="118"/>
      <c r="C17" s="119"/>
      <c r="D17" s="77"/>
      <c r="E17" s="76"/>
      <c r="F17" s="46"/>
      <c r="G17" s="44"/>
      <c r="H17" s="37" t="str">
        <f t="shared" si="0"/>
        <v/>
      </c>
      <c r="I17" s="43" t="str">
        <f t="shared" si="1"/>
        <v/>
      </c>
      <c r="J17" s="43" t="str">
        <f t="shared" si="2"/>
        <v/>
      </c>
      <c r="K17" s="43" t="str">
        <f t="shared" si="3"/>
        <v/>
      </c>
      <c r="L17" s="38" t="str">
        <f t="shared" si="4"/>
        <v/>
      </c>
      <c r="M17" s="68"/>
      <c r="N17" s="137"/>
      <c r="O17" s="80"/>
      <c r="P17" s="36"/>
      <c r="Q17" s="99"/>
      <c r="R17" s="46"/>
      <c r="S17" s="44"/>
      <c r="T17" s="45"/>
      <c r="U17" s="97"/>
      <c r="V17" s="39">
        <f>U17*'Tarifs 2023'!$B$4</f>
        <v>0</v>
      </c>
      <c r="W17" s="81"/>
      <c r="X17" s="39">
        <f>W17*'Tarifs 2023'!$B$5</f>
        <v>0</v>
      </c>
      <c r="Y17" s="81"/>
      <c r="Z17" s="39">
        <f>Y17*'Tarifs 2023'!$B$6</f>
        <v>0</v>
      </c>
      <c r="AA17" s="81"/>
      <c r="AB17" s="39">
        <f>AA17*'Tarifs 2023'!$B$7</f>
        <v>0</v>
      </c>
      <c r="AC17" s="81"/>
      <c r="AD17" s="39">
        <f>AC17*'Tarifs 2023'!$B$8</f>
        <v>0</v>
      </c>
      <c r="AE17" s="81"/>
      <c r="AF17" s="35">
        <f>AE17*'Tarifs 2023'!$B$9</f>
        <v>0</v>
      </c>
    </row>
    <row r="18" spans="1:32" ht="14" x14ac:dyDescent="0.2">
      <c r="A18" s="141"/>
      <c r="B18" s="118"/>
      <c r="C18" s="119"/>
      <c r="D18" s="77"/>
      <c r="E18" s="76"/>
      <c r="F18" s="46"/>
      <c r="G18" s="44"/>
      <c r="H18" s="37" t="str">
        <f t="shared" si="0"/>
        <v/>
      </c>
      <c r="I18" s="43" t="str">
        <f t="shared" si="1"/>
        <v/>
      </c>
      <c r="J18" s="43" t="str">
        <f t="shared" si="2"/>
        <v/>
      </c>
      <c r="K18" s="43" t="str">
        <f t="shared" si="3"/>
        <v/>
      </c>
      <c r="L18" s="38" t="str">
        <f t="shared" si="4"/>
        <v/>
      </c>
      <c r="M18" s="68"/>
      <c r="N18" s="136"/>
      <c r="O18" s="80"/>
      <c r="P18" s="36"/>
      <c r="Q18" s="99"/>
      <c r="R18" s="47"/>
      <c r="S18" s="44"/>
      <c r="T18" s="45"/>
      <c r="U18" s="97"/>
      <c r="V18" s="39">
        <f>U18*'Tarifs 2023'!$B$4</f>
        <v>0</v>
      </c>
      <c r="W18" s="81"/>
      <c r="X18" s="39">
        <f>W18*'Tarifs 2023'!$B$5</f>
        <v>0</v>
      </c>
      <c r="Y18" s="81"/>
      <c r="Z18" s="39">
        <f>Y18*'Tarifs 2023'!$B$6</f>
        <v>0</v>
      </c>
      <c r="AA18" s="81"/>
      <c r="AB18" s="39">
        <f>AA18*'Tarifs 2023'!$B$7</f>
        <v>0</v>
      </c>
      <c r="AC18" s="81"/>
      <c r="AD18" s="39">
        <f>AC18*'Tarifs 2023'!$B$8</f>
        <v>0</v>
      </c>
      <c r="AE18" s="81"/>
      <c r="AF18" s="35">
        <f>AE18*'Tarifs 2023'!$B$9</f>
        <v>0</v>
      </c>
    </row>
    <row r="19" spans="1:32" ht="14" x14ac:dyDescent="0.2">
      <c r="A19" s="141"/>
      <c r="B19" s="118"/>
      <c r="C19" s="119"/>
      <c r="D19" s="77"/>
      <c r="E19" s="76"/>
      <c r="F19" s="46"/>
      <c r="G19" s="44"/>
      <c r="H19" s="37" t="str">
        <f t="shared" si="0"/>
        <v/>
      </c>
      <c r="I19" s="43" t="str">
        <f t="shared" si="1"/>
        <v/>
      </c>
      <c r="J19" s="43" t="str">
        <f t="shared" si="2"/>
        <v/>
      </c>
      <c r="K19" s="43" t="str">
        <f t="shared" si="3"/>
        <v/>
      </c>
      <c r="L19" s="38" t="str">
        <f t="shared" si="4"/>
        <v/>
      </c>
      <c r="M19" s="68"/>
      <c r="N19" s="136"/>
      <c r="O19" s="80"/>
      <c r="P19" s="36"/>
      <c r="Q19" s="99"/>
      <c r="R19" s="46"/>
      <c r="S19" s="44"/>
      <c r="T19" s="45"/>
      <c r="U19" s="97"/>
      <c r="V19" s="39">
        <f>U19*'Tarifs 2023'!$B$4</f>
        <v>0</v>
      </c>
      <c r="W19" s="81"/>
      <c r="X19" s="39">
        <f>W19*'Tarifs 2023'!$B$5</f>
        <v>0</v>
      </c>
      <c r="Y19" s="81"/>
      <c r="Z19" s="39">
        <f>Y19*'Tarifs 2023'!$B$6</f>
        <v>0</v>
      </c>
      <c r="AA19" s="81"/>
      <c r="AB19" s="39">
        <f>AA19*'Tarifs 2023'!$B$7</f>
        <v>0</v>
      </c>
      <c r="AC19" s="81"/>
      <c r="AD19" s="39">
        <f>AC19*'Tarifs 2023'!$B$8</f>
        <v>0</v>
      </c>
      <c r="AE19" s="81"/>
      <c r="AF19" s="35">
        <f>AE19*'Tarifs 2023'!$B$9</f>
        <v>0</v>
      </c>
    </row>
    <row r="20" spans="1:32" ht="14" x14ac:dyDescent="0.2">
      <c r="A20" s="141"/>
      <c r="B20" s="118"/>
      <c r="C20" s="119"/>
      <c r="D20" s="77"/>
      <c r="E20" s="76"/>
      <c r="F20" s="46"/>
      <c r="G20" s="44"/>
      <c r="H20" s="37" t="str">
        <f t="shared" si="0"/>
        <v/>
      </c>
      <c r="I20" s="43" t="str">
        <f t="shared" si="1"/>
        <v/>
      </c>
      <c r="J20" s="43" t="str">
        <f t="shared" si="2"/>
        <v/>
      </c>
      <c r="K20" s="43" t="str">
        <f t="shared" si="3"/>
        <v/>
      </c>
      <c r="L20" s="38" t="str">
        <f t="shared" si="4"/>
        <v/>
      </c>
      <c r="M20" s="68"/>
      <c r="N20" s="137"/>
      <c r="O20" s="80"/>
      <c r="P20" s="36"/>
      <c r="Q20" s="99"/>
      <c r="R20" s="47"/>
      <c r="S20" s="48"/>
      <c r="T20" s="49"/>
      <c r="U20" s="97"/>
      <c r="V20" s="39">
        <f>U20*'Tarifs 2023'!$B$4</f>
        <v>0</v>
      </c>
      <c r="W20" s="81"/>
      <c r="X20" s="39">
        <f>W20*'Tarifs 2023'!$B$5</f>
        <v>0</v>
      </c>
      <c r="Y20" s="81"/>
      <c r="Z20" s="39">
        <f>Y20*'Tarifs 2023'!$B$6</f>
        <v>0</v>
      </c>
      <c r="AA20" s="81"/>
      <c r="AB20" s="39">
        <f>AA20*'Tarifs 2023'!$B$7</f>
        <v>0</v>
      </c>
      <c r="AC20" s="81"/>
      <c r="AD20" s="39">
        <f>AC20*'Tarifs 2023'!$B$8</f>
        <v>0</v>
      </c>
      <c r="AE20" s="81"/>
      <c r="AF20" s="35">
        <f>AE20*'Tarifs 2023'!$B$9</f>
        <v>0</v>
      </c>
    </row>
    <row r="21" spans="1:32" ht="14" x14ac:dyDescent="0.2">
      <c r="A21" s="141"/>
      <c r="B21" s="118"/>
      <c r="C21" s="119"/>
      <c r="D21" s="77"/>
      <c r="E21" s="76"/>
      <c r="F21" s="46"/>
      <c r="G21" s="44"/>
      <c r="H21" s="37" t="str">
        <f t="shared" si="0"/>
        <v/>
      </c>
      <c r="I21" s="43" t="str">
        <f t="shared" si="1"/>
        <v/>
      </c>
      <c r="J21" s="43" t="str">
        <f t="shared" si="2"/>
        <v/>
      </c>
      <c r="K21" s="43" t="str">
        <f t="shared" si="3"/>
        <v/>
      </c>
      <c r="L21" s="38" t="str">
        <f t="shared" si="4"/>
        <v/>
      </c>
      <c r="M21" s="68"/>
      <c r="N21" s="136"/>
      <c r="O21" s="80"/>
      <c r="P21" s="36"/>
      <c r="Q21" s="99"/>
      <c r="R21" s="47"/>
      <c r="S21" s="48"/>
      <c r="T21" s="49"/>
      <c r="U21" s="97"/>
      <c r="V21" s="39">
        <f>U21*'Tarifs 2023'!$B$4</f>
        <v>0</v>
      </c>
      <c r="W21" s="81"/>
      <c r="X21" s="39">
        <f>W21*'Tarifs 2023'!$B$5</f>
        <v>0</v>
      </c>
      <c r="Y21" s="81"/>
      <c r="Z21" s="39">
        <f>Y21*'Tarifs 2023'!$B$6</f>
        <v>0</v>
      </c>
      <c r="AA21" s="81"/>
      <c r="AB21" s="39">
        <f>AA21*'Tarifs 2023'!$B$7</f>
        <v>0</v>
      </c>
      <c r="AC21" s="81"/>
      <c r="AD21" s="39">
        <f>AC21*'Tarifs 2023'!$B$8</f>
        <v>0</v>
      </c>
      <c r="AE21" s="81"/>
      <c r="AF21" s="35">
        <f>AE21*'Tarifs 2023'!$B$9</f>
        <v>0</v>
      </c>
    </row>
    <row r="22" spans="1:32" ht="14" x14ac:dyDescent="0.2">
      <c r="A22" s="141"/>
      <c r="B22" s="118"/>
      <c r="C22" s="119"/>
      <c r="D22" s="77"/>
      <c r="E22" s="76"/>
      <c r="F22" s="46"/>
      <c r="G22" s="44"/>
      <c r="H22" s="37" t="str">
        <f t="shared" si="0"/>
        <v/>
      </c>
      <c r="I22" s="43" t="str">
        <f t="shared" si="1"/>
        <v/>
      </c>
      <c r="J22" s="43" t="str">
        <f t="shared" si="2"/>
        <v/>
      </c>
      <c r="K22" s="43" t="str">
        <f t="shared" si="3"/>
        <v/>
      </c>
      <c r="L22" s="38" t="str">
        <f t="shared" si="4"/>
        <v/>
      </c>
      <c r="M22" s="68"/>
      <c r="N22" s="136"/>
      <c r="O22" s="80"/>
      <c r="P22" s="36"/>
      <c r="Q22" s="99"/>
      <c r="R22" s="47"/>
      <c r="S22" s="48"/>
      <c r="T22" s="49"/>
      <c r="U22" s="97"/>
      <c r="V22" s="39">
        <f>U22*'Tarifs 2023'!$B$4</f>
        <v>0</v>
      </c>
      <c r="W22" s="81"/>
      <c r="X22" s="39">
        <f>W22*'Tarifs 2023'!$B$5</f>
        <v>0</v>
      </c>
      <c r="Y22" s="81"/>
      <c r="Z22" s="39">
        <f>Y22*'Tarifs 2023'!$B$6</f>
        <v>0</v>
      </c>
      <c r="AA22" s="81"/>
      <c r="AB22" s="39">
        <f>AA22*'Tarifs 2023'!$B$7</f>
        <v>0</v>
      </c>
      <c r="AC22" s="81"/>
      <c r="AD22" s="39">
        <f>AC22*'Tarifs 2023'!$B$8</f>
        <v>0</v>
      </c>
      <c r="AE22" s="81"/>
      <c r="AF22" s="35">
        <f>AE22*'Tarifs 2023'!$B$9</f>
        <v>0</v>
      </c>
    </row>
    <row r="23" spans="1:32" ht="14" x14ac:dyDescent="0.2">
      <c r="A23" s="141"/>
      <c r="B23" s="118"/>
      <c r="C23" s="119"/>
      <c r="D23" s="77"/>
      <c r="E23" s="76"/>
      <c r="F23" s="46"/>
      <c r="G23" s="44"/>
      <c r="H23" s="37" t="str">
        <f t="shared" si="0"/>
        <v/>
      </c>
      <c r="I23" s="43" t="str">
        <f t="shared" si="1"/>
        <v/>
      </c>
      <c r="J23" s="43" t="str">
        <f t="shared" si="2"/>
        <v/>
      </c>
      <c r="K23" s="43" t="str">
        <f t="shared" si="3"/>
        <v/>
      </c>
      <c r="L23" s="38" t="str">
        <f t="shared" si="4"/>
        <v/>
      </c>
      <c r="M23" s="68"/>
      <c r="N23" s="136"/>
      <c r="O23" s="80"/>
      <c r="P23" s="82"/>
      <c r="Q23" s="99"/>
      <c r="R23" s="47"/>
      <c r="S23" s="48"/>
      <c r="T23" s="49"/>
      <c r="U23" s="97"/>
      <c r="V23" s="39">
        <f>U23*'Tarifs 2023'!$B$4</f>
        <v>0</v>
      </c>
      <c r="W23" s="81"/>
      <c r="X23" s="39">
        <f>W23*'Tarifs 2023'!$B$5</f>
        <v>0</v>
      </c>
      <c r="Y23" s="81"/>
      <c r="Z23" s="39">
        <f>Y23*'Tarifs 2023'!$B$6</f>
        <v>0</v>
      </c>
      <c r="AA23" s="81"/>
      <c r="AB23" s="39">
        <f>AA23*'Tarifs 2023'!$B$7</f>
        <v>0</v>
      </c>
      <c r="AC23" s="81"/>
      <c r="AD23" s="39">
        <f>AC23*'Tarifs 2023'!$B$8</f>
        <v>0</v>
      </c>
      <c r="AE23" s="81"/>
      <c r="AF23" s="35">
        <f>AE23*'Tarifs 2023'!$B$9</f>
        <v>0</v>
      </c>
    </row>
    <row r="24" spans="1:32" ht="14" x14ac:dyDescent="0.2">
      <c r="A24" s="140"/>
      <c r="B24" s="118"/>
      <c r="C24" s="119"/>
      <c r="D24" s="75"/>
      <c r="E24" s="76"/>
      <c r="F24" s="46"/>
      <c r="G24" s="44"/>
      <c r="H24" s="37" t="str">
        <f t="shared" si="0"/>
        <v/>
      </c>
      <c r="I24" s="43" t="str">
        <f t="shared" si="1"/>
        <v/>
      </c>
      <c r="J24" s="43" t="str">
        <f t="shared" si="2"/>
        <v/>
      </c>
      <c r="K24" s="43" t="str">
        <f t="shared" si="3"/>
        <v/>
      </c>
      <c r="L24" s="38" t="str">
        <f t="shared" si="4"/>
        <v/>
      </c>
      <c r="M24" s="68"/>
      <c r="N24" s="136"/>
      <c r="O24" s="83"/>
      <c r="P24" s="36"/>
      <c r="Q24" s="99"/>
      <c r="R24" s="46"/>
      <c r="S24" s="44"/>
      <c r="T24" s="45"/>
      <c r="U24" s="97"/>
      <c r="V24" s="39">
        <f>U24*'Tarifs 2023'!$B$4</f>
        <v>0</v>
      </c>
      <c r="W24" s="81"/>
      <c r="X24" s="39">
        <f>W24*'Tarifs 2023'!$B$5</f>
        <v>0</v>
      </c>
      <c r="Y24" s="81"/>
      <c r="Z24" s="39">
        <f>Y24*'Tarifs 2023'!$B$6</f>
        <v>0</v>
      </c>
      <c r="AA24" s="81"/>
      <c r="AB24" s="39">
        <f>AA24*'Tarifs 2023'!$B$7</f>
        <v>0</v>
      </c>
      <c r="AC24" s="81"/>
      <c r="AD24" s="39">
        <f>AC24*'Tarifs 2023'!$B$8</f>
        <v>0</v>
      </c>
      <c r="AE24" s="81"/>
      <c r="AF24" s="35">
        <f>AE24*'Tarifs 2023'!$B$9</f>
        <v>0</v>
      </c>
    </row>
    <row r="25" spans="1:32" ht="14" x14ac:dyDescent="0.2">
      <c r="A25" s="141"/>
      <c r="B25" s="118"/>
      <c r="C25" s="119"/>
      <c r="D25" s="77"/>
      <c r="E25" s="76"/>
      <c r="F25" s="46"/>
      <c r="G25" s="44"/>
      <c r="H25" s="37" t="str">
        <f t="shared" si="0"/>
        <v/>
      </c>
      <c r="I25" s="43" t="str">
        <f t="shared" si="1"/>
        <v/>
      </c>
      <c r="J25" s="43" t="str">
        <f t="shared" si="2"/>
        <v/>
      </c>
      <c r="K25" s="43" t="str">
        <f t="shared" si="3"/>
        <v/>
      </c>
      <c r="L25" s="38" t="str">
        <f t="shared" si="4"/>
        <v/>
      </c>
      <c r="M25" s="68"/>
      <c r="N25" s="136"/>
      <c r="O25" s="80"/>
      <c r="P25" s="36"/>
      <c r="Q25" s="99"/>
      <c r="R25" s="84"/>
      <c r="S25" s="85"/>
      <c r="T25" s="86"/>
      <c r="U25" s="97"/>
      <c r="V25" s="39">
        <f>U25*'Tarifs 2023'!$B$4</f>
        <v>0</v>
      </c>
      <c r="W25" s="81"/>
      <c r="X25" s="39">
        <f>W25*'Tarifs 2023'!$B$5</f>
        <v>0</v>
      </c>
      <c r="Y25" s="81"/>
      <c r="Z25" s="39">
        <f>Y25*'Tarifs 2023'!$B$6</f>
        <v>0</v>
      </c>
      <c r="AA25" s="81"/>
      <c r="AB25" s="39">
        <f>AA25*'Tarifs 2023'!$B$7</f>
        <v>0</v>
      </c>
      <c r="AC25" s="81"/>
      <c r="AD25" s="39">
        <f>AC25*'Tarifs 2023'!$B$8</f>
        <v>0</v>
      </c>
      <c r="AE25" s="81"/>
      <c r="AF25" s="35">
        <f>AE25*'Tarifs 2023'!$B$9</f>
        <v>0</v>
      </c>
    </row>
    <row r="26" spans="1:32" ht="14" x14ac:dyDescent="0.2">
      <c r="A26" s="141"/>
      <c r="B26" s="118"/>
      <c r="C26" s="119"/>
      <c r="D26" s="77"/>
      <c r="E26" s="76"/>
      <c r="F26" s="46"/>
      <c r="G26" s="44"/>
      <c r="H26" s="37" t="str">
        <f t="shared" si="0"/>
        <v/>
      </c>
      <c r="I26" s="43" t="str">
        <f t="shared" si="1"/>
        <v/>
      </c>
      <c r="J26" s="43" t="str">
        <f t="shared" si="2"/>
        <v/>
      </c>
      <c r="K26" s="43" t="str">
        <f t="shared" si="3"/>
        <v/>
      </c>
      <c r="L26" s="38" t="str">
        <f t="shared" si="4"/>
        <v/>
      </c>
      <c r="M26" s="68"/>
      <c r="N26" s="136"/>
      <c r="O26" s="80"/>
      <c r="P26" s="82"/>
      <c r="Q26" s="99"/>
      <c r="R26" s="46"/>
      <c r="S26" s="44"/>
      <c r="T26" s="45"/>
      <c r="U26" s="97"/>
      <c r="V26" s="39">
        <f>U26*'Tarifs 2023'!$B$4</f>
        <v>0</v>
      </c>
      <c r="W26" s="81"/>
      <c r="X26" s="39">
        <f>W26*'Tarifs 2023'!$B$5</f>
        <v>0</v>
      </c>
      <c r="Y26" s="81"/>
      <c r="Z26" s="39">
        <f>Y26*'Tarifs 2023'!$B$6</f>
        <v>0</v>
      </c>
      <c r="AA26" s="81"/>
      <c r="AB26" s="39">
        <f>AA26*'Tarifs 2023'!$B$7</f>
        <v>0</v>
      </c>
      <c r="AC26" s="81"/>
      <c r="AD26" s="39">
        <f>AC26*'Tarifs 2023'!$B$8</f>
        <v>0</v>
      </c>
      <c r="AE26" s="81"/>
      <c r="AF26" s="35">
        <f>AE26*'Tarifs 2023'!$B$9</f>
        <v>0</v>
      </c>
    </row>
    <row r="27" spans="1:32" ht="14" x14ac:dyDescent="0.2">
      <c r="A27" s="141"/>
      <c r="B27" s="118"/>
      <c r="C27" s="119"/>
      <c r="D27" s="77"/>
      <c r="E27" s="76"/>
      <c r="F27" s="46"/>
      <c r="G27" s="44"/>
      <c r="H27" s="37" t="str">
        <f t="shared" si="0"/>
        <v/>
      </c>
      <c r="I27" s="43" t="str">
        <f t="shared" si="1"/>
        <v/>
      </c>
      <c r="J27" s="43" t="str">
        <f t="shared" si="2"/>
        <v/>
      </c>
      <c r="K27" s="43" t="str">
        <f t="shared" si="3"/>
        <v/>
      </c>
      <c r="L27" s="38" t="str">
        <f t="shared" si="4"/>
        <v/>
      </c>
      <c r="M27" s="68"/>
      <c r="N27" s="136"/>
      <c r="O27" s="80"/>
      <c r="P27" s="82"/>
      <c r="Q27" s="99"/>
      <c r="R27" s="46"/>
      <c r="S27" s="44"/>
      <c r="T27" s="45"/>
      <c r="U27" s="97"/>
      <c r="V27" s="39">
        <f>U27*'Tarifs 2023'!$B$4</f>
        <v>0</v>
      </c>
      <c r="W27" s="81"/>
      <c r="X27" s="39">
        <f>W27*'Tarifs 2023'!$B$5</f>
        <v>0</v>
      </c>
      <c r="Y27" s="81"/>
      <c r="Z27" s="39">
        <f>Y27*'Tarifs 2023'!$B$6</f>
        <v>0</v>
      </c>
      <c r="AA27" s="81"/>
      <c r="AB27" s="39">
        <f>AA27*'Tarifs 2023'!$B$7</f>
        <v>0</v>
      </c>
      <c r="AC27" s="81"/>
      <c r="AD27" s="39">
        <f>AC27*'Tarifs 2023'!$B$8</f>
        <v>0</v>
      </c>
      <c r="AE27" s="81"/>
      <c r="AF27" s="35">
        <f>AE27*'Tarifs 2023'!$B$9</f>
        <v>0</v>
      </c>
    </row>
    <row r="28" spans="1:32" ht="14" x14ac:dyDescent="0.2">
      <c r="A28" s="141"/>
      <c r="B28" s="118"/>
      <c r="C28" s="119"/>
      <c r="D28" s="77"/>
      <c r="E28" s="76"/>
      <c r="F28" s="46"/>
      <c r="G28" s="44"/>
      <c r="H28" s="37" t="str">
        <f t="shared" si="0"/>
        <v/>
      </c>
      <c r="I28" s="43" t="str">
        <f t="shared" si="1"/>
        <v/>
      </c>
      <c r="J28" s="43" t="str">
        <f t="shared" si="2"/>
        <v/>
      </c>
      <c r="K28" s="43" t="str">
        <f t="shared" si="3"/>
        <v/>
      </c>
      <c r="L28" s="38" t="str">
        <f t="shared" si="4"/>
        <v/>
      </c>
      <c r="M28" s="68"/>
      <c r="N28" s="136"/>
      <c r="O28" s="80"/>
      <c r="P28" s="82"/>
      <c r="Q28" s="99"/>
      <c r="R28" s="46"/>
      <c r="S28" s="44"/>
      <c r="T28" s="45"/>
      <c r="U28" s="97"/>
      <c r="V28" s="39">
        <f>U28*'Tarifs 2023'!$B$4</f>
        <v>0</v>
      </c>
      <c r="W28" s="81"/>
      <c r="X28" s="39">
        <f>W28*'Tarifs 2023'!$B$5</f>
        <v>0</v>
      </c>
      <c r="Y28" s="81"/>
      <c r="Z28" s="39">
        <f>Y28*'Tarifs 2023'!$B$6</f>
        <v>0</v>
      </c>
      <c r="AA28" s="81"/>
      <c r="AB28" s="39">
        <f>AA28*'Tarifs 2023'!$B$7</f>
        <v>0</v>
      </c>
      <c r="AC28" s="81"/>
      <c r="AD28" s="39">
        <f>AC28*'Tarifs 2023'!$B$8</f>
        <v>0</v>
      </c>
      <c r="AE28" s="81"/>
      <c r="AF28" s="35">
        <f>AE28*'Tarifs 2023'!$B$9</f>
        <v>0</v>
      </c>
    </row>
    <row r="29" spans="1:32" ht="14" x14ac:dyDescent="0.2">
      <c r="A29" s="141"/>
      <c r="B29" s="118"/>
      <c r="C29" s="119"/>
      <c r="D29" s="75"/>
      <c r="E29" s="76"/>
      <c r="F29" s="46"/>
      <c r="G29" s="44"/>
      <c r="H29" s="37" t="str">
        <f t="shared" si="0"/>
        <v/>
      </c>
      <c r="I29" s="43" t="str">
        <f t="shared" si="1"/>
        <v/>
      </c>
      <c r="J29" s="43" t="str">
        <f t="shared" si="2"/>
        <v/>
      </c>
      <c r="K29" s="43" t="str">
        <f t="shared" si="3"/>
        <v/>
      </c>
      <c r="L29" s="38" t="str">
        <f t="shared" si="4"/>
        <v/>
      </c>
      <c r="M29" s="68"/>
      <c r="N29" s="136"/>
      <c r="O29" s="83"/>
      <c r="P29" s="36"/>
      <c r="Q29" s="99"/>
      <c r="R29" s="46"/>
      <c r="S29" s="44"/>
      <c r="T29" s="45"/>
      <c r="U29" s="97"/>
      <c r="V29" s="39">
        <f>U29*'Tarifs 2023'!$B$4</f>
        <v>0</v>
      </c>
      <c r="W29" s="81"/>
      <c r="X29" s="39">
        <f>W29*'Tarifs 2023'!$B$5</f>
        <v>0</v>
      </c>
      <c r="Y29" s="81"/>
      <c r="Z29" s="39">
        <f>Y29*'Tarifs 2023'!$B$6</f>
        <v>0</v>
      </c>
      <c r="AA29" s="81"/>
      <c r="AB29" s="39">
        <f>AA29*'Tarifs 2023'!$B$7</f>
        <v>0</v>
      </c>
      <c r="AC29" s="81"/>
      <c r="AD29" s="39">
        <f>AC29*'Tarifs 2023'!$B$8</f>
        <v>0</v>
      </c>
      <c r="AE29" s="81"/>
      <c r="AF29" s="35">
        <f>AE29*'Tarifs 2023'!$B$9</f>
        <v>0</v>
      </c>
    </row>
    <row r="30" spans="1:32" ht="14" x14ac:dyDescent="0.2">
      <c r="A30" s="141"/>
      <c r="B30" s="118"/>
      <c r="C30" s="119"/>
      <c r="D30" s="77"/>
      <c r="E30" s="76"/>
      <c r="F30" s="46"/>
      <c r="G30" s="44"/>
      <c r="H30" s="37" t="str">
        <f t="shared" si="0"/>
        <v/>
      </c>
      <c r="I30" s="43" t="str">
        <f t="shared" si="1"/>
        <v/>
      </c>
      <c r="J30" s="43" t="str">
        <f t="shared" si="2"/>
        <v/>
      </c>
      <c r="K30" s="43" t="str">
        <f t="shared" si="3"/>
        <v/>
      </c>
      <c r="L30" s="38" t="str">
        <f t="shared" si="4"/>
        <v/>
      </c>
      <c r="M30" s="68"/>
      <c r="N30" s="136"/>
      <c r="O30" s="80"/>
      <c r="P30" s="87"/>
      <c r="Q30" s="99"/>
      <c r="R30" s="46"/>
      <c r="S30" s="44"/>
      <c r="T30" s="45"/>
      <c r="U30" s="97"/>
      <c r="V30" s="39">
        <f>U30*'Tarifs 2023'!$B$4</f>
        <v>0</v>
      </c>
      <c r="W30" s="81"/>
      <c r="X30" s="39">
        <f>W30*'Tarifs 2023'!$B$5</f>
        <v>0</v>
      </c>
      <c r="Y30" s="81"/>
      <c r="Z30" s="39">
        <f>Y30*'Tarifs 2023'!$B$6</f>
        <v>0</v>
      </c>
      <c r="AA30" s="81"/>
      <c r="AB30" s="39">
        <f>AA30*'Tarifs 2023'!$B$7</f>
        <v>0</v>
      </c>
      <c r="AC30" s="81"/>
      <c r="AD30" s="39">
        <f>AC30*'Tarifs 2023'!$B$8</f>
        <v>0</v>
      </c>
      <c r="AE30" s="81"/>
      <c r="AF30" s="35">
        <f>AE30*'Tarifs 2023'!$B$9</f>
        <v>0</v>
      </c>
    </row>
    <row r="31" spans="1:32" ht="14" x14ac:dyDescent="0.2">
      <c r="A31" s="141"/>
      <c r="B31" s="118"/>
      <c r="C31" s="119"/>
      <c r="D31" s="77"/>
      <c r="E31" s="76"/>
      <c r="F31" s="46"/>
      <c r="G31" s="44"/>
      <c r="H31" s="37" t="str">
        <f t="shared" si="0"/>
        <v/>
      </c>
      <c r="I31" s="43" t="str">
        <f t="shared" si="1"/>
        <v/>
      </c>
      <c r="J31" s="43" t="str">
        <f t="shared" si="2"/>
        <v/>
      </c>
      <c r="K31" s="43" t="str">
        <f t="shared" si="3"/>
        <v/>
      </c>
      <c r="L31" s="38" t="str">
        <f t="shared" si="4"/>
        <v/>
      </c>
      <c r="M31" s="68"/>
      <c r="N31" s="136"/>
      <c r="O31" s="80"/>
      <c r="P31" s="36"/>
      <c r="Q31" s="99"/>
      <c r="R31" s="46"/>
      <c r="S31" s="44"/>
      <c r="T31" s="45"/>
      <c r="U31" s="97"/>
      <c r="V31" s="39">
        <f>U31*'Tarifs 2023'!$B$4</f>
        <v>0</v>
      </c>
      <c r="W31" s="81"/>
      <c r="X31" s="39">
        <f>W31*'Tarifs 2023'!$B$5</f>
        <v>0</v>
      </c>
      <c r="Y31" s="81"/>
      <c r="Z31" s="39">
        <f>Y31*'Tarifs 2023'!$B$6</f>
        <v>0</v>
      </c>
      <c r="AA31" s="81"/>
      <c r="AB31" s="39">
        <f>AA31*'Tarifs 2023'!$B$7</f>
        <v>0</v>
      </c>
      <c r="AC31" s="81"/>
      <c r="AD31" s="39">
        <f>AC31*'Tarifs 2023'!$B$8</f>
        <v>0</v>
      </c>
      <c r="AE31" s="81"/>
      <c r="AF31" s="35">
        <f>AE31*'Tarifs 2023'!$B$9</f>
        <v>0</v>
      </c>
    </row>
    <row r="32" spans="1:32" ht="14" x14ac:dyDescent="0.2">
      <c r="A32" s="141"/>
      <c r="B32" s="118"/>
      <c r="C32" s="119"/>
      <c r="D32" s="77"/>
      <c r="E32" s="76"/>
      <c r="F32" s="46"/>
      <c r="G32" s="44"/>
      <c r="H32" s="37" t="str">
        <f t="shared" si="0"/>
        <v/>
      </c>
      <c r="I32" s="43" t="str">
        <f t="shared" si="1"/>
        <v/>
      </c>
      <c r="J32" s="43" t="str">
        <f t="shared" si="2"/>
        <v/>
      </c>
      <c r="K32" s="43" t="str">
        <f t="shared" si="3"/>
        <v/>
      </c>
      <c r="L32" s="38" t="str">
        <f t="shared" si="4"/>
        <v/>
      </c>
      <c r="M32" s="68"/>
      <c r="N32" s="137"/>
      <c r="O32" s="80"/>
      <c r="P32" s="36"/>
      <c r="Q32" s="99"/>
      <c r="R32" s="46"/>
      <c r="S32" s="44"/>
      <c r="T32" s="45"/>
      <c r="U32" s="97"/>
      <c r="V32" s="39">
        <f>U32*'Tarifs 2023'!$B$4</f>
        <v>0</v>
      </c>
      <c r="W32" s="81"/>
      <c r="X32" s="39">
        <f>W32*'Tarifs 2023'!$B$5</f>
        <v>0</v>
      </c>
      <c r="Y32" s="81"/>
      <c r="Z32" s="39">
        <f>Y32*'Tarifs 2023'!$B$6</f>
        <v>0</v>
      </c>
      <c r="AA32" s="81"/>
      <c r="AB32" s="39">
        <f>AA32*'Tarifs 2023'!$B$7</f>
        <v>0</v>
      </c>
      <c r="AC32" s="81"/>
      <c r="AD32" s="39">
        <f>AC32*'Tarifs 2023'!$B$8</f>
        <v>0</v>
      </c>
      <c r="AE32" s="81"/>
      <c r="AF32" s="35">
        <f>AE32*'Tarifs 2023'!$B$9</f>
        <v>0</v>
      </c>
    </row>
    <row r="33" spans="1:32" ht="14" x14ac:dyDescent="0.2">
      <c r="A33" s="141"/>
      <c r="B33" s="118"/>
      <c r="C33" s="119"/>
      <c r="D33" s="77"/>
      <c r="E33" s="76"/>
      <c r="F33" s="46"/>
      <c r="G33" s="44"/>
      <c r="H33" s="37" t="str">
        <f t="shared" si="0"/>
        <v/>
      </c>
      <c r="I33" s="43" t="str">
        <f t="shared" si="1"/>
        <v/>
      </c>
      <c r="J33" s="43" t="str">
        <f t="shared" si="2"/>
        <v/>
      </c>
      <c r="K33" s="43" t="str">
        <f t="shared" si="3"/>
        <v/>
      </c>
      <c r="L33" s="38" t="str">
        <f t="shared" si="4"/>
        <v/>
      </c>
      <c r="M33" s="68"/>
      <c r="N33" s="137"/>
      <c r="O33" s="80"/>
      <c r="P33" s="50"/>
      <c r="Q33" s="99"/>
      <c r="R33" s="46"/>
      <c r="S33" s="44"/>
      <c r="T33" s="45"/>
      <c r="U33" s="97"/>
      <c r="V33" s="39">
        <f>U33*'Tarifs 2023'!$B$4</f>
        <v>0</v>
      </c>
      <c r="W33" s="81"/>
      <c r="X33" s="39">
        <f>W33*'Tarifs 2023'!$B$5</f>
        <v>0</v>
      </c>
      <c r="Y33" s="81"/>
      <c r="Z33" s="39">
        <f>Y33*'Tarifs 2023'!$B$6</f>
        <v>0</v>
      </c>
      <c r="AA33" s="81"/>
      <c r="AB33" s="39">
        <f>AA33*'Tarifs 2023'!$B$7</f>
        <v>0</v>
      </c>
      <c r="AC33" s="81"/>
      <c r="AD33" s="39">
        <f>AC33*'Tarifs 2023'!$B$8</f>
        <v>0</v>
      </c>
      <c r="AE33" s="81"/>
      <c r="AF33" s="35">
        <f>AE33*'Tarifs 2023'!$B$9</f>
        <v>0</v>
      </c>
    </row>
    <row r="34" spans="1:32" ht="14" x14ac:dyDescent="0.2">
      <c r="A34" s="141"/>
      <c r="B34" s="118"/>
      <c r="C34" s="119"/>
      <c r="D34" s="77"/>
      <c r="E34" s="76"/>
      <c r="F34" s="46"/>
      <c r="G34" s="44"/>
      <c r="H34" s="37" t="str">
        <f t="shared" si="0"/>
        <v/>
      </c>
      <c r="I34" s="43" t="str">
        <f t="shared" si="1"/>
        <v/>
      </c>
      <c r="J34" s="43" t="str">
        <f t="shared" si="2"/>
        <v/>
      </c>
      <c r="K34" s="43" t="str">
        <f t="shared" si="3"/>
        <v/>
      </c>
      <c r="L34" s="38" t="str">
        <f t="shared" si="4"/>
        <v/>
      </c>
      <c r="M34" s="68"/>
      <c r="N34" s="137"/>
      <c r="O34" s="80"/>
      <c r="P34" s="36"/>
      <c r="Q34" s="99"/>
      <c r="R34" s="47"/>
      <c r="S34" s="44"/>
      <c r="T34" s="45"/>
      <c r="U34" s="97"/>
      <c r="V34" s="39">
        <f>U34*'Tarifs 2023'!$B$4</f>
        <v>0</v>
      </c>
      <c r="W34" s="81"/>
      <c r="X34" s="39">
        <f>W34*'Tarifs 2023'!$B$5</f>
        <v>0</v>
      </c>
      <c r="Y34" s="81"/>
      <c r="Z34" s="39">
        <f>Y34*'Tarifs 2023'!$B$6</f>
        <v>0</v>
      </c>
      <c r="AA34" s="81"/>
      <c r="AB34" s="39">
        <f>AA34*'Tarifs 2023'!$B$7</f>
        <v>0</v>
      </c>
      <c r="AC34" s="81"/>
      <c r="AD34" s="39">
        <f>AC34*'Tarifs 2023'!$B$8</f>
        <v>0</v>
      </c>
      <c r="AE34" s="81"/>
      <c r="AF34" s="35">
        <f>AE34*'Tarifs 2023'!$B$9</f>
        <v>0</v>
      </c>
    </row>
    <row r="35" spans="1:32" ht="14" x14ac:dyDescent="0.2">
      <c r="A35" s="141"/>
      <c r="B35" s="118"/>
      <c r="C35" s="119"/>
      <c r="D35" s="77"/>
      <c r="E35" s="76"/>
      <c r="F35" s="46"/>
      <c r="G35" s="44"/>
      <c r="H35" s="37" t="str">
        <f t="shared" si="0"/>
        <v/>
      </c>
      <c r="I35" s="43" t="str">
        <f t="shared" si="1"/>
        <v/>
      </c>
      <c r="J35" s="43" t="str">
        <f t="shared" si="2"/>
        <v/>
      </c>
      <c r="K35" s="43" t="str">
        <f t="shared" si="3"/>
        <v/>
      </c>
      <c r="L35" s="38" t="str">
        <f t="shared" si="4"/>
        <v/>
      </c>
      <c r="M35" s="68"/>
      <c r="N35" s="137"/>
      <c r="O35" s="80"/>
      <c r="P35" s="36"/>
      <c r="Q35" s="99"/>
      <c r="R35" s="46"/>
      <c r="S35" s="44"/>
      <c r="T35" s="45"/>
      <c r="U35" s="97"/>
      <c r="V35" s="39">
        <f>U35*'Tarifs 2023'!$B$4</f>
        <v>0</v>
      </c>
      <c r="W35" s="81"/>
      <c r="X35" s="39">
        <f>W35*'Tarifs 2023'!$B$5</f>
        <v>0</v>
      </c>
      <c r="Y35" s="81"/>
      <c r="Z35" s="39">
        <f>Y35*'Tarifs 2023'!$B$6</f>
        <v>0</v>
      </c>
      <c r="AA35" s="81"/>
      <c r="AB35" s="39">
        <f>AA35*'Tarifs 2023'!$B$7</f>
        <v>0</v>
      </c>
      <c r="AC35" s="81"/>
      <c r="AD35" s="39">
        <f>AC35*'Tarifs 2023'!$B$8</f>
        <v>0</v>
      </c>
      <c r="AE35" s="81"/>
      <c r="AF35" s="35">
        <f>AE35*'Tarifs 2023'!$B$9</f>
        <v>0</v>
      </c>
    </row>
    <row r="36" spans="1:32" ht="14" x14ac:dyDescent="0.2">
      <c r="A36" s="141"/>
      <c r="B36" s="118"/>
      <c r="C36" s="119"/>
      <c r="D36" s="77"/>
      <c r="E36" s="76"/>
      <c r="F36" s="46"/>
      <c r="G36" s="44"/>
      <c r="H36" s="37" t="str">
        <f t="shared" si="0"/>
        <v/>
      </c>
      <c r="I36" s="43" t="str">
        <f t="shared" si="1"/>
        <v/>
      </c>
      <c r="J36" s="43" t="str">
        <f t="shared" si="2"/>
        <v/>
      </c>
      <c r="K36" s="43" t="str">
        <f t="shared" si="3"/>
        <v/>
      </c>
      <c r="L36" s="38" t="str">
        <f t="shared" si="4"/>
        <v/>
      </c>
      <c r="M36" s="68"/>
      <c r="N36" s="137"/>
      <c r="O36" s="80"/>
      <c r="P36" s="36"/>
      <c r="Q36" s="99"/>
      <c r="R36" s="47"/>
      <c r="S36" s="44"/>
      <c r="T36" s="45"/>
      <c r="U36" s="97"/>
      <c r="V36" s="39">
        <f>U36*'Tarifs 2023'!$B$4</f>
        <v>0</v>
      </c>
      <c r="W36" s="81"/>
      <c r="X36" s="39">
        <f>W36*'Tarifs 2023'!$B$5</f>
        <v>0</v>
      </c>
      <c r="Y36" s="81"/>
      <c r="Z36" s="39">
        <f>Y36*'Tarifs 2023'!$B$6</f>
        <v>0</v>
      </c>
      <c r="AA36" s="81"/>
      <c r="AB36" s="39">
        <f>AA36*'Tarifs 2023'!$B$7</f>
        <v>0</v>
      </c>
      <c r="AC36" s="81"/>
      <c r="AD36" s="39">
        <f>AC36*'Tarifs 2023'!$B$8</f>
        <v>0</v>
      </c>
      <c r="AE36" s="81"/>
      <c r="AF36" s="35">
        <f>AE36*'Tarifs 2023'!$B$9</f>
        <v>0</v>
      </c>
    </row>
    <row r="37" spans="1:32" ht="14" x14ac:dyDescent="0.2">
      <c r="A37" s="141"/>
      <c r="B37" s="118"/>
      <c r="C37" s="119"/>
      <c r="D37" s="77"/>
      <c r="E37" s="76"/>
      <c r="F37" s="46"/>
      <c r="G37" s="44"/>
      <c r="H37" s="37" t="str">
        <f t="shared" si="0"/>
        <v/>
      </c>
      <c r="I37" s="43" t="str">
        <f t="shared" si="1"/>
        <v/>
      </c>
      <c r="J37" s="43" t="str">
        <f t="shared" si="2"/>
        <v/>
      </c>
      <c r="K37" s="43" t="str">
        <f t="shared" si="3"/>
        <v/>
      </c>
      <c r="L37" s="38" t="str">
        <f t="shared" si="4"/>
        <v/>
      </c>
      <c r="M37" s="68"/>
      <c r="N37" s="137"/>
      <c r="O37" s="80"/>
      <c r="P37" s="36"/>
      <c r="Q37" s="99"/>
      <c r="R37" s="46"/>
      <c r="S37" s="44"/>
      <c r="T37" s="45"/>
      <c r="U37" s="97"/>
      <c r="V37" s="39">
        <f>U37*'Tarifs 2023'!$B$4</f>
        <v>0</v>
      </c>
      <c r="W37" s="81"/>
      <c r="X37" s="39">
        <f>W37*'Tarifs 2023'!$B$5</f>
        <v>0</v>
      </c>
      <c r="Y37" s="81"/>
      <c r="Z37" s="39">
        <f>Y37*'Tarifs 2023'!$B$6</f>
        <v>0</v>
      </c>
      <c r="AA37" s="81"/>
      <c r="AB37" s="39">
        <f>AA37*'Tarifs 2023'!$B$7</f>
        <v>0</v>
      </c>
      <c r="AC37" s="81"/>
      <c r="AD37" s="39">
        <f>AC37*'Tarifs 2023'!$B$8</f>
        <v>0</v>
      </c>
      <c r="AE37" s="81"/>
      <c r="AF37" s="35">
        <f>AE37*'Tarifs 2023'!$B$9</f>
        <v>0</v>
      </c>
    </row>
    <row r="38" spans="1:32" ht="14" x14ac:dyDescent="0.2">
      <c r="A38" s="141"/>
      <c r="B38" s="118"/>
      <c r="C38" s="119"/>
      <c r="D38" s="77"/>
      <c r="E38" s="76"/>
      <c r="F38" s="46"/>
      <c r="G38" s="44"/>
      <c r="H38" s="37" t="str">
        <f t="shared" si="0"/>
        <v/>
      </c>
      <c r="I38" s="43" t="str">
        <f t="shared" si="1"/>
        <v/>
      </c>
      <c r="J38" s="43" t="str">
        <f t="shared" si="2"/>
        <v/>
      </c>
      <c r="K38" s="43" t="str">
        <f t="shared" si="3"/>
        <v/>
      </c>
      <c r="L38" s="38" t="str">
        <f t="shared" si="4"/>
        <v/>
      </c>
      <c r="M38" s="68"/>
      <c r="N38" s="137"/>
      <c r="O38" s="80"/>
      <c r="P38" s="36"/>
      <c r="Q38" s="99"/>
      <c r="R38" s="46"/>
      <c r="S38" s="44"/>
      <c r="T38" s="45"/>
      <c r="U38" s="97"/>
      <c r="V38" s="39">
        <f>U38*'Tarifs 2023'!$B$4</f>
        <v>0</v>
      </c>
      <c r="W38" s="81"/>
      <c r="X38" s="39">
        <f>W38*'Tarifs 2023'!$B$5</f>
        <v>0</v>
      </c>
      <c r="Y38" s="81"/>
      <c r="Z38" s="39">
        <f>Y38*'Tarifs 2023'!$B$6</f>
        <v>0</v>
      </c>
      <c r="AA38" s="81"/>
      <c r="AB38" s="39">
        <f>AA38*'Tarifs 2023'!$B$7</f>
        <v>0</v>
      </c>
      <c r="AC38" s="81"/>
      <c r="AD38" s="39">
        <f>AC38*'Tarifs 2023'!$B$8</f>
        <v>0</v>
      </c>
      <c r="AE38" s="81"/>
      <c r="AF38" s="35">
        <f>AE38*'Tarifs 2023'!$B$9</f>
        <v>0</v>
      </c>
    </row>
    <row r="39" spans="1:32" ht="14" x14ac:dyDescent="0.2">
      <c r="A39" s="141"/>
      <c r="B39" s="118"/>
      <c r="C39" s="119"/>
      <c r="D39" s="77"/>
      <c r="E39" s="76"/>
      <c r="F39" s="46"/>
      <c r="G39" s="44"/>
      <c r="H39" s="37" t="str">
        <f t="shared" si="0"/>
        <v/>
      </c>
      <c r="I39" s="43" t="str">
        <f t="shared" si="1"/>
        <v/>
      </c>
      <c r="J39" s="43" t="str">
        <f t="shared" si="2"/>
        <v/>
      </c>
      <c r="K39" s="43" t="str">
        <f t="shared" si="3"/>
        <v/>
      </c>
      <c r="L39" s="38" t="str">
        <f t="shared" si="4"/>
        <v/>
      </c>
      <c r="M39" s="68"/>
      <c r="N39" s="137"/>
      <c r="O39" s="80"/>
      <c r="P39" s="36"/>
      <c r="Q39" s="99"/>
      <c r="R39" s="46"/>
      <c r="S39" s="44"/>
      <c r="T39" s="45"/>
      <c r="U39" s="97"/>
      <c r="V39" s="39">
        <f>U39*'Tarifs 2023'!$B$4</f>
        <v>0</v>
      </c>
      <c r="W39" s="81"/>
      <c r="X39" s="39">
        <f>W39*'Tarifs 2023'!$B$5</f>
        <v>0</v>
      </c>
      <c r="Y39" s="81"/>
      <c r="Z39" s="39">
        <f>Y39*'Tarifs 2023'!$B$6</f>
        <v>0</v>
      </c>
      <c r="AA39" s="81"/>
      <c r="AB39" s="39">
        <f>AA39*'Tarifs 2023'!$B$7</f>
        <v>0</v>
      </c>
      <c r="AC39" s="81"/>
      <c r="AD39" s="39">
        <f>AC39*'Tarifs 2023'!$B$8</f>
        <v>0</v>
      </c>
      <c r="AE39" s="81"/>
      <c r="AF39" s="35">
        <f>AE39*'Tarifs 2023'!$B$9</f>
        <v>0</v>
      </c>
    </row>
    <row r="40" spans="1:32" ht="15" thickBot="1" x14ac:dyDescent="0.25">
      <c r="A40" s="142"/>
      <c r="B40" s="116"/>
      <c r="C40" s="117"/>
      <c r="D40" s="78"/>
      <c r="E40" s="79"/>
      <c r="F40" s="46"/>
      <c r="G40" s="44"/>
      <c r="H40" s="51" t="str">
        <f t="shared" si="0"/>
        <v/>
      </c>
      <c r="I40" s="52" t="str">
        <f t="shared" si="1"/>
        <v/>
      </c>
      <c r="J40" s="52" t="str">
        <f t="shared" si="2"/>
        <v/>
      </c>
      <c r="K40" s="52" t="str">
        <f t="shared" si="3"/>
        <v/>
      </c>
      <c r="L40" s="53" t="str">
        <f t="shared" si="4"/>
        <v/>
      </c>
      <c r="M40" s="70"/>
      <c r="N40" s="139"/>
      <c r="O40" s="88"/>
      <c r="P40" s="89"/>
      <c r="Q40" s="99"/>
      <c r="R40" s="90"/>
      <c r="S40" s="73"/>
      <c r="T40" s="74"/>
      <c r="U40" s="97"/>
      <c r="V40" s="39">
        <f>U40*'Tarifs 2023'!$B$4</f>
        <v>0</v>
      </c>
      <c r="W40" s="81"/>
      <c r="X40" s="39">
        <f>W40*'Tarifs 2023'!$B$5</f>
        <v>0</v>
      </c>
      <c r="Y40" s="81"/>
      <c r="Z40" s="39">
        <f>Y40*'Tarifs 2023'!$B$6</f>
        <v>0</v>
      </c>
      <c r="AA40" s="81"/>
      <c r="AB40" s="39">
        <f>AA40*'Tarifs 2023'!$B$7</f>
        <v>0</v>
      </c>
      <c r="AC40" s="81"/>
      <c r="AD40" s="39">
        <f>AC40*'Tarifs 2023'!$B$8</f>
        <v>0</v>
      </c>
      <c r="AE40" s="81"/>
      <c r="AF40" s="35">
        <f>AE40*'Tarifs 2023'!$B$9</f>
        <v>0</v>
      </c>
    </row>
    <row r="41" spans="1:32" ht="18" customHeight="1" thickBot="1" x14ac:dyDescent="0.25">
      <c r="A41" s="104" t="s">
        <v>29</v>
      </c>
      <c r="B41" s="105"/>
      <c r="C41" s="105"/>
      <c r="D41" s="105"/>
      <c r="E41" s="106"/>
      <c r="F41" s="65">
        <f t="shared" ref="F41:L41" si="5">SUM(F4:F40)</f>
        <v>0</v>
      </c>
      <c r="G41" s="57">
        <f t="shared" si="5"/>
        <v>0</v>
      </c>
      <c r="H41" s="54">
        <f t="shared" si="5"/>
        <v>0</v>
      </c>
      <c r="I41" s="56">
        <f t="shared" si="5"/>
        <v>0</v>
      </c>
      <c r="J41" s="56">
        <f t="shared" si="5"/>
        <v>0</v>
      </c>
      <c r="K41" s="56">
        <f t="shared" si="5"/>
        <v>0</v>
      </c>
      <c r="L41" s="57">
        <f t="shared" si="5"/>
        <v>0</v>
      </c>
      <c r="M41" s="55"/>
      <c r="N41" s="104" t="s">
        <v>29</v>
      </c>
      <c r="O41" s="105"/>
      <c r="P41" s="105"/>
      <c r="Q41" s="106"/>
      <c r="R41" s="54">
        <f>SUM(R4:R40)</f>
        <v>0</v>
      </c>
      <c r="S41" s="56">
        <f t="shared" ref="S41:T41" si="6">SUM(S4:S40)</f>
        <v>0</v>
      </c>
      <c r="T41" s="57">
        <f t="shared" si="6"/>
        <v>0</v>
      </c>
      <c r="U41" s="98">
        <f>SUM(U4:U40)</f>
        <v>0</v>
      </c>
      <c r="V41" s="56">
        <f t="shared" ref="V41:AF41" si="7">SUM(V4:V40)</f>
        <v>0</v>
      </c>
      <c r="W41" s="58">
        <f t="shared" si="7"/>
        <v>0</v>
      </c>
      <c r="X41" s="56">
        <f t="shared" si="7"/>
        <v>0</v>
      </c>
      <c r="Y41" s="58">
        <f t="shared" si="7"/>
        <v>0</v>
      </c>
      <c r="Z41" s="56">
        <f t="shared" si="7"/>
        <v>0</v>
      </c>
      <c r="AA41" s="58">
        <f t="shared" si="7"/>
        <v>0</v>
      </c>
      <c r="AB41" s="56">
        <f t="shared" si="7"/>
        <v>0</v>
      </c>
      <c r="AC41" s="58">
        <f t="shared" si="7"/>
        <v>0</v>
      </c>
      <c r="AD41" s="56">
        <f t="shared" si="7"/>
        <v>0</v>
      </c>
      <c r="AE41" s="58">
        <f t="shared" si="7"/>
        <v>0</v>
      </c>
      <c r="AF41" s="57">
        <f t="shared" si="7"/>
        <v>0</v>
      </c>
    </row>
    <row r="42" spans="1:32" ht="18" customHeight="1" thickBot="1" x14ac:dyDescent="0.25">
      <c r="A42" s="107"/>
      <c r="B42" s="108"/>
      <c r="C42" s="108"/>
      <c r="D42" s="108"/>
      <c r="E42" s="109"/>
      <c r="F42" s="110">
        <f>F41+G41</f>
        <v>0</v>
      </c>
      <c r="G42" s="111"/>
      <c r="H42" s="27"/>
      <c r="I42" s="27"/>
      <c r="J42" s="27"/>
      <c r="K42" s="27"/>
      <c r="L42" s="27"/>
      <c r="M42" s="27"/>
      <c r="N42" s="107"/>
      <c r="O42" s="108"/>
      <c r="P42" s="108"/>
      <c r="Q42" s="109"/>
      <c r="R42" s="110">
        <f>R41+S41+T41</f>
        <v>0</v>
      </c>
      <c r="S42" s="112"/>
      <c r="T42" s="111"/>
      <c r="U42" s="59"/>
      <c r="V42" s="59"/>
      <c r="W42" s="59"/>
      <c r="X42" s="59"/>
      <c r="Y42" s="59"/>
      <c r="Z42" s="59"/>
      <c r="AA42" s="59"/>
      <c r="AB42" s="59"/>
      <c r="AC42" s="59"/>
      <c r="AD42" s="59"/>
      <c r="AE42" s="59"/>
      <c r="AF42" s="59"/>
    </row>
    <row r="43" spans="1:32" ht="18" customHeight="1" x14ac:dyDescent="0.2">
      <c r="I43" s="5"/>
      <c r="J43" s="5"/>
      <c r="L43" s="5"/>
      <c r="N43" s="135"/>
      <c r="O43" s="135"/>
      <c r="P43" s="135"/>
      <c r="Q43" s="135"/>
    </row>
    <row r="44" spans="1:32" ht="19" customHeight="1" x14ac:dyDescent="0.2">
      <c r="I44" s="5"/>
      <c r="J44" s="5"/>
      <c r="L44" s="5"/>
      <c r="Q44" s="135"/>
    </row>
    <row r="45" spans="1:32" x14ac:dyDescent="0.2">
      <c r="I45" s="5"/>
      <c r="J45" s="5"/>
      <c r="L45" s="5"/>
    </row>
    <row r="46" spans="1:32" x14ac:dyDescent="0.2">
      <c r="I46" s="5"/>
      <c r="J46" s="5"/>
      <c r="L46" s="5"/>
    </row>
    <row r="47" spans="1:32" ht="20" customHeight="1" x14ac:dyDescent="0.2">
      <c r="I47" s="5"/>
      <c r="J47" s="5"/>
      <c r="L47" s="5"/>
    </row>
    <row r="48" spans="1:32" ht="20" customHeight="1" x14ac:dyDescent="0.2">
      <c r="I48" s="5"/>
      <c r="J48" s="5"/>
      <c r="L48" s="5"/>
    </row>
    <row r="49" spans="9:12" x14ac:dyDescent="0.2">
      <c r="I49" s="5"/>
      <c r="J49" s="5"/>
      <c r="L49" s="5"/>
    </row>
    <row r="50" spans="9:12" x14ac:dyDescent="0.2">
      <c r="I50" s="5"/>
      <c r="J50" s="5"/>
      <c r="L50" s="5"/>
    </row>
  </sheetData>
  <sheetProtection formatCells="0" formatColumns="0" formatRows="0" insertColumns="0" insertRows="0" insertHyperlinks="0" deleteColumns="0" deleteRows="0"/>
  <mergeCells count="47">
    <mergeCell ref="B40:C40"/>
    <mergeCell ref="A41:E42"/>
    <mergeCell ref="N41:Q42"/>
    <mergeCell ref="F42:G42"/>
    <mergeCell ref="R42:T42"/>
    <mergeCell ref="B34:C34"/>
    <mergeCell ref="B35:C35"/>
    <mergeCell ref="B36:C36"/>
    <mergeCell ref="B37:C37"/>
    <mergeCell ref="B38:C38"/>
    <mergeCell ref="B39:C39"/>
    <mergeCell ref="B28:C28"/>
    <mergeCell ref="B29:C29"/>
    <mergeCell ref="B30:C30"/>
    <mergeCell ref="B31:C31"/>
    <mergeCell ref="B32:C32"/>
    <mergeCell ref="B33:C33"/>
    <mergeCell ref="B22:C22"/>
    <mergeCell ref="B23:C23"/>
    <mergeCell ref="B24:C24"/>
    <mergeCell ref="B25:C25"/>
    <mergeCell ref="B26:C26"/>
    <mergeCell ref="B27:C27"/>
    <mergeCell ref="B16:C16"/>
    <mergeCell ref="B17:C17"/>
    <mergeCell ref="B18:C18"/>
    <mergeCell ref="B19:C19"/>
    <mergeCell ref="B20:C20"/>
    <mergeCell ref="B21:C21"/>
    <mergeCell ref="B10:C10"/>
    <mergeCell ref="B11:C11"/>
    <mergeCell ref="B12:C12"/>
    <mergeCell ref="B13:C13"/>
    <mergeCell ref="B14:C14"/>
    <mergeCell ref="B15:C15"/>
    <mergeCell ref="B4:C4"/>
    <mergeCell ref="B5:C5"/>
    <mergeCell ref="B6:C6"/>
    <mergeCell ref="B7:C7"/>
    <mergeCell ref="B8:C8"/>
    <mergeCell ref="B9:C9"/>
    <mergeCell ref="A1:B1"/>
    <mergeCell ref="F1:G1"/>
    <mergeCell ref="N1:Q1"/>
    <mergeCell ref="U1:AF1"/>
    <mergeCell ref="B2:C2"/>
    <mergeCell ref="B3:C3"/>
  </mergeCells>
  <conditionalFormatting sqref="F42:G42">
    <cfRule type="cellIs" dxfId="1" priority="1" operator="notEqual">
      <formula>$H$41+$I$41+$J$41+$K$41+$L$41</formula>
    </cfRule>
  </conditionalFormatting>
  <conditionalFormatting sqref="R4:T40">
    <cfRule type="expression" dxfId="0" priority="2">
      <formula>$R4+$S4+$T4&lt;&gt;$V4+$X4+$Z4+$AB4+$AD4+$AF4+#REF!+#REF!+#REF!+#REF!+#REF!+#REF!+#REF!+#REF!+#REF!+#REF!</formula>
    </cfRule>
  </conditionalFormatting>
  <pageMargins left="0.7" right="0.7" top="0.75" bottom="0.75" header="0.3" footer="0.3"/>
  <pageSetup paperSize="9" scale="77" orientation="landscape" horizontalDpi="4294967292" verticalDpi="4294967292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FE5FF0-522B-764D-9952-3907E9611616}">
          <x14:formula1>
            <xm:f>Ressources!$A$2:$A$6</xm:f>
          </x14:formula1>
          <xm:sqref>E1:E40 E43:E1048576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8F915-3B5B-324A-B723-FCE90CD8A001}">
  <dimension ref="A1:B9"/>
  <sheetViews>
    <sheetView zoomScale="137" zoomScaleNormal="137" workbookViewId="0">
      <selection activeCell="B15" sqref="B15"/>
    </sheetView>
  </sheetViews>
  <sheetFormatPr baseColWidth="10" defaultRowHeight="13" x14ac:dyDescent="0.2"/>
  <cols>
    <col min="1" max="16384" width="10.83203125" style="2"/>
  </cols>
  <sheetData>
    <row r="1" spans="1:2" s="9" customFormat="1" ht="23" x14ac:dyDescent="0.2">
      <c r="A1" s="91" t="s">
        <v>39</v>
      </c>
    </row>
    <row r="2" spans="1:2" x14ac:dyDescent="0.2">
      <c r="A2" s="10" t="s">
        <v>18</v>
      </c>
      <c r="B2" s="10" t="s">
        <v>40</v>
      </c>
    </row>
    <row r="3" spans="1:2" x14ac:dyDescent="0.2">
      <c r="A3" s="11" t="s">
        <v>21</v>
      </c>
      <c r="B3" s="12"/>
    </row>
    <row r="4" spans="1:2" x14ac:dyDescent="0.2">
      <c r="A4" s="13" t="s">
        <v>16</v>
      </c>
      <c r="B4" s="12">
        <v>2</v>
      </c>
    </row>
    <row r="5" spans="1:2" x14ac:dyDescent="0.2">
      <c r="A5" s="13" t="s">
        <v>17</v>
      </c>
      <c r="B5" s="12">
        <v>2</v>
      </c>
    </row>
    <row r="6" spans="1:2" x14ac:dyDescent="0.2">
      <c r="A6" s="13" t="s">
        <v>19</v>
      </c>
      <c r="B6" s="12">
        <v>3.5</v>
      </c>
    </row>
    <row r="7" spans="1:2" x14ac:dyDescent="0.2">
      <c r="A7" s="13" t="s">
        <v>20</v>
      </c>
      <c r="B7" s="12">
        <v>2</v>
      </c>
    </row>
    <row r="8" spans="1:2" x14ac:dyDescent="0.2">
      <c r="A8" s="145" t="s">
        <v>23</v>
      </c>
      <c r="B8" s="146">
        <v>3</v>
      </c>
    </row>
    <row r="9" spans="1:2" x14ac:dyDescent="0.2">
      <c r="A9" s="145" t="s">
        <v>22</v>
      </c>
      <c r="B9" s="146">
        <v>1.5</v>
      </c>
    </row>
  </sheetData>
  <sheetProtection deleteColumns="0" deleteRows="0"/>
  <phoneticPr fontId="2" type="noConversion"/>
  <pageMargins left="0.7" right="0.7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66643-BED9-3646-846E-0936E32EE372}">
  <dimension ref="A1:A6"/>
  <sheetViews>
    <sheetView workbookViewId="0">
      <selection activeCell="H43" sqref="H43"/>
    </sheetView>
  </sheetViews>
  <sheetFormatPr baseColWidth="10" defaultRowHeight="13" x14ac:dyDescent="0.2"/>
  <cols>
    <col min="1" max="1" width="22" customWidth="1"/>
  </cols>
  <sheetData>
    <row r="1" spans="1:1" x14ac:dyDescent="0.2">
      <c r="A1" s="72" t="s">
        <v>36</v>
      </c>
    </row>
    <row r="2" spans="1:1" x14ac:dyDescent="0.2">
      <c r="A2" s="1" t="s">
        <v>7</v>
      </c>
    </row>
    <row r="3" spans="1:1" x14ac:dyDescent="0.2">
      <c r="A3" s="1" t="s">
        <v>6</v>
      </c>
    </row>
    <row r="4" spans="1:1" x14ac:dyDescent="0.2">
      <c r="A4" s="1" t="s">
        <v>8</v>
      </c>
    </row>
    <row r="5" spans="1:1" x14ac:dyDescent="0.2">
      <c r="A5" s="1" t="s">
        <v>34</v>
      </c>
    </row>
    <row r="6" spans="1:1" x14ac:dyDescent="0.2">
      <c r="A6" s="1" t="s">
        <v>5</v>
      </c>
    </row>
  </sheetData>
  <sheetProtection deleteColumns="0" deleteRows="0"/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1ère Sem</vt:lpstr>
      <vt:lpstr>2ème Sem</vt:lpstr>
      <vt:lpstr>Tarifs 2023</vt:lpstr>
      <vt:lpstr>Ressources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Utilisateur de Microsoft Office</cp:lastModifiedBy>
  <cp:lastPrinted>2020-04-09T10:50:52Z</cp:lastPrinted>
  <dcterms:created xsi:type="dcterms:W3CDTF">2001-03-12T20:47:04Z</dcterms:created>
  <dcterms:modified xsi:type="dcterms:W3CDTF">2023-06-07T13:43:45Z</dcterms:modified>
  <cp:category/>
</cp:coreProperties>
</file>