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80000009_{1786DEDE-0062-43C7-AE5C-935021487363}" xr6:coauthVersionLast="47" xr6:coauthVersionMax="47" xr10:uidLastSave="{00000000-0000-0000-0000-000000000000}"/>
  <bookViews>
    <workbookView xWindow="6225" yWindow="2430" windowWidth="36675" windowHeight="21570" xr2:uid="{B2BD4DFA-C5BE-4258-A2B2-5401A07CFCBD}"/>
  </bookViews>
  <sheets>
    <sheet name="Calendrier" sheetId="1" r:id="rId1"/>
  </sheets>
  <definedNames>
    <definedName name="_xlnm.Print_Area" localSheetId="0">Calendrier!$B$1:$AK$34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34" i="1" l="1"/>
  <c r="AJ33" i="1"/>
  <c r="AJ32" i="1"/>
  <c r="AJ31" i="1"/>
  <c r="AJ30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J17" i="1"/>
  <c r="AJ16" i="1"/>
  <c r="AJ15" i="1"/>
  <c r="AJ14" i="1"/>
  <c r="AJ13" i="1"/>
  <c r="AJ12" i="1"/>
  <c r="AJ11" i="1"/>
  <c r="AJ10" i="1"/>
  <c r="AJ9" i="1"/>
  <c r="AJ8" i="1"/>
  <c r="AJ7" i="1"/>
  <c r="AJ6" i="1"/>
  <c r="AJ5" i="1"/>
  <c r="AJ4" i="1"/>
  <c r="AG34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AG4" i="1"/>
  <c r="AD34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6" i="1"/>
  <c r="AD5" i="1"/>
  <c r="AD4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B3" i="1"/>
  <c r="B4" i="1" s="1"/>
  <c r="AN2" i="1"/>
  <c r="E3" i="1"/>
  <c r="H3" i="1"/>
  <c r="K3" i="1"/>
  <c r="N3" i="1"/>
  <c r="Q3" i="1"/>
  <c r="T3" i="1"/>
  <c r="W3" i="1"/>
  <c r="Z3" i="1"/>
  <c r="AC3" i="1"/>
  <c r="AF3" i="1"/>
  <c r="AI3" i="1"/>
  <c r="AN3" i="1" l="1"/>
  <c r="AN9" i="1"/>
  <c r="AN6" i="1"/>
  <c r="AN15" i="1"/>
  <c r="AN8" i="1"/>
  <c r="AN16" i="1"/>
  <c r="AN13" i="1"/>
  <c r="AN17" i="1"/>
  <c r="AN14" i="1"/>
  <c r="AN5" i="1"/>
  <c r="B5" i="1"/>
  <c r="AN30" i="1" l="1"/>
  <c r="AN22" i="1"/>
  <c r="AN28" i="1"/>
  <c r="AN29" i="1"/>
  <c r="AN19" i="1"/>
  <c r="AN21" i="1"/>
  <c r="AN18" i="1"/>
  <c r="AN27" i="1"/>
  <c r="AN26" i="1"/>
  <c r="AN12" i="1"/>
  <c r="AN11" i="1"/>
  <c r="AN10" i="1"/>
  <c r="AN7" i="1"/>
  <c r="B6" i="1"/>
  <c r="AN24" i="1" l="1"/>
  <c r="AN20" i="1"/>
  <c r="AN23" i="1"/>
  <c r="AN25" i="1"/>
  <c r="B7" i="1"/>
  <c r="B8" i="1" l="1"/>
  <c r="B9" i="1" l="1"/>
  <c r="B10" i="1" l="1"/>
  <c r="B11" i="1" l="1"/>
  <c r="B12" i="1" l="1"/>
  <c r="B13" i="1" l="1"/>
  <c r="B14" i="1" l="1"/>
  <c r="B15" i="1" l="1"/>
  <c r="B16" i="1" l="1"/>
  <c r="B17" i="1" l="1"/>
  <c r="B18" i="1" l="1"/>
  <c r="B19" i="1" l="1"/>
  <c r="B20" i="1" l="1"/>
  <c r="B21" i="1" l="1"/>
  <c r="B22" i="1" l="1"/>
  <c r="B23" i="1" l="1"/>
  <c r="B24" i="1" l="1"/>
  <c r="B25" i="1" l="1"/>
  <c r="B26" i="1" l="1"/>
  <c r="B27" i="1" l="1"/>
  <c r="B28" i="1" l="1"/>
  <c r="B29" i="1" l="1"/>
  <c r="B30" i="1" l="1"/>
  <c r="B31" i="1" l="1"/>
  <c r="B32" i="1" l="1"/>
  <c r="B33" i="1" l="1"/>
  <c r="B34" i="1" l="1"/>
  <c r="E4" i="1" l="1"/>
  <c r="E5" i="1" l="1"/>
  <c r="E6" i="1" l="1"/>
  <c r="E7" i="1" l="1"/>
  <c r="E8" i="1" l="1"/>
  <c r="E9" i="1" l="1"/>
  <c r="E10" i="1" l="1"/>
  <c r="E11" i="1" l="1"/>
  <c r="E12" i="1" l="1"/>
  <c r="E13" i="1" l="1"/>
  <c r="E14" i="1" l="1"/>
  <c r="E15" i="1" l="1"/>
  <c r="E16" i="1" l="1"/>
  <c r="E17" i="1" l="1"/>
  <c r="E18" i="1" l="1"/>
  <c r="E19" i="1" l="1"/>
  <c r="E20" i="1" l="1"/>
  <c r="E21" i="1" l="1"/>
  <c r="E22" i="1" l="1"/>
  <c r="E23" i="1" l="1"/>
  <c r="E24" i="1" l="1"/>
  <c r="E25" i="1" l="1"/>
  <c r="E26" i="1" l="1"/>
  <c r="E27" i="1" l="1"/>
  <c r="E28" i="1" l="1"/>
  <c r="E29" i="1" l="1"/>
  <c r="E30" i="1" l="1"/>
  <c r="E31" i="1" l="1"/>
  <c r="E32" i="1" l="1"/>
  <c r="E33" i="1" l="1"/>
  <c r="E34" i="1" l="1"/>
  <c r="H4" i="1" l="1"/>
  <c r="H5" i="1" l="1"/>
  <c r="H6" i="1" l="1"/>
  <c r="H7" i="1" l="1"/>
  <c r="H8" i="1" l="1"/>
  <c r="H9" i="1" l="1"/>
  <c r="H10" i="1" l="1"/>
  <c r="H11" i="1" l="1"/>
  <c r="H12" i="1" l="1"/>
  <c r="H13" i="1" l="1"/>
  <c r="H14" i="1" l="1"/>
  <c r="H15" i="1" l="1"/>
  <c r="H16" i="1" l="1"/>
  <c r="H17" i="1" l="1"/>
  <c r="H18" i="1" l="1"/>
  <c r="H19" i="1" l="1"/>
  <c r="H20" i="1" l="1"/>
  <c r="H21" i="1" l="1"/>
  <c r="H22" i="1" l="1"/>
  <c r="H23" i="1" l="1"/>
  <c r="H24" i="1" l="1"/>
  <c r="H25" i="1" l="1"/>
  <c r="H26" i="1" l="1"/>
  <c r="H27" i="1" l="1"/>
  <c r="H28" i="1" l="1"/>
  <c r="H29" i="1" l="1"/>
  <c r="H30" i="1" l="1"/>
  <c r="H31" i="1" l="1"/>
  <c r="H32" i="1" l="1"/>
  <c r="H33" i="1" l="1"/>
  <c r="H34" i="1" l="1"/>
  <c r="K4" i="1" l="1"/>
  <c r="K5" i="1" l="1"/>
  <c r="K6" i="1" l="1"/>
  <c r="K7" i="1" l="1"/>
  <c r="K8" i="1" l="1"/>
  <c r="K9" i="1" l="1"/>
  <c r="K10" i="1" l="1"/>
  <c r="K11" i="1" l="1"/>
  <c r="K12" i="1" l="1"/>
  <c r="K13" i="1" l="1"/>
  <c r="K14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N4" i="1" l="1"/>
  <c r="N5" i="1" l="1"/>
  <c r="N6" i="1" l="1"/>
  <c r="N7" i="1" l="1"/>
  <c r="N8" i="1" l="1"/>
  <c r="N9" i="1" l="1"/>
  <c r="N10" i="1" l="1"/>
  <c r="N11" i="1" l="1"/>
  <c r="N12" i="1" l="1"/>
  <c r="N13" i="1" l="1"/>
  <c r="N14" i="1" l="1"/>
  <c r="N15" i="1" l="1"/>
  <c r="N16" i="1" l="1"/>
  <c r="N17" i="1" l="1"/>
  <c r="N18" i="1" l="1"/>
  <c r="N19" i="1" l="1"/>
  <c r="N20" i="1" l="1"/>
  <c r="N21" i="1" l="1"/>
  <c r="N22" i="1" l="1"/>
  <c r="N23" i="1" l="1"/>
  <c r="N24" i="1" l="1"/>
  <c r="N25" i="1" l="1"/>
  <c r="N26" i="1" l="1"/>
  <c r="N27" i="1" l="1"/>
  <c r="N28" i="1" l="1"/>
  <c r="N29" i="1" l="1"/>
  <c r="N30" i="1" l="1"/>
  <c r="N31" i="1" l="1"/>
  <c r="N32" i="1" l="1"/>
  <c r="N33" i="1" l="1"/>
  <c r="N34" i="1" l="1"/>
  <c r="Q4" i="1" l="1"/>
  <c r="Q5" i="1" l="1"/>
  <c r="Q6" i="1" l="1"/>
  <c r="Q7" i="1" l="1"/>
  <c r="Q8" i="1" l="1"/>
  <c r="Q9" i="1" l="1"/>
  <c r="Q10" i="1" l="1"/>
  <c r="Q11" i="1" l="1"/>
  <c r="Q12" i="1" l="1"/>
  <c r="Q13" i="1" l="1"/>
  <c r="Q14" i="1" l="1"/>
  <c r="Q15" i="1" l="1"/>
  <c r="Q16" i="1" l="1"/>
  <c r="Q17" i="1" l="1"/>
  <c r="Q18" i="1" l="1"/>
  <c r="Q19" i="1" l="1"/>
  <c r="Q20" i="1" l="1"/>
  <c r="Q21" i="1" l="1"/>
  <c r="Q22" i="1" l="1"/>
  <c r="Q23" i="1" l="1"/>
  <c r="Q24" i="1" l="1"/>
  <c r="Q25" i="1" l="1"/>
  <c r="Q26" i="1" l="1"/>
  <c r="Q27" i="1" l="1"/>
  <c r="Q28" i="1" l="1"/>
  <c r="Q29" i="1" l="1"/>
  <c r="Q30" i="1" l="1"/>
  <c r="Q31" i="1" l="1"/>
  <c r="Q32" i="1" l="1"/>
  <c r="Q33" i="1" l="1"/>
  <c r="Q34" i="1" l="1"/>
  <c r="T4" i="1" l="1"/>
  <c r="T5" i="1" l="1"/>
  <c r="T6" i="1" l="1"/>
  <c r="T7" i="1" l="1"/>
  <c r="T8" i="1" l="1"/>
  <c r="T9" i="1" l="1"/>
  <c r="T10" i="1" l="1"/>
  <c r="T11" i="1" l="1"/>
  <c r="T12" i="1" l="1"/>
  <c r="T13" i="1" l="1"/>
  <c r="T14" i="1" l="1"/>
  <c r="T15" i="1" l="1"/>
  <c r="T16" i="1" l="1"/>
  <c r="T17" i="1" l="1"/>
  <c r="T18" i="1" l="1"/>
  <c r="T19" i="1" l="1"/>
  <c r="T20" i="1" l="1"/>
  <c r="T21" i="1" l="1"/>
  <c r="T22" i="1" l="1"/>
  <c r="T23" i="1" l="1"/>
  <c r="T24" i="1" l="1"/>
  <c r="T25" i="1" l="1"/>
  <c r="T26" i="1" l="1"/>
  <c r="T27" i="1" l="1"/>
  <c r="T28" i="1" l="1"/>
  <c r="T29" i="1" l="1"/>
  <c r="T30" i="1" l="1"/>
  <c r="T31" i="1" l="1"/>
  <c r="T32" i="1" l="1"/>
  <c r="T33" i="1" l="1"/>
  <c r="T34" i="1" l="1"/>
  <c r="W4" i="1" l="1"/>
  <c r="W5" i="1" l="1"/>
  <c r="W6" i="1" l="1"/>
  <c r="W7" i="1" l="1"/>
  <c r="W8" i="1" l="1"/>
  <c r="W9" i="1" l="1"/>
  <c r="W10" i="1" l="1"/>
  <c r="W11" i="1" l="1"/>
  <c r="W12" i="1" l="1"/>
  <c r="W13" i="1" l="1"/>
  <c r="W14" i="1" l="1"/>
  <c r="W15" i="1" l="1"/>
  <c r="W16" i="1" l="1"/>
  <c r="W17" i="1" l="1"/>
  <c r="W18" i="1" l="1"/>
  <c r="W19" i="1" l="1"/>
  <c r="W20" i="1" l="1"/>
  <c r="W21" i="1" l="1"/>
  <c r="W22" i="1" l="1"/>
  <c r="W23" i="1" l="1"/>
  <c r="W24" i="1" l="1"/>
  <c r="W25" i="1" l="1"/>
  <c r="W26" i="1" l="1"/>
  <c r="W27" i="1" l="1"/>
  <c r="W28" i="1" l="1"/>
  <c r="W29" i="1" l="1"/>
  <c r="W30" i="1" l="1"/>
  <c r="W31" i="1" l="1"/>
  <c r="W32" i="1" l="1"/>
  <c r="W33" i="1" l="1"/>
  <c r="W34" i="1" l="1"/>
  <c r="Z4" i="1" l="1"/>
  <c r="Z5" i="1" l="1"/>
  <c r="Z6" i="1" l="1"/>
  <c r="Z7" i="1" l="1"/>
  <c r="Z8" i="1" l="1"/>
  <c r="Z9" i="1" l="1"/>
  <c r="Z10" i="1" l="1"/>
  <c r="Z11" i="1" l="1"/>
  <c r="Z12" i="1" l="1"/>
  <c r="Z13" i="1" l="1"/>
  <c r="Z14" i="1" l="1"/>
  <c r="Z15" i="1" l="1"/>
  <c r="Z16" i="1" l="1"/>
  <c r="Z17" i="1" l="1"/>
  <c r="Z18" i="1" l="1"/>
  <c r="Z19" i="1" l="1"/>
  <c r="Z20" i="1" l="1"/>
  <c r="Z21" i="1" l="1"/>
  <c r="Z22" i="1" l="1"/>
  <c r="Z23" i="1" l="1"/>
  <c r="Z24" i="1" l="1"/>
  <c r="Z25" i="1" l="1"/>
  <c r="Z26" i="1" l="1"/>
  <c r="Z27" i="1" l="1"/>
  <c r="Z28" i="1" l="1"/>
  <c r="Z29" i="1" l="1"/>
  <c r="Z30" i="1" l="1"/>
  <c r="Z31" i="1" l="1"/>
  <c r="Z32" i="1" l="1"/>
  <c r="Z33" i="1" l="1"/>
  <c r="Z34" i="1" l="1"/>
  <c r="AC4" i="1" l="1"/>
  <c r="AC5" i="1" l="1"/>
  <c r="AC6" i="1" l="1"/>
  <c r="AC7" i="1" l="1"/>
  <c r="AC8" i="1" l="1"/>
  <c r="AC9" i="1" l="1"/>
  <c r="AC10" i="1" l="1"/>
  <c r="AC11" i="1" l="1"/>
  <c r="AC12" i="1" l="1"/>
  <c r="AC13" i="1" l="1"/>
  <c r="AC14" i="1" l="1"/>
  <c r="AC15" i="1" l="1"/>
  <c r="AC16" i="1" l="1"/>
  <c r="AC17" i="1" l="1"/>
  <c r="AC18" i="1" l="1"/>
  <c r="AC19" i="1" l="1"/>
  <c r="AC20" i="1" l="1"/>
  <c r="AC21" i="1" l="1"/>
  <c r="AC22" i="1" l="1"/>
  <c r="AC23" i="1" l="1"/>
  <c r="AC24" i="1" l="1"/>
  <c r="AC25" i="1" l="1"/>
  <c r="AC26" i="1" l="1"/>
  <c r="AC27" i="1" l="1"/>
  <c r="AC28" i="1" l="1"/>
  <c r="AC29" i="1" l="1"/>
  <c r="AC30" i="1" l="1"/>
  <c r="AC31" i="1" l="1"/>
  <c r="AC32" i="1" l="1"/>
  <c r="AC33" i="1" l="1"/>
  <c r="AC34" i="1" l="1"/>
  <c r="AF4" i="1" l="1"/>
  <c r="AF5" i="1" l="1"/>
  <c r="AF6" i="1" l="1"/>
  <c r="AF7" i="1" l="1"/>
  <c r="AF8" i="1" l="1"/>
  <c r="AF9" i="1" l="1"/>
  <c r="AF10" i="1" l="1"/>
  <c r="AF11" i="1" l="1"/>
  <c r="AF12" i="1" l="1"/>
  <c r="AF13" i="1" l="1"/>
  <c r="AF14" i="1" l="1"/>
  <c r="AF15" i="1" l="1"/>
  <c r="AF16" i="1" l="1"/>
  <c r="AF17" i="1" l="1"/>
  <c r="AF18" i="1" l="1"/>
  <c r="AF19" i="1" l="1"/>
  <c r="AF20" i="1" l="1"/>
  <c r="AF21" i="1" l="1"/>
  <c r="AF22" i="1" l="1"/>
  <c r="AF23" i="1" l="1"/>
  <c r="AF24" i="1" l="1"/>
  <c r="AF25" i="1" l="1"/>
  <c r="AF26" i="1" l="1"/>
  <c r="AF27" i="1" l="1"/>
  <c r="AF28" i="1" l="1"/>
  <c r="AF29" i="1" l="1"/>
  <c r="AF30" i="1" l="1"/>
  <c r="AF31" i="1" l="1"/>
  <c r="AF32" i="1" l="1"/>
  <c r="AF33" i="1" l="1"/>
  <c r="AF34" i="1" l="1"/>
  <c r="AI4" i="1" l="1"/>
  <c r="AI5" i="1" l="1"/>
  <c r="AI6" i="1" l="1"/>
  <c r="AI7" i="1" l="1"/>
  <c r="AI8" i="1" l="1"/>
  <c r="AI9" i="1" l="1"/>
  <c r="AI10" i="1" l="1"/>
  <c r="AI11" i="1" l="1"/>
  <c r="AI12" i="1" l="1"/>
  <c r="AI13" i="1" l="1"/>
  <c r="AI14" i="1" l="1"/>
  <c r="AI15" i="1" l="1"/>
  <c r="AI16" i="1" l="1"/>
  <c r="AI17" i="1" l="1"/>
  <c r="AI18" i="1" l="1"/>
  <c r="AI19" i="1" l="1"/>
  <c r="AI20" i="1" l="1"/>
  <c r="AI21" i="1" l="1"/>
  <c r="AI22" i="1" l="1"/>
  <c r="AI23" i="1" l="1"/>
  <c r="AI24" i="1" l="1"/>
  <c r="AI25" i="1" l="1"/>
  <c r="AI26" i="1" l="1"/>
  <c r="AI27" i="1" l="1"/>
  <c r="AI28" i="1" l="1"/>
  <c r="AI29" i="1" l="1"/>
  <c r="AI30" i="1" l="1"/>
  <c r="AI31" i="1" l="1"/>
  <c r="AI32" i="1" l="1"/>
  <c r="AI33" i="1" l="1"/>
  <c r="AI34" i="1" l="1"/>
</calcChain>
</file>

<file path=xl/sharedStrings.xml><?xml version="1.0" encoding="utf-8"?>
<sst xmlns="http://schemas.openxmlformats.org/spreadsheetml/2006/main" count="85" uniqueCount="70">
  <si>
    <t>CALENDRIER</t>
  </si>
  <si>
    <t>S40</t>
  </si>
  <si>
    <t>S13</t>
  </si>
  <si>
    <t>Toussaint</t>
  </si>
  <si>
    <t>S36</t>
  </si>
  <si>
    <t>S49</t>
  </si>
  <si>
    <t>S22</t>
  </si>
  <si>
    <t>Noël</t>
  </si>
  <si>
    <t>S5</t>
  </si>
  <si>
    <t>S9</t>
  </si>
  <si>
    <t>S45</t>
  </si>
  <si>
    <t>Pâques</t>
  </si>
  <si>
    <t>S18</t>
  </si>
  <si>
    <t>Lundi de Pâques</t>
  </si>
  <si>
    <t>S1</t>
  </si>
  <si>
    <t>S41</t>
  </si>
  <si>
    <t>S14</t>
  </si>
  <si>
    <t>Victoire 1945</t>
  </si>
  <si>
    <t>Ascension</t>
  </si>
  <si>
    <t>S37</t>
  </si>
  <si>
    <t>S50</t>
  </si>
  <si>
    <t>S23</t>
  </si>
  <si>
    <t>Pentecôte</t>
  </si>
  <si>
    <t>S6</t>
  </si>
  <si>
    <t>S10</t>
  </si>
  <si>
    <t>Lundi de Pentecôte</t>
  </si>
  <si>
    <t>S46</t>
  </si>
  <si>
    <t>S19</t>
  </si>
  <si>
    <t>Assomption</t>
  </si>
  <si>
    <t>S2</t>
  </si>
  <si>
    <t>S42</t>
  </si>
  <si>
    <t>S15</t>
  </si>
  <si>
    <t>Congés Scolaire</t>
  </si>
  <si>
    <t>18/10/2027</t>
  </si>
  <si>
    <t>S38</t>
  </si>
  <si>
    <t>S51</t>
  </si>
  <si>
    <t>S24</t>
  </si>
  <si>
    <t>29/10/2027</t>
  </si>
  <si>
    <t>S7</t>
  </si>
  <si>
    <t>S11</t>
  </si>
  <si>
    <t>27/12/2027</t>
  </si>
  <si>
    <t>S47</t>
  </si>
  <si>
    <t>S20</t>
  </si>
  <si>
    <t>Février</t>
  </si>
  <si>
    <t>S3</t>
  </si>
  <si>
    <t>S43</t>
  </si>
  <si>
    <t>S16</t>
  </si>
  <si>
    <t>S39</t>
  </si>
  <si>
    <t>S52</t>
  </si>
  <si>
    <t>S25</t>
  </si>
  <si>
    <t>S8</t>
  </si>
  <si>
    <t>S12</t>
  </si>
  <si>
    <t>Grandes vacances</t>
  </si>
  <si>
    <t>S48</t>
  </si>
  <si>
    <t>S21</t>
  </si>
  <si>
    <t>S4</t>
  </si>
  <si>
    <t>S44</t>
  </si>
  <si>
    <t>S17</t>
  </si>
  <si>
    <t>S53</t>
  </si>
  <si>
    <t/>
  </si>
  <si>
    <t>Années</t>
  </si>
  <si>
    <t>Victoire 1918</t>
  </si>
  <si>
    <t>Nouvel An</t>
  </si>
  <si>
    <t>Dimanche de Pâques</t>
  </si>
  <si>
    <t>Fête du travail</t>
  </si>
  <si>
    <t>Fête nationale</t>
  </si>
  <si>
    <t>Au</t>
  </si>
  <si>
    <t>2026-2027</t>
  </si>
  <si>
    <t>Toussaint N-1</t>
  </si>
  <si>
    <t>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</si>
</sst>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"/>
    <numFmt numFmtId="167" formatCode="[$-F800]dddd\,\ mmmm\ dd\,\ yyyy"/>
  </numFmts>
  <fonts count="12" x14ac:knownFonts="1">
    <font>
      <sz val="12"/>
      <color theme="1"/>
      <name val="Univers"/>
      <family val="2"/>
    </font>
    <font>
      <sz val="12"/>
      <color theme="1"/>
      <name val="Arial"/>
      <family val="2"/>
    </font>
    <font>
      <b/>
      <i/>
      <sz val="18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10"/>
      <name val="Times New Roman"/>
      <family val="1"/>
    </font>
    <font>
      <b/>
      <sz val="9"/>
      <name val="Arial"/>
      <family val="2"/>
    </font>
    <font>
      <b/>
      <sz val="9"/>
      <color indexed="18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theme="9"/>
      </bottom>
      <diagonal/>
    </border>
    <border>
      <left/>
      <right/>
      <top style="thin">
        <color theme="9"/>
      </top>
      <bottom/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53">
    <xf numFmtId="0" fontId="0" fillId="0" borderId="0" xfId="0"/>
    <xf numFmtId="0" fontId="2" fillId="2" borderId="0" xfId="1" applyFont="1" applyFill="1" applyAlignment="1">
      <alignment horizontal="center" vertical="center"/>
    </xf>
    <xf numFmtId="0" fontId="1" fillId="0" borderId="0" xfId="1"/>
    <xf numFmtId="0" fontId="1" fillId="0" borderId="9" xfId="1" applyBorder="1"/>
    <xf numFmtId="0" fontId="1" fillId="0" borderId="10" xfId="1" applyBorder="1" applyProtection="1">
      <protection locked="0"/>
    </xf>
    <xf numFmtId="0" fontId="1" fillId="0" borderId="12" xfId="1" applyBorder="1"/>
    <xf numFmtId="0" fontId="1" fillId="0" borderId="13" xfId="1" applyBorder="1" applyProtection="1">
      <protection locked="0"/>
    </xf>
    <xf numFmtId="0" fontId="1" fillId="0" borderId="14" xfId="1" applyBorder="1"/>
    <xf numFmtId="0" fontId="1" fillId="0" borderId="16" xfId="1" applyBorder="1" applyProtection="1">
      <protection locked="0"/>
    </xf>
    <xf numFmtId="0" fontId="3" fillId="0" borderId="0" xfId="1" applyFont="1"/>
    <xf numFmtId="0" fontId="1" fillId="0" borderId="0" xfId="1"/>
    <xf numFmtId="0" fontId="1" fillId="0" borderId="17" xfId="1" applyBorder="1" applyProtection="1">
      <protection locked="0"/>
    </xf>
    <xf numFmtId="0" fontId="1" fillId="0" borderId="18" xfId="1" applyBorder="1"/>
    <xf numFmtId="0" fontId="1" fillId="0" borderId="18" xfId="1" applyBorder="1" applyProtection="1">
      <protection locked="0"/>
    </xf>
    <xf numFmtId="14" fontId="1" fillId="0" borderId="0" xfId="1" applyNumberFormat="1"/>
    <xf numFmtId="14" fontId="1" fillId="0" borderId="0" xfId="1" applyNumberFormat="1" applyAlignment="1">
      <alignment horizontal="left" vertical="center"/>
    </xf>
    <xf numFmtId="0" fontId="1" fillId="0" borderId="20" xfId="1" applyBorder="1"/>
    <xf numFmtId="0" fontId="4" fillId="0" borderId="0" xfId="1" applyFont="1"/>
    <xf numFmtId="0" fontId="1" fillId="0" borderId="22" xfId="1" applyBorder="1"/>
    <xf numFmtId="0" fontId="1" fillId="0" borderId="23" xfId="1" applyBorder="1" applyProtection="1">
      <protection locked="0"/>
    </xf>
    <xf numFmtId="0" fontId="1" fillId="0" borderId="25" xfId="1" applyBorder="1"/>
    <xf numFmtId="0" fontId="1" fillId="0" borderId="26" xfId="1" applyBorder="1" applyProtection="1">
      <protection locked="0"/>
    </xf>
    <xf numFmtId="164" fontId="3" fillId="0" borderId="5" xfId="1" applyNumberFormat="1" applyFont="1" applyBorder="1" applyAlignment="1">
      <alignment horizontal="center" vertical="center"/>
    </xf>
    <xf numFmtId="164" fontId="3" fillId="0" borderId="6" xfId="1" applyNumberFormat="1" applyFont="1" applyBorder="1" applyAlignment="1">
      <alignment horizontal="center" vertical="center"/>
    </xf>
    <xf numFmtId="0" fontId="2" fillId="2" borderId="0" xfId="1" applyFont="1" applyFill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164" fontId="3" fillId="0" borderId="4" xfId="1" applyNumberFormat="1" applyFont="1" applyBorder="1" applyAlignment="1">
      <alignment horizontal="center" vertical="center"/>
    </xf>
    <xf numFmtId="164" fontId="3" fillId="0" borderId="7" xfId="1" applyNumberFormat="1" applyFont="1" applyBorder="1" applyAlignment="1">
      <alignment horizontal="center" vertical="center"/>
    </xf>
    <xf numFmtId="0" fontId="6" fillId="0" borderId="27" xfId="2" applyFont="1" applyBorder="1" applyAlignment="1" applyProtection="1">
      <alignment horizontal="center" vertical="center" wrapText="1"/>
      <protection locked="0"/>
    </xf>
    <xf numFmtId="0" fontId="7" fillId="4" borderId="27" xfId="2" applyFont="1" applyFill="1" applyBorder="1" applyAlignment="1" applyProtection="1">
      <alignment horizontal="center"/>
      <protection locked="0"/>
    </xf>
    <xf numFmtId="165" fontId="1" fillId="0" borderId="8" xfId="1" applyNumberFormat="1" applyBorder="1"/>
    <xf numFmtId="165" fontId="1" fillId="0" borderId="15" xfId="1" applyNumberFormat="1" applyBorder="1"/>
    <xf numFmtId="165" fontId="1" fillId="0" borderId="21" xfId="1" applyNumberFormat="1" applyBorder="1"/>
    <xf numFmtId="165" fontId="1" fillId="0" borderId="11" xfId="1" applyNumberFormat="1" applyBorder="1"/>
    <xf numFmtId="165" fontId="1" fillId="0" borderId="19" xfId="1" applyNumberFormat="1" applyBorder="1"/>
    <xf numFmtId="165" fontId="1" fillId="0" borderId="24" xfId="1" applyNumberFormat="1" applyBorder="1"/>
    <xf numFmtId="164" fontId="3" fillId="0" borderId="28" xfId="1" applyNumberFormat="1" applyFont="1" applyBorder="1" applyAlignment="1">
      <alignment horizontal="center" vertical="center"/>
    </xf>
    <xf numFmtId="0" fontId="1" fillId="0" borderId="29" xfId="1" applyBorder="1"/>
    <xf numFmtId="167" fontId="1" fillId="0" borderId="0" xfId="1" applyNumberFormat="1"/>
    <xf numFmtId="0" fontId="8" fillId="5" borderId="31" xfId="1" applyNumberFormat="1" applyFont="1" applyFill="1" applyBorder="1" applyAlignment="1"/>
    <xf numFmtId="14" fontId="9" fillId="5" borderId="31" xfId="1" applyNumberFormat="1" applyFont="1" applyFill="1" applyBorder="1" applyAlignment="1">
      <alignment horizontal="center"/>
    </xf>
    <xf numFmtId="0" fontId="9" fillId="5" borderId="31" xfId="1" applyNumberFormat="1" applyFont="1" applyFill="1" applyBorder="1" applyAlignment="1">
      <alignment horizontal="center"/>
    </xf>
    <xf numFmtId="0" fontId="10" fillId="5" borderId="31" xfId="1" applyNumberFormat="1" applyFont="1" applyFill="1" applyBorder="1" applyAlignment="1"/>
    <xf numFmtId="14" fontId="11" fillId="5" borderId="31" xfId="1" applyNumberFormat="1" applyFont="1" applyFill="1" applyBorder="1" applyAlignment="1">
      <alignment horizontal="center" vertical="center"/>
    </xf>
    <xf numFmtId="0" fontId="10" fillId="5" borderId="0" xfId="1" applyNumberFormat="1" applyFont="1" applyFill="1" applyBorder="1" applyAlignment="1"/>
    <xf numFmtId="14" fontId="11" fillId="5" borderId="0" xfId="1" applyNumberFormat="1" applyFont="1" applyFill="1" applyBorder="1" applyAlignment="1">
      <alignment horizontal="center" vertical="center"/>
    </xf>
    <xf numFmtId="14" fontId="11" fillId="5" borderId="0" xfId="1" applyNumberFormat="1" applyFont="1" applyFill="1" applyBorder="1" applyAlignment="1">
      <alignment horizontal="left" vertical="center"/>
    </xf>
    <xf numFmtId="0" fontId="11" fillId="5" borderId="0" xfId="1" applyNumberFormat="1" applyFont="1" applyFill="1" applyBorder="1" applyAlignment="1"/>
    <xf numFmtId="0" fontId="10" fillId="5" borderId="30" xfId="1" applyNumberFormat="1" applyFont="1" applyFill="1" applyBorder="1" applyAlignment="1"/>
    <xf numFmtId="14" fontId="11" fillId="5" borderId="30" xfId="1" applyNumberFormat="1" applyFont="1" applyFill="1" applyBorder="1" applyAlignment="1">
      <alignment horizontal="left" vertical="center"/>
    </xf>
    <xf numFmtId="0" fontId="11" fillId="5" borderId="30" xfId="1" applyNumberFormat="1" applyFont="1" applyFill="1" applyBorder="1" applyAlignment="1"/>
  </cellXfs>
  <cellStyles count="3">
    <cellStyle name="Normal" xfId="0" builtinId="0"/>
    <cellStyle name="Normal 2" xfId="1" xr:uid="{96B9F153-743E-42BC-BEED-28A1076F5E5B}"/>
    <cellStyle name="Normal_PlanningTx Jour avec WE1" xfId="2" xr:uid="{8A04B0B3-C6FA-4D01-98BE-05CE9F2AC0BE}"/>
  </cellStyles>
  <dxfs count="748"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>
          <bgColor theme="9" tint="0.79998168889431442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solid">
          <fgColor rgb="FFFF0000"/>
          <bgColor theme="9" tint="0.79998168889431442"/>
        </patternFill>
      </fill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0B110-8EEF-4BAB-AA9F-A279F26958B3}">
  <sheetPr codeName="Feuil3">
    <pageSetUpPr fitToPage="1"/>
  </sheetPr>
  <dimension ref="B1:AO67"/>
  <sheetViews>
    <sheetView tabSelected="1" zoomScaleNormal="100" workbookViewId="0"/>
  </sheetViews>
  <sheetFormatPr baseColWidth="10" defaultRowHeight="15" x14ac:dyDescent="0.2"/>
  <cols>
    <col min="1" max="1" width="2.77734375" style="2" customWidth="1"/>
    <col min="2" max="2" width="3" style="2" customWidth="1"/>
    <col min="3" max="3" width="2.77734375" style="2" customWidth="1"/>
    <col min="4" max="4" width="9.5546875" style="2" customWidth="1"/>
    <col min="5" max="5" width="3" style="2" customWidth="1"/>
    <col min="6" max="6" width="2.77734375" style="2" customWidth="1"/>
    <col min="7" max="7" width="9.5546875" style="2" customWidth="1"/>
    <col min="8" max="8" width="3" style="2" customWidth="1"/>
    <col min="9" max="9" width="2.77734375" style="2" customWidth="1"/>
    <col min="10" max="10" width="9.5546875" style="2" customWidth="1"/>
    <col min="11" max="11" width="3" style="2" customWidth="1"/>
    <col min="12" max="12" width="2.77734375" style="2" customWidth="1"/>
    <col min="13" max="13" width="9.5546875" style="2" customWidth="1"/>
    <col min="14" max="14" width="3" style="2" customWidth="1"/>
    <col min="15" max="15" width="2.77734375" style="2" customWidth="1"/>
    <col min="16" max="16" width="9.5546875" style="2" customWidth="1"/>
    <col min="17" max="17" width="3" style="2" customWidth="1"/>
    <col min="18" max="18" width="2.77734375" style="2" customWidth="1"/>
    <col min="19" max="19" width="9.5546875" style="2" customWidth="1"/>
    <col min="20" max="20" width="3" style="2" customWidth="1"/>
    <col min="21" max="21" width="2.77734375" style="2" customWidth="1"/>
    <col min="22" max="22" width="9.5546875" style="2" customWidth="1"/>
    <col min="23" max="23" width="3" style="2" customWidth="1"/>
    <col min="24" max="24" width="2.77734375" style="2" customWidth="1"/>
    <col min="25" max="25" width="9.5546875" style="2" customWidth="1"/>
    <col min="26" max="26" width="3" style="2" customWidth="1"/>
    <col min="27" max="27" width="2.77734375" style="2" customWidth="1"/>
    <col min="28" max="28" width="9.5546875" style="2" customWidth="1"/>
    <col min="29" max="29" width="3" style="2" customWidth="1"/>
    <col min="30" max="30" width="2.77734375" style="2" customWidth="1"/>
    <col min="31" max="31" width="9.5546875" style="2" customWidth="1"/>
    <col min="32" max="32" width="3" style="2" customWidth="1"/>
    <col min="33" max="33" width="2.77734375" style="2" customWidth="1"/>
    <col min="34" max="34" width="9.5546875" style="2" customWidth="1"/>
    <col min="35" max="35" width="3" style="2" customWidth="1"/>
    <col min="36" max="36" width="2.77734375" style="2" customWidth="1"/>
    <col min="37" max="37" width="9.5546875" style="2" customWidth="1"/>
    <col min="38" max="38" width="11.5546875" style="2"/>
    <col min="39" max="39" width="17.5546875" style="2" bestFit="1" customWidth="1"/>
    <col min="40" max="40" width="23.44140625" style="2" customWidth="1"/>
    <col min="41" max="16384" width="11.5546875" style="2"/>
  </cols>
  <sheetData>
    <row r="1" spans="2:40" ht="27" customHeight="1" x14ac:dyDescent="0.2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24" t="s">
        <v>0</v>
      </c>
      <c r="R1" s="24"/>
      <c r="S1" s="24"/>
      <c r="T1" s="24"/>
      <c r="U1" s="25" t="s">
        <v>67</v>
      </c>
      <c r="V1" s="26"/>
      <c r="W1" s="27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N1" s="30" t="s">
        <v>60</v>
      </c>
    </row>
    <row r="2" spans="2:40" ht="21" customHeight="1" thickBot="1" x14ac:dyDescent="0.25">
      <c r="AN2" s="31">
        <f>VALUE(LEFT(U1,4))</f>
        <v>2026</v>
      </c>
    </row>
    <row r="3" spans="2:40" ht="20.100000000000001" customHeight="1" thickTop="1" thickBot="1" x14ac:dyDescent="0.25">
      <c r="B3" s="28">
        <f>DATE(VALUE(LEFT($U$1,4)),9,1)</f>
        <v>46266</v>
      </c>
      <c r="C3" s="22"/>
      <c r="D3" s="23"/>
      <c r="E3" s="29">
        <f>DATE(LEFT($U$1,4),COLUMN()-7,1)</f>
        <v>45931</v>
      </c>
      <c r="F3" s="22"/>
      <c r="G3" s="23"/>
      <c r="H3" s="29">
        <f>DATE(LEFT($U$1,4),COLUMN()-9,1)</f>
        <v>45962</v>
      </c>
      <c r="I3" s="22"/>
      <c r="J3" s="23"/>
      <c r="K3" s="29">
        <f>DATE(LEFT($U$1,4),COLUMN()-11,1)</f>
        <v>45992</v>
      </c>
      <c r="L3" s="22"/>
      <c r="M3" s="23"/>
      <c r="N3" s="22">
        <f>DATE(LEFT($U$1,4),COLUMN()-13,1)</f>
        <v>46023</v>
      </c>
      <c r="O3" s="22"/>
      <c r="P3" s="23"/>
      <c r="Q3" s="22">
        <f>DATE(LEFT($U$1,4),COLUMN()-15,1)</f>
        <v>46054</v>
      </c>
      <c r="R3" s="22"/>
      <c r="S3" s="23"/>
      <c r="T3" s="22">
        <f>DATE(LEFT($U$1,4),COLUMN()-17,1)</f>
        <v>46082</v>
      </c>
      <c r="U3" s="22"/>
      <c r="V3" s="23"/>
      <c r="W3" s="22">
        <f>DATE(LEFT($U$1,4),COLUMN()-19,1)</f>
        <v>46113</v>
      </c>
      <c r="X3" s="22"/>
      <c r="Y3" s="23"/>
      <c r="Z3" s="22">
        <f>DATE(LEFT($U$1,4),COLUMN()-21,1)</f>
        <v>46143</v>
      </c>
      <c r="AA3" s="22"/>
      <c r="AB3" s="23"/>
      <c r="AC3" s="22">
        <f>DATE(LEFT($U$1,4),COLUMN()-23,1)</f>
        <v>46174</v>
      </c>
      <c r="AD3" s="22"/>
      <c r="AE3" s="23"/>
      <c r="AF3" s="22">
        <f>DATE(LEFT($U$1,4),COLUMN()-25,1)</f>
        <v>46204</v>
      </c>
      <c r="AG3" s="22"/>
      <c r="AH3" s="23"/>
      <c r="AI3" s="22">
        <f>DATE(LEFT($U$1,4),COLUMN()-27,1)</f>
        <v>46235</v>
      </c>
      <c r="AJ3" s="22"/>
      <c r="AK3" s="38"/>
      <c r="AN3" s="31">
        <f>AN2+1</f>
        <v>2027</v>
      </c>
    </row>
    <row r="4" spans="2:40" ht="18" customHeight="1" thickTop="1" x14ac:dyDescent="0.2">
      <c r="B4" s="32">
        <f>B3</f>
        <v>46266</v>
      </c>
      <c r="C4" s="3" t="str">
        <f t="shared" ref="C4:C34" si="0">IF(B4&lt;&gt;"",CHOOSE(WEEKDAY(B4,2),"L","M","M","J","V","S","D"),"")</f>
        <v>M</v>
      </c>
      <c r="D4" s="4"/>
      <c r="E4" s="32">
        <f>MAX(B4:B34)+1</f>
        <v>46296</v>
      </c>
      <c r="F4" s="3" t="str">
        <f t="shared" ref="F4:F34" si="1">IF(E4&lt;&gt;"",CHOOSE(WEEKDAY(E4,2),"L","M","M","J","V","S","D"),"")</f>
        <v>J</v>
      </c>
      <c r="G4" s="4" t="s">
        <v>1</v>
      </c>
      <c r="H4" s="32">
        <f>MAX(E4:E34)+1</f>
        <v>46327</v>
      </c>
      <c r="I4" s="3" t="str">
        <f t="shared" ref="I4:I34" si="2">IF(H4&lt;&gt;"",CHOOSE(WEEKDAY(H4,2),"L","M","M","J","V","S","D"),"")</f>
        <v>D</v>
      </c>
      <c r="J4" s="4"/>
      <c r="K4" s="35">
        <f>MAX(H4:H34)+1</f>
        <v>46357</v>
      </c>
      <c r="L4" s="5" t="str">
        <f t="shared" ref="L4:L34" si="3">IF(K4&lt;&gt;"",CHOOSE(WEEKDAY(K4,2),"L","M","M","J","V","S","D"),"")</f>
        <v>M</v>
      </c>
      <c r="M4" s="6"/>
      <c r="N4" s="35">
        <f>MAX(K4:K34)+1</f>
        <v>46388</v>
      </c>
      <c r="O4" s="5" t="str">
        <f t="shared" ref="O4:O34" si="4">IF(N4&lt;&gt;"",CHOOSE(WEEKDAY(N4,2),"L","M","M","J","V","S","D"),"")</f>
        <v>V</v>
      </c>
      <c r="P4" s="6"/>
      <c r="Q4" s="35">
        <f>MAX(N4:N34)+1</f>
        <v>46419</v>
      </c>
      <c r="R4" s="5" t="str">
        <f t="shared" ref="R4:R34" si="5">IF(Q4&lt;&gt;"",CHOOSE(WEEKDAY(Q4,2),"L","M","M","J","V","S","D"),"")</f>
        <v>L</v>
      </c>
      <c r="S4" s="6"/>
      <c r="T4" s="35">
        <f>MAX(Q4:Q34)+1</f>
        <v>46447</v>
      </c>
      <c r="U4" s="5" t="str">
        <f t="shared" ref="U4:U34" si="6">IF(T4&lt;&gt;"",CHOOSE(WEEKDAY(T4,2),"L","M","M","J","V","S","D"),"")</f>
        <v>L</v>
      </c>
      <c r="V4" s="6"/>
      <c r="W4" s="35">
        <f>MAX(T4:T34)+1</f>
        <v>46478</v>
      </c>
      <c r="X4" s="5" t="str">
        <f t="shared" ref="X4:X34" si="7">IF(W4&lt;&gt;"",CHOOSE(WEEKDAY(W4,2),"L","M","M","J","V","S","D"),"")</f>
        <v>J</v>
      </c>
      <c r="Y4" s="6" t="s">
        <v>2</v>
      </c>
      <c r="Z4" s="35">
        <f>MAX(W4:W34)+1</f>
        <v>46508</v>
      </c>
      <c r="AA4" s="5" t="str">
        <f t="shared" ref="AA4:AA34" si="8">IF(Z4&lt;&gt;"",CHOOSE(WEEKDAY(Z4,2),"L","M","M","J","V","S","D"),"")</f>
        <v>S</v>
      </c>
      <c r="AB4" s="6"/>
      <c r="AC4" s="35">
        <f>MAX(Z4:Z34)+1</f>
        <v>46539</v>
      </c>
      <c r="AD4" s="5" t="str">
        <f t="shared" ref="AD4:AD34" si="9">IF(AC4&lt;&gt;"",CHOOSE(WEEKDAY(AC4,2),"L","M","M","J","V","S","D"),"")</f>
        <v>M</v>
      </c>
      <c r="AE4" s="6"/>
      <c r="AF4" s="35">
        <f>MAX(AC4:AC34)+1</f>
        <v>46569</v>
      </c>
      <c r="AG4" s="5" t="str">
        <f t="shared" ref="AG4:AG34" si="10">IF(AF4&lt;&gt;"",CHOOSE(WEEKDAY(AF4,2),"L","M","M","J","V","S","D"),"")</f>
        <v>J</v>
      </c>
      <c r="AH4" s="6"/>
      <c r="AI4" s="35">
        <f>MAX(AF4:AF34)+1</f>
        <v>46600</v>
      </c>
      <c r="AJ4" s="5" t="str">
        <f t="shared" ref="AJ4:AJ34" si="11">IF(AI4&lt;&gt;"",CHOOSE(WEEKDAY(AI4,2),"L","M","M","J","V","S","D"),"")</f>
        <v>D</v>
      </c>
      <c r="AK4" s="8"/>
      <c r="AN4" s="14"/>
    </row>
    <row r="5" spans="2:40" ht="18" customHeight="1" x14ac:dyDescent="0.25">
      <c r="B5" s="32">
        <f>B4+1</f>
        <v>46267</v>
      </c>
      <c r="C5" s="3" t="str">
        <f t="shared" si="0"/>
        <v>M</v>
      </c>
      <c r="D5" s="4"/>
      <c r="E5" s="33">
        <f t="shared" ref="E5:E30" si="12">E4+1</f>
        <v>46297</v>
      </c>
      <c r="F5" s="3" t="str">
        <f t="shared" si="1"/>
        <v>V</v>
      </c>
      <c r="G5" s="4"/>
      <c r="H5" s="33">
        <f t="shared" ref="H5:H34" si="13">H4+1</f>
        <v>46328</v>
      </c>
      <c r="I5" s="3" t="str">
        <f t="shared" si="2"/>
        <v>L</v>
      </c>
      <c r="J5" s="4"/>
      <c r="K5" s="33">
        <f t="shared" ref="K5:K34" si="14">K4+1</f>
        <v>46358</v>
      </c>
      <c r="L5" s="3" t="str">
        <f t="shared" si="3"/>
        <v>M</v>
      </c>
      <c r="M5" s="4"/>
      <c r="N5" s="33">
        <f t="shared" ref="N5:N34" si="15">N4+1</f>
        <v>46389</v>
      </c>
      <c r="O5" s="3" t="str">
        <f t="shared" si="4"/>
        <v>S</v>
      </c>
      <c r="P5" s="4"/>
      <c r="Q5" s="33">
        <f t="shared" ref="Q5:Q34" si="16">Q4+1</f>
        <v>46420</v>
      </c>
      <c r="R5" s="3" t="str">
        <f t="shared" si="5"/>
        <v>M</v>
      </c>
      <c r="S5" s="4"/>
      <c r="T5" s="33">
        <f t="shared" ref="T5:T34" si="17">T4+1</f>
        <v>46448</v>
      </c>
      <c r="U5" s="3" t="str">
        <f t="shared" si="6"/>
        <v>M</v>
      </c>
      <c r="V5" s="4"/>
      <c r="W5" s="33">
        <f t="shared" ref="W5:W34" si="18">W4+1</f>
        <v>46479</v>
      </c>
      <c r="X5" s="3" t="str">
        <f t="shared" si="7"/>
        <v>V</v>
      </c>
      <c r="Y5" s="4"/>
      <c r="Z5" s="33">
        <f t="shared" ref="Z5:Z34" si="19">Z4+1</f>
        <v>46509</v>
      </c>
      <c r="AA5" s="3" t="str">
        <f t="shared" si="8"/>
        <v>D</v>
      </c>
      <c r="AB5" s="4"/>
      <c r="AC5" s="33">
        <f t="shared" ref="AC5:AC34" si="20">AC4+1</f>
        <v>46540</v>
      </c>
      <c r="AD5" s="3" t="str">
        <f t="shared" si="9"/>
        <v>M</v>
      </c>
      <c r="AE5" s="4"/>
      <c r="AF5" s="33">
        <f t="shared" ref="AF5:AF34" si="21">AF4+1</f>
        <v>46570</v>
      </c>
      <c r="AG5" s="3" t="str">
        <f t="shared" si="10"/>
        <v>V</v>
      </c>
      <c r="AH5" s="4"/>
      <c r="AI5" s="33">
        <f t="shared" ref="AI5:AI34" si="22">AI4+1</f>
        <v>46601</v>
      </c>
      <c r="AJ5" s="3" t="str">
        <f t="shared" si="11"/>
        <v>L</v>
      </c>
      <c r="AK5" s="11"/>
      <c r="AM5" s="9" t="s">
        <v>62</v>
      </c>
      <c r="AN5" s="40">
        <f>DATE(AN2,1,1)</f>
        <v>46023</v>
      </c>
    </row>
    <row r="6" spans="2:40" ht="18" customHeight="1" x14ac:dyDescent="0.25">
      <c r="B6" s="32">
        <f t="shared" ref="B6:B30" si="23">B5+1</f>
        <v>46268</v>
      </c>
      <c r="C6" s="3" t="str">
        <f t="shared" si="0"/>
        <v>J</v>
      </c>
      <c r="D6" s="4" t="s">
        <v>4</v>
      </c>
      <c r="E6" s="32">
        <f t="shared" si="12"/>
        <v>46298</v>
      </c>
      <c r="F6" s="3" t="str">
        <f t="shared" si="1"/>
        <v>S</v>
      </c>
      <c r="G6" s="4"/>
      <c r="H6" s="32">
        <f t="shared" si="13"/>
        <v>46329</v>
      </c>
      <c r="I6" s="3" t="str">
        <f t="shared" si="2"/>
        <v>M</v>
      </c>
      <c r="J6" s="4"/>
      <c r="K6" s="33">
        <f t="shared" si="14"/>
        <v>46359</v>
      </c>
      <c r="L6" s="3" t="str">
        <f t="shared" si="3"/>
        <v>J</v>
      </c>
      <c r="M6" s="4" t="s">
        <v>5</v>
      </c>
      <c r="N6" s="33">
        <f t="shared" si="15"/>
        <v>46390</v>
      </c>
      <c r="O6" s="3" t="str">
        <f t="shared" si="4"/>
        <v>D</v>
      </c>
      <c r="P6" s="4"/>
      <c r="Q6" s="33">
        <f t="shared" si="16"/>
        <v>46421</v>
      </c>
      <c r="R6" s="3" t="str">
        <f t="shared" si="5"/>
        <v>M</v>
      </c>
      <c r="S6" s="4"/>
      <c r="T6" s="33">
        <f t="shared" si="17"/>
        <v>46449</v>
      </c>
      <c r="U6" s="3" t="str">
        <f t="shared" si="6"/>
        <v>M</v>
      </c>
      <c r="V6" s="4"/>
      <c r="W6" s="33">
        <f t="shared" si="18"/>
        <v>46480</v>
      </c>
      <c r="X6" s="3" t="str">
        <f t="shared" si="7"/>
        <v>S</v>
      </c>
      <c r="Y6" s="4"/>
      <c r="Z6" s="33">
        <f t="shared" si="19"/>
        <v>46510</v>
      </c>
      <c r="AA6" s="3" t="str">
        <f t="shared" si="8"/>
        <v>L</v>
      </c>
      <c r="AB6" s="4"/>
      <c r="AC6" s="33">
        <f t="shared" si="20"/>
        <v>46541</v>
      </c>
      <c r="AD6" s="3" t="str">
        <f t="shared" si="9"/>
        <v>J</v>
      </c>
      <c r="AE6" s="4" t="s">
        <v>6</v>
      </c>
      <c r="AF6" s="33">
        <f t="shared" si="21"/>
        <v>46571</v>
      </c>
      <c r="AG6" s="3" t="str">
        <f t="shared" si="10"/>
        <v>S</v>
      </c>
      <c r="AH6" s="4"/>
      <c r="AI6" s="33">
        <f t="shared" si="22"/>
        <v>46602</v>
      </c>
      <c r="AJ6" s="3" t="str">
        <f t="shared" si="11"/>
        <v>M</v>
      </c>
      <c r="AK6" s="11"/>
      <c r="AM6" s="9" t="s">
        <v>63</v>
      </c>
      <c r="AN6" s="40">
        <f>DOLLAR((DAY(MINUTE(AN2/38)/2+55)&amp;"/4/"&amp;AN2)/7,)*7-6</f>
        <v>46117</v>
      </c>
    </row>
    <row r="7" spans="2:40" ht="18" customHeight="1" x14ac:dyDescent="0.25">
      <c r="B7" s="32">
        <f t="shared" si="23"/>
        <v>46269</v>
      </c>
      <c r="C7" s="3" t="str">
        <f t="shared" si="0"/>
        <v>V</v>
      </c>
      <c r="D7" s="4"/>
      <c r="E7" s="32">
        <f t="shared" si="12"/>
        <v>46299</v>
      </c>
      <c r="F7" s="3" t="str">
        <f t="shared" si="1"/>
        <v>D</v>
      </c>
      <c r="G7" s="4"/>
      <c r="H7" s="32">
        <f t="shared" si="13"/>
        <v>46330</v>
      </c>
      <c r="I7" s="3" t="str">
        <f t="shared" si="2"/>
        <v>M</v>
      </c>
      <c r="J7" s="4"/>
      <c r="K7" s="33">
        <f t="shared" si="14"/>
        <v>46360</v>
      </c>
      <c r="L7" s="3" t="str">
        <f t="shared" si="3"/>
        <v>V</v>
      </c>
      <c r="M7" s="4"/>
      <c r="N7" s="33">
        <f t="shared" si="15"/>
        <v>46391</v>
      </c>
      <c r="O7" s="3" t="str">
        <f t="shared" si="4"/>
        <v>L</v>
      </c>
      <c r="P7" s="4"/>
      <c r="Q7" s="33">
        <f t="shared" si="16"/>
        <v>46422</v>
      </c>
      <c r="R7" s="3" t="str">
        <f t="shared" si="5"/>
        <v>J</v>
      </c>
      <c r="S7" s="4" t="s">
        <v>8</v>
      </c>
      <c r="T7" s="33">
        <f t="shared" si="17"/>
        <v>46450</v>
      </c>
      <c r="U7" s="3" t="str">
        <f t="shared" si="6"/>
        <v>J</v>
      </c>
      <c r="V7" s="4" t="s">
        <v>9</v>
      </c>
      <c r="W7" s="33">
        <f t="shared" si="18"/>
        <v>46481</v>
      </c>
      <c r="X7" s="3" t="str">
        <f t="shared" si="7"/>
        <v>D</v>
      </c>
      <c r="Y7" s="4"/>
      <c r="Z7" s="33">
        <f t="shared" si="19"/>
        <v>46511</v>
      </c>
      <c r="AA7" s="3" t="str">
        <f t="shared" si="8"/>
        <v>M</v>
      </c>
      <c r="AB7" s="4"/>
      <c r="AC7" s="33">
        <f t="shared" si="20"/>
        <v>46542</v>
      </c>
      <c r="AD7" s="3" t="str">
        <f t="shared" si="9"/>
        <v>V</v>
      </c>
      <c r="AE7" s="4"/>
      <c r="AF7" s="33">
        <f t="shared" si="21"/>
        <v>46572</v>
      </c>
      <c r="AG7" s="3" t="str">
        <f t="shared" si="10"/>
        <v>D</v>
      </c>
      <c r="AH7" s="4"/>
      <c r="AI7" s="33">
        <f t="shared" si="22"/>
        <v>46603</v>
      </c>
      <c r="AJ7" s="3" t="str">
        <f t="shared" si="11"/>
        <v>M</v>
      </c>
      <c r="AK7" s="11"/>
      <c r="AM7" s="9" t="s">
        <v>13</v>
      </c>
      <c r="AN7" s="40">
        <f>AN6+1</f>
        <v>46118</v>
      </c>
    </row>
    <row r="8" spans="2:40" ht="18" customHeight="1" x14ac:dyDescent="0.25">
      <c r="B8" s="32">
        <f t="shared" si="23"/>
        <v>46270</v>
      </c>
      <c r="C8" s="3" t="str">
        <f t="shared" si="0"/>
        <v>S</v>
      </c>
      <c r="D8" s="4"/>
      <c r="E8" s="32">
        <f t="shared" si="12"/>
        <v>46300</v>
      </c>
      <c r="F8" s="3" t="str">
        <f t="shared" si="1"/>
        <v>L</v>
      </c>
      <c r="G8" s="4"/>
      <c r="H8" s="32">
        <f t="shared" si="13"/>
        <v>46331</v>
      </c>
      <c r="I8" s="3" t="str">
        <f t="shared" si="2"/>
        <v>J</v>
      </c>
      <c r="J8" s="4" t="s">
        <v>10</v>
      </c>
      <c r="K8" s="33">
        <f t="shared" si="14"/>
        <v>46361</v>
      </c>
      <c r="L8" s="3" t="str">
        <f t="shared" si="3"/>
        <v>S</v>
      </c>
      <c r="M8" s="4"/>
      <c r="N8" s="33">
        <f t="shared" si="15"/>
        <v>46392</v>
      </c>
      <c r="O8" s="3" t="str">
        <f t="shared" si="4"/>
        <v>M</v>
      </c>
      <c r="P8" s="4"/>
      <c r="Q8" s="33">
        <f t="shared" si="16"/>
        <v>46423</v>
      </c>
      <c r="R8" s="3" t="str">
        <f t="shared" si="5"/>
        <v>V</v>
      </c>
      <c r="S8" s="4"/>
      <c r="T8" s="33">
        <f t="shared" si="17"/>
        <v>46451</v>
      </c>
      <c r="U8" s="3" t="str">
        <f t="shared" si="6"/>
        <v>V</v>
      </c>
      <c r="V8" s="4"/>
      <c r="W8" s="33">
        <f t="shared" si="18"/>
        <v>46482</v>
      </c>
      <c r="X8" s="3" t="str">
        <f t="shared" si="7"/>
        <v>L</v>
      </c>
      <c r="Y8" s="4"/>
      <c r="Z8" s="33">
        <f t="shared" si="19"/>
        <v>46512</v>
      </c>
      <c r="AA8" s="3" t="str">
        <f t="shared" si="8"/>
        <v>M</v>
      </c>
      <c r="AB8" s="4"/>
      <c r="AC8" s="33">
        <f t="shared" si="20"/>
        <v>46543</v>
      </c>
      <c r="AD8" s="3" t="str">
        <f t="shared" si="9"/>
        <v>S</v>
      </c>
      <c r="AE8" s="4"/>
      <c r="AF8" s="33">
        <f t="shared" si="21"/>
        <v>46573</v>
      </c>
      <c r="AG8" s="3" t="str">
        <f t="shared" si="10"/>
        <v>L</v>
      </c>
      <c r="AH8" s="4"/>
      <c r="AI8" s="33">
        <f t="shared" si="22"/>
        <v>46604</v>
      </c>
      <c r="AJ8" s="3" t="str">
        <f t="shared" si="11"/>
        <v>J</v>
      </c>
      <c r="AK8" s="11"/>
      <c r="AM8" s="9" t="s">
        <v>64</v>
      </c>
      <c r="AN8" s="40">
        <f>DATE(AN2,5,1)</f>
        <v>46143</v>
      </c>
    </row>
    <row r="9" spans="2:40" ht="18" customHeight="1" x14ac:dyDescent="0.25">
      <c r="B9" s="32">
        <f t="shared" si="23"/>
        <v>46271</v>
      </c>
      <c r="C9" s="3" t="str">
        <f t="shared" si="0"/>
        <v>D</v>
      </c>
      <c r="D9" s="4"/>
      <c r="E9" s="32">
        <f t="shared" si="12"/>
        <v>46301</v>
      </c>
      <c r="F9" s="3" t="str">
        <f t="shared" si="1"/>
        <v>M</v>
      </c>
      <c r="G9" s="4"/>
      <c r="H9" s="32">
        <f t="shared" si="13"/>
        <v>46332</v>
      </c>
      <c r="I9" s="3" t="str">
        <f t="shared" si="2"/>
        <v>V</v>
      </c>
      <c r="J9" s="4"/>
      <c r="K9" s="33">
        <f t="shared" si="14"/>
        <v>46362</v>
      </c>
      <c r="L9" s="3" t="str">
        <f t="shared" si="3"/>
        <v>D</v>
      </c>
      <c r="M9" s="4"/>
      <c r="N9" s="33">
        <f t="shared" si="15"/>
        <v>46393</v>
      </c>
      <c r="O9" s="3" t="str">
        <f t="shared" si="4"/>
        <v>M</v>
      </c>
      <c r="P9" s="4"/>
      <c r="Q9" s="33">
        <f t="shared" si="16"/>
        <v>46424</v>
      </c>
      <c r="R9" s="3" t="str">
        <f t="shared" si="5"/>
        <v>S</v>
      </c>
      <c r="S9" s="4"/>
      <c r="T9" s="33">
        <f t="shared" si="17"/>
        <v>46452</v>
      </c>
      <c r="U9" s="3" t="str">
        <f t="shared" si="6"/>
        <v>S</v>
      </c>
      <c r="V9" s="4"/>
      <c r="W9" s="33">
        <f t="shared" si="18"/>
        <v>46483</v>
      </c>
      <c r="X9" s="3" t="str">
        <f t="shared" si="7"/>
        <v>M</v>
      </c>
      <c r="Y9" s="4"/>
      <c r="Z9" s="33">
        <f t="shared" si="19"/>
        <v>46513</v>
      </c>
      <c r="AA9" s="3" t="str">
        <f t="shared" si="8"/>
        <v>J</v>
      </c>
      <c r="AB9" s="4" t="s">
        <v>12</v>
      </c>
      <c r="AC9" s="33">
        <f t="shared" si="20"/>
        <v>46544</v>
      </c>
      <c r="AD9" s="3" t="str">
        <f t="shared" si="9"/>
        <v>D</v>
      </c>
      <c r="AE9" s="4"/>
      <c r="AF9" s="33">
        <f t="shared" si="21"/>
        <v>46574</v>
      </c>
      <c r="AG9" s="3" t="str">
        <f t="shared" si="10"/>
        <v>M</v>
      </c>
      <c r="AH9" s="4"/>
      <c r="AI9" s="33">
        <f t="shared" si="22"/>
        <v>46605</v>
      </c>
      <c r="AJ9" s="3" t="str">
        <f t="shared" si="11"/>
        <v>V</v>
      </c>
      <c r="AK9" s="11"/>
      <c r="AM9" s="9" t="s">
        <v>17</v>
      </c>
      <c r="AN9" s="40">
        <f>DATE(AN2,5,8)</f>
        <v>46150</v>
      </c>
    </row>
    <row r="10" spans="2:40" ht="18" customHeight="1" x14ac:dyDescent="0.25">
      <c r="B10" s="32">
        <f t="shared" si="23"/>
        <v>46272</v>
      </c>
      <c r="C10" s="3" t="str">
        <f t="shared" si="0"/>
        <v>L</v>
      </c>
      <c r="D10" s="4"/>
      <c r="E10" s="32">
        <f t="shared" si="12"/>
        <v>46302</v>
      </c>
      <c r="F10" s="3" t="str">
        <f t="shared" si="1"/>
        <v>M</v>
      </c>
      <c r="G10" s="4"/>
      <c r="H10" s="32">
        <f t="shared" si="13"/>
        <v>46333</v>
      </c>
      <c r="I10" s="3" t="str">
        <f t="shared" si="2"/>
        <v>S</v>
      </c>
      <c r="J10" s="4"/>
      <c r="K10" s="33">
        <f t="shared" si="14"/>
        <v>46363</v>
      </c>
      <c r="L10" s="3" t="str">
        <f t="shared" si="3"/>
        <v>L</v>
      </c>
      <c r="M10" s="4"/>
      <c r="N10" s="33">
        <f t="shared" si="15"/>
        <v>46394</v>
      </c>
      <c r="O10" s="3" t="str">
        <f t="shared" si="4"/>
        <v>J</v>
      </c>
      <c r="P10" s="4" t="s">
        <v>14</v>
      </c>
      <c r="Q10" s="33">
        <f t="shared" si="16"/>
        <v>46425</v>
      </c>
      <c r="R10" s="3" t="str">
        <f t="shared" si="5"/>
        <v>D</v>
      </c>
      <c r="S10" s="4"/>
      <c r="T10" s="33">
        <f t="shared" si="17"/>
        <v>46453</v>
      </c>
      <c r="U10" s="3" t="str">
        <f t="shared" si="6"/>
        <v>D</v>
      </c>
      <c r="V10" s="4"/>
      <c r="W10" s="33">
        <f t="shared" si="18"/>
        <v>46484</v>
      </c>
      <c r="X10" s="3" t="str">
        <f t="shared" si="7"/>
        <v>M</v>
      </c>
      <c r="Y10" s="4"/>
      <c r="Z10" s="33">
        <f t="shared" si="19"/>
        <v>46514</v>
      </c>
      <c r="AA10" s="3" t="str">
        <f t="shared" si="8"/>
        <v>V</v>
      </c>
      <c r="AB10" s="4"/>
      <c r="AC10" s="33">
        <f t="shared" si="20"/>
        <v>46545</v>
      </c>
      <c r="AD10" s="3" t="str">
        <f t="shared" si="9"/>
        <v>L</v>
      </c>
      <c r="AE10" s="4"/>
      <c r="AF10" s="33">
        <f t="shared" si="21"/>
        <v>46575</v>
      </c>
      <c r="AG10" s="3" t="str">
        <f t="shared" si="10"/>
        <v>M</v>
      </c>
      <c r="AH10" s="4"/>
      <c r="AI10" s="33">
        <f t="shared" si="22"/>
        <v>46606</v>
      </c>
      <c r="AJ10" s="3" t="str">
        <f t="shared" si="11"/>
        <v>S</v>
      </c>
      <c r="AK10" s="11"/>
      <c r="AM10" s="9" t="s">
        <v>18</v>
      </c>
      <c r="AN10" s="40">
        <f>AN6+39</f>
        <v>46156</v>
      </c>
    </row>
    <row r="11" spans="2:40" ht="18" customHeight="1" x14ac:dyDescent="0.25">
      <c r="B11" s="32">
        <f t="shared" si="23"/>
        <v>46273</v>
      </c>
      <c r="C11" s="3" t="str">
        <f t="shared" si="0"/>
        <v>M</v>
      </c>
      <c r="D11" s="4"/>
      <c r="E11" s="32">
        <f t="shared" si="12"/>
        <v>46303</v>
      </c>
      <c r="F11" s="3" t="str">
        <f t="shared" si="1"/>
        <v>J</v>
      </c>
      <c r="G11" s="4" t="s">
        <v>15</v>
      </c>
      <c r="H11" s="32">
        <f t="shared" si="13"/>
        <v>46334</v>
      </c>
      <c r="I11" s="3" t="str">
        <f t="shared" si="2"/>
        <v>D</v>
      </c>
      <c r="J11" s="4"/>
      <c r="K11" s="33">
        <f t="shared" si="14"/>
        <v>46364</v>
      </c>
      <c r="L11" s="3" t="str">
        <f t="shared" si="3"/>
        <v>M</v>
      </c>
      <c r="M11" s="4"/>
      <c r="N11" s="33">
        <f t="shared" si="15"/>
        <v>46395</v>
      </c>
      <c r="O11" s="3" t="str">
        <f t="shared" si="4"/>
        <v>V</v>
      </c>
      <c r="P11" s="4"/>
      <c r="Q11" s="33">
        <f t="shared" si="16"/>
        <v>46426</v>
      </c>
      <c r="R11" s="3" t="str">
        <f t="shared" si="5"/>
        <v>L</v>
      </c>
      <c r="S11" s="4"/>
      <c r="T11" s="33">
        <f t="shared" si="17"/>
        <v>46454</v>
      </c>
      <c r="U11" s="3" t="str">
        <f t="shared" si="6"/>
        <v>L</v>
      </c>
      <c r="V11" s="4"/>
      <c r="W11" s="33">
        <f t="shared" si="18"/>
        <v>46485</v>
      </c>
      <c r="X11" s="3" t="str">
        <f t="shared" si="7"/>
        <v>J</v>
      </c>
      <c r="Y11" s="4" t="s">
        <v>16</v>
      </c>
      <c r="Z11" s="33">
        <f t="shared" si="19"/>
        <v>46515</v>
      </c>
      <c r="AA11" s="3" t="str">
        <f t="shared" si="8"/>
        <v>S</v>
      </c>
      <c r="AB11" s="4"/>
      <c r="AC11" s="33">
        <f t="shared" si="20"/>
        <v>46546</v>
      </c>
      <c r="AD11" s="3" t="str">
        <f t="shared" si="9"/>
        <v>M</v>
      </c>
      <c r="AE11" s="4"/>
      <c r="AF11" s="33">
        <f t="shared" si="21"/>
        <v>46576</v>
      </c>
      <c r="AG11" s="3" t="str">
        <f t="shared" si="10"/>
        <v>J</v>
      </c>
      <c r="AH11" s="4"/>
      <c r="AI11" s="33">
        <f t="shared" si="22"/>
        <v>46607</v>
      </c>
      <c r="AJ11" s="3" t="str">
        <f t="shared" si="11"/>
        <v>D</v>
      </c>
      <c r="AK11" s="11"/>
      <c r="AM11" s="9" t="s">
        <v>22</v>
      </c>
      <c r="AN11" s="40">
        <f>AN6+49</f>
        <v>46166</v>
      </c>
    </row>
    <row r="12" spans="2:40" ht="18" customHeight="1" x14ac:dyDescent="0.25">
      <c r="B12" s="32">
        <f t="shared" si="23"/>
        <v>46274</v>
      </c>
      <c r="C12" s="3" t="str">
        <f t="shared" si="0"/>
        <v>M</v>
      </c>
      <c r="D12" s="4"/>
      <c r="E12" s="32">
        <f t="shared" si="12"/>
        <v>46304</v>
      </c>
      <c r="F12" s="3" t="str">
        <f t="shared" si="1"/>
        <v>V</v>
      </c>
      <c r="G12" s="4"/>
      <c r="H12" s="32">
        <f t="shared" si="13"/>
        <v>46335</v>
      </c>
      <c r="I12" s="3" t="str">
        <f t="shared" si="2"/>
        <v>L</v>
      </c>
      <c r="J12" s="4"/>
      <c r="K12" s="33">
        <f t="shared" si="14"/>
        <v>46365</v>
      </c>
      <c r="L12" s="3" t="str">
        <f t="shared" si="3"/>
        <v>M</v>
      </c>
      <c r="M12" s="4"/>
      <c r="N12" s="33">
        <f t="shared" si="15"/>
        <v>46396</v>
      </c>
      <c r="O12" s="3" t="str">
        <f t="shared" si="4"/>
        <v>S</v>
      </c>
      <c r="P12" s="4"/>
      <c r="Q12" s="33">
        <f t="shared" si="16"/>
        <v>46427</v>
      </c>
      <c r="R12" s="3" t="str">
        <f t="shared" si="5"/>
        <v>M</v>
      </c>
      <c r="S12" s="4"/>
      <c r="T12" s="33">
        <f t="shared" si="17"/>
        <v>46455</v>
      </c>
      <c r="U12" s="3" t="str">
        <f t="shared" si="6"/>
        <v>M</v>
      </c>
      <c r="V12" s="4"/>
      <c r="W12" s="33">
        <f t="shared" si="18"/>
        <v>46486</v>
      </c>
      <c r="X12" s="3" t="str">
        <f t="shared" si="7"/>
        <v>V</v>
      </c>
      <c r="Y12" s="4"/>
      <c r="Z12" s="33">
        <f t="shared" si="19"/>
        <v>46516</v>
      </c>
      <c r="AA12" s="3" t="str">
        <f t="shared" si="8"/>
        <v>D</v>
      </c>
      <c r="AB12" s="4"/>
      <c r="AC12" s="33">
        <f t="shared" si="20"/>
        <v>46547</v>
      </c>
      <c r="AD12" s="3" t="str">
        <f t="shared" si="9"/>
        <v>M</v>
      </c>
      <c r="AE12" s="4"/>
      <c r="AF12" s="33">
        <f t="shared" si="21"/>
        <v>46577</v>
      </c>
      <c r="AG12" s="3" t="str">
        <f t="shared" si="10"/>
        <v>V</v>
      </c>
      <c r="AH12" s="4"/>
      <c r="AI12" s="33">
        <f t="shared" si="22"/>
        <v>46608</v>
      </c>
      <c r="AJ12" s="3" t="str">
        <f t="shared" si="11"/>
        <v>L</v>
      </c>
      <c r="AK12" s="11"/>
      <c r="AM12" s="9" t="s">
        <v>25</v>
      </c>
      <c r="AN12" s="40">
        <f>AN6+50</f>
        <v>46167</v>
      </c>
    </row>
    <row r="13" spans="2:40" ht="18" customHeight="1" x14ac:dyDescent="0.25">
      <c r="B13" s="32">
        <f t="shared" si="23"/>
        <v>46275</v>
      </c>
      <c r="C13" s="3" t="str">
        <f t="shared" si="0"/>
        <v>J</v>
      </c>
      <c r="D13" s="4" t="s">
        <v>19</v>
      </c>
      <c r="E13" s="32">
        <f t="shared" si="12"/>
        <v>46305</v>
      </c>
      <c r="F13" s="3" t="str">
        <f t="shared" si="1"/>
        <v>S</v>
      </c>
      <c r="G13" s="4"/>
      <c r="H13" s="32">
        <f t="shared" si="13"/>
        <v>46336</v>
      </c>
      <c r="I13" s="3" t="str">
        <f t="shared" si="2"/>
        <v>M</v>
      </c>
      <c r="J13" s="4"/>
      <c r="K13" s="33">
        <f t="shared" si="14"/>
        <v>46366</v>
      </c>
      <c r="L13" s="3" t="str">
        <f t="shared" si="3"/>
        <v>J</v>
      </c>
      <c r="M13" s="4" t="s">
        <v>20</v>
      </c>
      <c r="N13" s="33">
        <f t="shared" si="15"/>
        <v>46397</v>
      </c>
      <c r="O13" s="3" t="str">
        <f t="shared" si="4"/>
        <v>D</v>
      </c>
      <c r="P13" s="4"/>
      <c r="Q13" s="33">
        <f t="shared" si="16"/>
        <v>46428</v>
      </c>
      <c r="R13" s="3" t="str">
        <f t="shared" si="5"/>
        <v>M</v>
      </c>
      <c r="S13" s="4"/>
      <c r="T13" s="33">
        <f t="shared" si="17"/>
        <v>46456</v>
      </c>
      <c r="U13" s="3" t="str">
        <f t="shared" si="6"/>
        <v>M</v>
      </c>
      <c r="V13" s="4"/>
      <c r="W13" s="33">
        <f t="shared" si="18"/>
        <v>46487</v>
      </c>
      <c r="X13" s="3" t="str">
        <f t="shared" si="7"/>
        <v>S</v>
      </c>
      <c r="Y13" s="4"/>
      <c r="Z13" s="33">
        <f t="shared" si="19"/>
        <v>46517</v>
      </c>
      <c r="AA13" s="3" t="str">
        <f t="shared" si="8"/>
        <v>L</v>
      </c>
      <c r="AB13" s="4"/>
      <c r="AC13" s="33">
        <f t="shared" si="20"/>
        <v>46548</v>
      </c>
      <c r="AD13" s="3" t="str">
        <f t="shared" si="9"/>
        <v>J</v>
      </c>
      <c r="AE13" s="4" t="s">
        <v>21</v>
      </c>
      <c r="AF13" s="33">
        <f t="shared" si="21"/>
        <v>46578</v>
      </c>
      <c r="AG13" s="3" t="str">
        <f t="shared" si="10"/>
        <v>S</v>
      </c>
      <c r="AH13" s="4"/>
      <c r="AI13" s="33">
        <f t="shared" si="22"/>
        <v>46609</v>
      </c>
      <c r="AJ13" s="3" t="str">
        <f t="shared" si="11"/>
        <v>M</v>
      </c>
      <c r="AK13" s="11"/>
      <c r="AM13" s="9" t="s">
        <v>65</v>
      </c>
      <c r="AN13" s="40">
        <f>DATE(AN2,7,14)</f>
        <v>46217</v>
      </c>
    </row>
    <row r="14" spans="2:40" ht="18" customHeight="1" x14ac:dyDescent="0.25">
      <c r="B14" s="32">
        <f t="shared" si="23"/>
        <v>46276</v>
      </c>
      <c r="C14" s="3" t="str">
        <f t="shared" si="0"/>
        <v>V</v>
      </c>
      <c r="D14" s="4"/>
      <c r="E14" s="32">
        <f t="shared" si="12"/>
        <v>46306</v>
      </c>
      <c r="F14" s="3" t="str">
        <f t="shared" si="1"/>
        <v>D</v>
      </c>
      <c r="G14" s="4"/>
      <c r="H14" s="32">
        <f t="shared" si="13"/>
        <v>46337</v>
      </c>
      <c r="I14" s="3" t="str">
        <f t="shared" si="2"/>
        <v>M</v>
      </c>
      <c r="J14" s="4"/>
      <c r="K14" s="33">
        <f t="shared" si="14"/>
        <v>46367</v>
      </c>
      <c r="L14" s="3" t="str">
        <f t="shared" si="3"/>
        <v>V</v>
      </c>
      <c r="M14" s="4"/>
      <c r="N14" s="33">
        <f t="shared" si="15"/>
        <v>46398</v>
      </c>
      <c r="O14" s="3" t="str">
        <f t="shared" si="4"/>
        <v>L</v>
      </c>
      <c r="P14" s="4"/>
      <c r="Q14" s="33">
        <f t="shared" si="16"/>
        <v>46429</v>
      </c>
      <c r="R14" s="3" t="str">
        <f t="shared" si="5"/>
        <v>J</v>
      </c>
      <c r="S14" s="4" t="s">
        <v>23</v>
      </c>
      <c r="T14" s="33">
        <f t="shared" si="17"/>
        <v>46457</v>
      </c>
      <c r="U14" s="3" t="str">
        <f t="shared" si="6"/>
        <v>J</v>
      </c>
      <c r="V14" s="4" t="s">
        <v>24</v>
      </c>
      <c r="W14" s="33">
        <f t="shared" si="18"/>
        <v>46488</v>
      </c>
      <c r="X14" s="3" t="str">
        <f t="shared" si="7"/>
        <v>D</v>
      </c>
      <c r="Y14" s="4"/>
      <c r="Z14" s="33">
        <f t="shared" si="19"/>
        <v>46518</v>
      </c>
      <c r="AA14" s="3" t="str">
        <f t="shared" si="8"/>
        <v>M</v>
      </c>
      <c r="AB14" s="4"/>
      <c r="AC14" s="33">
        <f t="shared" si="20"/>
        <v>46549</v>
      </c>
      <c r="AD14" s="3" t="str">
        <f t="shared" si="9"/>
        <v>V</v>
      </c>
      <c r="AE14" s="4"/>
      <c r="AF14" s="33">
        <f t="shared" si="21"/>
        <v>46579</v>
      </c>
      <c r="AG14" s="3" t="str">
        <f t="shared" si="10"/>
        <v>D</v>
      </c>
      <c r="AH14" s="4"/>
      <c r="AI14" s="33">
        <f t="shared" si="22"/>
        <v>46610</v>
      </c>
      <c r="AJ14" s="3" t="str">
        <f t="shared" si="11"/>
        <v>M</v>
      </c>
      <c r="AK14" s="11"/>
      <c r="AM14" s="9" t="s">
        <v>28</v>
      </c>
      <c r="AN14" s="40">
        <f>DATE(AN2,8,15)</f>
        <v>46249</v>
      </c>
    </row>
    <row r="15" spans="2:40" ht="18" customHeight="1" x14ac:dyDescent="0.25">
      <c r="B15" s="32">
        <f t="shared" si="23"/>
        <v>46277</v>
      </c>
      <c r="C15" s="3" t="str">
        <f t="shared" si="0"/>
        <v>S</v>
      </c>
      <c r="D15" s="4"/>
      <c r="E15" s="32">
        <f t="shared" si="12"/>
        <v>46307</v>
      </c>
      <c r="F15" s="3" t="str">
        <f t="shared" si="1"/>
        <v>L</v>
      </c>
      <c r="G15" s="4"/>
      <c r="H15" s="32">
        <f t="shared" si="13"/>
        <v>46338</v>
      </c>
      <c r="I15" s="3" t="str">
        <f t="shared" si="2"/>
        <v>J</v>
      </c>
      <c r="J15" s="4" t="s">
        <v>26</v>
      </c>
      <c r="K15" s="33">
        <f t="shared" si="14"/>
        <v>46368</v>
      </c>
      <c r="L15" s="3" t="str">
        <f t="shared" si="3"/>
        <v>S</v>
      </c>
      <c r="M15" s="4"/>
      <c r="N15" s="33">
        <f t="shared" si="15"/>
        <v>46399</v>
      </c>
      <c r="O15" s="3" t="str">
        <f t="shared" si="4"/>
        <v>M</v>
      </c>
      <c r="P15" s="4"/>
      <c r="Q15" s="33">
        <f t="shared" si="16"/>
        <v>46430</v>
      </c>
      <c r="R15" s="3" t="str">
        <f t="shared" si="5"/>
        <v>V</v>
      </c>
      <c r="S15" s="4"/>
      <c r="T15" s="33">
        <f t="shared" si="17"/>
        <v>46458</v>
      </c>
      <c r="U15" s="3" t="str">
        <f t="shared" si="6"/>
        <v>V</v>
      </c>
      <c r="V15" s="4"/>
      <c r="W15" s="33">
        <f t="shared" si="18"/>
        <v>46489</v>
      </c>
      <c r="X15" s="3" t="str">
        <f t="shared" si="7"/>
        <v>L</v>
      </c>
      <c r="Y15" s="4"/>
      <c r="Z15" s="33">
        <f t="shared" si="19"/>
        <v>46519</v>
      </c>
      <c r="AA15" s="3" t="str">
        <f t="shared" si="8"/>
        <v>M</v>
      </c>
      <c r="AB15" s="4"/>
      <c r="AC15" s="33">
        <f t="shared" si="20"/>
        <v>46550</v>
      </c>
      <c r="AD15" s="3" t="str">
        <f t="shared" si="9"/>
        <v>S</v>
      </c>
      <c r="AE15" s="4"/>
      <c r="AF15" s="33">
        <f t="shared" si="21"/>
        <v>46580</v>
      </c>
      <c r="AG15" s="3" t="str">
        <f t="shared" si="10"/>
        <v>L</v>
      </c>
      <c r="AH15" s="4"/>
      <c r="AI15" s="33">
        <f t="shared" si="22"/>
        <v>46611</v>
      </c>
      <c r="AJ15" s="3" t="str">
        <f t="shared" si="11"/>
        <v>J</v>
      </c>
      <c r="AK15" s="11"/>
      <c r="AM15" s="9" t="s">
        <v>3</v>
      </c>
      <c r="AN15" s="40">
        <f>DATE(AN2,11,1)</f>
        <v>46327</v>
      </c>
    </row>
    <row r="16" spans="2:40" ht="18" customHeight="1" x14ac:dyDescent="0.25">
      <c r="B16" s="32">
        <f t="shared" si="23"/>
        <v>46278</v>
      </c>
      <c r="C16" s="3" t="str">
        <f t="shared" si="0"/>
        <v>D</v>
      </c>
      <c r="D16" s="4"/>
      <c r="E16" s="32">
        <f t="shared" si="12"/>
        <v>46308</v>
      </c>
      <c r="F16" s="3" t="str">
        <f t="shared" si="1"/>
        <v>M</v>
      </c>
      <c r="G16" s="4"/>
      <c r="H16" s="32">
        <f t="shared" si="13"/>
        <v>46339</v>
      </c>
      <c r="I16" s="3" t="str">
        <f t="shared" si="2"/>
        <v>V</v>
      </c>
      <c r="J16" s="4"/>
      <c r="K16" s="33">
        <f t="shared" si="14"/>
        <v>46369</v>
      </c>
      <c r="L16" s="3" t="str">
        <f t="shared" si="3"/>
        <v>D</v>
      </c>
      <c r="M16" s="4"/>
      <c r="N16" s="33">
        <f t="shared" si="15"/>
        <v>46400</v>
      </c>
      <c r="O16" s="3" t="str">
        <f t="shared" si="4"/>
        <v>M</v>
      </c>
      <c r="P16" s="4"/>
      <c r="Q16" s="33">
        <f t="shared" si="16"/>
        <v>46431</v>
      </c>
      <c r="R16" s="3" t="str">
        <f t="shared" si="5"/>
        <v>S</v>
      </c>
      <c r="S16" s="4"/>
      <c r="T16" s="33">
        <f t="shared" si="17"/>
        <v>46459</v>
      </c>
      <c r="U16" s="3" t="str">
        <f t="shared" si="6"/>
        <v>S</v>
      </c>
      <c r="V16" s="4"/>
      <c r="W16" s="33">
        <f t="shared" si="18"/>
        <v>46490</v>
      </c>
      <c r="X16" s="3" t="str">
        <f t="shared" si="7"/>
        <v>M</v>
      </c>
      <c r="Y16" s="4"/>
      <c r="Z16" s="33">
        <f t="shared" si="19"/>
        <v>46520</v>
      </c>
      <c r="AA16" s="3" t="str">
        <f t="shared" si="8"/>
        <v>J</v>
      </c>
      <c r="AB16" s="4" t="s">
        <v>27</v>
      </c>
      <c r="AC16" s="33">
        <f t="shared" si="20"/>
        <v>46551</v>
      </c>
      <c r="AD16" s="3" t="str">
        <f t="shared" si="9"/>
        <v>D</v>
      </c>
      <c r="AE16" s="4"/>
      <c r="AF16" s="33">
        <f t="shared" si="21"/>
        <v>46581</v>
      </c>
      <c r="AG16" s="3" t="str">
        <f t="shared" si="10"/>
        <v>M</v>
      </c>
      <c r="AH16" s="4"/>
      <c r="AI16" s="33">
        <f t="shared" si="22"/>
        <v>46612</v>
      </c>
      <c r="AJ16" s="3" t="str">
        <f t="shared" si="11"/>
        <v>V</v>
      </c>
      <c r="AK16" s="11"/>
      <c r="AM16" s="9" t="s">
        <v>61</v>
      </c>
      <c r="AN16" s="40">
        <f>DATE(AN2,11,11)</f>
        <v>46337</v>
      </c>
    </row>
    <row r="17" spans="2:40" ht="18" customHeight="1" x14ac:dyDescent="0.25">
      <c r="B17" s="32">
        <f t="shared" si="23"/>
        <v>46279</v>
      </c>
      <c r="C17" s="3" t="str">
        <f t="shared" si="0"/>
        <v>L</v>
      </c>
      <c r="D17" s="4"/>
      <c r="E17" s="32">
        <f t="shared" si="12"/>
        <v>46309</v>
      </c>
      <c r="F17" s="3" t="str">
        <f t="shared" si="1"/>
        <v>M</v>
      </c>
      <c r="G17" s="4"/>
      <c r="H17" s="32">
        <f t="shared" si="13"/>
        <v>46340</v>
      </c>
      <c r="I17" s="3" t="str">
        <f t="shared" si="2"/>
        <v>S</v>
      </c>
      <c r="J17" s="4"/>
      <c r="K17" s="33">
        <f t="shared" si="14"/>
        <v>46370</v>
      </c>
      <c r="L17" s="3" t="str">
        <f t="shared" si="3"/>
        <v>L</v>
      </c>
      <c r="M17" s="4"/>
      <c r="N17" s="33">
        <f t="shared" si="15"/>
        <v>46401</v>
      </c>
      <c r="O17" s="3" t="str">
        <f t="shared" si="4"/>
        <v>J</v>
      </c>
      <c r="P17" s="4" t="s">
        <v>29</v>
      </c>
      <c r="Q17" s="33">
        <f t="shared" si="16"/>
        <v>46432</v>
      </c>
      <c r="R17" s="3" t="str">
        <f t="shared" si="5"/>
        <v>D</v>
      </c>
      <c r="S17" s="4"/>
      <c r="T17" s="33">
        <f t="shared" si="17"/>
        <v>46460</v>
      </c>
      <c r="U17" s="3" t="str">
        <f t="shared" si="6"/>
        <v>D</v>
      </c>
      <c r="V17" s="4"/>
      <c r="W17" s="33">
        <f t="shared" si="18"/>
        <v>46491</v>
      </c>
      <c r="X17" s="3" t="str">
        <f t="shared" si="7"/>
        <v>M</v>
      </c>
      <c r="Y17" s="4"/>
      <c r="Z17" s="33">
        <f t="shared" si="19"/>
        <v>46521</v>
      </c>
      <c r="AA17" s="3" t="str">
        <f t="shared" si="8"/>
        <v>V</v>
      </c>
      <c r="AB17" s="4"/>
      <c r="AC17" s="33">
        <f t="shared" si="20"/>
        <v>46552</v>
      </c>
      <c r="AD17" s="3" t="str">
        <f t="shared" si="9"/>
        <v>L</v>
      </c>
      <c r="AE17" s="4"/>
      <c r="AF17" s="33">
        <f t="shared" si="21"/>
        <v>46582</v>
      </c>
      <c r="AG17" s="3" t="str">
        <f t="shared" si="10"/>
        <v>M</v>
      </c>
      <c r="AH17" s="4"/>
      <c r="AI17" s="33">
        <f t="shared" si="22"/>
        <v>46613</v>
      </c>
      <c r="AJ17" s="3" t="str">
        <f t="shared" si="11"/>
        <v>S</v>
      </c>
      <c r="AK17" s="11"/>
      <c r="AM17" s="9" t="s">
        <v>7</v>
      </c>
      <c r="AN17" s="40">
        <f>DATE(AN2,12,25)</f>
        <v>46381</v>
      </c>
    </row>
    <row r="18" spans="2:40" ht="18" customHeight="1" x14ac:dyDescent="0.25">
      <c r="B18" s="32">
        <f t="shared" si="23"/>
        <v>46280</v>
      </c>
      <c r="C18" s="3" t="str">
        <f t="shared" si="0"/>
        <v>M</v>
      </c>
      <c r="D18" s="4"/>
      <c r="E18" s="32">
        <f t="shared" si="12"/>
        <v>46310</v>
      </c>
      <c r="F18" s="3" t="str">
        <f t="shared" si="1"/>
        <v>J</v>
      </c>
      <c r="G18" s="4" t="s">
        <v>30</v>
      </c>
      <c r="H18" s="32">
        <f t="shared" si="13"/>
        <v>46341</v>
      </c>
      <c r="I18" s="3" t="str">
        <f t="shared" si="2"/>
        <v>D</v>
      </c>
      <c r="J18" s="4"/>
      <c r="K18" s="33">
        <f t="shared" si="14"/>
        <v>46371</v>
      </c>
      <c r="L18" s="3" t="str">
        <f t="shared" si="3"/>
        <v>M</v>
      </c>
      <c r="M18" s="4"/>
      <c r="N18" s="33">
        <f t="shared" si="15"/>
        <v>46402</v>
      </c>
      <c r="O18" s="3" t="str">
        <f t="shared" si="4"/>
        <v>V</v>
      </c>
      <c r="P18" s="4"/>
      <c r="Q18" s="33">
        <f t="shared" si="16"/>
        <v>46433</v>
      </c>
      <c r="R18" s="3" t="str">
        <f t="shared" si="5"/>
        <v>L</v>
      </c>
      <c r="S18" s="4"/>
      <c r="T18" s="33">
        <f t="shared" si="17"/>
        <v>46461</v>
      </c>
      <c r="U18" s="3" t="str">
        <f t="shared" si="6"/>
        <v>L</v>
      </c>
      <c r="V18" s="4"/>
      <c r="W18" s="33">
        <f t="shared" si="18"/>
        <v>46492</v>
      </c>
      <c r="X18" s="3" t="str">
        <f t="shared" si="7"/>
        <v>J</v>
      </c>
      <c r="Y18" s="4" t="s">
        <v>31</v>
      </c>
      <c r="Z18" s="33">
        <f t="shared" si="19"/>
        <v>46522</v>
      </c>
      <c r="AA18" s="3" t="str">
        <f t="shared" si="8"/>
        <v>S</v>
      </c>
      <c r="AB18" s="4"/>
      <c r="AC18" s="33">
        <f t="shared" si="20"/>
        <v>46553</v>
      </c>
      <c r="AD18" s="3" t="str">
        <f t="shared" si="9"/>
        <v>M</v>
      </c>
      <c r="AE18" s="4"/>
      <c r="AF18" s="33">
        <f t="shared" si="21"/>
        <v>46583</v>
      </c>
      <c r="AG18" s="3" t="str">
        <f t="shared" si="10"/>
        <v>J</v>
      </c>
      <c r="AH18" s="4"/>
      <c r="AI18" s="33">
        <f t="shared" si="22"/>
        <v>46614</v>
      </c>
      <c r="AJ18" s="3" t="str">
        <f t="shared" si="11"/>
        <v>D</v>
      </c>
      <c r="AK18" s="11"/>
      <c r="AM18" s="9" t="s">
        <v>62</v>
      </c>
      <c r="AN18" s="40">
        <f>DATE(AN3,1,1)</f>
        <v>46388</v>
      </c>
    </row>
    <row r="19" spans="2:40" ht="18" customHeight="1" x14ac:dyDescent="0.25">
      <c r="B19" s="32">
        <f t="shared" si="23"/>
        <v>46281</v>
      </c>
      <c r="C19" s="3" t="str">
        <f t="shared" si="0"/>
        <v>M</v>
      </c>
      <c r="D19" s="4"/>
      <c r="E19" s="32">
        <f t="shared" si="12"/>
        <v>46311</v>
      </c>
      <c r="F19" s="3" t="str">
        <f t="shared" si="1"/>
        <v>V</v>
      </c>
      <c r="G19" s="4"/>
      <c r="H19" s="32">
        <f t="shared" si="13"/>
        <v>46342</v>
      </c>
      <c r="I19" s="3" t="str">
        <f t="shared" si="2"/>
        <v>L</v>
      </c>
      <c r="J19" s="4"/>
      <c r="K19" s="33">
        <f t="shared" si="14"/>
        <v>46372</v>
      </c>
      <c r="L19" s="3" t="str">
        <f t="shared" si="3"/>
        <v>M</v>
      </c>
      <c r="M19" s="4"/>
      <c r="N19" s="33">
        <f t="shared" si="15"/>
        <v>46403</v>
      </c>
      <c r="O19" s="3" t="str">
        <f t="shared" si="4"/>
        <v>S</v>
      </c>
      <c r="P19" s="4"/>
      <c r="Q19" s="33">
        <f t="shared" si="16"/>
        <v>46434</v>
      </c>
      <c r="R19" s="3" t="str">
        <f t="shared" si="5"/>
        <v>M</v>
      </c>
      <c r="S19" s="4"/>
      <c r="T19" s="33">
        <f t="shared" si="17"/>
        <v>46462</v>
      </c>
      <c r="U19" s="3" t="str">
        <f t="shared" si="6"/>
        <v>M</v>
      </c>
      <c r="V19" s="4"/>
      <c r="W19" s="33">
        <f t="shared" si="18"/>
        <v>46493</v>
      </c>
      <c r="X19" s="3" t="str">
        <f t="shared" si="7"/>
        <v>V</v>
      </c>
      <c r="Y19" s="4"/>
      <c r="Z19" s="33">
        <f t="shared" si="19"/>
        <v>46523</v>
      </c>
      <c r="AA19" s="3" t="str">
        <f t="shared" si="8"/>
        <v>D</v>
      </c>
      <c r="AB19" s="4"/>
      <c r="AC19" s="33">
        <f t="shared" si="20"/>
        <v>46554</v>
      </c>
      <c r="AD19" s="3" t="str">
        <f t="shared" si="9"/>
        <v>M</v>
      </c>
      <c r="AE19" s="4"/>
      <c r="AF19" s="33">
        <f t="shared" si="21"/>
        <v>46584</v>
      </c>
      <c r="AG19" s="3" t="str">
        <f t="shared" si="10"/>
        <v>V</v>
      </c>
      <c r="AH19" s="4"/>
      <c r="AI19" s="33">
        <f t="shared" si="22"/>
        <v>46615</v>
      </c>
      <c r="AJ19" s="3" t="str">
        <f t="shared" si="11"/>
        <v>L</v>
      </c>
      <c r="AK19" s="11"/>
      <c r="AM19" s="9" t="s">
        <v>63</v>
      </c>
      <c r="AN19" s="40">
        <f>DOLLAR((DAY(MINUTE(AN3/38)/2+55)&amp;"/4/"&amp;AN3)/7,)*7-6</f>
        <v>46474</v>
      </c>
    </row>
    <row r="20" spans="2:40" ht="18" customHeight="1" x14ac:dyDescent="0.25">
      <c r="B20" s="32">
        <f t="shared" si="23"/>
        <v>46282</v>
      </c>
      <c r="C20" s="3" t="str">
        <f t="shared" si="0"/>
        <v>J</v>
      </c>
      <c r="D20" s="4" t="s">
        <v>34</v>
      </c>
      <c r="E20" s="32">
        <f t="shared" si="12"/>
        <v>46312</v>
      </c>
      <c r="F20" s="3" t="str">
        <f t="shared" si="1"/>
        <v>S</v>
      </c>
      <c r="G20" s="4"/>
      <c r="H20" s="32">
        <f t="shared" si="13"/>
        <v>46343</v>
      </c>
      <c r="I20" s="3" t="str">
        <f t="shared" si="2"/>
        <v>M</v>
      </c>
      <c r="J20" s="4"/>
      <c r="K20" s="33">
        <f t="shared" si="14"/>
        <v>46373</v>
      </c>
      <c r="L20" s="3" t="str">
        <f t="shared" si="3"/>
        <v>J</v>
      </c>
      <c r="M20" s="4" t="s">
        <v>35</v>
      </c>
      <c r="N20" s="33">
        <f t="shared" si="15"/>
        <v>46404</v>
      </c>
      <c r="O20" s="3" t="str">
        <f t="shared" si="4"/>
        <v>D</v>
      </c>
      <c r="P20" s="4"/>
      <c r="Q20" s="33">
        <f t="shared" si="16"/>
        <v>46435</v>
      </c>
      <c r="R20" s="3" t="str">
        <f t="shared" si="5"/>
        <v>M</v>
      </c>
      <c r="S20" s="4"/>
      <c r="T20" s="33">
        <f t="shared" si="17"/>
        <v>46463</v>
      </c>
      <c r="U20" s="3" t="str">
        <f t="shared" si="6"/>
        <v>M</v>
      </c>
      <c r="V20" s="4"/>
      <c r="W20" s="33">
        <f t="shared" si="18"/>
        <v>46494</v>
      </c>
      <c r="X20" s="3" t="str">
        <f t="shared" si="7"/>
        <v>S</v>
      </c>
      <c r="Y20" s="4"/>
      <c r="Z20" s="33">
        <f t="shared" si="19"/>
        <v>46524</v>
      </c>
      <c r="AA20" s="3" t="str">
        <f t="shared" si="8"/>
        <v>L</v>
      </c>
      <c r="AB20" s="4"/>
      <c r="AC20" s="33">
        <f t="shared" si="20"/>
        <v>46555</v>
      </c>
      <c r="AD20" s="3" t="str">
        <f t="shared" si="9"/>
        <v>J</v>
      </c>
      <c r="AE20" s="4" t="s">
        <v>36</v>
      </c>
      <c r="AF20" s="33">
        <f t="shared" si="21"/>
        <v>46585</v>
      </c>
      <c r="AG20" s="3" t="str">
        <f t="shared" si="10"/>
        <v>S</v>
      </c>
      <c r="AH20" s="4"/>
      <c r="AI20" s="33">
        <f t="shared" si="22"/>
        <v>46616</v>
      </c>
      <c r="AJ20" s="3" t="str">
        <f t="shared" si="11"/>
        <v>M</v>
      </c>
      <c r="AK20" s="11"/>
      <c r="AM20" s="9" t="s">
        <v>13</v>
      </c>
      <c r="AN20" s="40">
        <f>AN19+1</f>
        <v>46475</v>
      </c>
    </row>
    <row r="21" spans="2:40" ht="18" customHeight="1" x14ac:dyDescent="0.25">
      <c r="B21" s="32">
        <f t="shared" si="23"/>
        <v>46283</v>
      </c>
      <c r="C21" s="3" t="str">
        <f t="shared" si="0"/>
        <v>V</v>
      </c>
      <c r="D21" s="4"/>
      <c r="E21" s="32">
        <f t="shared" si="12"/>
        <v>46313</v>
      </c>
      <c r="F21" s="3" t="str">
        <f t="shared" si="1"/>
        <v>D</v>
      </c>
      <c r="G21" s="4"/>
      <c r="H21" s="32">
        <f t="shared" si="13"/>
        <v>46344</v>
      </c>
      <c r="I21" s="3" t="str">
        <f t="shared" si="2"/>
        <v>M</v>
      </c>
      <c r="J21" s="4"/>
      <c r="K21" s="33">
        <f t="shared" si="14"/>
        <v>46374</v>
      </c>
      <c r="L21" s="3" t="str">
        <f t="shared" si="3"/>
        <v>V</v>
      </c>
      <c r="M21" s="4"/>
      <c r="N21" s="33">
        <f t="shared" si="15"/>
        <v>46405</v>
      </c>
      <c r="O21" s="3" t="str">
        <f t="shared" si="4"/>
        <v>L</v>
      </c>
      <c r="P21" s="4"/>
      <c r="Q21" s="33">
        <f t="shared" si="16"/>
        <v>46436</v>
      </c>
      <c r="R21" s="3" t="str">
        <f t="shared" si="5"/>
        <v>J</v>
      </c>
      <c r="S21" s="4" t="s">
        <v>38</v>
      </c>
      <c r="T21" s="33">
        <f t="shared" si="17"/>
        <v>46464</v>
      </c>
      <c r="U21" s="3" t="str">
        <f t="shared" si="6"/>
        <v>J</v>
      </c>
      <c r="V21" s="4" t="s">
        <v>39</v>
      </c>
      <c r="W21" s="33">
        <f t="shared" si="18"/>
        <v>46495</v>
      </c>
      <c r="X21" s="3" t="str">
        <f t="shared" si="7"/>
        <v>D</v>
      </c>
      <c r="Y21" s="4"/>
      <c r="Z21" s="33">
        <f t="shared" si="19"/>
        <v>46525</v>
      </c>
      <c r="AA21" s="3" t="str">
        <f t="shared" si="8"/>
        <v>M</v>
      </c>
      <c r="AB21" s="4"/>
      <c r="AC21" s="33">
        <f t="shared" si="20"/>
        <v>46556</v>
      </c>
      <c r="AD21" s="3" t="str">
        <f t="shared" si="9"/>
        <v>V</v>
      </c>
      <c r="AE21" s="4"/>
      <c r="AF21" s="33">
        <f t="shared" si="21"/>
        <v>46586</v>
      </c>
      <c r="AG21" s="3" t="str">
        <f t="shared" si="10"/>
        <v>D</v>
      </c>
      <c r="AH21" s="4"/>
      <c r="AI21" s="33">
        <f t="shared" si="22"/>
        <v>46617</v>
      </c>
      <c r="AJ21" s="3" t="str">
        <f t="shared" si="11"/>
        <v>M</v>
      </c>
      <c r="AK21" s="11"/>
      <c r="AM21" s="9" t="s">
        <v>64</v>
      </c>
      <c r="AN21" s="40">
        <f>DATE(AN3,5,1)</f>
        <v>46508</v>
      </c>
    </row>
    <row r="22" spans="2:40" ht="18" customHeight="1" x14ac:dyDescent="0.25">
      <c r="B22" s="32">
        <f t="shared" si="23"/>
        <v>46284</v>
      </c>
      <c r="C22" s="3" t="str">
        <f t="shared" si="0"/>
        <v>S</v>
      </c>
      <c r="D22" s="4"/>
      <c r="E22" s="32">
        <f t="shared" si="12"/>
        <v>46314</v>
      </c>
      <c r="F22" s="3" t="str">
        <f t="shared" si="1"/>
        <v>L</v>
      </c>
      <c r="G22" s="4"/>
      <c r="H22" s="32">
        <f t="shared" si="13"/>
        <v>46345</v>
      </c>
      <c r="I22" s="3" t="str">
        <f t="shared" si="2"/>
        <v>J</v>
      </c>
      <c r="J22" s="4" t="s">
        <v>41</v>
      </c>
      <c r="K22" s="33">
        <f t="shared" si="14"/>
        <v>46375</v>
      </c>
      <c r="L22" s="3" t="str">
        <f t="shared" si="3"/>
        <v>S</v>
      </c>
      <c r="M22" s="4"/>
      <c r="N22" s="33">
        <f t="shared" si="15"/>
        <v>46406</v>
      </c>
      <c r="O22" s="3" t="str">
        <f t="shared" si="4"/>
        <v>M</v>
      </c>
      <c r="P22" s="4"/>
      <c r="Q22" s="33">
        <f t="shared" si="16"/>
        <v>46437</v>
      </c>
      <c r="R22" s="3" t="str">
        <f t="shared" si="5"/>
        <v>V</v>
      </c>
      <c r="S22" s="4"/>
      <c r="T22" s="33">
        <f t="shared" si="17"/>
        <v>46465</v>
      </c>
      <c r="U22" s="3" t="str">
        <f t="shared" si="6"/>
        <v>V</v>
      </c>
      <c r="V22" s="4"/>
      <c r="W22" s="33">
        <f t="shared" si="18"/>
        <v>46496</v>
      </c>
      <c r="X22" s="3" t="str">
        <f t="shared" si="7"/>
        <v>L</v>
      </c>
      <c r="Y22" s="4"/>
      <c r="Z22" s="33">
        <f t="shared" si="19"/>
        <v>46526</v>
      </c>
      <c r="AA22" s="3" t="str">
        <f t="shared" si="8"/>
        <v>M</v>
      </c>
      <c r="AB22" s="4"/>
      <c r="AC22" s="33">
        <f t="shared" si="20"/>
        <v>46557</v>
      </c>
      <c r="AD22" s="3" t="str">
        <f t="shared" si="9"/>
        <v>S</v>
      </c>
      <c r="AE22" s="4"/>
      <c r="AF22" s="33">
        <f t="shared" si="21"/>
        <v>46587</v>
      </c>
      <c r="AG22" s="3" t="str">
        <f t="shared" si="10"/>
        <v>L</v>
      </c>
      <c r="AH22" s="4"/>
      <c r="AI22" s="33">
        <f t="shared" si="22"/>
        <v>46618</v>
      </c>
      <c r="AJ22" s="3" t="str">
        <f t="shared" si="11"/>
        <v>J</v>
      </c>
      <c r="AK22" s="11"/>
      <c r="AM22" s="9" t="s">
        <v>17</v>
      </c>
      <c r="AN22" s="40">
        <f>DATE(AN3,5,8)</f>
        <v>46515</v>
      </c>
    </row>
    <row r="23" spans="2:40" ht="18" customHeight="1" x14ac:dyDescent="0.25">
      <c r="B23" s="32">
        <f t="shared" si="23"/>
        <v>46285</v>
      </c>
      <c r="C23" s="3" t="str">
        <f t="shared" si="0"/>
        <v>D</v>
      </c>
      <c r="D23" s="4"/>
      <c r="E23" s="32">
        <f t="shared" si="12"/>
        <v>46315</v>
      </c>
      <c r="F23" s="3" t="str">
        <f t="shared" si="1"/>
        <v>M</v>
      </c>
      <c r="G23" s="4"/>
      <c r="H23" s="32">
        <f t="shared" si="13"/>
        <v>46346</v>
      </c>
      <c r="I23" s="3" t="str">
        <f t="shared" si="2"/>
        <v>V</v>
      </c>
      <c r="J23" s="4"/>
      <c r="K23" s="36">
        <f t="shared" si="14"/>
        <v>46376</v>
      </c>
      <c r="L23" s="16" t="str">
        <f t="shared" si="3"/>
        <v>D</v>
      </c>
      <c r="M23" s="7"/>
      <c r="N23" s="36">
        <f t="shared" si="15"/>
        <v>46407</v>
      </c>
      <c r="O23" s="16" t="str">
        <f t="shared" si="4"/>
        <v>M</v>
      </c>
      <c r="P23" s="7"/>
      <c r="Q23" s="36">
        <f t="shared" si="16"/>
        <v>46438</v>
      </c>
      <c r="R23" s="16" t="str">
        <f t="shared" si="5"/>
        <v>S</v>
      </c>
      <c r="S23" s="7"/>
      <c r="T23" s="36">
        <f t="shared" si="17"/>
        <v>46466</v>
      </c>
      <c r="U23" s="16" t="str">
        <f t="shared" si="6"/>
        <v>S</v>
      </c>
      <c r="V23" s="7"/>
      <c r="W23" s="36">
        <f t="shared" si="18"/>
        <v>46497</v>
      </c>
      <c r="X23" s="16" t="str">
        <f t="shared" si="7"/>
        <v>M</v>
      </c>
      <c r="Y23" s="7"/>
      <c r="Z23" s="36">
        <f t="shared" si="19"/>
        <v>46527</v>
      </c>
      <c r="AA23" s="16" t="str">
        <f t="shared" si="8"/>
        <v>J</v>
      </c>
      <c r="AB23" s="7" t="s">
        <v>42</v>
      </c>
      <c r="AC23" s="36">
        <f t="shared" si="20"/>
        <v>46558</v>
      </c>
      <c r="AD23" s="16" t="str">
        <f t="shared" si="9"/>
        <v>D</v>
      </c>
      <c r="AE23" s="7"/>
      <c r="AF23" s="36">
        <f t="shared" si="21"/>
        <v>46588</v>
      </c>
      <c r="AG23" s="16" t="str">
        <f t="shared" si="10"/>
        <v>M</v>
      </c>
      <c r="AH23" s="7"/>
      <c r="AI23" s="36">
        <f t="shared" si="22"/>
        <v>46619</v>
      </c>
      <c r="AJ23" s="16" t="str">
        <f t="shared" si="11"/>
        <v>V</v>
      </c>
      <c r="AK23" s="39"/>
      <c r="AM23" s="9" t="s">
        <v>18</v>
      </c>
      <c r="AN23" s="40">
        <f>AN19+39</f>
        <v>46513</v>
      </c>
    </row>
    <row r="24" spans="2:40" ht="18" customHeight="1" x14ac:dyDescent="0.25">
      <c r="B24" s="32">
        <f t="shared" si="23"/>
        <v>46286</v>
      </c>
      <c r="C24" s="3" t="str">
        <f t="shared" si="0"/>
        <v>L</v>
      </c>
      <c r="D24" s="4"/>
      <c r="E24" s="32">
        <f t="shared" si="12"/>
        <v>46316</v>
      </c>
      <c r="F24" s="3" t="str">
        <f t="shared" si="1"/>
        <v>M</v>
      </c>
      <c r="G24" s="4"/>
      <c r="H24" s="32">
        <f t="shared" si="13"/>
        <v>46347</v>
      </c>
      <c r="I24" s="3" t="str">
        <f t="shared" si="2"/>
        <v>S</v>
      </c>
      <c r="J24" s="4"/>
      <c r="K24" s="33">
        <f t="shared" si="14"/>
        <v>46377</v>
      </c>
      <c r="L24" s="3" t="str">
        <f t="shared" si="3"/>
        <v>L</v>
      </c>
      <c r="M24" s="4"/>
      <c r="N24" s="33">
        <f t="shared" si="15"/>
        <v>46408</v>
      </c>
      <c r="O24" s="3" t="str">
        <f t="shared" si="4"/>
        <v>J</v>
      </c>
      <c r="P24" s="4" t="s">
        <v>44</v>
      </c>
      <c r="Q24" s="33">
        <f t="shared" si="16"/>
        <v>46439</v>
      </c>
      <c r="R24" s="3" t="str">
        <f t="shared" si="5"/>
        <v>D</v>
      </c>
      <c r="S24" s="4"/>
      <c r="T24" s="33">
        <f t="shared" si="17"/>
        <v>46467</v>
      </c>
      <c r="U24" s="3" t="str">
        <f t="shared" si="6"/>
        <v>D</v>
      </c>
      <c r="V24" s="4"/>
      <c r="W24" s="33">
        <f t="shared" si="18"/>
        <v>46498</v>
      </c>
      <c r="X24" s="3" t="str">
        <f t="shared" si="7"/>
        <v>M</v>
      </c>
      <c r="Y24" s="4"/>
      <c r="Z24" s="33">
        <f t="shared" si="19"/>
        <v>46528</v>
      </c>
      <c r="AA24" s="3" t="str">
        <f t="shared" si="8"/>
        <v>V</v>
      </c>
      <c r="AB24" s="4"/>
      <c r="AC24" s="33">
        <f t="shared" si="20"/>
        <v>46559</v>
      </c>
      <c r="AD24" s="3" t="str">
        <f t="shared" si="9"/>
        <v>L</v>
      </c>
      <c r="AE24" s="4"/>
      <c r="AF24" s="33">
        <f t="shared" si="21"/>
        <v>46589</v>
      </c>
      <c r="AG24" s="3" t="str">
        <f t="shared" si="10"/>
        <v>M</v>
      </c>
      <c r="AH24" s="4"/>
      <c r="AI24" s="33">
        <f t="shared" si="22"/>
        <v>46620</v>
      </c>
      <c r="AJ24" s="3" t="str">
        <f t="shared" si="11"/>
        <v>S</v>
      </c>
      <c r="AK24" s="11"/>
      <c r="AM24" s="9" t="s">
        <v>22</v>
      </c>
      <c r="AN24" s="40">
        <f>AN19+49</f>
        <v>46523</v>
      </c>
    </row>
    <row r="25" spans="2:40" ht="18" customHeight="1" x14ac:dyDescent="0.25">
      <c r="B25" s="32">
        <f t="shared" si="23"/>
        <v>46287</v>
      </c>
      <c r="C25" s="3" t="str">
        <f t="shared" si="0"/>
        <v>M</v>
      </c>
      <c r="D25" s="4"/>
      <c r="E25" s="32">
        <f t="shared" si="12"/>
        <v>46317</v>
      </c>
      <c r="F25" s="3" t="str">
        <f t="shared" si="1"/>
        <v>J</v>
      </c>
      <c r="G25" s="4" t="s">
        <v>45</v>
      </c>
      <c r="H25" s="32">
        <f t="shared" si="13"/>
        <v>46348</v>
      </c>
      <c r="I25" s="3" t="str">
        <f t="shared" si="2"/>
        <v>D</v>
      </c>
      <c r="J25" s="4"/>
      <c r="K25" s="33">
        <f t="shared" si="14"/>
        <v>46378</v>
      </c>
      <c r="L25" s="3" t="str">
        <f t="shared" si="3"/>
        <v>M</v>
      </c>
      <c r="M25" s="4"/>
      <c r="N25" s="33">
        <f t="shared" si="15"/>
        <v>46409</v>
      </c>
      <c r="O25" s="3" t="str">
        <f t="shared" si="4"/>
        <v>V</v>
      </c>
      <c r="P25" s="4"/>
      <c r="Q25" s="33">
        <f t="shared" si="16"/>
        <v>46440</v>
      </c>
      <c r="R25" s="3" t="str">
        <f t="shared" si="5"/>
        <v>L</v>
      </c>
      <c r="S25" s="4"/>
      <c r="T25" s="33">
        <f t="shared" si="17"/>
        <v>46468</v>
      </c>
      <c r="U25" s="3" t="str">
        <f t="shared" si="6"/>
        <v>L</v>
      </c>
      <c r="V25" s="4"/>
      <c r="W25" s="33">
        <f t="shared" si="18"/>
        <v>46499</v>
      </c>
      <c r="X25" s="3" t="str">
        <f t="shared" si="7"/>
        <v>J</v>
      </c>
      <c r="Y25" s="4" t="s">
        <v>46</v>
      </c>
      <c r="Z25" s="33">
        <f t="shared" si="19"/>
        <v>46529</v>
      </c>
      <c r="AA25" s="3" t="str">
        <f t="shared" si="8"/>
        <v>S</v>
      </c>
      <c r="AB25" s="4"/>
      <c r="AC25" s="33">
        <f t="shared" si="20"/>
        <v>46560</v>
      </c>
      <c r="AD25" s="3" t="str">
        <f t="shared" si="9"/>
        <v>M</v>
      </c>
      <c r="AE25" s="4"/>
      <c r="AF25" s="33">
        <f t="shared" si="21"/>
        <v>46590</v>
      </c>
      <c r="AG25" s="3" t="str">
        <f t="shared" si="10"/>
        <v>J</v>
      </c>
      <c r="AH25" s="4"/>
      <c r="AI25" s="33">
        <f t="shared" si="22"/>
        <v>46621</v>
      </c>
      <c r="AJ25" s="3" t="str">
        <f t="shared" si="11"/>
        <v>D</v>
      </c>
      <c r="AK25" s="11"/>
      <c r="AM25" s="9" t="s">
        <v>25</v>
      </c>
      <c r="AN25" s="40">
        <f>AN19+50</f>
        <v>46524</v>
      </c>
    </row>
    <row r="26" spans="2:40" ht="18" customHeight="1" x14ac:dyDescent="0.25">
      <c r="B26" s="32">
        <f t="shared" si="23"/>
        <v>46288</v>
      </c>
      <c r="C26" s="3" t="str">
        <f t="shared" si="0"/>
        <v>M</v>
      </c>
      <c r="D26" s="4"/>
      <c r="E26" s="32">
        <f t="shared" si="12"/>
        <v>46318</v>
      </c>
      <c r="F26" s="3" t="str">
        <f t="shared" si="1"/>
        <v>V</v>
      </c>
      <c r="G26" s="4"/>
      <c r="H26" s="32">
        <f t="shared" si="13"/>
        <v>46349</v>
      </c>
      <c r="I26" s="3" t="str">
        <f t="shared" si="2"/>
        <v>L</v>
      </c>
      <c r="J26" s="4"/>
      <c r="K26" s="33">
        <f t="shared" si="14"/>
        <v>46379</v>
      </c>
      <c r="L26" s="3" t="str">
        <f t="shared" si="3"/>
        <v>M</v>
      </c>
      <c r="M26" s="4"/>
      <c r="N26" s="33">
        <f t="shared" si="15"/>
        <v>46410</v>
      </c>
      <c r="O26" s="3" t="str">
        <f t="shared" si="4"/>
        <v>S</v>
      </c>
      <c r="P26" s="4"/>
      <c r="Q26" s="33">
        <f t="shared" si="16"/>
        <v>46441</v>
      </c>
      <c r="R26" s="3" t="str">
        <f t="shared" si="5"/>
        <v>M</v>
      </c>
      <c r="S26" s="4"/>
      <c r="T26" s="33">
        <f t="shared" si="17"/>
        <v>46469</v>
      </c>
      <c r="U26" s="3" t="str">
        <f t="shared" si="6"/>
        <v>M</v>
      </c>
      <c r="V26" s="4"/>
      <c r="W26" s="33">
        <f t="shared" si="18"/>
        <v>46500</v>
      </c>
      <c r="X26" s="3" t="str">
        <f t="shared" si="7"/>
        <v>V</v>
      </c>
      <c r="Y26" s="4"/>
      <c r="Z26" s="33">
        <f t="shared" si="19"/>
        <v>46530</v>
      </c>
      <c r="AA26" s="3" t="str">
        <f t="shared" si="8"/>
        <v>D</v>
      </c>
      <c r="AB26" s="4"/>
      <c r="AC26" s="33">
        <f t="shared" si="20"/>
        <v>46561</v>
      </c>
      <c r="AD26" s="3" t="str">
        <f t="shared" si="9"/>
        <v>M</v>
      </c>
      <c r="AE26" s="4"/>
      <c r="AF26" s="33">
        <f t="shared" si="21"/>
        <v>46591</v>
      </c>
      <c r="AG26" s="3" t="str">
        <f t="shared" si="10"/>
        <v>V</v>
      </c>
      <c r="AH26" s="4"/>
      <c r="AI26" s="33">
        <f t="shared" si="22"/>
        <v>46622</v>
      </c>
      <c r="AJ26" s="3" t="str">
        <f t="shared" si="11"/>
        <v>L</v>
      </c>
      <c r="AK26" s="11"/>
      <c r="AM26" s="9" t="s">
        <v>65</v>
      </c>
      <c r="AN26" s="40">
        <f>DATE(AN3,7,14)</f>
        <v>46582</v>
      </c>
    </row>
    <row r="27" spans="2:40" ht="18" customHeight="1" x14ac:dyDescent="0.25">
      <c r="B27" s="32">
        <f t="shared" si="23"/>
        <v>46289</v>
      </c>
      <c r="C27" s="3" t="str">
        <f t="shared" si="0"/>
        <v>J</v>
      </c>
      <c r="D27" s="4" t="s">
        <v>47</v>
      </c>
      <c r="E27" s="32">
        <f t="shared" si="12"/>
        <v>46319</v>
      </c>
      <c r="F27" s="3" t="str">
        <f t="shared" si="1"/>
        <v>S</v>
      </c>
      <c r="G27" s="4"/>
      <c r="H27" s="32">
        <f t="shared" si="13"/>
        <v>46350</v>
      </c>
      <c r="I27" s="3" t="str">
        <f t="shared" si="2"/>
        <v>M</v>
      </c>
      <c r="J27" s="4"/>
      <c r="K27" s="33">
        <f t="shared" si="14"/>
        <v>46380</v>
      </c>
      <c r="L27" s="3" t="str">
        <f t="shared" si="3"/>
        <v>J</v>
      </c>
      <c r="M27" s="4" t="s">
        <v>48</v>
      </c>
      <c r="N27" s="33">
        <f t="shared" si="15"/>
        <v>46411</v>
      </c>
      <c r="O27" s="3" t="str">
        <f t="shared" si="4"/>
        <v>D</v>
      </c>
      <c r="P27" s="4"/>
      <c r="Q27" s="33">
        <f t="shared" si="16"/>
        <v>46442</v>
      </c>
      <c r="R27" s="3" t="str">
        <f t="shared" si="5"/>
        <v>M</v>
      </c>
      <c r="S27" s="4"/>
      <c r="T27" s="33">
        <f t="shared" si="17"/>
        <v>46470</v>
      </c>
      <c r="U27" s="3" t="str">
        <f t="shared" si="6"/>
        <v>M</v>
      </c>
      <c r="V27" s="4"/>
      <c r="W27" s="33">
        <f t="shared" si="18"/>
        <v>46501</v>
      </c>
      <c r="X27" s="3" t="str">
        <f t="shared" si="7"/>
        <v>S</v>
      </c>
      <c r="Y27" s="4"/>
      <c r="Z27" s="33">
        <f t="shared" si="19"/>
        <v>46531</v>
      </c>
      <c r="AA27" s="3" t="str">
        <f t="shared" si="8"/>
        <v>L</v>
      </c>
      <c r="AB27" s="4"/>
      <c r="AC27" s="33">
        <f t="shared" si="20"/>
        <v>46562</v>
      </c>
      <c r="AD27" s="3" t="str">
        <f t="shared" si="9"/>
        <v>J</v>
      </c>
      <c r="AE27" s="4" t="s">
        <v>49</v>
      </c>
      <c r="AF27" s="33">
        <f t="shared" si="21"/>
        <v>46592</v>
      </c>
      <c r="AG27" s="3" t="str">
        <f t="shared" si="10"/>
        <v>S</v>
      </c>
      <c r="AH27" s="4"/>
      <c r="AI27" s="33">
        <f t="shared" si="22"/>
        <v>46623</v>
      </c>
      <c r="AJ27" s="3" t="str">
        <f t="shared" si="11"/>
        <v>M</v>
      </c>
      <c r="AK27" s="11"/>
      <c r="AM27" s="9" t="s">
        <v>28</v>
      </c>
      <c r="AN27" s="40">
        <f>DATE(AN3,8,15)</f>
        <v>46614</v>
      </c>
    </row>
    <row r="28" spans="2:40" ht="18" customHeight="1" x14ac:dyDescent="0.25">
      <c r="B28" s="32">
        <f t="shared" si="23"/>
        <v>46290</v>
      </c>
      <c r="C28" s="3" t="str">
        <f t="shared" si="0"/>
        <v>V</v>
      </c>
      <c r="D28" s="4"/>
      <c r="E28" s="32">
        <f t="shared" si="12"/>
        <v>46320</v>
      </c>
      <c r="F28" s="3" t="str">
        <f t="shared" si="1"/>
        <v>D</v>
      </c>
      <c r="G28" s="4"/>
      <c r="H28" s="32">
        <f t="shared" si="13"/>
        <v>46351</v>
      </c>
      <c r="I28" s="3" t="str">
        <f t="shared" si="2"/>
        <v>M</v>
      </c>
      <c r="J28" s="4"/>
      <c r="K28" s="33">
        <f t="shared" si="14"/>
        <v>46381</v>
      </c>
      <c r="L28" s="12" t="str">
        <f t="shared" si="3"/>
        <v>V</v>
      </c>
      <c r="M28" s="13"/>
      <c r="N28" s="33">
        <f t="shared" si="15"/>
        <v>46412</v>
      </c>
      <c r="O28" s="12" t="str">
        <f t="shared" si="4"/>
        <v>L</v>
      </c>
      <c r="P28" s="13"/>
      <c r="Q28" s="33">
        <f t="shared" si="16"/>
        <v>46443</v>
      </c>
      <c r="R28" s="12" t="str">
        <f t="shared" si="5"/>
        <v>J</v>
      </c>
      <c r="S28" s="13" t="s">
        <v>50</v>
      </c>
      <c r="T28" s="33">
        <f t="shared" si="17"/>
        <v>46471</v>
      </c>
      <c r="U28" s="12" t="str">
        <f t="shared" si="6"/>
        <v>J</v>
      </c>
      <c r="V28" s="13" t="s">
        <v>51</v>
      </c>
      <c r="W28" s="33">
        <f t="shared" si="18"/>
        <v>46502</v>
      </c>
      <c r="X28" s="12" t="str">
        <f t="shared" si="7"/>
        <v>D</v>
      </c>
      <c r="Y28" s="13"/>
      <c r="Z28" s="33">
        <f t="shared" si="19"/>
        <v>46532</v>
      </c>
      <c r="AA28" s="12" t="str">
        <f t="shared" si="8"/>
        <v>M</v>
      </c>
      <c r="AB28" s="13"/>
      <c r="AC28" s="33">
        <f t="shared" si="20"/>
        <v>46563</v>
      </c>
      <c r="AD28" s="12" t="str">
        <f t="shared" si="9"/>
        <v>V</v>
      </c>
      <c r="AE28" s="13"/>
      <c r="AF28" s="33">
        <f t="shared" si="21"/>
        <v>46593</v>
      </c>
      <c r="AG28" s="12" t="str">
        <f t="shared" si="10"/>
        <v>D</v>
      </c>
      <c r="AH28" s="13"/>
      <c r="AI28" s="33">
        <f t="shared" si="22"/>
        <v>46624</v>
      </c>
      <c r="AJ28" s="12" t="str">
        <f t="shared" si="11"/>
        <v>M</v>
      </c>
      <c r="AK28" s="11"/>
      <c r="AM28" s="9" t="s">
        <v>3</v>
      </c>
      <c r="AN28" s="40">
        <f>DATE(AN3,11,1)</f>
        <v>46692</v>
      </c>
    </row>
    <row r="29" spans="2:40" ht="18" customHeight="1" x14ac:dyDescent="0.25">
      <c r="B29" s="32">
        <f t="shared" si="23"/>
        <v>46291</v>
      </c>
      <c r="C29" s="3" t="str">
        <f t="shared" si="0"/>
        <v>S</v>
      </c>
      <c r="D29" s="4"/>
      <c r="E29" s="32">
        <f t="shared" si="12"/>
        <v>46321</v>
      </c>
      <c r="F29" s="3" t="str">
        <f t="shared" si="1"/>
        <v>L</v>
      </c>
      <c r="G29" s="4"/>
      <c r="H29" s="32">
        <f t="shared" si="13"/>
        <v>46352</v>
      </c>
      <c r="I29" s="3" t="str">
        <f t="shared" si="2"/>
        <v>J</v>
      </c>
      <c r="J29" s="4" t="s">
        <v>53</v>
      </c>
      <c r="K29" s="33">
        <f t="shared" si="14"/>
        <v>46382</v>
      </c>
      <c r="L29" s="3" t="str">
        <f t="shared" si="3"/>
        <v>S</v>
      </c>
      <c r="M29" s="4"/>
      <c r="N29" s="33">
        <f t="shared" si="15"/>
        <v>46413</v>
      </c>
      <c r="O29" s="3" t="str">
        <f t="shared" si="4"/>
        <v>M</v>
      </c>
      <c r="P29" s="4"/>
      <c r="Q29" s="33">
        <f t="shared" si="16"/>
        <v>46444</v>
      </c>
      <c r="R29" s="3" t="str">
        <f t="shared" si="5"/>
        <v>V</v>
      </c>
      <c r="S29" s="4"/>
      <c r="T29" s="33">
        <f t="shared" si="17"/>
        <v>46472</v>
      </c>
      <c r="U29" s="3" t="str">
        <f t="shared" si="6"/>
        <v>V</v>
      </c>
      <c r="V29" s="4"/>
      <c r="W29" s="33">
        <f t="shared" si="18"/>
        <v>46503</v>
      </c>
      <c r="X29" s="3" t="str">
        <f t="shared" si="7"/>
        <v>L</v>
      </c>
      <c r="Y29" s="4"/>
      <c r="Z29" s="33">
        <f t="shared" si="19"/>
        <v>46533</v>
      </c>
      <c r="AA29" s="3" t="str">
        <f t="shared" si="8"/>
        <v>M</v>
      </c>
      <c r="AB29" s="4"/>
      <c r="AC29" s="33">
        <f t="shared" si="20"/>
        <v>46564</v>
      </c>
      <c r="AD29" s="3" t="str">
        <f t="shared" si="9"/>
        <v>S</v>
      </c>
      <c r="AE29" s="4"/>
      <c r="AF29" s="33">
        <f t="shared" si="21"/>
        <v>46594</v>
      </c>
      <c r="AG29" s="3" t="str">
        <f t="shared" si="10"/>
        <v>L</v>
      </c>
      <c r="AH29" s="4"/>
      <c r="AI29" s="33">
        <f t="shared" si="22"/>
        <v>46625</v>
      </c>
      <c r="AJ29" s="3" t="str">
        <f t="shared" si="11"/>
        <v>J</v>
      </c>
      <c r="AK29" s="11"/>
      <c r="AM29" s="9" t="s">
        <v>61</v>
      </c>
      <c r="AN29" s="40">
        <f>DATE(AN3,11,11)</f>
        <v>46702</v>
      </c>
    </row>
    <row r="30" spans="2:40" ht="18" customHeight="1" x14ac:dyDescent="0.25">
      <c r="B30" s="32">
        <f t="shared" si="23"/>
        <v>46292</v>
      </c>
      <c r="C30" s="3" t="str">
        <f t="shared" si="0"/>
        <v>D</v>
      </c>
      <c r="D30" s="4"/>
      <c r="E30" s="32">
        <f t="shared" si="12"/>
        <v>46322</v>
      </c>
      <c r="F30" s="3" t="str">
        <f t="shared" si="1"/>
        <v>M</v>
      </c>
      <c r="G30" s="4"/>
      <c r="H30" s="32">
        <f t="shared" si="13"/>
        <v>46353</v>
      </c>
      <c r="I30" s="3" t="str">
        <f t="shared" si="2"/>
        <v>V</v>
      </c>
      <c r="J30" s="4"/>
      <c r="K30" s="33">
        <f t="shared" si="14"/>
        <v>46383</v>
      </c>
      <c r="L30" s="3" t="str">
        <f t="shared" si="3"/>
        <v>D</v>
      </c>
      <c r="M30" s="4"/>
      <c r="N30" s="33">
        <f t="shared" si="15"/>
        <v>46414</v>
      </c>
      <c r="O30" s="3" t="str">
        <f t="shared" si="4"/>
        <v>M</v>
      </c>
      <c r="P30" s="4"/>
      <c r="Q30" s="33">
        <f t="shared" si="16"/>
        <v>46445</v>
      </c>
      <c r="R30" s="3" t="str">
        <f t="shared" si="5"/>
        <v>S</v>
      </c>
      <c r="S30" s="4"/>
      <c r="T30" s="33">
        <f t="shared" si="17"/>
        <v>46473</v>
      </c>
      <c r="U30" s="3" t="str">
        <f t="shared" si="6"/>
        <v>S</v>
      </c>
      <c r="V30" s="4"/>
      <c r="W30" s="33">
        <f t="shared" si="18"/>
        <v>46504</v>
      </c>
      <c r="X30" s="3" t="str">
        <f t="shared" si="7"/>
        <v>M</v>
      </c>
      <c r="Y30" s="4"/>
      <c r="Z30" s="33">
        <f t="shared" si="19"/>
        <v>46534</v>
      </c>
      <c r="AA30" s="3" t="str">
        <f t="shared" si="8"/>
        <v>J</v>
      </c>
      <c r="AB30" s="4" t="s">
        <v>54</v>
      </c>
      <c r="AC30" s="33">
        <f t="shared" si="20"/>
        <v>46565</v>
      </c>
      <c r="AD30" s="3" t="str">
        <f t="shared" si="9"/>
        <v>D</v>
      </c>
      <c r="AE30" s="4"/>
      <c r="AF30" s="33">
        <f t="shared" si="21"/>
        <v>46595</v>
      </c>
      <c r="AG30" s="3" t="str">
        <f t="shared" si="10"/>
        <v>M</v>
      </c>
      <c r="AH30" s="4"/>
      <c r="AI30" s="33">
        <f t="shared" si="22"/>
        <v>46626</v>
      </c>
      <c r="AJ30" s="3" t="str">
        <f t="shared" si="11"/>
        <v>V</v>
      </c>
      <c r="AK30" s="11"/>
      <c r="AM30" s="9" t="s">
        <v>7</v>
      </c>
      <c r="AN30" s="40">
        <f>DATE(AN3,12,25)</f>
        <v>46746</v>
      </c>
    </row>
    <row r="31" spans="2:40" ht="18" customHeight="1" x14ac:dyDescent="0.2">
      <c r="B31" s="32">
        <f t="shared" ref="B31" si="24">IF(MONTH(B30+1)&lt;&gt;MONTH(B30),"",B30+1)</f>
        <v>46293</v>
      </c>
      <c r="C31" s="3" t="str">
        <f t="shared" si="0"/>
        <v>L</v>
      </c>
      <c r="D31" s="4"/>
      <c r="E31" s="32">
        <f t="shared" ref="E31" si="25">IF(MONTH(E30+1)&lt;&gt;MONTH(E30),"",E30+1)</f>
        <v>46323</v>
      </c>
      <c r="F31" s="3" t="str">
        <f t="shared" si="1"/>
        <v>M</v>
      </c>
      <c r="G31" s="4"/>
      <c r="H31" s="32">
        <f t="shared" ref="H31" si="26">IF(MONTH(H30+1)&lt;&gt;MONTH(H30),"",H30+1)</f>
        <v>46354</v>
      </c>
      <c r="I31" s="3" t="str">
        <f t="shared" si="2"/>
        <v>S</v>
      </c>
      <c r="J31" s="4"/>
      <c r="K31" s="33">
        <f t="shared" ref="K31" si="27">IF(MONTH(K30+1)&lt;&gt;MONTH(K30),"",K30+1)</f>
        <v>46384</v>
      </c>
      <c r="L31" s="3" t="str">
        <f t="shared" si="3"/>
        <v>L</v>
      </c>
      <c r="M31" s="4"/>
      <c r="N31" s="33">
        <f t="shared" ref="N31" si="28">IF(MONTH(N30+1)&lt;&gt;MONTH(N30),"",N30+1)</f>
        <v>46415</v>
      </c>
      <c r="O31" s="3" t="str">
        <f t="shared" si="4"/>
        <v>J</v>
      </c>
      <c r="P31" s="4" t="s">
        <v>55</v>
      </c>
      <c r="Q31" s="33">
        <f t="shared" ref="Q31" si="29">IF(MONTH(Q30+1)&lt;&gt;MONTH(Q30),"",Q30+1)</f>
        <v>46446</v>
      </c>
      <c r="R31" s="3" t="str">
        <f t="shared" si="5"/>
        <v>D</v>
      </c>
      <c r="S31" s="4"/>
      <c r="T31" s="33">
        <f t="shared" ref="T31:T34" si="30">IF(MONTH(T30+1)&lt;&gt;MONTH(T30),"",T30+1)</f>
        <v>46474</v>
      </c>
      <c r="U31" s="3" t="str">
        <f t="shared" si="6"/>
        <v>D</v>
      </c>
      <c r="V31" s="4"/>
      <c r="W31" s="33">
        <f t="shared" ref="W31:W34" si="31">IF(MONTH(W30+1)&lt;&gt;MONTH(W30),"",W30+1)</f>
        <v>46505</v>
      </c>
      <c r="X31" s="3" t="str">
        <f t="shared" si="7"/>
        <v>M</v>
      </c>
      <c r="Y31" s="4"/>
      <c r="Z31" s="33">
        <f t="shared" ref="Z31:Z34" si="32">IF(MONTH(Z30+1)&lt;&gt;MONTH(Z30),"",Z30+1)</f>
        <v>46535</v>
      </c>
      <c r="AA31" s="3" t="str">
        <f t="shared" si="8"/>
        <v>V</v>
      </c>
      <c r="AB31" s="4"/>
      <c r="AC31" s="33">
        <f t="shared" ref="AC31:AC34" si="33">IF(MONTH(AC30+1)&lt;&gt;MONTH(AC30),"",AC30+1)</f>
        <v>46566</v>
      </c>
      <c r="AD31" s="3" t="str">
        <f t="shared" si="9"/>
        <v>L</v>
      </c>
      <c r="AE31" s="4"/>
      <c r="AF31" s="33">
        <f t="shared" ref="AF31:AF34" si="34">IF(MONTH(AF30+1)&lt;&gt;MONTH(AF30),"",AF30+1)</f>
        <v>46596</v>
      </c>
      <c r="AG31" s="3" t="str">
        <f t="shared" si="10"/>
        <v>M</v>
      </c>
      <c r="AH31" s="4"/>
      <c r="AI31" s="33">
        <f t="shared" ref="AI31:AI34" si="35">IF(MONTH(AI30+1)&lt;&gt;MONTH(AI30),"",AI30+1)</f>
        <v>46627</v>
      </c>
      <c r="AJ31" s="3" t="str">
        <f t="shared" si="11"/>
        <v>S</v>
      </c>
      <c r="AK31" s="11"/>
      <c r="AN31" s="15"/>
    </row>
    <row r="32" spans="2:40" ht="18" customHeight="1" x14ac:dyDescent="0.2">
      <c r="B32" s="32">
        <f t="shared" ref="B32:B34" si="36">IF(B31="","",IF(MONTH(B31+1)&lt;&gt;MONTH(B31),"",B31+1))</f>
        <v>46294</v>
      </c>
      <c r="C32" s="3" t="str">
        <f t="shared" si="0"/>
        <v>M</v>
      </c>
      <c r="D32" s="4"/>
      <c r="E32" s="32">
        <f t="shared" ref="E32:E34" si="37">IF(E31="","",IF(MONTH(E31+1)&lt;&gt;MONTH(E31),"",E31+1))</f>
        <v>46324</v>
      </c>
      <c r="F32" s="3" t="str">
        <f t="shared" si="1"/>
        <v>J</v>
      </c>
      <c r="G32" s="4" t="s">
        <v>56</v>
      </c>
      <c r="H32" s="32">
        <f t="shared" ref="H32:H34" si="38">IF(H31="","",IF(MONTH(H31+1)&lt;&gt;MONTH(H31),"",H31+1))</f>
        <v>46355</v>
      </c>
      <c r="I32" s="3" t="str">
        <f t="shared" si="2"/>
        <v>D</v>
      </c>
      <c r="J32" s="4"/>
      <c r="K32" s="33">
        <f t="shared" ref="K32:K34" si="39">IF(K31="","",IF(MONTH(K31+1)&lt;&gt;MONTH(K31),"",K31+1))</f>
        <v>46385</v>
      </c>
      <c r="L32" s="3" t="str">
        <f t="shared" si="3"/>
        <v>M</v>
      </c>
      <c r="M32" s="4"/>
      <c r="N32" s="33">
        <f t="shared" ref="N32:N34" si="40">IF(N31="","",IF(MONTH(N31+1)&lt;&gt;MONTH(N31),"",N31+1))</f>
        <v>46416</v>
      </c>
      <c r="O32" s="3" t="str">
        <f t="shared" si="4"/>
        <v>V</v>
      </c>
      <c r="P32" s="4"/>
      <c r="Q32" s="33" t="str">
        <f t="shared" ref="Q32:Q33" si="41">IF(Q31="","",IF(MONTH(Q31+1)&lt;&gt;MONTH(Q31),"",Q31+1))</f>
        <v/>
      </c>
      <c r="R32" s="3" t="str">
        <f t="shared" si="5"/>
        <v/>
      </c>
      <c r="S32" s="4"/>
      <c r="T32" s="33">
        <f t="shared" ref="T32:T34" si="42">IF(T31="","",IF(MONTH(T31+1)&lt;&gt;MONTH(T31),"",T31+1))</f>
        <v>46475</v>
      </c>
      <c r="U32" s="3" t="str">
        <f t="shared" si="6"/>
        <v>L</v>
      </c>
      <c r="V32" s="4"/>
      <c r="W32" s="33">
        <f t="shared" ref="W32:W34" si="43">IF(W31="","",IF(MONTH(W31+1)&lt;&gt;MONTH(W31),"",W31+1))</f>
        <v>46506</v>
      </c>
      <c r="X32" s="3" t="str">
        <f t="shared" si="7"/>
        <v>J</v>
      </c>
      <c r="Y32" s="4" t="s">
        <v>57</v>
      </c>
      <c r="Z32" s="33">
        <f t="shared" ref="Z32:Z34" si="44">IF(Z31="","",IF(MONTH(Z31+1)&lt;&gt;MONTH(Z31),"",Z31+1))</f>
        <v>46536</v>
      </c>
      <c r="AA32" s="3" t="str">
        <f t="shared" si="8"/>
        <v>S</v>
      </c>
      <c r="AB32" s="4"/>
      <c r="AC32" s="33">
        <f t="shared" ref="AC32:AC34" si="45">IF(AC31="","",IF(MONTH(AC31+1)&lt;&gt;MONTH(AC31),"",AC31+1))</f>
        <v>46567</v>
      </c>
      <c r="AD32" s="3" t="str">
        <f t="shared" si="9"/>
        <v>M</v>
      </c>
      <c r="AE32" s="4"/>
      <c r="AF32" s="33">
        <f t="shared" ref="AF32:AF34" si="46">IF(AF31="","",IF(MONTH(AF31+1)&lt;&gt;MONTH(AF31),"",AF31+1))</f>
        <v>46597</v>
      </c>
      <c r="AG32" s="3" t="str">
        <f t="shared" si="10"/>
        <v>J</v>
      </c>
      <c r="AH32" s="4"/>
      <c r="AI32" s="33">
        <f t="shared" ref="AI32:AI34" si="47">IF(AI31="","",IF(MONTH(AI31+1)&lt;&gt;MONTH(AI31),"",AI31+1))</f>
        <v>46628</v>
      </c>
      <c r="AJ32" s="3" t="str">
        <f t="shared" si="11"/>
        <v>D</v>
      </c>
      <c r="AK32" s="11"/>
      <c r="AN32" s="14"/>
    </row>
    <row r="33" spans="2:41" ht="18" customHeight="1" x14ac:dyDescent="0.2">
      <c r="B33" s="32">
        <f t="shared" si="36"/>
        <v>46295</v>
      </c>
      <c r="C33" s="3" t="str">
        <f t="shared" si="0"/>
        <v>M</v>
      </c>
      <c r="D33" s="4"/>
      <c r="E33" s="32">
        <f t="shared" si="37"/>
        <v>46325</v>
      </c>
      <c r="F33" s="3" t="str">
        <f t="shared" si="1"/>
        <v>V</v>
      </c>
      <c r="G33" s="4"/>
      <c r="H33" s="32">
        <f t="shared" si="38"/>
        <v>46356</v>
      </c>
      <c r="I33" s="3" t="str">
        <f t="shared" si="2"/>
        <v>L</v>
      </c>
      <c r="J33" s="4"/>
      <c r="K33" s="33">
        <f t="shared" si="39"/>
        <v>46386</v>
      </c>
      <c r="L33" s="3" t="str">
        <f t="shared" si="3"/>
        <v>M</v>
      </c>
      <c r="M33" s="4" t="s">
        <v>58</v>
      </c>
      <c r="N33" s="33">
        <f t="shared" si="40"/>
        <v>46417</v>
      </c>
      <c r="O33" s="3" t="str">
        <f t="shared" si="4"/>
        <v>S</v>
      </c>
      <c r="P33" s="4"/>
      <c r="Q33" s="33" t="str">
        <f t="shared" si="41"/>
        <v/>
      </c>
      <c r="R33" s="3" t="str">
        <f t="shared" si="5"/>
        <v/>
      </c>
      <c r="S33" s="4"/>
      <c r="T33" s="33">
        <f t="shared" si="42"/>
        <v>46476</v>
      </c>
      <c r="U33" s="3" t="str">
        <f t="shared" si="6"/>
        <v>M</v>
      </c>
      <c r="V33" s="4"/>
      <c r="W33" s="33">
        <f t="shared" si="43"/>
        <v>46507</v>
      </c>
      <c r="X33" s="3" t="str">
        <f t="shared" si="7"/>
        <v>V</v>
      </c>
      <c r="Y33" s="4"/>
      <c r="Z33" s="33">
        <f t="shared" si="44"/>
        <v>46537</v>
      </c>
      <c r="AA33" s="3" t="str">
        <f t="shared" si="8"/>
        <v>D</v>
      </c>
      <c r="AB33" s="4"/>
      <c r="AC33" s="33">
        <f t="shared" si="45"/>
        <v>46568</v>
      </c>
      <c r="AD33" s="3" t="str">
        <f t="shared" si="9"/>
        <v>M</v>
      </c>
      <c r="AE33" s="4"/>
      <c r="AF33" s="33">
        <f t="shared" si="46"/>
        <v>46598</v>
      </c>
      <c r="AG33" s="3" t="str">
        <f t="shared" si="10"/>
        <v>V</v>
      </c>
      <c r="AH33" s="4"/>
      <c r="AI33" s="33">
        <f t="shared" si="47"/>
        <v>46629</v>
      </c>
      <c r="AJ33" s="3" t="str">
        <f t="shared" si="11"/>
        <v>L</v>
      </c>
      <c r="AK33" s="11"/>
      <c r="AN33" s="14"/>
    </row>
    <row r="34" spans="2:41" ht="18" customHeight="1" thickBot="1" x14ac:dyDescent="0.25">
      <c r="B34" s="34" t="str">
        <f t="shared" si="36"/>
        <v/>
      </c>
      <c r="C34" s="18" t="str">
        <f t="shared" si="0"/>
        <v/>
      </c>
      <c r="D34" s="19"/>
      <c r="E34" s="34">
        <f t="shared" si="37"/>
        <v>46326</v>
      </c>
      <c r="F34" s="18" t="str">
        <f t="shared" si="1"/>
        <v>S</v>
      </c>
      <c r="G34" s="19"/>
      <c r="H34" s="34" t="str">
        <f t="shared" si="38"/>
        <v/>
      </c>
      <c r="I34" s="18" t="str">
        <f t="shared" si="2"/>
        <v/>
      </c>
      <c r="J34" s="19"/>
      <c r="K34" s="37">
        <f t="shared" si="39"/>
        <v>46387</v>
      </c>
      <c r="L34" s="20" t="str">
        <f t="shared" si="3"/>
        <v>J</v>
      </c>
      <c r="M34" s="19"/>
      <c r="N34" s="37">
        <f t="shared" si="40"/>
        <v>46418</v>
      </c>
      <c r="O34" s="20" t="str">
        <f t="shared" si="4"/>
        <v>D</v>
      </c>
      <c r="P34" s="19"/>
      <c r="Q34" s="37" t="str">
        <f t="shared" ref="Q34" si="48">IF(Q33="","",IF(MONTH(Q33+1)&lt;&gt;MONTH(Q33),"",Q33+1))</f>
        <v/>
      </c>
      <c r="R34" s="20" t="str">
        <f t="shared" si="5"/>
        <v/>
      </c>
      <c r="S34" s="19" t="s">
        <v>59</v>
      </c>
      <c r="T34" s="37">
        <f t="shared" si="42"/>
        <v>46477</v>
      </c>
      <c r="U34" s="20" t="str">
        <f t="shared" si="6"/>
        <v>M</v>
      </c>
      <c r="V34" s="19"/>
      <c r="W34" s="37" t="str">
        <f t="shared" si="43"/>
        <v/>
      </c>
      <c r="X34" s="20" t="str">
        <f t="shared" si="7"/>
        <v/>
      </c>
      <c r="Y34" s="19"/>
      <c r="Z34" s="37">
        <f t="shared" si="44"/>
        <v>46538</v>
      </c>
      <c r="AA34" s="20" t="str">
        <f t="shared" si="8"/>
        <v>L</v>
      </c>
      <c r="AB34" s="19"/>
      <c r="AC34" s="37" t="str">
        <f t="shared" si="45"/>
        <v/>
      </c>
      <c r="AD34" s="20" t="str">
        <f t="shared" si="9"/>
        <v/>
      </c>
      <c r="AE34" s="19"/>
      <c r="AF34" s="37">
        <f t="shared" si="46"/>
        <v>46599</v>
      </c>
      <c r="AG34" s="20" t="str">
        <f t="shared" si="10"/>
        <v>S</v>
      </c>
      <c r="AH34" s="19"/>
      <c r="AI34" s="37">
        <f t="shared" si="47"/>
        <v>46630</v>
      </c>
      <c r="AJ34" s="20" t="str">
        <f t="shared" si="11"/>
        <v>M</v>
      </c>
      <c r="AK34" s="21"/>
      <c r="AN34" s="14"/>
    </row>
    <row r="35" spans="2:41" ht="16.5" thickTop="1" x14ac:dyDescent="0.25">
      <c r="AM35" s="41" t="s">
        <v>32</v>
      </c>
      <c r="AN35" s="42" t="s">
        <v>69</v>
      </c>
      <c r="AO35" s="43" t="s">
        <v>66</v>
      </c>
    </row>
    <row r="36" spans="2:41" ht="15.75" x14ac:dyDescent="0.25">
      <c r="B36"/>
      <c r="C36"/>
      <c r="D36"/>
      <c r="E36"/>
      <c r="F36"/>
      <c r="G36"/>
      <c r="H36"/>
      <c r="I36"/>
      <c r="J36"/>
      <c r="K36"/>
      <c r="L36"/>
      <c r="M36"/>
      <c r="AM36" s="44" t="s">
        <v>68</v>
      </c>
      <c r="AN36" s="45">
        <v>46312</v>
      </c>
      <c r="AO36" s="45">
        <v>46328</v>
      </c>
    </row>
    <row r="37" spans="2:41" ht="15.75" x14ac:dyDescent="0.25">
      <c r="B37"/>
      <c r="C37"/>
      <c r="D37"/>
      <c r="E37"/>
      <c r="F37"/>
      <c r="G37"/>
      <c r="H37"/>
      <c r="I37"/>
      <c r="J37"/>
      <c r="K37"/>
      <c r="L37"/>
      <c r="M37"/>
      <c r="AM37" s="46" t="s">
        <v>3</v>
      </c>
      <c r="AN37" s="47" t="s">
        <v>33</v>
      </c>
      <c r="AO37" s="47" t="s">
        <v>37</v>
      </c>
    </row>
    <row r="38" spans="2:41" ht="15.75" x14ac:dyDescent="0.25">
      <c r="B38"/>
      <c r="C38"/>
      <c r="D38"/>
      <c r="E38"/>
      <c r="F38"/>
      <c r="G38"/>
      <c r="H38"/>
      <c r="I38"/>
      <c r="J38"/>
      <c r="K38"/>
      <c r="L38"/>
      <c r="M38"/>
      <c r="AB38" s="10"/>
      <c r="AM38" s="46" t="s">
        <v>7</v>
      </c>
      <c r="AN38" s="47" t="s">
        <v>40</v>
      </c>
      <c r="AO38" s="47">
        <v>46935</v>
      </c>
    </row>
    <row r="39" spans="2:41" ht="15.75" x14ac:dyDescent="0.25">
      <c r="B39"/>
      <c r="C39"/>
      <c r="D39"/>
      <c r="E39"/>
      <c r="F39"/>
      <c r="G39"/>
      <c r="H39"/>
      <c r="I39"/>
      <c r="J39"/>
      <c r="K39"/>
      <c r="L39"/>
      <c r="M39"/>
      <c r="AB39" s="10"/>
      <c r="AM39" s="46" t="s">
        <v>43</v>
      </c>
      <c r="AN39" s="48"/>
      <c r="AO39" s="49"/>
    </row>
    <row r="40" spans="2:41" ht="15.75" x14ac:dyDescent="0.25">
      <c r="B40"/>
      <c r="C40"/>
      <c r="D40"/>
      <c r="E40"/>
      <c r="F40"/>
      <c r="G40"/>
      <c r="H40"/>
      <c r="I40"/>
      <c r="J40"/>
      <c r="K40"/>
      <c r="L40"/>
      <c r="M40"/>
      <c r="AB40" s="10"/>
      <c r="AM40" s="50" t="s">
        <v>11</v>
      </c>
      <c r="AN40" s="51"/>
      <c r="AO40" s="52"/>
    </row>
    <row r="41" spans="2:41" ht="15.75" x14ac:dyDescent="0.25">
      <c r="B41"/>
      <c r="C41"/>
      <c r="D41"/>
      <c r="E41"/>
      <c r="F41"/>
      <c r="G41"/>
      <c r="H41"/>
      <c r="I41"/>
      <c r="J41"/>
      <c r="K41"/>
      <c r="L41"/>
      <c r="M41"/>
      <c r="AB41" s="10"/>
      <c r="AN41" s="15"/>
    </row>
    <row r="42" spans="2:41" ht="15.75" x14ac:dyDescent="0.25">
      <c r="B42"/>
      <c r="C42"/>
      <c r="D42"/>
      <c r="E42"/>
      <c r="F42"/>
      <c r="G42"/>
      <c r="H42"/>
      <c r="I42"/>
      <c r="J42"/>
      <c r="K42"/>
      <c r="L42"/>
      <c r="M42"/>
      <c r="AB42" s="10"/>
      <c r="AM42" s="17" t="s">
        <v>52</v>
      </c>
      <c r="AN42" s="15"/>
    </row>
    <row r="43" spans="2:41" ht="15.75" x14ac:dyDescent="0.25">
      <c r="B43"/>
      <c r="C43"/>
      <c r="D43"/>
      <c r="E43"/>
      <c r="F43"/>
      <c r="G43"/>
      <c r="H43"/>
      <c r="I43"/>
      <c r="J43"/>
      <c r="K43"/>
      <c r="L43"/>
      <c r="M43"/>
      <c r="AB43" s="10"/>
    </row>
    <row r="44" spans="2:41" ht="15.75" x14ac:dyDescent="0.25">
      <c r="B44"/>
      <c r="C44"/>
      <c r="D44"/>
      <c r="E44"/>
      <c r="F44"/>
      <c r="G44"/>
      <c r="H44"/>
      <c r="I44"/>
      <c r="J44"/>
      <c r="K44"/>
      <c r="L44"/>
      <c r="M44"/>
      <c r="AB44" s="10"/>
    </row>
    <row r="45" spans="2:41" ht="15.75" x14ac:dyDescent="0.25">
      <c r="B45"/>
      <c r="C45"/>
      <c r="D45"/>
      <c r="E45"/>
      <c r="F45"/>
      <c r="G45"/>
      <c r="H45"/>
      <c r="I45"/>
      <c r="J45"/>
      <c r="K45"/>
      <c r="L45"/>
      <c r="M45"/>
      <c r="AB45" s="10"/>
    </row>
    <row r="46" spans="2:41" ht="15.75" x14ac:dyDescent="0.25">
      <c r="B46"/>
      <c r="C46"/>
      <c r="D46"/>
      <c r="E46"/>
      <c r="F46"/>
      <c r="G46"/>
      <c r="H46"/>
      <c r="I46"/>
      <c r="J46"/>
      <c r="K46"/>
      <c r="L46"/>
      <c r="M46"/>
      <c r="AB46" s="10"/>
    </row>
    <row r="47" spans="2:41" ht="15.75" x14ac:dyDescent="0.25">
      <c r="B47"/>
      <c r="C47"/>
      <c r="D47"/>
      <c r="E47"/>
      <c r="F47"/>
      <c r="G47"/>
      <c r="H47"/>
      <c r="I47"/>
      <c r="J47"/>
      <c r="K47"/>
      <c r="L47"/>
      <c r="M47"/>
      <c r="AB47" s="10"/>
    </row>
    <row r="48" spans="2:41" ht="15.75" x14ac:dyDescent="0.25">
      <c r="B48"/>
      <c r="C48"/>
      <c r="D48"/>
      <c r="E48"/>
      <c r="F48"/>
      <c r="G48"/>
      <c r="H48"/>
      <c r="I48"/>
      <c r="J48"/>
      <c r="K48"/>
      <c r="L48"/>
      <c r="M48"/>
      <c r="AB48" s="10"/>
    </row>
    <row r="49" spans="2:28" ht="15.75" x14ac:dyDescent="0.25">
      <c r="B49"/>
      <c r="C49"/>
      <c r="D49"/>
      <c r="E49"/>
      <c r="F49"/>
      <c r="G49"/>
      <c r="H49"/>
      <c r="I49"/>
      <c r="J49"/>
      <c r="K49"/>
      <c r="L49"/>
      <c r="M49"/>
      <c r="AB49" s="10"/>
    </row>
    <row r="50" spans="2:28" ht="15.75" x14ac:dyDescent="0.25">
      <c r="B50"/>
      <c r="C50"/>
      <c r="D50"/>
      <c r="E50"/>
      <c r="F50"/>
      <c r="G50"/>
      <c r="H50"/>
      <c r="I50"/>
      <c r="J50"/>
      <c r="K50"/>
      <c r="L50"/>
      <c r="M50"/>
      <c r="AB50" s="10"/>
    </row>
    <row r="51" spans="2:28" ht="15.75" x14ac:dyDescent="0.25">
      <c r="B51"/>
      <c r="C51"/>
      <c r="D51"/>
      <c r="E51"/>
      <c r="F51"/>
      <c r="G51"/>
      <c r="H51"/>
      <c r="I51"/>
      <c r="J51"/>
      <c r="K51"/>
      <c r="L51"/>
      <c r="M51"/>
      <c r="AB51" s="10"/>
    </row>
    <row r="52" spans="2:28" ht="15.75" x14ac:dyDescent="0.25">
      <c r="B52"/>
      <c r="C52"/>
      <c r="D52"/>
      <c r="E52"/>
      <c r="F52"/>
      <c r="G52"/>
      <c r="H52"/>
      <c r="I52"/>
      <c r="J52"/>
      <c r="K52"/>
      <c r="L52"/>
      <c r="M52"/>
      <c r="AB52" s="10"/>
    </row>
    <row r="53" spans="2:28" ht="15.75" x14ac:dyDescent="0.25">
      <c r="B53"/>
      <c r="C53"/>
      <c r="D53"/>
      <c r="E53"/>
      <c r="F53"/>
      <c r="G53"/>
      <c r="H53"/>
      <c r="I53"/>
      <c r="J53"/>
      <c r="K53"/>
      <c r="L53"/>
      <c r="M53"/>
      <c r="AB53" s="10"/>
    </row>
    <row r="54" spans="2:28" ht="15.75" x14ac:dyDescent="0.25">
      <c r="B54"/>
      <c r="C54"/>
      <c r="D54"/>
      <c r="E54"/>
      <c r="F54"/>
      <c r="G54"/>
      <c r="H54"/>
      <c r="I54"/>
      <c r="J54"/>
      <c r="K54"/>
      <c r="L54"/>
      <c r="M54"/>
      <c r="AB54" s="10"/>
    </row>
    <row r="55" spans="2:28" ht="15.75" x14ac:dyDescent="0.25">
      <c r="B55"/>
      <c r="C55"/>
      <c r="D55"/>
      <c r="E55"/>
      <c r="F55"/>
      <c r="G55"/>
      <c r="H55"/>
      <c r="I55"/>
      <c r="J55"/>
      <c r="K55"/>
      <c r="L55"/>
      <c r="M55"/>
      <c r="AB55" s="10"/>
    </row>
    <row r="56" spans="2:28" ht="15.75" x14ac:dyDescent="0.25">
      <c r="B56"/>
      <c r="C56"/>
      <c r="D56"/>
      <c r="E56"/>
      <c r="F56"/>
      <c r="G56"/>
      <c r="H56"/>
      <c r="I56"/>
      <c r="J56"/>
      <c r="K56"/>
      <c r="L56"/>
      <c r="M56"/>
      <c r="AB56" s="10"/>
    </row>
    <row r="57" spans="2:28" ht="15.75" x14ac:dyDescent="0.25">
      <c r="B57"/>
      <c r="C57"/>
      <c r="D57"/>
      <c r="E57"/>
      <c r="F57"/>
      <c r="G57"/>
      <c r="H57"/>
      <c r="I57"/>
      <c r="J57"/>
      <c r="K57"/>
      <c r="L57"/>
      <c r="M57"/>
      <c r="AB57" s="10"/>
    </row>
    <row r="58" spans="2:28" ht="15.75" x14ac:dyDescent="0.25">
      <c r="B58"/>
      <c r="C58"/>
      <c r="D58"/>
      <c r="E58"/>
      <c r="F58"/>
      <c r="G58"/>
      <c r="H58"/>
      <c r="I58"/>
      <c r="J58"/>
      <c r="K58"/>
      <c r="L58"/>
      <c r="M58"/>
      <c r="AB58" s="10"/>
    </row>
    <row r="59" spans="2:28" ht="15.75" x14ac:dyDescent="0.25">
      <c r="B59"/>
      <c r="C59"/>
      <c r="D59"/>
      <c r="E59"/>
      <c r="F59"/>
      <c r="G59"/>
      <c r="H59"/>
      <c r="I59"/>
      <c r="J59"/>
      <c r="K59"/>
      <c r="L59"/>
      <c r="M59"/>
      <c r="AB59" s="10"/>
    </row>
    <row r="60" spans="2:28" ht="15.75" x14ac:dyDescent="0.25">
      <c r="B60"/>
      <c r="C60"/>
      <c r="D60"/>
      <c r="E60"/>
      <c r="F60"/>
      <c r="G60"/>
      <c r="H60"/>
      <c r="I60"/>
      <c r="J60"/>
      <c r="K60"/>
      <c r="L60"/>
      <c r="M60"/>
      <c r="AB60" s="10"/>
    </row>
    <row r="61" spans="2:28" ht="15.75" x14ac:dyDescent="0.25">
      <c r="B61"/>
      <c r="C61"/>
      <c r="D61"/>
      <c r="E61"/>
      <c r="F61"/>
      <c r="G61"/>
      <c r="H61"/>
      <c r="I61"/>
      <c r="J61"/>
      <c r="K61"/>
      <c r="L61"/>
      <c r="M61"/>
      <c r="AB61" s="10"/>
    </row>
    <row r="62" spans="2:28" ht="15.75" x14ac:dyDescent="0.25">
      <c r="B62"/>
      <c r="C62"/>
      <c r="D62"/>
      <c r="E62"/>
      <c r="F62"/>
      <c r="G62"/>
      <c r="H62"/>
      <c r="I62"/>
      <c r="J62"/>
      <c r="K62"/>
      <c r="L62"/>
      <c r="M62"/>
      <c r="AB62" s="10"/>
    </row>
    <row r="63" spans="2:28" ht="15.75" x14ac:dyDescent="0.25">
      <c r="B63"/>
      <c r="C63"/>
      <c r="D63"/>
      <c r="E63"/>
      <c r="F63"/>
      <c r="G63"/>
      <c r="H63"/>
      <c r="I63"/>
      <c r="J63"/>
      <c r="K63"/>
      <c r="L63"/>
      <c r="M63"/>
      <c r="AB63" s="10"/>
    </row>
    <row r="64" spans="2:28" ht="15.75" x14ac:dyDescent="0.25">
      <c r="B64"/>
      <c r="C64"/>
      <c r="D64"/>
      <c r="E64"/>
      <c r="F64"/>
      <c r="G64"/>
      <c r="H64"/>
      <c r="I64"/>
      <c r="J64"/>
      <c r="K64"/>
      <c r="L64"/>
      <c r="M64"/>
      <c r="AB64" s="10"/>
    </row>
    <row r="65" spans="2:28" ht="15.75" x14ac:dyDescent="0.25">
      <c r="B65"/>
      <c r="C65"/>
      <c r="D65"/>
      <c r="E65"/>
      <c r="F65"/>
      <c r="G65"/>
      <c r="H65"/>
      <c r="I65"/>
      <c r="J65"/>
      <c r="K65"/>
      <c r="L65"/>
      <c r="M65"/>
      <c r="AB65" s="10"/>
    </row>
    <row r="66" spans="2:28" x14ac:dyDescent="0.2">
      <c r="AB66" s="10"/>
    </row>
    <row r="67" spans="2:28" x14ac:dyDescent="0.2">
      <c r="AB67" s="10"/>
    </row>
  </sheetData>
  <mergeCells count="14">
    <mergeCell ref="B3:D3"/>
    <mergeCell ref="E3:G3"/>
    <mergeCell ref="H3:J3"/>
    <mergeCell ref="K3:M3"/>
    <mergeCell ref="N3:P3"/>
    <mergeCell ref="Q3:S3"/>
    <mergeCell ref="Z3:AB3"/>
    <mergeCell ref="AC3:AE3"/>
    <mergeCell ref="AF3:AH3"/>
    <mergeCell ref="AI3:AK3"/>
    <mergeCell ref="Q1:T1"/>
    <mergeCell ref="U1:W1"/>
    <mergeCell ref="T3:V3"/>
    <mergeCell ref="W3:Y3"/>
  </mergeCells>
  <conditionalFormatting sqref="B4:D34">
    <cfRule type="expression" dxfId="70" priority="13" stopIfTrue="1">
      <formula>OR($C4="S",$C4="D")</formula>
    </cfRule>
    <cfRule type="expression" dxfId="69" priority="25" stopIfTrue="1">
      <formula>AND($B4&lt;&gt;"",COUNTIF($AN$5:$AN$30,$B4))</formula>
    </cfRule>
    <cfRule type="expression" dxfId="68" priority="12" stopIfTrue="1">
      <formula>IF($B4&lt;&gt;"",COUNTIFS($AN$36:$AN$40,"&lt;=" &amp; $B4,$AO$36:$AO$40,"&gt;=" &amp; $B4))</formula>
    </cfRule>
  </conditionalFormatting>
  <conditionalFormatting sqref="E4:G34">
    <cfRule type="expression" dxfId="67" priority="24" stopIfTrue="1">
      <formula>OR($F4="S",$F4="D")</formula>
    </cfRule>
    <cfRule type="expression" dxfId="66" priority="35" stopIfTrue="1">
      <formula>AND($E4&lt;&gt;"",COUNTIF($AN$5:$AN$30,$E4))</formula>
    </cfRule>
    <cfRule type="expression" dxfId="65" priority="11" stopIfTrue="1">
      <formula>IF($E4&lt;&gt;"",COUNTIFS($AN$36:$AN$40,"&lt;=" &amp; $E4,$AO$36:$AO$40,"&gt;=" &amp; $E4))</formula>
    </cfRule>
  </conditionalFormatting>
  <conditionalFormatting sqref="H4:J34">
    <cfRule type="expression" dxfId="64" priority="23" stopIfTrue="1">
      <formula>OR($I4="S",$I4="D")</formula>
    </cfRule>
    <cfRule type="expression" dxfId="63" priority="34" stopIfTrue="1">
      <formula>AND($H4&lt;&gt;"",COUNTIF($AN$5:$AN$30,$H4))</formula>
    </cfRule>
    <cfRule type="expression" dxfId="62" priority="10" stopIfTrue="1">
      <formula>IF($H4&lt;&gt;"",COUNTIFS($AN$36:$AN$40,"&lt;=" &amp; $H4,$AO$36:$AO$40,"&gt;=" &amp; $H4))</formula>
    </cfRule>
  </conditionalFormatting>
  <conditionalFormatting sqref="K4:M34">
    <cfRule type="expression" dxfId="61" priority="22" stopIfTrue="1">
      <formula>OR($L4="S",$L4="D")</formula>
    </cfRule>
    <cfRule type="expression" dxfId="60" priority="44" stopIfTrue="1">
      <formula>AND($K4&lt;&gt;"",COUNTIF($AN$5:$AN$30,$K4))</formula>
    </cfRule>
    <cfRule type="expression" dxfId="59" priority="9" stopIfTrue="1">
      <formula>IF($K4&lt;&gt;"",COUNTIFS($AN$36:$AN$40,"&lt;=" &amp; $K4,$AO$36:$AO$40,"&gt;=" &amp; $K4))</formula>
    </cfRule>
  </conditionalFormatting>
  <conditionalFormatting sqref="N4:P34">
    <cfRule type="expression" dxfId="58" priority="21" stopIfTrue="1">
      <formula>OR($O4="S",$O4="D")</formula>
    </cfRule>
    <cfRule type="expression" dxfId="57" priority="33" stopIfTrue="1">
      <formula>AND($N4&lt;&gt;"",COUNTIF($AN$5:$AN$30,$N4))</formula>
    </cfRule>
    <cfRule type="expression" dxfId="56" priority="8" stopIfTrue="1">
      <formula>IF($N4&lt;&gt;"",COUNTIFS($AN$36:$AN$40,"&lt;=" &amp; $N4,$AO$36:$AO$40,"&gt;=" &amp; $N4))</formula>
    </cfRule>
  </conditionalFormatting>
  <conditionalFormatting sqref="Q4:S34">
    <cfRule type="expression" dxfId="55" priority="20" stopIfTrue="1">
      <formula>OR($R4="S",$R4="D")</formula>
    </cfRule>
    <cfRule type="expression" dxfId="54" priority="32" stopIfTrue="1">
      <formula>AND($Q4&lt;&gt;"",COUNTIF($AN$5:$AN$30,$Q4))</formula>
    </cfRule>
    <cfRule type="expression" dxfId="53" priority="7" stopIfTrue="1">
      <formula>IF($Q4&lt;&gt;"",COUNTIFS($AN$36:$AN$40,"&lt;=" &amp; $Q4,$AO$36:$AO$40,"&gt;=" &amp; $Q4))</formula>
    </cfRule>
  </conditionalFormatting>
  <conditionalFormatting sqref="T4:V34">
    <cfRule type="expression" dxfId="52" priority="19" stopIfTrue="1">
      <formula>OR($U4="S",$U4="D")</formula>
    </cfRule>
    <cfRule type="expression" dxfId="51" priority="31" stopIfTrue="1">
      <formula>AND($T4&lt;&gt;"",COUNTIF($AN$5:$AN$30,$T4))</formula>
    </cfRule>
    <cfRule type="expression" dxfId="50" priority="6" stopIfTrue="1">
      <formula>IF($T4&lt;&gt;"",COUNTIFS($AN$36:$AN$40,"&lt;=" &amp; $T4,$AO$36:$AO$40,"&gt;=" &amp; $T4))</formula>
    </cfRule>
  </conditionalFormatting>
  <conditionalFormatting sqref="W4:Y34">
    <cfRule type="expression" dxfId="49" priority="18" stopIfTrue="1">
      <formula>OR($X4="S",$X4="D")</formula>
    </cfRule>
    <cfRule type="expression" dxfId="48" priority="30" stopIfTrue="1">
      <formula>AND($W4&lt;&gt;"",COUNTIF($AN$5:$AN$30,$W4))</formula>
    </cfRule>
    <cfRule type="expression" dxfId="47" priority="5" stopIfTrue="1">
      <formula>IF($W4&lt;&gt;"",COUNTIFS($AN$36:$AN$40,"&lt;=" &amp; $W4,$AO$36:$AO$40,"&gt;=" &amp; $W4))</formula>
    </cfRule>
  </conditionalFormatting>
  <conditionalFormatting sqref="Z4:AB34">
    <cfRule type="expression" dxfId="46" priority="17" stopIfTrue="1">
      <formula>OR($AA4="S",$AA4="D")</formula>
    </cfRule>
    <cfRule type="expression" dxfId="45" priority="29" stopIfTrue="1">
      <formula>AND($Z4&lt;&gt;"",COUNTIF($AN$5:$AN$30,$Z4))</formula>
    </cfRule>
    <cfRule type="expression" dxfId="44" priority="4" stopIfTrue="1">
      <formula>IF($Z4&lt;&gt;"",COUNTIFS($AN$36:$AN$40,"&lt;=" &amp; $Z4,$AO$36:$AO$40,"&gt;=" &amp; $Z4))</formula>
    </cfRule>
  </conditionalFormatting>
  <conditionalFormatting sqref="AC4:AE34">
    <cfRule type="expression" dxfId="43" priority="16" stopIfTrue="1">
      <formula>OR($AD4="S",$AD4="D")</formula>
    </cfRule>
    <cfRule type="expression" dxfId="42" priority="28" stopIfTrue="1">
      <formula>AND($AC4&lt;&gt;"",COUNTIF($AN$5:$AN$30,$AC4))</formula>
    </cfRule>
    <cfRule type="expression" dxfId="41" priority="3" stopIfTrue="1">
      <formula>IF($AC4&lt;&gt;"",COUNTIFS($AN$36:$AN$40,"&lt;=" &amp; $AC4,$AO$36:$AO$40,"&gt;=" &amp; $AC4))</formula>
    </cfRule>
  </conditionalFormatting>
  <conditionalFormatting sqref="AF4:AH34">
    <cfRule type="expression" dxfId="40" priority="15" stopIfTrue="1">
      <formula>OR($AG4="S",$AG4="D")</formula>
    </cfRule>
    <cfRule type="expression" dxfId="39" priority="27" stopIfTrue="1">
      <formula>AND($AF4&lt;&gt;"",COUNTIF($AN$5:$AN$30,$AF4))</formula>
    </cfRule>
    <cfRule type="expression" dxfId="38" priority="2" stopIfTrue="1">
      <formula>IF($AF4&lt;&gt;"",COUNTIFS($AN$36:$AN$40,"&lt;=" &amp; $AF4,$AO$36:$AO$40,"&gt;=" &amp; $AF4))</formula>
    </cfRule>
  </conditionalFormatting>
  <conditionalFormatting sqref="AI4:AK34">
    <cfRule type="expression" dxfId="36" priority="14" stopIfTrue="1">
      <formula>OR($AJ4="S",$AJ4="D")</formula>
    </cfRule>
    <cfRule type="expression" dxfId="37" priority="26" stopIfTrue="1">
      <formula>AND($AI4&lt;&gt;"",COUNTIF($AN$5:$AN$30,$AI4))</formula>
    </cfRule>
    <cfRule type="expression" dxfId="35" priority="1" stopIfTrue="1">
      <formula>IF($AI4&lt;&gt;"",COUNTIFS($AN$36:$AN$40,"&lt;=" &amp; $AI4,$AO$36:$AO$40,"&gt;=" &amp; $AI4))</formula>
    </cfRule>
  </conditionalFormatting>
  <dataValidations count="1">
    <dataValidation type="list" allowBlank="1" showInputMessage="1" showErrorMessage="1" sqref="U1:W1" xr:uid="{B3C9F808-A5A4-4464-9B52-AD7BF66BEC0C}">
      <formula1>"2026-2027,2027-2028,2028-2029,2029-2030,2030-2031"</formula1>
    </dataValidation>
  </dataValidations>
  <printOptions horizontalCentered="1" verticalCentered="1"/>
  <pageMargins left="0.19685039370078741" right="0.19685039370078741" top="0.19685039370078741" bottom="0.19685039370078741" header="7.874015748031496E-2" footer="7.874015748031496E-2"/>
  <pageSetup paperSize="9" scale="65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Calendrier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BITSCH</dc:creator>
  <dcterms:created xsi:type="dcterms:W3CDTF">2026-07-17T09:24:00Z</dcterms:created>
  <dcterms:modified xsi:type="dcterms:W3CDTF">2026-07-17T16:53:30Z</dcterms:modified>
</cp:coreProperties>
</file>