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429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2330382A-577F-4F69-865B-2EC534480EFA}" xr6:coauthVersionLast="47" xr6:coauthVersionMax="47" xr10:uidLastSave="{00000000-0000-0000-0000-000000000000}"/>
  <bookViews>
    <workbookView xWindow="8430" yWindow="3795" windowWidth="25305" windowHeight="18375" xr2:uid="{00000000-000D-0000-FFFF-FFFF00000000}"/>
  </bookViews>
  <sheets>
    <sheet name="Accueil" sheetId="4" r:id="rId1"/>
    <sheet name="Saisie" sheetId="3" state="hidden" r:id="rId2"/>
    <sheet name="BdDPélerins" sheetId="1" state="hidden" r:id="rId3"/>
    <sheet name="SuiviVersements" sheetId="2" state="hidden" r:id="rId4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3" l="1"/>
  <c r="C4" i="3"/>
  <c r="C5" i="3"/>
  <c r="C6" i="3"/>
  <c r="C7" i="3"/>
  <c r="C8" i="3"/>
  <c r="C9" i="3"/>
  <c r="C10" i="3"/>
  <c r="C2" i="3"/>
  <c r="P6" i="1"/>
  <c r="P7" i="1"/>
  <c r="P8" i="1"/>
  <c r="P9" i="1"/>
  <c r="P10" i="1"/>
  <c r="P11" i="1"/>
</calcChain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1">
    <bk>
      <extLst>
        <ext uri="{3e2802c4-a4d2-4d8b-9148-e3be6c30e623}">
          <xlrd:rvb i="0"/>
        </ext>
      </extLst>
    </bk>
  </futureMetadata>
  <valueMetadata count="1">
    <bk>
      <rc t="1" v="0"/>
    </bk>
  </valueMetadata>
</metadata>
</file>

<file path=xl/sharedStrings.xml><?xml version="1.0" encoding="utf-8"?>
<sst xmlns="http://schemas.openxmlformats.org/spreadsheetml/2006/main" count="118" uniqueCount="90">
  <si>
    <t>LISTES DES PELERINS</t>
  </si>
  <si>
    <t>DATE</t>
  </si>
  <si>
    <t>PHOTO</t>
  </si>
  <si>
    <t>NOM</t>
  </si>
  <si>
    <t>PRENOMS</t>
  </si>
  <si>
    <t>LIEU DE RESIDENCE</t>
  </si>
  <si>
    <t>PROFESSION</t>
  </si>
  <si>
    <t>NATIONALITE</t>
  </si>
  <si>
    <t>DATE ET LIEU DE NAISSANCE</t>
  </si>
  <si>
    <t>N0 PASSPORT</t>
  </si>
  <si>
    <t>CONTACT</t>
  </si>
  <si>
    <t>NOM DU PERE</t>
  </si>
  <si>
    <t>NOM DE LA MERE</t>
  </si>
  <si>
    <t>PERSONNES A CONTACTER</t>
  </si>
  <si>
    <t>TELEPHONES DES PERSONNES A CONTACTER</t>
  </si>
  <si>
    <t>TOTAL VERSE</t>
  </si>
  <si>
    <t>1225H</t>
  </si>
  <si>
    <t>OLO</t>
  </si>
  <si>
    <t>ELIE</t>
  </si>
  <si>
    <t>WILLIAMS VILLE</t>
  </si>
  <si>
    <t>ENSEIGNANT</t>
  </si>
  <si>
    <t>NIGERIANNE</t>
  </si>
  <si>
    <t>15/12/1980 A COCODY</t>
  </si>
  <si>
    <t>23445522GF242</t>
  </si>
  <si>
    <t>050522336</t>
  </si>
  <si>
    <t>SALOMON</t>
  </si>
  <si>
    <t>ESTHER</t>
  </si>
  <si>
    <t>FLORENCE OLO</t>
  </si>
  <si>
    <t>0707151091</t>
  </si>
  <si>
    <t>3225H</t>
  </si>
  <si>
    <t>BILE</t>
  </si>
  <si>
    <t>JEAN</t>
  </si>
  <si>
    <t>ABOBO</t>
  </si>
  <si>
    <t>PHOGRAPHE</t>
  </si>
  <si>
    <t>IVOIRIENNE</t>
  </si>
  <si>
    <t>12/5/1987 A ABOBO</t>
  </si>
  <si>
    <t>32532462GH34</t>
  </si>
  <si>
    <t>SALIF</t>
  </si>
  <si>
    <t>AWA</t>
  </si>
  <si>
    <t>BAMBA AUGUSTE</t>
  </si>
  <si>
    <t>4225H</t>
  </si>
  <si>
    <t>KASSI</t>
  </si>
  <si>
    <t>RENE</t>
  </si>
  <si>
    <t>ADJAME</t>
  </si>
  <si>
    <t>SECRETAIRE</t>
  </si>
  <si>
    <t>GHANEENNE</t>
  </si>
  <si>
    <t>7/6/1979 A ACCRA</t>
  </si>
  <si>
    <t>2344F2345466</t>
  </si>
  <si>
    <t>ATTAH</t>
  </si>
  <si>
    <t>AMA</t>
  </si>
  <si>
    <t>TAI GUENA</t>
  </si>
  <si>
    <t>5225H</t>
  </si>
  <si>
    <t>YAO</t>
  </si>
  <si>
    <t>JOSEPH</t>
  </si>
  <si>
    <t>PLATEAUX</t>
  </si>
  <si>
    <t>COMPTABLE</t>
  </si>
  <si>
    <t>24/11/1986 A TREICHEVILLE</t>
  </si>
  <si>
    <t>D546347F6888</t>
  </si>
  <si>
    <t>BAMBA</t>
  </si>
  <si>
    <t>MARIAM</t>
  </si>
  <si>
    <t>MOMO KONE</t>
  </si>
  <si>
    <t>6225H</t>
  </si>
  <si>
    <t>TOURE</t>
  </si>
  <si>
    <t>ALI</t>
  </si>
  <si>
    <t>YOPOUGON</t>
  </si>
  <si>
    <t>PLOMBIER</t>
  </si>
  <si>
    <t>MALIENNE</t>
  </si>
  <si>
    <t>9/1/1985 A BAMAKO</t>
  </si>
  <si>
    <t>4326V254VTR</t>
  </si>
  <si>
    <t>YOUSZEF</t>
  </si>
  <si>
    <t>SALI</t>
  </si>
  <si>
    <t>TRAORE FAMA</t>
  </si>
  <si>
    <t>7225H</t>
  </si>
  <si>
    <t>DIALLO</t>
  </si>
  <si>
    <t>HAMED</t>
  </si>
  <si>
    <t>COCODY</t>
  </si>
  <si>
    <t>MACON</t>
  </si>
  <si>
    <t>GUINEENNE</t>
  </si>
  <si>
    <t>7/7/1977 A  CONAKRI</t>
  </si>
  <si>
    <t>D4545546456</t>
  </si>
  <si>
    <t>KALIF</t>
  </si>
  <si>
    <t>DAMANA</t>
  </si>
  <si>
    <t>Numéro</t>
  </si>
  <si>
    <t>Date</t>
  </si>
  <si>
    <t>Montant</t>
  </si>
  <si>
    <t>Numéro_Enregistrement</t>
  </si>
  <si>
    <t>TOTAL A VERSER</t>
  </si>
  <si>
    <t>FORMULAIRE de SAISIE</t>
  </si>
  <si>
    <t>Etc…</t>
  </si>
  <si>
    <t>MENU PRINCIPAL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</si>
</sst>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9]d\-mmm\-yy;@"/>
  </numFmts>
  <fonts count="7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20"/>
      <color theme="1" tint="4.9989318521683403E-2"/>
      <name val="Aptos Narrow"/>
      <family val="2"/>
      <scheme val="minor"/>
    </font>
    <font>
      <sz val="11"/>
      <name val="Aptos Narrow"/>
      <family val="2"/>
      <scheme val="minor"/>
    </font>
    <font>
      <sz val="11"/>
      <name val="Aptos Narrow"/>
      <family val="2"/>
    </font>
    <font>
      <b/>
      <sz val="14"/>
      <color theme="1"/>
      <name val="Aptos Narrow"/>
      <family val="2"/>
      <scheme val="minor"/>
    </font>
    <font>
      <b/>
      <sz val="16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textRotation="91"/>
    </xf>
    <xf numFmtId="4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2" borderId="0" xfId="0" applyFont="1" applyFill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4" borderId="0" xfId="0" applyFill="1" applyAlignment="1">
      <alignment horizontal="right"/>
    </xf>
    <xf numFmtId="14" fontId="0" fillId="4" borderId="0" xfId="0" applyNumberFormat="1" applyFill="1"/>
    <xf numFmtId="0" fontId="0" fillId="0" borderId="0" xfId="0" applyAlignment="1">
      <alignment vertical="center"/>
    </xf>
    <xf numFmtId="0" fontId="0" fillId="4" borderId="0" xfId="0" applyFill="1" applyAlignment="1">
      <alignment horizontal="right" vertical="center"/>
    </xf>
    <xf numFmtId="0" fontId="0" fillId="5" borderId="1" xfId="0" applyFill="1" applyBorder="1" applyAlignment="1">
      <alignment vertical="center"/>
    </xf>
    <xf numFmtId="0" fontId="6" fillId="0" borderId="0" xfId="0" applyFont="1" applyAlignment="1">
      <alignment horizontal="center" vertical="center"/>
    </xf>
  </cellXfs>
  <cellStyles count="2">
    <cellStyle name="Hyperlink" xfId="1" xr:uid="{00000000-000B-0000-0000-000008000000}"/>
    <cellStyle name="Normal" xfId="0" builtinId="0"/>
  </cellStyles>
  <dxfs count="21">
    <dxf>
      <numFmt numFmtId="164" formatCode="[$-409]d\-mmm\-yy;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91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17/06/relationships/rdRichValueTypes" Target="richData/rdRichValueTyp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17/06/relationships/rdRichValueStructure" Target="richData/rdrichvaluestructure.xml"/><Relationship Id="rId5" Type="http://schemas.openxmlformats.org/officeDocument/2006/relationships/theme" Target="theme/theme1.xml"/><Relationship Id="rId10" Type="http://schemas.microsoft.com/office/2017/06/relationships/rdRichValue" Target="richData/rdrichvalue.xml"/><Relationship Id="rId4" Type="http://schemas.openxmlformats.org/officeDocument/2006/relationships/worksheet" Target="worksheets/sheet4.xml"/><Relationship Id="rId9" Type="http://schemas.microsoft.com/office/2022/10/relationships/richValueRel" Target="richData/richValueRel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1359448</xdr:colOff>
      <xdr:row>2</xdr:row>
      <xdr:rowOff>57150</xdr:rowOff>
    </xdr:from>
    <xdr:ext cx="1620000" cy="351424"/>
    <xdr:sp macro="[0]!FormulaireInscription" textlink="">
      <xdr:nvSpPr>
        <xdr:cNvPr id="2" name="BtnInscription">
          <a:extLst>
            <a:ext uri="{FF2B5EF4-FFF2-40B4-BE49-F238E27FC236}">
              <a16:creationId xmlns:a16="http://schemas.microsoft.com/office/drawing/2014/main" id="{309F02DD-D65B-4BD4-97BC-2257E78F245F}"/>
            </a:ext>
          </a:extLst>
        </xdr:cNvPr>
        <xdr:cNvSpPr/>
      </xdr:nvSpPr>
      <xdr:spPr>
        <a:xfrm>
          <a:off x="2121448" y="600075"/>
          <a:ext cx="1620000" cy="351424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wrap="none" lIns="108000" tIns="72000" rIns="108000" bIns="72000" rtlCol="0" anchor="ctr">
          <a:noAutofit/>
        </a:bodyPr>
        <a:lstStyle/>
        <a:p>
          <a:pPr algn="ctr"/>
          <a:r>
            <a:rPr lang="fr-FR" sz="1100"/>
            <a:t>Formulaire</a:t>
          </a:r>
          <a:r>
            <a:rPr lang="fr-FR" sz="1100" baseline="0"/>
            <a:t> d'i</a:t>
          </a:r>
          <a:r>
            <a:rPr lang="fr-FR" sz="1100"/>
            <a:t>nscription </a:t>
          </a:r>
        </a:p>
      </xdr:txBody>
    </xdr:sp>
    <xdr:clientData/>
  </xdr:oneCellAnchor>
  <xdr:oneCellAnchor>
    <xdr:from>
      <xdr:col>1</xdr:col>
      <xdr:colOff>1359448</xdr:colOff>
      <xdr:row>4</xdr:row>
      <xdr:rowOff>57150</xdr:rowOff>
    </xdr:from>
    <xdr:ext cx="1620000" cy="351424"/>
    <xdr:sp macro="[0]!GestionPélerin" textlink="">
      <xdr:nvSpPr>
        <xdr:cNvPr id="3" name="BtnInscription">
          <a:extLst>
            <a:ext uri="{FF2B5EF4-FFF2-40B4-BE49-F238E27FC236}">
              <a16:creationId xmlns:a16="http://schemas.microsoft.com/office/drawing/2014/main" id="{28EF2B43-7DA2-4880-9D0B-66B878CC90FE}"/>
            </a:ext>
          </a:extLst>
        </xdr:cNvPr>
        <xdr:cNvSpPr/>
      </xdr:nvSpPr>
      <xdr:spPr>
        <a:xfrm>
          <a:off x="2121448" y="1314450"/>
          <a:ext cx="1620000" cy="351424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wrap="none" lIns="108000" tIns="72000" rIns="108000" bIns="72000" rtlCol="0" anchor="ctr">
          <a:noAutofit/>
        </a:bodyPr>
        <a:lstStyle/>
        <a:p>
          <a:pPr algn="ctr"/>
          <a:r>
            <a:rPr lang="fr-FR" sz="1100"/>
            <a:t>Gestion du pélerin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962025</xdr:colOff>
      <xdr:row>12</xdr:row>
      <xdr:rowOff>161925</xdr:rowOff>
    </xdr:from>
    <xdr:ext cx="1432737" cy="351424"/>
    <xdr:sp macro="" textlink="">
      <xdr:nvSpPr>
        <xdr:cNvPr id="2" name="BtnInscription">
          <a:extLst>
            <a:ext uri="{FF2B5EF4-FFF2-40B4-BE49-F238E27FC236}">
              <a16:creationId xmlns:a16="http://schemas.microsoft.com/office/drawing/2014/main" id="{1EAEC68C-D60A-431E-AC41-B7C91B612569}"/>
            </a:ext>
          </a:extLst>
        </xdr:cNvPr>
        <xdr:cNvSpPr/>
      </xdr:nvSpPr>
      <xdr:spPr>
        <a:xfrm>
          <a:off x="1724025" y="3343275"/>
          <a:ext cx="1432737" cy="351424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wrap="none" lIns="108000" tIns="72000" rIns="108000" bIns="72000" rtlCol="0" anchor="t">
          <a:spAutoFit/>
        </a:bodyPr>
        <a:lstStyle/>
        <a:p>
          <a:pPr algn="l"/>
          <a:r>
            <a:rPr lang="fr-FR" sz="1100"/>
            <a:t>Inscription du pélerin</a:t>
          </a:r>
        </a:p>
      </xdr:txBody>
    </xdr:sp>
    <xdr:clientData/>
  </xdr:oneCellAnchor>
</xdr:wsDr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CE19F06-84A7-4F83-B422-355D98630CFA}" name="TsPélerins" displayName="TsPélerins" ref="A5:Q11" totalsRowShown="0" headerRowDxfId="1" dataDxfId="2">
  <autoFilter ref="A5:Q11" xr:uid="{5CE19F06-84A7-4F83-B422-355D98630CFA}"/>
  <tableColumns count="17">
    <tableColumn id="1" xr3:uid="{E6C5CC96-3F63-4CD4-9A76-4BF59C7C2B66}" name="DATE" dataDxfId="0"/>
    <tableColumn id="2" xr3:uid="{FEF24393-BE62-4B5D-A6D2-EFED8E361D12}" name="Numéro_Enregistrement" dataDxfId="18"/>
    <tableColumn id="3" xr3:uid="{0234E5E5-B1E3-42CF-8045-B179CF3BACCF}" name="PHOTO" dataDxfId="17"/>
    <tableColumn id="4" xr3:uid="{A14C479D-D7DC-46A0-A714-A30A43AB66C3}" name="NOM" dataDxfId="16"/>
    <tableColumn id="5" xr3:uid="{7DC40E5C-01EB-489B-9A75-F0B90A7FBB8A}" name="PRENOMS" dataDxfId="15"/>
    <tableColumn id="6" xr3:uid="{F89005AB-2776-41CC-8BD7-AF302D30680E}" name="LIEU DE RESIDENCE" dataDxfId="14"/>
    <tableColumn id="7" xr3:uid="{F6C75B2C-EA21-4B21-8A5E-289604431B9E}" name="PROFESSION" dataDxfId="13"/>
    <tableColumn id="8" xr3:uid="{3E145B94-BC30-43A8-B3B0-57D82CB6CF98}" name="NATIONALITE" dataDxfId="12"/>
    <tableColumn id="9" xr3:uid="{C85FC522-7B80-4F83-84A6-60664F926F65}" name="DATE ET LIEU DE NAISSANCE" dataDxfId="11"/>
    <tableColumn id="10" xr3:uid="{535D3AF7-2ADF-4A8D-9421-78DECF673658}" name="N0 PASSPORT" dataDxfId="10"/>
    <tableColumn id="11" xr3:uid="{4440C8C4-DE23-47A8-A31E-4B1866898189}" name="CONTACT" dataDxfId="9"/>
    <tableColumn id="12" xr3:uid="{21A49603-ADD1-42FD-9B9C-C780CBBE3A84}" name="NOM DU PERE" dataDxfId="8"/>
    <tableColumn id="13" xr3:uid="{5DC07EE5-317D-4DB4-BA38-78018F09F31D}" name="NOM DE LA MERE" dataDxfId="7"/>
    <tableColumn id="14" xr3:uid="{85009644-5A20-41D3-B2E0-BDBBB74B9F7E}" name="PERSONNES A CONTACTER" dataDxfId="6"/>
    <tableColumn id="15" xr3:uid="{8E4F10AD-4C09-499C-BA4E-086909683EF5}" name="TELEPHONES DES PERSONNES A CONTACTER" dataDxfId="5"/>
    <tableColumn id="16" xr3:uid="{584D16C3-0FE6-439E-BD88-8747E429DA5D}" name="TOTAL VERSE" dataDxfId="4">
      <calculatedColumnFormula>SUMIF(TsVersements[Numéro],TsPélerins[[#This Row],[Numéro_Enregistrement]],TsVersements[Montant])</calculatedColumnFormula>
    </tableColumn>
    <tableColumn id="17" xr3:uid="{554223EF-1E08-4D8D-A4D9-0224D573037F}" name="TOTAL A VERSER" dataDxfId="3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01AD47F-B511-45AA-A0EC-E4C68079D493}" name="TsVersements" displayName="TsVersements" ref="A1:C19" totalsRowShown="0">
  <autoFilter ref="A1:C19" xr:uid="{401AD47F-B511-45AA-A0EC-E4C68079D493}"/>
  <tableColumns count="3">
    <tableColumn id="1" xr3:uid="{8FD4E9A1-2886-4F8F-9232-219483B19D74}" name="Numéro" dataDxfId="20"/>
    <tableColumn id="2" xr3:uid="{A6581583-EC9A-4A61-A186-3F8D96F665ED}" name="Date" dataDxfId="19"/>
    <tableColumn id="3" xr3:uid="{412EE349-3D06-4DB4-88FA-8A18855975F7}" name="Montant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3B72B8-B2D5-4DE5-8068-568F3F780AF5}">
  <sheetPr codeName="Feuil4"/>
  <dimension ref="B1:B9"/>
  <sheetViews>
    <sheetView showGridLines="0" tabSelected="1" workbookViewId="0"/>
  </sheetViews>
  <sheetFormatPr baseColWidth="10" defaultRowHeight="15" zeroHeight="1" x14ac:dyDescent="0.25"/>
  <cols>
    <col min="2" max="2" width="64.140625" customWidth="1"/>
  </cols>
  <sheetData>
    <row r="1" spans="2:2" ht="27.75" customHeight="1" x14ac:dyDescent="0.25">
      <c r="B1" s="17" t="s">
        <v>89</v>
      </c>
    </row>
    <row r="2" spans="2:2" x14ac:dyDescent="0.25"/>
    <row r="3" spans="2:2" ht="41.25" customHeight="1" x14ac:dyDescent="0.25"/>
    <row r="4" spans="2:2" x14ac:dyDescent="0.25"/>
    <row r="5" spans="2:2" ht="41.25" customHeight="1" x14ac:dyDescent="0.25"/>
    <row r="6" spans="2:2" x14ac:dyDescent="0.25"/>
    <row r="7" spans="2:2" x14ac:dyDescent="0.25"/>
    <row r="8" spans="2:2" x14ac:dyDescent="0.25"/>
    <row r="9" spans="2:2" x14ac:dyDescent="0.25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E44562-11EB-45FB-B7B8-0746C93462A5}">
  <sheetPr codeName="Feuil3"/>
  <dimension ref="A1:D16"/>
  <sheetViews>
    <sheetView showGridLines="0" workbookViewId="0">
      <selection activeCell="C12" sqref="C12"/>
    </sheetView>
  </sheetViews>
  <sheetFormatPr baseColWidth="10" defaultColWidth="0" defaultRowHeight="15" zeroHeight="1" x14ac:dyDescent="0.25"/>
  <cols>
    <col min="1" max="1" width="4.7109375" customWidth="1"/>
    <col min="2" max="2" width="24.140625" customWidth="1"/>
    <col min="3" max="3" width="27.42578125" customWidth="1"/>
    <col min="4" max="4" width="4.7109375" customWidth="1"/>
    <col min="5" max="16384" width="11.42578125" hidden="1"/>
  </cols>
  <sheetData>
    <row r="1" spans="2:3" ht="31.5" customHeight="1" x14ac:dyDescent="0.25">
      <c r="B1" s="11" t="s">
        <v>87</v>
      </c>
      <c r="C1" s="11"/>
    </row>
    <row r="2" spans="2:3" x14ac:dyDescent="0.25">
      <c r="B2" s="12" t="s">
        <v>1</v>
      </c>
      <c r="C2" s="13">
        <f ca="1">TODAY()</f>
        <v>45717</v>
      </c>
    </row>
    <row r="3" spans="2:3" s="14" customFormat="1" ht="21.75" customHeight="1" x14ac:dyDescent="0.25">
      <c r="B3" s="15" t="s">
        <v>85</v>
      </c>
      <c r="C3" s="16" t="str">
        <f t="shared" ref="C3:C10" si="0">"Info" &amp; ROW()-2</f>
        <v>Info1</v>
      </c>
    </row>
    <row r="4" spans="2:3" s="14" customFormat="1" ht="21.75" customHeight="1" x14ac:dyDescent="0.25">
      <c r="B4" s="15" t="s">
        <v>2</v>
      </c>
      <c r="C4" s="16" t="str">
        <f t="shared" si="0"/>
        <v>Info2</v>
      </c>
    </row>
    <row r="5" spans="2:3" s="14" customFormat="1" ht="21.75" customHeight="1" x14ac:dyDescent="0.25">
      <c r="B5" s="15" t="s">
        <v>3</v>
      </c>
      <c r="C5" s="16" t="str">
        <f t="shared" si="0"/>
        <v>Info3</v>
      </c>
    </row>
    <row r="6" spans="2:3" s="14" customFormat="1" ht="21.75" customHeight="1" x14ac:dyDescent="0.25">
      <c r="B6" s="15" t="s">
        <v>4</v>
      </c>
      <c r="C6" s="16" t="str">
        <f t="shared" si="0"/>
        <v>Info4</v>
      </c>
    </row>
    <row r="7" spans="2:3" s="14" customFormat="1" ht="21.75" customHeight="1" x14ac:dyDescent="0.25">
      <c r="B7" s="15" t="s">
        <v>5</v>
      </c>
      <c r="C7" s="16" t="str">
        <f t="shared" si="0"/>
        <v>Info5</v>
      </c>
    </row>
    <row r="8" spans="2:3" s="14" customFormat="1" ht="21.75" customHeight="1" x14ac:dyDescent="0.25">
      <c r="B8" s="15" t="s">
        <v>6</v>
      </c>
      <c r="C8" s="16" t="str">
        <f t="shared" si="0"/>
        <v>Info6</v>
      </c>
    </row>
    <row r="9" spans="2:3" s="14" customFormat="1" ht="21.75" customHeight="1" x14ac:dyDescent="0.25">
      <c r="B9" s="15" t="s">
        <v>7</v>
      </c>
      <c r="C9" s="16" t="str">
        <f t="shared" si="0"/>
        <v>Info7</v>
      </c>
    </row>
    <row r="10" spans="2:3" s="14" customFormat="1" ht="21.75" customHeight="1" x14ac:dyDescent="0.25">
      <c r="B10" s="15" t="s">
        <v>88</v>
      </c>
      <c r="C10" s="16" t="str">
        <f t="shared" si="0"/>
        <v>Info8</v>
      </c>
    </row>
    <row r="11" spans="2:3" x14ac:dyDescent="0.25"/>
    <row r="12" spans="2:3" x14ac:dyDescent="0.25"/>
    <row r="13" spans="2:3" x14ac:dyDescent="0.25"/>
    <row r="14" spans="2:3" x14ac:dyDescent="0.25"/>
    <row r="15" spans="2:3" x14ac:dyDescent="0.25"/>
    <row r="16" spans="2:3" x14ac:dyDescent="0.25"/>
  </sheetData>
  <mergeCells count="1">
    <mergeCell ref="B1:C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Q12"/>
  <sheetViews>
    <sheetView workbookViewId="0">
      <selection activeCell="A12" sqref="A12:XFD12"/>
    </sheetView>
  </sheetViews>
  <sheetFormatPr baseColWidth="10" defaultColWidth="9.140625" defaultRowHeight="15" x14ac:dyDescent="0.25"/>
  <cols>
    <col min="1" max="1" width="9.85546875" style="1" bestFit="1" customWidth="1"/>
    <col min="2" max="2" width="29.7109375" style="1" customWidth="1"/>
    <col min="3" max="3" width="10.85546875" style="1" bestFit="1" customWidth="1"/>
    <col min="4" max="4" width="9.140625" style="1"/>
    <col min="5" max="5" width="11.85546875" style="1" customWidth="1"/>
    <col min="6" max="6" width="19.5703125" style="1" customWidth="1"/>
    <col min="7" max="7" width="14.28515625" style="1" customWidth="1"/>
    <col min="8" max="8" width="14.7109375" style="1" customWidth="1"/>
    <col min="9" max="9" width="27.140625" style="1" customWidth="1"/>
    <col min="10" max="10" width="15.28515625" style="1" bestFit="1" customWidth="1"/>
    <col min="11" max="11" width="12.85546875" style="1" bestFit="1" customWidth="1"/>
    <col min="12" max="12" width="15.28515625" style="1" customWidth="1"/>
    <col min="13" max="13" width="17.85546875" style="1" customWidth="1"/>
    <col min="14" max="14" width="26.140625" style="1" customWidth="1"/>
    <col min="15" max="15" width="41.42578125" style="1" customWidth="1"/>
    <col min="16" max="16" width="26.42578125" style="1" customWidth="1"/>
    <col min="17" max="17" width="27.42578125" style="1" customWidth="1"/>
    <col min="18" max="16384" width="9.140625" style="1"/>
  </cols>
  <sheetData>
    <row r="2" spans="1:17" ht="26.25" x14ac:dyDescent="0.25">
      <c r="F2" s="6" t="s">
        <v>0</v>
      </c>
    </row>
    <row r="3" spans="1:17" x14ac:dyDescent="0.25">
      <c r="F3" s="5"/>
    </row>
    <row r="5" spans="1:17" s="7" customFormat="1" ht="30" x14ac:dyDescent="0.25">
      <c r="A5" s="9" t="s">
        <v>1</v>
      </c>
      <c r="B5" s="9" t="s">
        <v>85</v>
      </c>
      <c r="C5" s="9" t="s">
        <v>2</v>
      </c>
      <c r="D5" s="9" t="s">
        <v>3</v>
      </c>
      <c r="E5" s="10" t="s">
        <v>4</v>
      </c>
      <c r="F5" s="9" t="s">
        <v>5</v>
      </c>
      <c r="G5" s="9" t="s">
        <v>6</v>
      </c>
      <c r="H5" s="9" t="s">
        <v>7</v>
      </c>
      <c r="I5" s="9" t="s">
        <v>8</v>
      </c>
      <c r="J5" s="9" t="s">
        <v>9</v>
      </c>
      <c r="K5" s="9" t="s">
        <v>10</v>
      </c>
      <c r="L5" s="9" t="s">
        <v>11</v>
      </c>
      <c r="M5" s="9" t="s">
        <v>12</v>
      </c>
      <c r="N5" s="9" t="s">
        <v>13</v>
      </c>
      <c r="O5" s="9" t="s">
        <v>14</v>
      </c>
      <c r="P5" s="10" t="s">
        <v>15</v>
      </c>
      <c r="Q5" s="9" t="s">
        <v>86</v>
      </c>
    </row>
    <row r="6" spans="1:17" ht="48.75" customHeight="1" x14ac:dyDescent="0.25">
      <c r="A6" s="4">
        <v>45689</v>
      </c>
      <c r="B6" s="1" t="s">
        <v>16</v>
      </c>
      <c r="C6" s="2" t="e" vm="1">
        <v>#VALUE!</v>
      </c>
      <c r="D6" s="1" t="s">
        <v>17</v>
      </c>
      <c r="E6" s="1" t="s">
        <v>18</v>
      </c>
      <c r="F6" s="1" t="s">
        <v>19</v>
      </c>
      <c r="G6" s="1" t="s">
        <v>20</v>
      </c>
      <c r="H6" s="1" t="s">
        <v>21</v>
      </c>
      <c r="I6" s="1" t="s">
        <v>22</v>
      </c>
      <c r="J6" s="1" t="s">
        <v>23</v>
      </c>
      <c r="K6" s="3" t="s">
        <v>24</v>
      </c>
      <c r="L6" s="1" t="s">
        <v>25</v>
      </c>
      <c r="M6" s="1" t="s">
        <v>26</v>
      </c>
      <c r="N6" s="1" t="s">
        <v>27</v>
      </c>
      <c r="O6" s="3" t="s">
        <v>28</v>
      </c>
      <c r="P6" s="1">
        <f>SUMIF(TsVersements[Numéro],TsPélerins[[#This Row],[Numéro_Enregistrement]],TsVersements[Montant])</f>
        <v>1000000</v>
      </c>
      <c r="Q6" s="1">
        <v>1000000</v>
      </c>
    </row>
    <row r="7" spans="1:17" ht="52.5" customHeight="1" x14ac:dyDescent="0.25">
      <c r="A7" s="4">
        <v>45691</v>
      </c>
      <c r="B7" s="1" t="s">
        <v>29</v>
      </c>
      <c r="C7" s="2" t="e" vm="1">
        <v>#VALUE!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>
        <v>64362654</v>
      </c>
      <c r="L7" s="1" t="s">
        <v>37</v>
      </c>
      <c r="M7" s="1" t="s">
        <v>38</v>
      </c>
      <c r="N7" s="1" t="s">
        <v>39</v>
      </c>
      <c r="O7" s="1">
        <v>246243453</v>
      </c>
      <c r="P7" s="1">
        <f>SUMIF(TsVersements[Numéro],TsPélerins[[#This Row],[Numéro_Enregistrement]],TsVersements[Montant])</f>
        <v>1000000</v>
      </c>
      <c r="Q7" s="1">
        <v>1000000</v>
      </c>
    </row>
    <row r="8" spans="1:17" ht="52.5" customHeight="1" x14ac:dyDescent="0.25">
      <c r="A8" s="4">
        <v>45692</v>
      </c>
      <c r="B8" s="1" t="s">
        <v>40</v>
      </c>
      <c r="C8" s="2" t="e" vm="1">
        <v>#VALUE!</v>
      </c>
      <c r="D8" s="1" t="s">
        <v>41</v>
      </c>
      <c r="E8" s="1" t="s">
        <v>42</v>
      </c>
      <c r="F8" s="1" t="s">
        <v>43</v>
      </c>
      <c r="G8" s="1" t="s">
        <v>44</v>
      </c>
      <c r="H8" s="1" t="s">
        <v>45</v>
      </c>
      <c r="I8" s="1" t="s">
        <v>46</v>
      </c>
      <c r="J8" s="1" t="s">
        <v>47</v>
      </c>
      <c r="K8" s="1">
        <v>547357737</v>
      </c>
      <c r="L8" s="1" t="s">
        <v>48</v>
      </c>
      <c r="M8" s="1" t="s">
        <v>49</v>
      </c>
      <c r="N8" s="1" t="s">
        <v>50</v>
      </c>
      <c r="O8" s="1">
        <v>547245265</v>
      </c>
      <c r="P8" s="1">
        <f>SUMIF(TsVersements[Numéro],TsPélerins[[#This Row],[Numéro_Enregistrement]],TsVersements[Montant])</f>
        <v>1000000</v>
      </c>
      <c r="Q8" s="1">
        <v>1000000</v>
      </c>
    </row>
    <row r="9" spans="1:17" ht="50.25" customHeight="1" x14ac:dyDescent="0.25">
      <c r="A9" s="4">
        <v>45693</v>
      </c>
      <c r="B9" s="1" t="s">
        <v>51</v>
      </c>
      <c r="C9" s="2" t="e" vm="1">
        <v>#VALUE!</v>
      </c>
      <c r="D9" s="1" t="s">
        <v>52</v>
      </c>
      <c r="E9" s="1" t="s">
        <v>53</v>
      </c>
      <c r="F9" s="1" t="s">
        <v>54</v>
      </c>
      <c r="G9" s="1" t="s">
        <v>55</v>
      </c>
      <c r="H9" s="1" t="s">
        <v>34</v>
      </c>
      <c r="I9" s="1" t="s">
        <v>56</v>
      </c>
      <c r="J9" s="1" t="s">
        <v>57</v>
      </c>
      <c r="K9" s="1">
        <v>463456754</v>
      </c>
      <c r="L9" s="1" t="s">
        <v>58</v>
      </c>
      <c r="M9" s="1" t="s">
        <v>59</v>
      </c>
      <c r="N9" s="1" t="s">
        <v>60</v>
      </c>
      <c r="O9" s="1">
        <v>890633704</v>
      </c>
      <c r="P9" s="1">
        <f>SUMIF(TsVersements[Numéro],TsPélerins[[#This Row],[Numéro_Enregistrement]],TsVersements[Montant])</f>
        <v>1000000</v>
      </c>
      <c r="Q9" s="1">
        <v>1000000</v>
      </c>
    </row>
    <row r="10" spans="1:17" ht="50.25" customHeight="1" x14ac:dyDescent="0.25">
      <c r="A10" s="4">
        <v>45694</v>
      </c>
      <c r="B10" s="1" t="s">
        <v>61</v>
      </c>
      <c r="C10" s="2" t="e" vm="1">
        <v>#VALUE!</v>
      </c>
      <c r="D10" s="1" t="s">
        <v>62</v>
      </c>
      <c r="E10" s="1" t="s">
        <v>63</v>
      </c>
      <c r="F10" s="1" t="s">
        <v>64</v>
      </c>
      <c r="G10" s="1" t="s">
        <v>65</v>
      </c>
      <c r="H10" s="1" t="s">
        <v>66</v>
      </c>
      <c r="I10" s="1" t="s">
        <v>67</v>
      </c>
      <c r="J10" s="1" t="s">
        <v>68</v>
      </c>
      <c r="K10" s="1">
        <v>675769099</v>
      </c>
      <c r="L10" s="1" t="s">
        <v>69</v>
      </c>
      <c r="M10" s="1" t="s">
        <v>70</v>
      </c>
      <c r="N10" s="1" t="s">
        <v>71</v>
      </c>
      <c r="O10" s="1">
        <v>687462334</v>
      </c>
      <c r="P10" s="1">
        <f>SUMIF(TsVersements[Numéro],TsPélerins[[#This Row],[Numéro_Enregistrement]],TsVersements[Montant])</f>
        <v>950000</v>
      </c>
      <c r="Q10" s="1">
        <v>1000000</v>
      </c>
    </row>
    <row r="11" spans="1:17" ht="51.75" customHeight="1" x14ac:dyDescent="0.25">
      <c r="A11" s="4">
        <v>45695</v>
      </c>
      <c r="B11" s="1" t="s">
        <v>72</v>
      </c>
      <c r="C11" s="2" t="e" vm="1">
        <v>#VALUE!</v>
      </c>
      <c r="D11" s="1" t="s">
        <v>73</v>
      </c>
      <c r="E11" s="1" t="s">
        <v>74</v>
      </c>
      <c r="F11" s="1" t="s">
        <v>75</v>
      </c>
      <c r="G11" s="1" t="s">
        <v>76</v>
      </c>
      <c r="H11" s="1" t="s">
        <v>77</v>
      </c>
      <c r="I11" s="1" t="s">
        <v>78</v>
      </c>
      <c r="J11" s="1" t="s">
        <v>79</v>
      </c>
      <c r="K11" s="1">
        <v>76956536</v>
      </c>
      <c r="L11" s="1" t="s">
        <v>80</v>
      </c>
      <c r="M11" s="1" t="s">
        <v>59</v>
      </c>
      <c r="N11" s="1" t="s">
        <v>81</v>
      </c>
      <c r="O11" s="1">
        <v>80948044</v>
      </c>
      <c r="P11" s="1">
        <f>SUMIF(TsVersements[Numéro],TsPélerins[[#This Row],[Numéro_Enregistrement]],TsVersements[Montant])</f>
        <v>980000</v>
      </c>
      <c r="Q11" s="1">
        <v>1000000</v>
      </c>
    </row>
    <row r="12" spans="1:17" x14ac:dyDescent="0.25">
      <c r="C12" s="2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64DB21-B3A6-46CD-BF88-EE539440A99D}">
  <sheetPr codeName="Feuil2"/>
  <dimension ref="A1:C19"/>
  <sheetViews>
    <sheetView workbookViewId="0">
      <selection sqref="A1:C19"/>
    </sheetView>
  </sheetViews>
  <sheetFormatPr baseColWidth="10" defaultRowHeight="15" x14ac:dyDescent="0.25"/>
  <sheetData>
    <row r="1" spans="1:3" x14ac:dyDescent="0.25">
      <c r="A1" t="s">
        <v>82</v>
      </c>
      <c r="B1" t="s">
        <v>83</v>
      </c>
      <c r="C1" t="s">
        <v>84</v>
      </c>
    </row>
    <row r="2" spans="1:3" x14ac:dyDescent="0.25">
      <c r="A2" s="1" t="s">
        <v>16</v>
      </c>
      <c r="B2" s="8">
        <v>45658</v>
      </c>
      <c r="C2">
        <v>300000</v>
      </c>
    </row>
    <row r="3" spans="1:3" x14ac:dyDescent="0.25">
      <c r="A3" s="1" t="s">
        <v>29</v>
      </c>
      <c r="B3" s="8">
        <v>45658</v>
      </c>
      <c r="C3">
        <v>100000</v>
      </c>
    </row>
    <row r="4" spans="1:3" x14ac:dyDescent="0.25">
      <c r="A4" s="1" t="s">
        <v>40</v>
      </c>
      <c r="B4" s="8">
        <v>45658</v>
      </c>
      <c r="C4">
        <v>350000</v>
      </c>
    </row>
    <row r="5" spans="1:3" x14ac:dyDescent="0.25">
      <c r="A5" s="1" t="s">
        <v>51</v>
      </c>
      <c r="B5" s="8">
        <v>45658</v>
      </c>
      <c r="C5">
        <v>250000</v>
      </c>
    </row>
    <row r="6" spans="1:3" x14ac:dyDescent="0.25">
      <c r="A6" s="1" t="s">
        <v>61</v>
      </c>
      <c r="B6" s="8">
        <v>45658</v>
      </c>
      <c r="C6">
        <v>550000</v>
      </c>
    </row>
    <row r="7" spans="1:3" x14ac:dyDescent="0.25">
      <c r="A7" s="1" t="s">
        <v>72</v>
      </c>
      <c r="B7" s="8">
        <v>45658</v>
      </c>
      <c r="C7">
        <v>350000</v>
      </c>
    </row>
    <row r="8" spans="1:3" x14ac:dyDescent="0.25">
      <c r="A8" s="1" t="s">
        <v>16</v>
      </c>
      <c r="B8" s="8">
        <v>45689</v>
      </c>
      <c r="C8">
        <v>400000</v>
      </c>
    </row>
    <row r="9" spans="1:3" x14ac:dyDescent="0.25">
      <c r="A9" s="1" t="s">
        <v>29</v>
      </c>
      <c r="B9" s="8">
        <v>45689</v>
      </c>
      <c r="C9">
        <v>600000</v>
      </c>
    </row>
    <row r="10" spans="1:3" x14ac:dyDescent="0.25">
      <c r="A10" s="1" t="s">
        <v>40</v>
      </c>
      <c r="B10" s="8">
        <v>45689</v>
      </c>
      <c r="C10">
        <v>400000</v>
      </c>
    </row>
    <row r="11" spans="1:3" x14ac:dyDescent="0.25">
      <c r="A11" s="1" t="s">
        <v>51</v>
      </c>
      <c r="B11" s="8">
        <v>45689</v>
      </c>
      <c r="C11">
        <v>500000</v>
      </c>
    </row>
    <row r="12" spans="1:3" x14ac:dyDescent="0.25">
      <c r="A12" s="1" t="s">
        <v>61</v>
      </c>
      <c r="B12" s="8">
        <v>45689</v>
      </c>
      <c r="C12">
        <v>200000</v>
      </c>
    </row>
    <row r="13" spans="1:3" x14ac:dyDescent="0.25">
      <c r="A13" s="1" t="s">
        <v>72</v>
      </c>
      <c r="B13" s="8">
        <v>45689</v>
      </c>
      <c r="C13">
        <v>30000</v>
      </c>
    </row>
    <row r="14" spans="1:3" x14ac:dyDescent="0.25">
      <c r="A14" s="1" t="s">
        <v>16</v>
      </c>
      <c r="B14" s="8">
        <v>45717</v>
      </c>
      <c r="C14">
        <v>300000</v>
      </c>
    </row>
    <row r="15" spans="1:3" x14ac:dyDescent="0.25">
      <c r="A15" s="1" t="s">
        <v>29</v>
      </c>
      <c r="B15" s="8">
        <v>45717</v>
      </c>
      <c r="C15">
        <v>300000</v>
      </c>
    </row>
    <row r="16" spans="1:3" x14ac:dyDescent="0.25">
      <c r="A16" s="1" t="s">
        <v>40</v>
      </c>
      <c r="B16" s="8">
        <v>45717</v>
      </c>
      <c r="C16">
        <v>250000</v>
      </c>
    </row>
    <row r="17" spans="1:3" x14ac:dyDescent="0.25">
      <c r="A17" s="1" t="s">
        <v>51</v>
      </c>
      <c r="B17" s="8">
        <v>45717</v>
      </c>
      <c r="C17">
        <v>250000</v>
      </c>
    </row>
    <row r="18" spans="1:3" x14ac:dyDescent="0.25">
      <c r="A18" s="1" t="s">
        <v>61</v>
      </c>
      <c r="B18" s="8">
        <v>45717</v>
      </c>
      <c r="C18">
        <v>200000</v>
      </c>
    </row>
    <row r="19" spans="1:3" x14ac:dyDescent="0.25">
      <c r="A19" s="1" t="s">
        <v>72</v>
      </c>
      <c r="B19" s="8">
        <v>45717</v>
      </c>
      <c r="C19">
        <v>600000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Saisie</vt:lpstr>
      <vt:lpstr>BdDPélerins</vt:lpstr>
      <vt:lpstr>SuiviVersements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cp:keywords/>
  <dc:description/>
  <cp:revision/>
  <dcterms:created xsi:type="dcterms:W3CDTF">2025-02-20T14:21:48Z</dcterms:created>
  <dcterms:modified xsi:type="dcterms:W3CDTF">2025-03-01T15:27:30Z</dcterms:modified>
  <cp:category/>
  <cp:contentStatus/>
</cp:coreProperties>
</file>