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315" windowHeight="5445" activeTab="1"/>
  </bookViews>
  <sheets>
    <sheet name="Aide mémoire" sheetId="1" r:id="rId1"/>
    <sheet name="Vierge" sheetId="4" r:id="rId2"/>
    <sheet name="Feuil2" sheetId="2" r:id="rId3"/>
    <sheet name="Feuil3" sheetId="3" r:id="rId4"/>
  </sheets>
  <calcPr calcId="114210"/>
</workbook>
</file>

<file path=xl/calcChain.xml><?xml version="1.0" encoding="utf-8"?>
<calcChain xmlns="http://schemas.openxmlformats.org/spreadsheetml/2006/main">
  <c r="L13" i="4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12"/>
  <c r="M17"/>
  <c r="I13"/>
  <c r="P52"/>
  <c r="M52"/>
  <c r="I52"/>
  <c r="E52"/>
  <c r="I12"/>
  <c r="F51"/>
  <c r="M51"/>
  <c r="M13"/>
  <c r="M14"/>
  <c r="M15"/>
  <c r="M16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12"/>
  <c r="C51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12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N19"/>
  <c r="C12"/>
  <c r="C14"/>
  <c r="C16"/>
  <c r="C18"/>
  <c r="C20"/>
  <c r="C22"/>
  <c r="C24"/>
  <c r="C26"/>
  <c r="C28"/>
  <c r="C30"/>
  <c r="C32"/>
  <c r="C34"/>
  <c r="C36"/>
  <c r="C38"/>
  <c r="C40"/>
  <c r="C42"/>
  <c r="C44"/>
  <c r="C46"/>
  <c r="C48"/>
  <c r="C50"/>
  <c r="C52"/>
  <c r="C13"/>
  <c r="C15"/>
  <c r="C17"/>
  <c r="C19"/>
  <c r="C21"/>
  <c r="C23"/>
  <c r="C25"/>
  <c r="C27"/>
  <c r="C29"/>
  <c r="C31"/>
  <c r="C33"/>
  <c r="C35"/>
  <c r="C37"/>
  <c r="C39"/>
  <c r="C41"/>
  <c r="C43"/>
  <c r="C45"/>
  <c r="C47"/>
  <c r="C49"/>
  <c r="F12"/>
  <c r="F14"/>
  <c r="F16"/>
  <c r="F18"/>
  <c r="F20"/>
  <c r="F22"/>
  <c r="F24"/>
  <c r="F26"/>
  <c r="F28"/>
  <c r="F30"/>
  <c r="F32"/>
  <c r="F34"/>
  <c r="F36"/>
  <c r="F38"/>
  <c r="F40"/>
  <c r="F42"/>
  <c r="F44"/>
  <c r="F46"/>
  <c r="F48"/>
  <c r="F50"/>
  <c r="F52"/>
  <c r="F13"/>
  <c r="F15"/>
  <c r="F17"/>
  <c r="F19"/>
  <c r="F21"/>
  <c r="F23"/>
  <c r="F25"/>
  <c r="F27"/>
  <c r="F29"/>
  <c r="F31"/>
  <c r="F33"/>
  <c r="F35"/>
  <c r="F37"/>
  <c r="F39"/>
  <c r="F41"/>
  <c r="F43"/>
  <c r="F45"/>
  <c r="F47"/>
  <c r="F49"/>
  <c r="Q51"/>
  <c r="Q52"/>
  <c r="N52"/>
  <c r="N12"/>
  <c r="N14"/>
  <c r="N16"/>
  <c r="N18"/>
  <c r="N22"/>
  <c r="N24"/>
  <c r="N26"/>
  <c r="N28"/>
  <c r="N30"/>
  <c r="N32"/>
  <c r="N34"/>
  <c r="N36"/>
  <c r="N38"/>
  <c r="N40"/>
  <c r="N43"/>
  <c r="N44"/>
  <c r="N46"/>
  <c r="N48"/>
  <c r="N50"/>
  <c r="N20"/>
  <c r="Q13"/>
  <c r="Q15"/>
  <c r="Q17"/>
  <c r="Q19"/>
  <c r="Q21"/>
  <c r="Q23"/>
  <c r="Q25"/>
  <c r="Q27"/>
  <c r="Q29"/>
  <c r="Q31"/>
  <c r="Q33"/>
  <c r="Q36"/>
  <c r="Q38"/>
  <c r="Q40"/>
  <c r="Q42"/>
  <c r="Q44"/>
  <c r="Q46"/>
  <c r="Q48"/>
  <c r="Q50"/>
  <c r="Q35"/>
  <c r="N13"/>
  <c r="N15"/>
  <c r="N17"/>
  <c r="N21"/>
  <c r="N23"/>
  <c r="N25"/>
  <c r="N27"/>
  <c r="N29"/>
  <c r="N31"/>
  <c r="N33"/>
  <c r="N35"/>
  <c r="N37"/>
  <c r="N39"/>
  <c r="N41"/>
  <c r="N42"/>
  <c r="N45"/>
  <c r="N47"/>
  <c r="N49"/>
  <c r="N51"/>
  <c r="Q12"/>
  <c r="Q14"/>
  <c r="Q16"/>
  <c r="Q18"/>
  <c r="Q20"/>
  <c r="Q22"/>
  <c r="Q24"/>
  <c r="Q26"/>
  <c r="Q28"/>
  <c r="Q30"/>
  <c r="Q32"/>
  <c r="Q34"/>
  <c r="Q37"/>
  <c r="Q39"/>
  <c r="Q41"/>
  <c r="Q43"/>
  <c r="Q45"/>
  <c r="Q47"/>
  <c r="Q49"/>
</calcChain>
</file>

<file path=xl/sharedStrings.xml><?xml version="1.0" encoding="utf-8"?>
<sst xmlns="http://schemas.openxmlformats.org/spreadsheetml/2006/main" count="101" uniqueCount="57">
  <si>
    <t>Endroit:</t>
  </si>
  <si>
    <t>Coord brêche:</t>
  </si>
  <si>
    <t>Date:</t>
  </si>
  <si>
    <t>N°</t>
  </si>
  <si>
    <t>X (Ft)</t>
  </si>
  <si>
    <t>Axe gauche</t>
  </si>
  <si>
    <t>Axe central</t>
  </si>
  <si>
    <t>Axe droit</t>
  </si>
  <si>
    <t>L Med</t>
  </si>
  <si>
    <t>(Cm)</t>
  </si>
  <si>
    <t>(In)</t>
  </si>
  <si>
    <t>(M)</t>
  </si>
  <si>
    <t>(Ft)</t>
  </si>
  <si>
    <t>L Sup</t>
  </si>
  <si>
    <t>L Inf</t>
  </si>
  <si>
    <t>D</t>
  </si>
  <si>
    <t>Y</t>
  </si>
  <si>
    <t>Feuille de mesures</t>
  </si>
  <si>
    <t>1er</t>
  </si>
  <si>
    <t xml:space="preserve">Y </t>
  </si>
  <si>
    <t>x = Axe des X</t>
  </si>
  <si>
    <t>Y = Axe des Y</t>
  </si>
  <si>
    <t>D = Distance des Trans</t>
  </si>
  <si>
    <t>L Sup = Lecture supérieure (KERN)</t>
  </si>
  <si>
    <t>L Med = Lecture médiane (KERN)</t>
  </si>
  <si>
    <t>L Inf = Lecture inférieure (KERN)</t>
  </si>
  <si>
    <t>2e</t>
  </si>
  <si>
    <t>3e</t>
  </si>
  <si>
    <t>: Prendre les mesures au KERN de chaque croisement Axe/Trans</t>
  </si>
  <si>
    <t>Conversion</t>
  </si>
  <si>
    <r>
      <t xml:space="preserve">: </t>
    </r>
    <r>
      <rPr>
        <b/>
        <sz val="11"/>
        <color indexed="8"/>
        <rFont val="Calibri"/>
        <family val="2"/>
      </rPr>
      <t>SI</t>
    </r>
    <r>
      <rPr>
        <sz val="11"/>
        <color theme="1"/>
        <rFont val="Calibri"/>
        <family val="2"/>
        <scheme val="minor"/>
      </rPr>
      <t xml:space="preserve"> pas possible de mesurer avec Déca, prendre (L sup - L Inf) = X (</t>
    </r>
    <r>
      <rPr>
        <b/>
        <i/>
        <sz val="11"/>
        <color indexed="8"/>
        <rFont val="Calibri"/>
        <family val="2"/>
      </rPr>
      <t>en M</t>
    </r>
    <r>
      <rPr>
        <sz val="11"/>
        <color theme="1"/>
        <rFont val="Calibri"/>
        <family val="2"/>
        <scheme val="minor"/>
      </rPr>
      <t xml:space="preserve">) </t>
    </r>
  </si>
  <si>
    <t>: N° et distance des Trans. (10'; 15'; 20' d'écart en Fct du terrain. 10' étant terrain peu plat).</t>
  </si>
  <si>
    <t>4e</t>
  </si>
  <si>
    <t>: Convertir les mesures en (In)</t>
  </si>
  <si>
    <t>5e</t>
  </si>
  <si>
    <t>(In)= (Cm) / 2,54</t>
  </si>
  <si>
    <t>(Ft)= (Cm) / 30,48</t>
  </si>
  <si>
    <t>et la soustraire par les Y</t>
  </si>
  <si>
    <t xml:space="preserve">des autres axes </t>
  </si>
  <si>
    <t>pour obtenir</t>
  </si>
  <si>
    <t>6e</t>
  </si>
  <si>
    <t xml:space="preserve">Ainsi, via l'exemple, Il faut prendre la mesure des Y (In) </t>
  </si>
  <si>
    <t xml:space="preserve">Ainsi, via l'exemple, Il faut prendre la distance D (Ft) </t>
  </si>
  <si>
    <t>et soustraire les D (Ft) des</t>
  </si>
  <si>
    <t>autres axes par cette côte</t>
  </si>
  <si>
    <r>
      <t xml:space="preserve">Prendre la Trans au bord de brêche de la RD et la déterminer comme </t>
    </r>
    <r>
      <rPr>
        <b/>
        <u/>
        <sz val="10"/>
        <color indexed="8"/>
        <rFont val="Calibri"/>
        <family val="2"/>
      </rPr>
      <t>hauteur et longueur de référence.</t>
    </r>
  </si>
  <si>
    <t>Méthode en plaçant le KERN sur le bord de brêche:</t>
  </si>
  <si>
    <t>Méthode en plaçant le KERN sur la limite arrière (En 6 étapes):</t>
  </si>
  <si>
    <t>EXEMPLES</t>
  </si>
  <si>
    <t>Même méthode sauf qu'il est inutile de déterminer la Trans bord de brêche car déjà</t>
  </si>
  <si>
    <t>côte de référence.</t>
  </si>
  <si>
    <r>
      <t xml:space="preserve"> Calcul pour la hauteur (Y)</t>
    </r>
    <r>
      <rPr>
        <b/>
        <sz val="11"/>
        <rFont val="Calibri"/>
        <family val="2"/>
      </rPr>
      <t xml:space="preserve"> (In)</t>
    </r>
  </si>
  <si>
    <r>
      <t xml:space="preserve"> Calcul pour la longueur (X) </t>
    </r>
    <r>
      <rPr>
        <b/>
        <sz val="11"/>
        <rFont val="Calibri"/>
        <family val="2"/>
      </rPr>
      <t>(Ft)</t>
    </r>
  </si>
  <si>
    <t>A</t>
  </si>
  <si>
    <t>A= Trans de Ref avec mesure prise au bord de brêche OU à la limite arrière.</t>
  </si>
  <si>
    <t>Attention, ne rentrer que les valeurs en CM ou M</t>
  </si>
  <si>
    <t>Manuel</t>
  </si>
</sst>
</file>

<file path=xl/styles.xml><?xml version="1.0" encoding="utf-8"?>
<styleSheet xmlns="http://schemas.openxmlformats.org/spreadsheetml/2006/main">
  <numFmts count="1">
    <numFmt numFmtId="164" formatCode="0.0"/>
  </numFmts>
  <fonts count="2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u/>
      <sz val="11"/>
      <color indexed="8"/>
      <name val="Calibri"/>
      <family val="2"/>
    </font>
    <font>
      <b/>
      <i/>
      <u/>
      <sz val="16"/>
      <color indexed="56"/>
      <name val="Calibri"/>
      <family val="2"/>
    </font>
    <font>
      <b/>
      <i/>
      <sz val="11"/>
      <color indexed="8"/>
      <name val="Calibri"/>
      <family val="2"/>
    </font>
    <font>
      <i/>
      <sz val="11"/>
      <color indexed="8"/>
      <name val="Calibri"/>
      <family val="2"/>
    </font>
    <font>
      <i/>
      <sz val="8"/>
      <color indexed="8"/>
      <name val="Calibri"/>
      <family val="2"/>
    </font>
    <font>
      <sz val="8"/>
      <color indexed="8"/>
      <name val="Calibri"/>
      <family val="2"/>
    </font>
    <font>
      <b/>
      <i/>
      <sz val="8"/>
      <color indexed="8"/>
      <name val="Calibri"/>
      <family val="2"/>
    </font>
    <font>
      <sz val="10"/>
      <color indexed="8"/>
      <name val="Calibri"/>
      <family val="2"/>
    </font>
    <font>
      <sz val="10.5"/>
      <color indexed="8"/>
      <name val="Calibri"/>
      <family val="2"/>
    </font>
    <font>
      <sz val="10.7"/>
      <color indexed="8"/>
      <name val="Calibri"/>
      <family val="2"/>
    </font>
    <font>
      <b/>
      <sz val="11"/>
      <color indexed="60"/>
      <name val="Calibri"/>
      <family val="2"/>
    </font>
    <font>
      <sz val="11"/>
      <color indexed="60"/>
      <name val="Calibri"/>
      <family val="2"/>
    </font>
    <font>
      <b/>
      <sz val="10"/>
      <color indexed="8"/>
      <name val="Calibri"/>
      <family val="2"/>
    </font>
    <font>
      <b/>
      <u/>
      <sz val="10"/>
      <color indexed="8"/>
      <name val="Calibri"/>
      <family val="2"/>
    </font>
    <font>
      <b/>
      <sz val="11"/>
      <name val="Calibri"/>
      <family val="2"/>
    </font>
    <font>
      <i/>
      <u/>
      <sz val="11"/>
      <color indexed="8"/>
      <name val="Calibri"/>
      <family val="2"/>
    </font>
    <font>
      <b/>
      <u/>
      <sz val="8"/>
      <color indexed="10"/>
      <name val="Calibri"/>
      <family val="2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Border="1"/>
    <xf numFmtId="0" fontId="0" fillId="0" borderId="1" xfId="0" applyBorder="1"/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10" xfId="0" applyFill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0" fillId="4" borderId="10" xfId="0" applyFill="1" applyBorder="1" applyAlignment="1">
      <alignment horizontal="left"/>
    </xf>
    <xf numFmtId="0" fontId="6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10" xfId="0" applyFill="1" applyBorder="1" applyAlignment="1">
      <alignment horizontal="left"/>
    </xf>
    <xf numFmtId="0" fontId="0" fillId="6" borderId="10" xfId="0" applyFill="1" applyBorder="1" applyAlignment="1">
      <alignment horizontal="left"/>
    </xf>
    <xf numFmtId="0" fontId="1" fillId="6" borderId="12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0" fillId="7" borderId="10" xfId="0" applyFill="1" applyBorder="1" applyAlignment="1">
      <alignment vertical="top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0" fontId="1" fillId="8" borderId="10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15" fillId="0" borderId="0" xfId="0" applyFont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2" xfId="0" applyBorder="1"/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164" fontId="1" fillId="2" borderId="16" xfId="0" applyNumberFormat="1" applyFont="1" applyFill="1" applyBorder="1" applyAlignment="1">
      <alignment horizontal="center"/>
    </xf>
    <xf numFmtId="164" fontId="1" fillId="2" borderId="17" xfId="0" applyNumberFormat="1" applyFont="1" applyFill="1" applyBorder="1" applyAlignment="1">
      <alignment horizontal="center"/>
    </xf>
    <xf numFmtId="164" fontId="1" fillId="2" borderId="23" xfId="0" applyNumberFormat="1" applyFont="1" applyFill="1" applyBorder="1" applyAlignment="1">
      <alignment horizontal="center"/>
    </xf>
    <xf numFmtId="164" fontId="1" fillId="2" borderId="19" xfId="0" applyNumberFormat="1" applyFont="1" applyFill="1" applyBorder="1" applyAlignment="1">
      <alignment horizontal="center"/>
    </xf>
    <xf numFmtId="164" fontId="1" fillId="2" borderId="12" xfId="0" applyNumberFormat="1" applyFont="1" applyFill="1" applyBorder="1" applyAlignment="1">
      <alignment horizontal="center"/>
    </xf>
    <xf numFmtId="164" fontId="1" fillId="2" borderId="24" xfId="0" applyNumberFormat="1" applyFont="1" applyFill="1" applyBorder="1" applyAlignment="1">
      <alignment horizontal="center"/>
    </xf>
    <xf numFmtId="164" fontId="1" fillId="2" borderId="19" xfId="0" applyNumberFormat="1" applyFont="1" applyFill="1" applyBorder="1" applyAlignment="1"/>
    <xf numFmtId="164" fontId="1" fillId="2" borderId="12" xfId="0" applyNumberFormat="1" applyFont="1" applyFill="1" applyBorder="1" applyAlignment="1"/>
    <xf numFmtId="164" fontId="1" fillId="2" borderId="24" xfId="0" applyNumberFormat="1" applyFont="1" applyFill="1" applyBorder="1" applyAlignment="1"/>
    <xf numFmtId="164" fontId="1" fillId="2" borderId="12" xfId="0" applyNumberFormat="1" applyFont="1" applyFill="1" applyBorder="1"/>
    <xf numFmtId="164" fontId="1" fillId="2" borderId="19" xfId="0" applyNumberFormat="1" applyFont="1" applyFill="1" applyBorder="1" applyAlignment="1">
      <alignment horizontal="left"/>
    </xf>
    <xf numFmtId="164" fontId="1" fillId="2" borderId="12" xfId="0" applyNumberFormat="1" applyFont="1" applyFill="1" applyBorder="1" applyAlignment="1">
      <alignment horizontal="left"/>
    </xf>
    <xf numFmtId="164" fontId="1" fillId="2" borderId="24" xfId="0" applyNumberFormat="1" applyFont="1" applyFill="1" applyBorder="1"/>
    <xf numFmtId="164" fontId="1" fillId="2" borderId="24" xfId="0" applyNumberFormat="1" applyFont="1" applyFill="1" applyBorder="1" applyAlignment="1">
      <alignment horizontal="left"/>
    </xf>
    <xf numFmtId="164" fontId="1" fillId="2" borderId="19" xfId="0" applyNumberFormat="1" applyFont="1" applyFill="1" applyBorder="1" applyAlignment="1">
      <alignment vertical="center"/>
    </xf>
    <xf numFmtId="164" fontId="1" fillId="2" borderId="12" xfId="0" applyNumberFormat="1" applyFont="1" applyFill="1" applyBorder="1" applyAlignment="1">
      <alignment vertical="center"/>
    </xf>
    <xf numFmtId="164" fontId="1" fillId="2" borderId="24" xfId="0" applyNumberFormat="1" applyFont="1" applyFill="1" applyBorder="1" applyAlignment="1">
      <alignment vertical="center"/>
    </xf>
    <xf numFmtId="164" fontId="1" fillId="2" borderId="19" xfId="0" applyNumberFormat="1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1" fillId="2" borderId="24" xfId="0" applyNumberFormat="1" applyFont="1" applyFill="1" applyBorder="1" applyAlignment="1">
      <alignment horizontal="center" vertical="center"/>
    </xf>
    <xf numFmtId="164" fontId="12" fillId="2" borderId="24" xfId="0" applyNumberFormat="1" applyFont="1" applyFill="1" applyBorder="1" applyAlignment="1"/>
    <xf numFmtId="164" fontId="1" fillId="0" borderId="19" xfId="0" applyNumberFormat="1" applyFont="1" applyBorder="1" applyAlignment="1">
      <alignment horizontal="left"/>
    </xf>
    <xf numFmtId="164" fontId="1" fillId="0" borderId="12" xfId="0" applyNumberFormat="1" applyFont="1" applyBorder="1"/>
    <xf numFmtId="164" fontId="1" fillId="0" borderId="24" xfId="0" applyNumberFormat="1" applyFont="1" applyBorder="1"/>
    <xf numFmtId="164" fontId="1" fillId="9" borderId="17" xfId="0" applyNumberFormat="1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164" fontId="1" fillId="0" borderId="26" xfId="0" applyNumberFormat="1" applyFont="1" applyBorder="1" applyAlignment="1">
      <alignment horizontal="left"/>
    </xf>
    <xf numFmtId="164" fontId="1" fillId="2" borderId="27" xfId="0" applyNumberFormat="1" applyFont="1" applyFill="1" applyBorder="1" applyAlignment="1">
      <alignment horizontal="center"/>
    </xf>
    <xf numFmtId="164" fontId="1" fillId="0" borderId="27" xfId="0" applyNumberFormat="1" applyFont="1" applyBorder="1"/>
    <xf numFmtId="164" fontId="1" fillId="0" borderId="28" xfId="0" applyNumberFormat="1" applyFont="1" applyBorder="1"/>
    <xf numFmtId="164" fontId="1" fillId="10" borderId="18" xfId="0" applyNumberFormat="1" applyFont="1" applyFill="1" applyBorder="1" applyAlignment="1">
      <alignment horizontal="center"/>
    </xf>
    <xf numFmtId="164" fontId="1" fillId="9" borderId="12" xfId="0" applyNumberFormat="1" applyFont="1" applyFill="1" applyBorder="1" applyAlignment="1">
      <alignment horizontal="center"/>
    </xf>
    <xf numFmtId="164" fontId="1" fillId="10" borderId="12" xfId="0" applyNumberFormat="1" applyFont="1" applyFill="1" applyBorder="1" applyAlignment="1">
      <alignment horizontal="center"/>
    </xf>
    <xf numFmtId="0" fontId="0" fillId="0" borderId="24" xfId="0" applyBorder="1"/>
    <xf numFmtId="164" fontId="1" fillId="10" borderId="14" xfId="0" applyNumberFormat="1" applyFont="1" applyFill="1" applyBorder="1" applyAlignment="1">
      <alignment horizontal="center"/>
    </xf>
    <xf numFmtId="164" fontId="1" fillId="2" borderId="17" xfId="0" applyNumberFormat="1" applyFont="1" applyFill="1" applyBorder="1" applyAlignment="1">
      <alignment horizontal="center"/>
    </xf>
    <xf numFmtId="164" fontId="1" fillId="2" borderId="17" xfId="0" applyNumberFormat="1" applyFont="1" applyFill="1" applyBorder="1" applyAlignment="1"/>
    <xf numFmtId="164" fontId="1" fillId="2" borderId="17" xfId="0" applyNumberFormat="1" applyFont="1" applyFill="1" applyBorder="1" applyAlignment="1">
      <alignment horizontal="left"/>
    </xf>
    <xf numFmtId="164" fontId="1" fillId="2" borderId="17" xfId="0" applyNumberFormat="1" applyFont="1" applyFill="1" applyBorder="1"/>
    <xf numFmtId="164" fontId="1" fillId="2" borderId="17" xfId="0" applyNumberFormat="1" applyFont="1" applyFill="1" applyBorder="1" applyAlignment="1">
      <alignment vertical="center"/>
    </xf>
    <xf numFmtId="164" fontId="1" fillId="2" borderId="17" xfId="0" applyNumberFormat="1" applyFont="1" applyFill="1" applyBorder="1" applyAlignment="1">
      <alignment horizontal="center" vertical="center"/>
    </xf>
    <xf numFmtId="164" fontId="1" fillId="0" borderId="17" xfId="0" applyNumberFormat="1" applyFont="1" applyBorder="1"/>
    <xf numFmtId="164" fontId="1" fillId="0" borderId="27" xfId="0" applyNumberFormat="1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0" fillId="0" borderId="35" xfId="0" applyBorder="1" applyAlignment="1">
      <alignment horizontal="left"/>
    </xf>
    <xf numFmtId="0" fontId="5" fillId="0" borderId="0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3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34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3" fillId="0" borderId="3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2"/>
  <sheetViews>
    <sheetView workbookViewId="0">
      <selection activeCell="D16" sqref="D16:I16"/>
    </sheetView>
  </sheetViews>
  <sheetFormatPr baseColWidth="10" defaultRowHeight="15"/>
  <cols>
    <col min="1" max="6" width="5.7109375" style="2" customWidth="1"/>
    <col min="7" max="15" width="5.7109375" customWidth="1"/>
  </cols>
  <sheetData>
    <row r="1" spans="1:15">
      <c r="A1" s="116" t="s">
        <v>17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1:15">
      <c r="A2" s="116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</row>
    <row r="3" spans="1:15" ht="15.75" thickBot="1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</row>
    <row r="4" spans="1:15" s="1" customFormat="1">
      <c r="A4" s="120" t="s">
        <v>1</v>
      </c>
      <c r="B4" s="121"/>
      <c r="C4" s="121"/>
      <c r="D4" s="121"/>
      <c r="E4" s="121"/>
      <c r="F4" s="122"/>
      <c r="G4" s="123" t="s">
        <v>0</v>
      </c>
      <c r="H4" s="124"/>
      <c r="I4" s="124"/>
      <c r="J4" s="124"/>
      <c r="K4" s="125"/>
      <c r="L4" s="121" t="s">
        <v>2</v>
      </c>
      <c r="M4" s="121"/>
      <c r="N4" s="121"/>
      <c r="O4" s="122"/>
    </row>
    <row r="5" spans="1:15" ht="15.75" thickBot="1">
      <c r="A5" s="22"/>
      <c r="B5" s="23"/>
      <c r="C5" s="23"/>
      <c r="D5" s="23"/>
      <c r="E5" s="23"/>
      <c r="F5" s="24"/>
      <c r="G5" s="22"/>
      <c r="H5" s="8"/>
      <c r="I5" s="8"/>
      <c r="J5" s="8"/>
      <c r="K5" s="9"/>
      <c r="L5" s="4"/>
      <c r="M5" s="4"/>
      <c r="N5" s="4"/>
      <c r="O5" s="5"/>
    </row>
    <row r="6" spans="1:15" ht="15.75" thickBot="1">
      <c r="A6" s="129" t="s">
        <v>3</v>
      </c>
      <c r="B6" s="126" t="s">
        <v>4</v>
      </c>
      <c r="C6" s="112" t="s">
        <v>5</v>
      </c>
      <c r="D6" s="113"/>
      <c r="E6" s="114"/>
      <c r="F6" s="112" t="s">
        <v>6</v>
      </c>
      <c r="G6" s="113"/>
      <c r="H6" s="113"/>
      <c r="I6" s="113"/>
      <c r="J6" s="113"/>
      <c r="K6" s="113"/>
      <c r="L6" s="114"/>
      <c r="M6" s="112" t="s">
        <v>7</v>
      </c>
      <c r="N6" s="113"/>
      <c r="O6" s="114"/>
    </row>
    <row r="7" spans="1:15">
      <c r="A7" s="130"/>
      <c r="B7" s="127"/>
      <c r="C7" s="119" t="s">
        <v>8</v>
      </c>
      <c r="D7" s="115"/>
      <c r="E7" s="10" t="s">
        <v>19</v>
      </c>
      <c r="F7" s="11" t="s">
        <v>13</v>
      </c>
      <c r="G7" s="115" t="s">
        <v>8</v>
      </c>
      <c r="H7" s="115"/>
      <c r="I7" s="12" t="s">
        <v>14</v>
      </c>
      <c r="J7" s="115" t="s">
        <v>15</v>
      </c>
      <c r="K7" s="115"/>
      <c r="L7" s="10" t="s">
        <v>16</v>
      </c>
      <c r="M7" s="119" t="s">
        <v>8</v>
      </c>
      <c r="N7" s="115"/>
      <c r="O7" s="10" t="s">
        <v>16</v>
      </c>
    </row>
    <row r="8" spans="1:15" ht="15.75" thickBot="1">
      <c r="A8" s="131"/>
      <c r="B8" s="128"/>
      <c r="C8" s="13" t="s">
        <v>9</v>
      </c>
      <c r="D8" s="14" t="s">
        <v>10</v>
      </c>
      <c r="E8" s="15" t="s">
        <v>10</v>
      </c>
      <c r="F8" s="13" t="s">
        <v>9</v>
      </c>
      <c r="G8" s="14" t="s">
        <v>9</v>
      </c>
      <c r="H8" s="14" t="s">
        <v>10</v>
      </c>
      <c r="I8" s="14" t="s">
        <v>9</v>
      </c>
      <c r="J8" s="16" t="s">
        <v>11</v>
      </c>
      <c r="K8" s="14" t="s">
        <v>12</v>
      </c>
      <c r="L8" s="15" t="s">
        <v>10</v>
      </c>
      <c r="M8" s="13" t="s">
        <v>9</v>
      </c>
      <c r="N8" s="14" t="s">
        <v>10</v>
      </c>
      <c r="O8" s="15" t="s">
        <v>10</v>
      </c>
    </row>
    <row r="9" spans="1:15">
      <c r="A9" s="32">
        <v>1</v>
      </c>
      <c r="B9" s="52">
        <v>-42.7</v>
      </c>
      <c r="C9" s="34">
        <v>288</v>
      </c>
      <c r="D9" s="35">
        <v>113.4</v>
      </c>
      <c r="E9" s="36">
        <v>15.3</v>
      </c>
      <c r="F9" s="37"/>
      <c r="G9" s="38">
        <v>288.5</v>
      </c>
      <c r="H9" s="35">
        <v>113.6</v>
      </c>
      <c r="I9" s="39"/>
      <c r="J9" s="40">
        <v>24</v>
      </c>
      <c r="K9" s="40">
        <v>78.7</v>
      </c>
      <c r="L9" s="36">
        <v>15.1</v>
      </c>
      <c r="M9" s="34">
        <v>288.5</v>
      </c>
      <c r="N9" s="35">
        <v>113.6</v>
      </c>
      <c r="O9" s="36">
        <v>15.3</v>
      </c>
    </row>
    <row r="10" spans="1:15">
      <c r="A10" s="31">
        <v>2</v>
      </c>
      <c r="B10" s="53"/>
      <c r="C10" s="41"/>
      <c r="D10" s="27"/>
      <c r="E10" s="42"/>
      <c r="F10" s="43"/>
      <c r="G10" s="28"/>
      <c r="H10" s="27"/>
      <c r="I10" s="44"/>
      <c r="J10" s="30"/>
      <c r="K10" s="30"/>
      <c r="L10" s="42"/>
      <c r="M10" s="41"/>
      <c r="N10" s="27"/>
      <c r="O10" s="42"/>
    </row>
    <row r="11" spans="1:15">
      <c r="A11" s="31">
        <v>3</v>
      </c>
      <c r="B11" s="53">
        <v>0</v>
      </c>
      <c r="C11" s="41">
        <v>328</v>
      </c>
      <c r="D11" s="27">
        <v>129.1</v>
      </c>
      <c r="E11" s="42">
        <v>-0.4</v>
      </c>
      <c r="F11" s="43">
        <v>345.5</v>
      </c>
      <c r="G11" s="28">
        <v>327</v>
      </c>
      <c r="H11" s="27">
        <v>128.69999999999999</v>
      </c>
      <c r="I11" s="44">
        <v>308.5</v>
      </c>
      <c r="J11" s="30">
        <v>37</v>
      </c>
      <c r="K11" s="30">
        <v>121.4</v>
      </c>
      <c r="L11" s="42">
        <v>0</v>
      </c>
      <c r="M11" s="41">
        <v>328</v>
      </c>
      <c r="N11" s="27">
        <v>129.1</v>
      </c>
      <c r="O11" s="42">
        <v>-0.4</v>
      </c>
    </row>
    <row r="12" spans="1:15">
      <c r="A12" s="31">
        <v>4</v>
      </c>
      <c r="B12" s="53"/>
      <c r="C12" s="41"/>
      <c r="D12" s="27"/>
      <c r="E12" s="42"/>
      <c r="F12" s="43"/>
      <c r="G12" s="28"/>
      <c r="H12" s="27"/>
      <c r="I12" s="44"/>
      <c r="J12" s="30"/>
      <c r="K12" s="30"/>
      <c r="L12" s="42"/>
      <c r="M12" s="41"/>
      <c r="N12" s="27"/>
      <c r="O12" s="42"/>
    </row>
    <row r="13" spans="1:15" ht="15.75" thickBot="1">
      <c r="A13" s="33">
        <v>5</v>
      </c>
      <c r="B13" s="54"/>
      <c r="C13" s="45"/>
      <c r="D13" s="46"/>
      <c r="E13" s="47"/>
      <c r="F13" s="48"/>
      <c r="G13" s="49"/>
      <c r="H13" s="46"/>
      <c r="I13" s="50"/>
      <c r="J13" s="51"/>
      <c r="K13" s="51"/>
      <c r="L13" s="47"/>
      <c r="M13" s="45"/>
      <c r="N13" s="46"/>
      <c r="O13" s="47"/>
    </row>
    <row r="14" spans="1:15">
      <c r="A14" s="134" t="s">
        <v>20</v>
      </c>
      <c r="B14" s="134"/>
      <c r="C14" s="134"/>
      <c r="D14" s="134" t="s">
        <v>23</v>
      </c>
      <c r="E14" s="134"/>
      <c r="F14" s="134"/>
      <c r="G14" s="134"/>
      <c r="H14" s="134"/>
      <c r="I14" s="134"/>
      <c r="J14" s="138" t="s">
        <v>29</v>
      </c>
      <c r="K14" s="121"/>
      <c r="L14" s="121"/>
      <c r="M14" s="121"/>
      <c r="N14" s="121"/>
      <c r="O14" s="121"/>
    </row>
    <row r="15" spans="1:15">
      <c r="A15" s="135" t="s">
        <v>21</v>
      </c>
      <c r="B15" s="135"/>
      <c r="C15" s="135"/>
      <c r="D15" s="135" t="s">
        <v>24</v>
      </c>
      <c r="E15" s="135"/>
      <c r="F15" s="135"/>
      <c r="G15" s="135"/>
      <c r="H15" s="135"/>
      <c r="I15" s="135"/>
      <c r="J15" s="4"/>
      <c r="K15" s="139" t="s">
        <v>35</v>
      </c>
      <c r="L15" s="140"/>
      <c r="M15" s="140"/>
      <c r="N15" s="140"/>
      <c r="O15" s="4"/>
    </row>
    <row r="16" spans="1:15">
      <c r="A16" s="135" t="s">
        <v>22</v>
      </c>
      <c r="B16" s="137"/>
      <c r="C16" s="137"/>
      <c r="D16" s="135" t="s">
        <v>25</v>
      </c>
      <c r="E16" s="135"/>
      <c r="F16" s="135"/>
      <c r="G16" s="135"/>
      <c r="H16" s="135"/>
      <c r="I16" s="135"/>
      <c r="J16" s="4"/>
      <c r="K16" s="139" t="s">
        <v>36</v>
      </c>
      <c r="L16" s="139"/>
      <c r="M16" s="139"/>
      <c r="N16" s="139"/>
      <c r="O16" s="4"/>
    </row>
    <row r="17" spans="1:16">
      <c r="A17" s="20"/>
      <c r="B17" s="21"/>
      <c r="C17" s="21"/>
      <c r="D17" s="20"/>
      <c r="E17" s="20"/>
      <c r="F17" s="20"/>
      <c r="G17" s="20"/>
      <c r="H17" s="20"/>
      <c r="I17" s="20"/>
      <c r="J17" s="4"/>
      <c r="K17" s="4"/>
      <c r="L17" s="4"/>
      <c r="M17" s="4"/>
      <c r="N17" s="4"/>
      <c r="O17" s="4"/>
    </row>
    <row r="18" spans="1:16">
      <c r="A18" s="141" t="s">
        <v>47</v>
      </c>
      <c r="B18" s="141"/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</row>
    <row r="19" spans="1:16" ht="15.75" customHeight="1" thickBot="1">
      <c r="A19" s="18"/>
      <c r="B19" s="18"/>
      <c r="C19" s="18"/>
      <c r="D19" s="18"/>
      <c r="E19" s="18"/>
      <c r="F19" s="18"/>
      <c r="G19" s="18"/>
      <c r="H19" s="18"/>
      <c r="I19" s="4"/>
      <c r="J19" s="4"/>
      <c r="K19" s="4"/>
      <c r="L19" s="4"/>
      <c r="M19" s="4"/>
      <c r="N19" s="4"/>
      <c r="O19" s="4"/>
    </row>
    <row r="20" spans="1:16" ht="15.75" thickBot="1">
      <c r="A20" s="1" t="s">
        <v>18</v>
      </c>
      <c r="B20" s="17"/>
      <c r="C20" s="132" t="s">
        <v>31</v>
      </c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O20" s="133"/>
      <c r="P20" s="3"/>
    </row>
    <row r="21" spans="1:16" ht="15.75" thickBot="1">
      <c r="A21" s="1" t="s">
        <v>26</v>
      </c>
      <c r="B21" s="25"/>
      <c r="C21" s="136" t="s">
        <v>30</v>
      </c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</row>
    <row r="22" spans="1:16" ht="15.75" thickBot="1">
      <c r="A22" s="1" t="s">
        <v>27</v>
      </c>
      <c r="B22" s="19"/>
      <c r="C22" s="133" t="s">
        <v>28</v>
      </c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</row>
    <row r="23" spans="1:16" ht="15.75" thickBot="1">
      <c r="A23" s="1" t="s">
        <v>32</v>
      </c>
      <c r="B23" s="26"/>
      <c r="C23" s="136" t="s">
        <v>33</v>
      </c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N23" s="133"/>
      <c r="O23" s="133"/>
    </row>
    <row r="24" spans="1:16" ht="15.75" thickBot="1">
      <c r="A24" s="1"/>
      <c r="B24" s="61"/>
      <c r="C24" s="6"/>
      <c r="G24" s="2"/>
      <c r="H24" s="2"/>
      <c r="I24" s="2"/>
      <c r="J24" s="2"/>
      <c r="K24" s="2"/>
      <c r="L24" s="2"/>
      <c r="M24" s="2"/>
      <c r="N24" s="2"/>
      <c r="O24" s="2"/>
    </row>
    <row r="25" spans="1:16">
      <c r="A25" s="149" t="s">
        <v>45</v>
      </c>
      <c r="B25" s="150"/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1"/>
    </row>
    <row r="26" spans="1:16" ht="15.75" thickBot="1">
      <c r="A26" s="152"/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4"/>
    </row>
    <row r="27" spans="1:16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</row>
    <row r="28" spans="1:16">
      <c r="A28" s="155" t="s">
        <v>48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</row>
    <row r="29" spans="1:16" ht="15.75" thickBot="1">
      <c r="A29" s="62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</row>
    <row r="30" spans="1:16" ht="15.75" thickBot="1">
      <c r="A30" s="1" t="s">
        <v>34</v>
      </c>
      <c r="B30" s="29"/>
      <c r="C30" s="142" t="s">
        <v>41</v>
      </c>
      <c r="D30" s="142"/>
      <c r="E30" s="142"/>
      <c r="F30" s="142"/>
      <c r="G30" s="142"/>
      <c r="H30" s="142"/>
      <c r="I30" s="142"/>
      <c r="J30" s="142"/>
      <c r="K30" s="58">
        <v>128.69999999999999</v>
      </c>
      <c r="L30" s="143" t="s">
        <v>37</v>
      </c>
      <c r="M30" s="144"/>
      <c r="N30" s="144"/>
      <c r="O30" s="144"/>
    </row>
    <row r="31" spans="1:16" ht="15.75" thickBot="1">
      <c r="C31" s="145" t="s">
        <v>38</v>
      </c>
      <c r="D31" s="145"/>
      <c r="E31" s="145"/>
      <c r="F31" s="58">
        <v>129.1</v>
      </c>
      <c r="G31" s="146" t="s">
        <v>39</v>
      </c>
      <c r="H31" s="146"/>
      <c r="I31" s="59">
        <v>-0.4</v>
      </c>
      <c r="K31" s="147" t="s">
        <v>51</v>
      </c>
      <c r="L31" s="148"/>
      <c r="M31" s="148"/>
      <c r="N31" s="148"/>
      <c r="O31" s="148"/>
    </row>
    <row r="32" spans="1:16" ht="15.75" thickBot="1"/>
    <row r="33" spans="1:15" ht="15.75" thickBot="1">
      <c r="A33" s="1" t="s">
        <v>40</v>
      </c>
      <c r="B33" s="55"/>
      <c r="C33" s="157" t="s">
        <v>42</v>
      </c>
      <c r="D33" s="157"/>
      <c r="E33" s="157"/>
      <c r="F33" s="157"/>
      <c r="G33" s="157"/>
      <c r="H33" s="157"/>
      <c r="I33" s="157"/>
      <c r="J33" s="146"/>
      <c r="K33" s="57">
        <v>121.4</v>
      </c>
      <c r="L33" s="158" t="s">
        <v>43</v>
      </c>
      <c r="M33" s="159"/>
      <c r="N33" s="159"/>
      <c r="O33" s="159"/>
    </row>
    <row r="34" spans="1:15" ht="15.75" thickBot="1">
      <c r="C34" s="145" t="s">
        <v>44</v>
      </c>
      <c r="D34" s="145"/>
      <c r="E34" s="145"/>
      <c r="F34" s="145"/>
      <c r="G34" s="157" t="s">
        <v>39</v>
      </c>
      <c r="H34" s="160"/>
      <c r="I34" s="56">
        <v>-42.7</v>
      </c>
      <c r="K34" s="147" t="s">
        <v>52</v>
      </c>
      <c r="L34" s="148"/>
      <c r="M34" s="148"/>
      <c r="N34" s="148"/>
      <c r="O34" s="148"/>
    </row>
    <row r="36" spans="1:15" ht="15.75" thickBot="1">
      <c r="A36" s="6"/>
      <c r="B36" s="7"/>
      <c r="C36" s="7"/>
      <c r="D36" s="7"/>
      <c r="E36" s="7"/>
      <c r="F36" s="7"/>
      <c r="G36" s="8"/>
      <c r="H36" s="8"/>
      <c r="I36" s="8"/>
      <c r="J36" s="8"/>
      <c r="K36" s="8"/>
      <c r="L36" s="8"/>
      <c r="M36" s="8"/>
      <c r="N36" s="8"/>
      <c r="O36" s="4"/>
    </row>
    <row r="39" spans="1:15">
      <c r="A39" s="141" t="s">
        <v>46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</row>
    <row r="41" spans="1:15">
      <c r="B41" s="145" t="s">
        <v>49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</row>
    <row r="42" spans="1:15">
      <c r="B42" s="145" t="s">
        <v>50</v>
      </c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</row>
  </sheetData>
  <mergeCells count="42">
    <mergeCell ref="B42:O42"/>
    <mergeCell ref="A25:O26"/>
    <mergeCell ref="A28:O28"/>
    <mergeCell ref="A39:O39"/>
    <mergeCell ref="C33:J33"/>
    <mergeCell ref="L33:O33"/>
    <mergeCell ref="G34:H34"/>
    <mergeCell ref="K34:O34"/>
    <mergeCell ref="C34:F34"/>
    <mergeCell ref="C30:J30"/>
    <mergeCell ref="L30:O30"/>
    <mergeCell ref="C31:E31"/>
    <mergeCell ref="G31:H31"/>
    <mergeCell ref="K31:O31"/>
    <mergeCell ref="B41:O41"/>
    <mergeCell ref="C23:O23"/>
    <mergeCell ref="D14:I14"/>
    <mergeCell ref="D15:I15"/>
    <mergeCell ref="D16:I16"/>
    <mergeCell ref="A16:C16"/>
    <mergeCell ref="C21:O21"/>
    <mergeCell ref="J14:O14"/>
    <mergeCell ref="K15:N15"/>
    <mergeCell ref="K16:N16"/>
    <mergeCell ref="A18:O18"/>
    <mergeCell ref="A6:A8"/>
    <mergeCell ref="C7:D7"/>
    <mergeCell ref="C6:E6"/>
    <mergeCell ref="C20:O20"/>
    <mergeCell ref="C22:O22"/>
    <mergeCell ref="A14:C14"/>
    <mergeCell ref="A15:C15"/>
    <mergeCell ref="F6:L6"/>
    <mergeCell ref="G7:H7"/>
    <mergeCell ref="J7:K7"/>
    <mergeCell ref="A1:O3"/>
    <mergeCell ref="M7:N7"/>
    <mergeCell ref="M6:O6"/>
    <mergeCell ref="A4:F4"/>
    <mergeCell ref="L4:O4"/>
    <mergeCell ref="G4:K4"/>
    <mergeCell ref="B6:B8"/>
  </mergeCells>
  <phoneticPr fontId="19" type="noConversion"/>
  <pageMargins left="0.7" right="0.7" top="0.36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R52"/>
  <sheetViews>
    <sheetView tabSelected="1" workbookViewId="0">
      <selection activeCell="L12" sqref="L12"/>
    </sheetView>
  </sheetViews>
  <sheetFormatPr baseColWidth="10" defaultRowHeight="15"/>
  <cols>
    <col min="1" max="1" width="1.7109375" customWidth="1"/>
    <col min="2" max="2" width="4.28515625" style="2" customWidth="1"/>
    <col min="3" max="3" width="6.42578125" style="2" customWidth="1"/>
    <col min="4" max="5" width="6" style="2" customWidth="1"/>
    <col min="6" max="6" width="6.42578125" style="2" customWidth="1"/>
    <col min="7" max="7" width="5.7109375" style="2" customWidth="1"/>
    <col min="8" max="10" width="5.7109375" customWidth="1"/>
    <col min="11" max="11" width="7.7109375" bestFit="1" customWidth="1"/>
    <col min="12" max="13" width="5.7109375" customWidth="1"/>
    <col min="14" max="14" width="6.42578125" customWidth="1"/>
    <col min="15" max="16" width="5.7109375" customWidth="1"/>
    <col min="17" max="17" width="6.42578125" customWidth="1"/>
  </cols>
  <sheetData>
    <row r="1" spans="2:17">
      <c r="B1" s="165" t="s">
        <v>17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5"/>
    </row>
    <row r="2" spans="2:17">
      <c r="B2" s="166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8"/>
    </row>
    <row r="3" spans="2:17" ht="15.75" thickBot="1">
      <c r="B3" s="169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70"/>
    </row>
    <row r="4" spans="2:17"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</row>
    <row r="5" spans="2:17">
      <c r="B5" s="162" t="s">
        <v>54</v>
      </c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</row>
    <row r="6" spans="2:17" ht="15.75" thickBot="1">
      <c r="B6" s="67"/>
      <c r="C6" s="67"/>
      <c r="D6" s="67"/>
      <c r="E6" s="67"/>
      <c r="F6" s="163" t="s">
        <v>55</v>
      </c>
      <c r="G6" s="163"/>
      <c r="H6" s="163"/>
      <c r="I6" s="163"/>
      <c r="J6" s="163"/>
      <c r="K6" s="163"/>
      <c r="L6" s="163"/>
      <c r="M6" s="67"/>
      <c r="N6" s="67"/>
      <c r="O6" s="67"/>
      <c r="P6" s="67"/>
      <c r="Q6" s="67"/>
    </row>
    <row r="7" spans="2:17" s="1" customFormat="1">
      <c r="B7" s="120" t="s">
        <v>1</v>
      </c>
      <c r="C7" s="121"/>
      <c r="D7" s="121"/>
      <c r="E7" s="121"/>
      <c r="F7" s="121"/>
      <c r="G7" s="122"/>
      <c r="H7" s="123" t="s">
        <v>0</v>
      </c>
      <c r="I7" s="124"/>
      <c r="J7" s="124"/>
      <c r="K7" s="124"/>
      <c r="L7" s="124"/>
      <c r="M7" s="125"/>
      <c r="N7" s="121" t="s">
        <v>2</v>
      </c>
      <c r="O7" s="121"/>
      <c r="P7" s="121"/>
      <c r="Q7" s="122"/>
    </row>
    <row r="8" spans="2:17" ht="15.75" thickBot="1">
      <c r="B8" s="22"/>
      <c r="C8" s="23"/>
      <c r="D8" s="23"/>
      <c r="E8" s="23"/>
      <c r="F8" s="23"/>
      <c r="G8" s="24"/>
      <c r="H8" s="22"/>
      <c r="I8" s="8"/>
      <c r="J8" s="8"/>
      <c r="K8" s="8"/>
      <c r="L8" s="8"/>
      <c r="M8" s="9"/>
      <c r="N8" s="4"/>
      <c r="O8" s="4"/>
      <c r="P8" s="4"/>
      <c r="Q8" s="5"/>
    </row>
    <row r="9" spans="2:17" ht="15.75" thickBot="1">
      <c r="B9" s="129" t="s">
        <v>3</v>
      </c>
      <c r="C9" s="126" t="s">
        <v>4</v>
      </c>
      <c r="D9" s="112" t="s">
        <v>5</v>
      </c>
      <c r="E9" s="113"/>
      <c r="F9" s="114"/>
      <c r="G9" s="112" t="s">
        <v>6</v>
      </c>
      <c r="H9" s="113"/>
      <c r="I9" s="113"/>
      <c r="J9" s="113"/>
      <c r="K9" s="113"/>
      <c r="L9" s="113"/>
      <c r="M9" s="113"/>
      <c r="N9" s="114"/>
      <c r="O9" s="161" t="s">
        <v>7</v>
      </c>
      <c r="P9" s="113"/>
      <c r="Q9" s="114"/>
    </row>
    <row r="10" spans="2:17">
      <c r="B10" s="130"/>
      <c r="C10" s="127"/>
      <c r="D10" s="119" t="s">
        <v>8</v>
      </c>
      <c r="E10" s="115"/>
      <c r="F10" s="10" t="s">
        <v>19</v>
      </c>
      <c r="G10" s="11" t="s">
        <v>13</v>
      </c>
      <c r="H10" s="115" t="s">
        <v>8</v>
      </c>
      <c r="I10" s="115"/>
      <c r="J10" s="12" t="s">
        <v>14</v>
      </c>
      <c r="K10" s="12"/>
      <c r="L10" s="115" t="s">
        <v>15</v>
      </c>
      <c r="M10" s="115"/>
      <c r="N10" s="10" t="s">
        <v>16</v>
      </c>
      <c r="O10" s="164" t="s">
        <v>8</v>
      </c>
      <c r="P10" s="115"/>
      <c r="Q10" s="10" t="s">
        <v>16</v>
      </c>
    </row>
    <row r="11" spans="2:17" ht="15.75" thickBot="1">
      <c r="B11" s="131"/>
      <c r="C11" s="128"/>
      <c r="D11" s="13" t="s">
        <v>9</v>
      </c>
      <c r="E11" s="14" t="s">
        <v>10</v>
      </c>
      <c r="F11" s="15" t="s">
        <v>10</v>
      </c>
      <c r="G11" s="13" t="s">
        <v>9</v>
      </c>
      <c r="H11" s="14" t="s">
        <v>9</v>
      </c>
      <c r="I11" s="14" t="s">
        <v>10</v>
      </c>
      <c r="J11" s="14" t="s">
        <v>9</v>
      </c>
      <c r="K11" s="14" t="s">
        <v>56</v>
      </c>
      <c r="L11" s="16" t="s">
        <v>11</v>
      </c>
      <c r="M11" s="14" t="s">
        <v>12</v>
      </c>
      <c r="N11" s="15" t="s">
        <v>10</v>
      </c>
      <c r="O11" s="68" t="s">
        <v>9</v>
      </c>
      <c r="P11" s="14" t="s">
        <v>10</v>
      </c>
      <c r="Q11" s="15" t="s">
        <v>10</v>
      </c>
    </row>
    <row r="12" spans="2:17">
      <c r="B12" s="63" t="s">
        <v>53</v>
      </c>
      <c r="C12" s="103">
        <f>M12-M12</f>
        <v>0</v>
      </c>
      <c r="D12" s="69">
        <v>328</v>
      </c>
      <c r="E12" s="93">
        <f>D12/2.54</f>
        <v>129.13385826771653</v>
      </c>
      <c r="F12" s="99">
        <f>I12-E12</f>
        <v>-0.39370078740157055</v>
      </c>
      <c r="G12" s="69">
        <v>345.5</v>
      </c>
      <c r="H12" s="73">
        <v>327</v>
      </c>
      <c r="I12" s="93">
        <f t="shared" ref="I12:I52" si="0">H12/2.54</f>
        <v>128.74015748031496</v>
      </c>
      <c r="J12" s="70">
        <v>308.5</v>
      </c>
      <c r="K12" s="70"/>
      <c r="L12" s="93">
        <f>IF(K12="",G12-J12,K12)</f>
        <v>37</v>
      </c>
      <c r="M12" s="93">
        <f>L12/0.3048</f>
        <v>121.39107611548556</v>
      </c>
      <c r="N12" s="99">
        <f>I12-I12</f>
        <v>0</v>
      </c>
      <c r="O12" s="71">
        <v>328</v>
      </c>
      <c r="P12" s="93">
        <f>O12/2.54</f>
        <v>129.13385826771653</v>
      </c>
      <c r="Q12" s="99">
        <f>I12-P12</f>
        <v>-0.39370078740157055</v>
      </c>
    </row>
    <row r="13" spans="2:17">
      <c r="B13" s="64">
        <v>1</v>
      </c>
      <c r="C13" s="103">
        <f>M13-M12</f>
        <v>-121.39107611548556</v>
      </c>
      <c r="D13" s="72">
        <v>113</v>
      </c>
      <c r="E13" s="93">
        <f t="shared" ref="E13:E52" si="1">D13/2.54</f>
        <v>44.488188976377955</v>
      </c>
      <c r="F13" s="99">
        <f>I12-E13</f>
        <v>84.251968503937007</v>
      </c>
      <c r="G13" s="72"/>
      <c r="H13" s="73">
        <v>112</v>
      </c>
      <c r="I13" s="93">
        <f t="shared" si="0"/>
        <v>44.094488188976378</v>
      </c>
      <c r="J13" s="73"/>
      <c r="K13" s="104"/>
      <c r="L13" s="93">
        <f t="shared" ref="L13:L52" si="2">IF(K13="",G13-J13,K13)</f>
        <v>0</v>
      </c>
      <c r="M13" s="93">
        <f t="shared" ref="M13:M52" si="3">L13/0.3048</f>
        <v>0</v>
      </c>
      <c r="N13" s="99">
        <f>I12-I13</f>
        <v>84.645669291338578</v>
      </c>
      <c r="O13" s="74">
        <v>112</v>
      </c>
      <c r="P13" s="93">
        <f t="shared" ref="P13:P52" si="4">O13/2.54</f>
        <v>44.094488188976378</v>
      </c>
      <c r="Q13" s="99">
        <f>I12-P13</f>
        <v>84.645669291338578</v>
      </c>
    </row>
    <row r="14" spans="2:17">
      <c r="B14" s="64">
        <v>2</v>
      </c>
      <c r="C14" s="103">
        <f>M14-M12</f>
        <v>-111.54855643044618</v>
      </c>
      <c r="D14" s="72"/>
      <c r="E14" s="93">
        <f t="shared" si="1"/>
        <v>0</v>
      </c>
      <c r="F14" s="99">
        <f>I12-E14</f>
        <v>128.74015748031496</v>
      </c>
      <c r="G14" s="72">
        <v>10</v>
      </c>
      <c r="H14" s="73"/>
      <c r="I14" s="93">
        <f t="shared" si="0"/>
        <v>0</v>
      </c>
      <c r="J14" s="73">
        <v>7</v>
      </c>
      <c r="K14" s="104"/>
      <c r="L14" s="93">
        <f t="shared" si="2"/>
        <v>3</v>
      </c>
      <c r="M14" s="93">
        <f t="shared" si="3"/>
        <v>9.8425196850393704</v>
      </c>
      <c r="N14" s="99">
        <f>I12-I14</f>
        <v>128.74015748031496</v>
      </c>
      <c r="O14" s="74"/>
      <c r="P14" s="93">
        <f t="shared" si="4"/>
        <v>0</v>
      </c>
      <c r="Q14" s="99">
        <f>I12-P14</f>
        <v>128.74015748031496</v>
      </c>
    </row>
    <row r="15" spans="2:17">
      <c r="B15" s="64">
        <v>3</v>
      </c>
      <c r="C15" s="103">
        <f>M15-M12</f>
        <v>-101.70603674540682</v>
      </c>
      <c r="D15" s="72"/>
      <c r="E15" s="93">
        <f t="shared" si="1"/>
        <v>0</v>
      </c>
      <c r="F15" s="99">
        <f>I12-E15</f>
        <v>128.74015748031496</v>
      </c>
      <c r="G15" s="72"/>
      <c r="H15" s="73"/>
      <c r="I15" s="93">
        <f t="shared" si="0"/>
        <v>0</v>
      </c>
      <c r="J15" s="73"/>
      <c r="K15" s="104">
        <v>6</v>
      </c>
      <c r="L15" s="93">
        <f t="shared" si="2"/>
        <v>6</v>
      </c>
      <c r="M15" s="93">
        <f t="shared" si="3"/>
        <v>19.685039370078741</v>
      </c>
      <c r="N15" s="99">
        <f>I12-I15</f>
        <v>128.74015748031496</v>
      </c>
      <c r="O15" s="74"/>
      <c r="P15" s="93">
        <f t="shared" si="4"/>
        <v>0</v>
      </c>
      <c r="Q15" s="99">
        <f>I12-P15</f>
        <v>128.74015748031496</v>
      </c>
    </row>
    <row r="16" spans="2:17">
      <c r="B16" s="64">
        <v>4</v>
      </c>
      <c r="C16" s="103">
        <f>M16-M12</f>
        <v>-108.26771653543307</v>
      </c>
      <c r="D16" s="72"/>
      <c r="E16" s="93">
        <f t="shared" si="1"/>
        <v>0</v>
      </c>
      <c r="F16" s="99">
        <f>I12-E16</f>
        <v>128.74015748031496</v>
      </c>
      <c r="G16" s="72"/>
      <c r="H16" s="73"/>
      <c r="I16" s="93">
        <f t="shared" si="0"/>
        <v>0</v>
      </c>
      <c r="J16" s="73"/>
      <c r="K16" s="104">
        <v>4</v>
      </c>
      <c r="L16" s="93">
        <f t="shared" si="2"/>
        <v>4</v>
      </c>
      <c r="M16" s="93">
        <f t="shared" si="3"/>
        <v>13.123359580052492</v>
      </c>
      <c r="N16" s="99">
        <f>I12-I16</f>
        <v>128.74015748031496</v>
      </c>
      <c r="O16" s="74"/>
      <c r="P16" s="93">
        <f t="shared" si="4"/>
        <v>0</v>
      </c>
      <c r="Q16" s="99">
        <f>I12-P16</f>
        <v>128.74015748031496</v>
      </c>
    </row>
    <row r="17" spans="2:18">
      <c r="B17" s="64">
        <v>5</v>
      </c>
      <c r="C17" s="103">
        <f>M17-M12</f>
        <v>-88.582677165354326</v>
      </c>
      <c r="D17" s="75"/>
      <c r="E17" s="93">
        <f t="shared" si="1"/>
        <v>0</v>
      </c>
      <c r="F17" s="99">
        <f>I12-E17</f>
        <v>128.74015748031496</v>
      </c>
      <c r="G17" s="75">
        <v>15</v>
      </c>
      <c r="H17" s="73"/>
      <c r="I17" s="93">
        <f t="shared" si="0"/>
        <v>0</v>
      </c>
      <c r="J17" s="76">
        <v>5</v>
      </c>
      <c r="K17" s="105"/>
      <c r="L17" s="93">
        <f t="shared" si="2"/>
        <v>10</v>
      </c>
      <c r="M17" s="93">
        <f t="shared" si="3"/>
        <v>32.808398950131235</v>
      </c>
      <c r="N17" s="99">
        <f>I12-I17</f>
        <v>128.74015748031496</v>
      </c>
      <c r="O17" s="77"/>
      <c r="P17" s="93">
        <f t="shared" si="4"/>
        <v>0</v>
      </c>
      <c r="Q17" s="99">
        <f>I12-P17</f>
        <v>128.74015748031496</v>
      </c>
    </row>
    <row r="18" spans="2:18">
      <c r="B18" s="64">
        <v>6</v>
      </c>
      <c r="C18" s="103">
        <f>M18-M12</f>
        <v>-121.39107611548556</v>
      </c>
      <c r="D18" s="75"/>
      <c r="E18" s="93">
        <f t="shared" si="1"/>
        <v>0</v>
      </c>
      <c r="F18" s="99">
        <f>I12-E18</f>
        <v>128.74015748031496</v>
      </c>
      <c r="G18" s="75"/>
      <c r="H18" s="73"/>
      <c r="I18" s="93">
        <f t="shared" si="0"/>
        <v>0</v>
      </c>
      <c r="J18" s="76"/>
      <c r="K18" s="105"/>
      <c r="L18" s="93">
        <f t="shared" si="2"/>
        <v>0</v>
      </c>
      <c r="M18" s="93">
        <f t="shared" si="3"/>
        <v>0</v>
      </c>
      <c r="N18" s="99">
        <f>I12-I18</f>
        <v>128.74015748031496</v>
      </c>
      <c r="O18" s="77"/>
      <c r="P18" s="93">
        <f t="shared" si="4"/>
        <v>0</v>
      </c>
      <c r="Q18" s="99">
        <f>I12-P18</f>
        <v>128.74015748031496</v>
      </c>
    </row>
    <row r="19" spans="2:18">
      <c r="B19" s="64">
        <v>7</v>
      </c>
      <c r="C19" s="103">
        <f>M19-M12</f>
        <v>-121.39107611548556</v>
      </c>
      <c r="D19" s="75"/>
      <c r="E19" s="93">
        <f t="shared" si="1"/>
        <v>0</v>
      </c>
      <c r="F19" s="99">
        <f>I12-E19</f>
        <v>128.74015748031496</v>
      </c>
      <c r="G19" s="75"/>
      <c r="H19" s="73"/>
      <c r="I19" s="93">
        <f t="shared" si="0"/>
        <v>0</v>
      </c>
      <c r="J19" s="76"/>
      <c r="K19" s="105"/>
      <c r="L19" s="93">
        <f t="shared" si="2"/>
        <v>0</v>
      </c>
      <c r="M19" s="93">
        <f t="shared" si="3"/>
        <v>0</v>
      </c>
      <c r="N19" s="99">
        <f>I12-I19</f>
        <v>128.74015748031496</v>
      </c>
      <c r="O19" s="77"/>
      <c r="P19" s="93">
        <f t="shared" si="4"/>
        <v>0</v>
      </c>
      <c r="Q19" s="99">
        <f>I12-P19</f>
        <v>128.74015748031496</v>
      </c>
    </row>
    <row r="20" spans="2:18">
      <c r="B20" s="64">
        <v>8</v>
      </c>
      <c r="C20" s="103">
        <f>M20-M12</f>
        <v>-121.39107611548556</v>
      </c>
      <c r="D20" s="79"/>
      <c r="E20" s="93">
        <f t="shared" si="1"/>
        <v>0</v>
      </c>
      <c r="F20" s="99">
        <f>I12-E20</f>
        <v>128.74015748031496</v>
      </c>
      <c r="G20" s="79"/>
      <c r="H20" s="73"/>
      <c r="I20" s="93">
        <f t="shared" si="0"/>
        <v>0</v>
      </c>
      <c r="J20" s="80"/>
      <c r="K20" s="106"/>
      <c r="L20" s="93">
        <f t="shared" si="2"/>
        <v>0</v>
      </c>
      <c r="M20" s="93">
        <f t="shared" si="3"/>
        <v>0</v>
      </c>
      <c r="N20" s="99">
        <f>I12-I20</f>
        <v>128.74015748031496</v>
      </c>
      <c r="O20" s="81"/>
      <c r="P20" s="93">
        <f t="shared" si="4"/>
        <v>0</v>
      </c>
      <c r="Q20" s="99">
        <f>I12-P20</f>
        <v>128.74015748031496</v>
      </c>
    </row>
    <row r="21" spans="2:18">
      <c r="B21" s="64">
        <v>9</v>
      </c>
      <c r="C21" s="103">
        <f>M21-M12</f>
        <v>-121.39107611548556</v>
      </c>
      <c r="D21" s="75"/>
      <c r="E21" s="93">
        <f t="shared" si="1"/>
        <v>0</v>
      </c>
      <c r="F21" s="99">
        <f>I12-E21</f>
        <v>128.74015748031496</v>
      </c>
      <c r="G21" s="75"/>
      <c r="H21" s="73"/>
      <c r="I21" s="93">
        <f t="shared" si="0"/>
        <v>0</v>
      </c>
      <c r="J21" s="76"/>
      <c r="K21" s="105"/>
      <c r="L21" s="93">
        <f t="shared" si="2"/>
        <v>0</v>
      </c>
      <c r="M21" s="93">
        <f t="shared" si="3"/>
        <v>0</v>
      </c>
      <c r="N21" s="99">
        <f>I12-I21</f>
        <v>128.74015748031496</v>
      </c>
      <c r="O21" s="77"/>
      <c r="P21" s="93">
        <f t="shared" si="4"/>
        <v>0</v>
      </c>
      <c r="Q21" s="99">
        <f>I12-P21</f>
        <v>128.74015748031496</v>
      </c>
    </row>
    <row r="22" spans="2:18" ht="15.75" customHeight="1">
      <c r="B22" s="64">
        <v>10</v>
      </c>
      <c r="C22" s="103">
        <f>M22-M12</f>
        <v>-121.39107611548556</v>
      </c>
      <c r="D22" s="72"/>
      <c r="E22" s="93">
        <f t="shared" si="1"/>
        <v>0</v>
      </c>
      <c r="F22" s="99">
        <f>I12-E22</f>
        <v>128.74015748031496</v>
      </c>
      <c r="G22" s="72"/>
      <c r="H22" s="73"/>
      <c r="I22" s="93">
        <f t="shared" si="0"/>
        <v>0</v>
      </c>
      <c r="J22" s="78"/>
      <c r="K22" s="107"/>
      <c r="L22" s="93">
        <f t="shared" si="2"/>
        <v>0</v>
      </c>
      <c r="M22" s="93">
        <f t="shared" si="3"/>
        <v>0</v>
      </c>
      <c r="N22" s="99">
        <f>I12-I22</f>
        <v>128.74015748031496</v>
      </c>
      <c r="O22" s="81"/>
      <c r="P22" s="93">
        <f t="shared" si="4"/>
        <v>0</v>
      </c>
      <c r="Q22" s="99">
        <f>I12-P22</f>
        <v>128.74015748031496</v>
      </c>
    </row>
    <row r="23" spans="2:18">
      <c r="B23" s="64">
        <v>11</v>
      </c>
      <c r="C23" s="103">
        <f>M23-M12</f>
        <v>-121.39107611548556</v>
      </c>
      <c r="D23" s="75"/>
      <c r="E23" s="93">
        <f t="shared" si="1"/>
        <v>0</v>
      </c>
      <c r="F23" s="99">
        <f>I12-E23</f>
        <v>128.74015748031496</v>
      </c>
      <c r="G23" s="75"/>
      <c r="H23" s="73"/>
      <c r="I23" s="93">
        <f t="shared" si="0"/>
        <v>0</v>
      </c>
      <c r="J23" s="76"/>
      <c r="K23" s="105"/>
      <c r="L23" s="93">
        <f t="shared" si="2"/>
        <v>0</v>
      </c>
      <c r="M23" s="93">
        <f t="shared" si="3"/>
        <v>0</v>
      </c>
      <c r="N23" s="99">
        <f>I12-I23</f>
        <v>128.74015748031496</v>
      </c>
      <c r="O23" s="77"/>
      <c r="P23" s="93">
        <f t="shared" si="4"/>
        <v>0</v>
      </c>
      <c r="Q23" s="99">
        <f>I12-P23</f>
        <v>128.74015748031496</v>
      </c>
      <c r="R23" s="3"/>
    </row>
    <row r="24" spans="2:18">
      <c r="B24" s="64">
        <v>12</v>
      </c>
      <c r="C24" s="103">
        <f>M24-M12</f>
        <v>-121.39107611548556</v>
      </c>
      <c r="D24" s="75"/>
      <c r="E24" s="93">
        <f t="shared" si="1"/>
        <v>0</v>
      </c>
      <c r="F24" s="99">
        <f>I12-E24</f>
        <v>128.74015748031496</v>
      </c>
      <c r="G24" s="75"/>
      <c r="H24" s="73"/>
      <c r="I24" s="93">
        <f t="shared" si="0"/>
        <v>0</v>
      </c>
      <c r="J24" s="76"/>
      <c r="K24" s="105"/>
      <c r="L24" s="93">
        <f t="shared" si="2"/>
        <v>0</v>
      </c>
      <c r="M24" s="93">
        <f t="shared" si="3"/>
        <v>0</v>
      </c>
      <c r="N24" s="99">
        <f>I12-I24</f>
        <v>128.74015748031496</v>
      </c>
      <c r="O24" s="77"/>
      <c r="P24" s="93">
        <f t="shared" si="4"/>
        <v>0</v>
      </c>
      <c r="Q24" s="99">
        <f>I12-P24</f>
        <v>128.74015748031496</v>
      </c>
    </row>
    <row r="25" spans="2:18">
      <c r="B25" s="64">
        <v>13</v>
      </c>
      <c r="C25" s="103">
        <f>M25-M12</f>
        <v>-121.39107611548556</v>
      </c>
      <c r="D25" s="75"/>
      <c r="E25" s="93">
        <f t="shared" si="1"/>
        <v>0</v>
      </c>
      <c r="F25" s="99">
        <f>I12-E25</f>
        <v>128.74015748031496</v>
      </c>
      <c r="G25" s="75"/>
      <c r="H25" s="73"/>
      <c r="I25" s="93">
        <f t="shared" si="0"/>
        <v>0</v>
      </c>
      <c r="J25" s="76"/>
      <c r="K25" s="105"/>
      <c r="L25" s="93">
        <f t="shared" si="2"/>
        <v>0</v>
      </c>
      <c r="M25" s="93">
        <f t="shared" si="3"/>
        <v>0</v>
      </c>
      <c r="N25" s="99">
        <f>I12-I25</f>
        <v>128.74015748031496</v>
      </c>
      <c r="O25" s="77"/>
      <c r="P25" s="93">
        <f t="shared" si="4"/>
        <v>0</v>
      </c>
      <c r="Q25" s="99">
        <f>I12-P25</f>
        <v>128.74015748031496</v>
      </c>
    </row>
    <row r="26" spans="2:18">
      <c r="B26" s="64">
        <v>14</v>
      </c>
      <c r="C26" s="103">
        <f>M26-M12</f>
        <v>-121.39107611548556</v>
      </c>
      <c r="D26" s="75"/>
      <c r="E26" s="93">
        <f t="shared" si="1"/>
        <v>0</v>
      </c>
      <c r="F26" s="99">
        <f>I12-E26</f>
        <v>128.74015748031496</v>
      </c>
      <c r="G26" s="75"/>
      <c r="H26" s="73"/>
      <c r="I26" s="93">
        <f t="shared" si="0"/>
        <v>0</v>
      </c>
      <c r="J26" s="76"/>
      <c r="K26" s="105"/>
      <c r="L26" s="93">
        <f t="shared" si="2"/>
        <v>0</v>
      </c>
      <c r="M26" s="93">
        <f t="shared" si="3"/>
        <v>0</v>
      </c>
      <c r="N26" s="99">
        <f>I12-I26</f>
        <v>128.74015748031496</v>
      </c>
      <c r="O26" s="77"/>
      <c r="P26" s="93">
        <f t="shared" si="4"/>
        <v>0</v>
      </c>
      <c r="Q26" s="99">
        <f>I12-P26</f>
        <v>128.74015748031496</v>
      </c>
    </row>
    <row r="27" spans="2:18">
      <c r="B27" s="64">
        <v>15</v>
      </c>
      <c r="C27" s="103">
        <f>M27-M12</f>
        <v>-121.39107611548556</v>
      </c>
      <c r="D27" s="79"/>
      <c r="E27" s="93">
        <f t="shared" si="1"/>
        <v>0</v>
      </c>
      <c r="F27" s="99">
        <f>I12-E27</f>
        <v>128.74015748031496</v>
      </c>
      <c r="G27" s="79"/>
      <c r="H27" s="73"/>
      <c r="I27" s="93">
        <f t="shared" si="0"/>
        <v>0</v>
      </c>
      <c r="J27" s="80"/>
      <c r="K27" s="106"/>
      <c r="L27" s="93">
        <f t="shared" si="2"/>
        <v>0</v>
      </c>
      <c r="M27" s="93">
        <f t="shared" si="3"/>
        <v>0</v>
      </c>
      <c r="N27" s="99">
        <f>I12-I27</f>
        <v>128.74015748031496</v>
      </c>
      <c r="O27" s="82"/>
      <c r="P27" s="93">
        <f t="shared" si="4"/>
        <v>0</v>
      </c>
      <c r="Q27" s="99">
        <f>I12-P27</f>
        <v>128.74015748031496</v>
      </c>
    </row>
    <row r="28" spans="2:18">
      <c r="B28" s="64">
        <v>16</v>
      </c>
      <c r="C28" s="103">
        <f>M28-M12</f>
        <v>-121.39107611548556</v>
      </c>
      <c r="D28" s="83"/>
      <c r="E28" s="93">
        <f t="shared" si="1"/>
        <v>0</v>
      </c>
      <c r="F28" s="99">
        <f>I12-E28</f>
        <v>128.74015748031496</v>
      </c>
      <c r="G28" s="83"/>
      <c r="H28" s="73"/>
      <c r="I28" s="93">
        <f t="shared" si="0"/>
        <v>0</v>
      </c>
      <c r="J28" s="84"/>
      <c r="K28" s="108"/>
      <c r="L28" s="93">
        <f t="shared" si="2"/>
        <v>0</v>
      </c>
      <c r="M28" s="93">
        <f t="shared" si="3"/>
        <v>0</v>
      </c>
      <c r="N28" s="99">
        <f>I12-I28</f>
        <v>128.74015748031496</v>
      </c>
      <c r="O28" s="85"/>
      <c r="P28" s="93">
        <f t="shared" si="4"/>
        <v>0</v>
      </c>
      <c r="Q28" s="99">
        <f>I12-P28</f>
        <v>128.74015748031496</v>
      </c>
    </row>
    <row r="29" spans="2:18">
      <c r="B29" s="64">
        <v>17</v>
      </c>
      <c r="C29" s="103">
        <f>M29-M12</f>
        <v>-121.39107611548556</v>
      </c>
      <c r="D29" s="83"/>
      <c r="E29" s="93">
        <f t="shared" si="1"/>
        <v>0</v>
      </c>
      <c r="F29" s="99">
        <f>I12-E29</f>
        <v>128.74015748031496</v>
      </c>
      <c r="G29" s="83"/>
      <c r="H29" s="73"/>
      <c r="I29" s="93">
        <f t="shared" si="0"/>
        <v>0</v>
      </c>
      <c r="J29" s="84"/>
      <c r="K29" s="108"/>
      <c r="L29" s="93">
        <f t="shared" si="2"/>
        <v>0</v>
      </c>
      <c r="M29" s="93">
        <f t="shared" si="3"/>
        <v>0</v>
      </c>
      <c r="N29" s="99">
        <f>I12-I29</f>
        <v>128.74015748031496</v>
      </c>
      <c r="O29" s="85"/>
      <c r="P29" s="93">
        <f t="shared" si="4"/>
        <v>0</v>
      </c>
      <c r="Q29" s="99">
        <f>I12-P29</f>
        <v>128.74015748031496</v>
      </c>
    </row>
    <row r="30" spans="2:18">
      <c r="B30" s="64">
        <v>18</v>
      </c>
      <c r="C30" s="103">
        <f>M30-M12</f>
        <v>-121.39107611548556</v>
      </c>
      <c r="D30" s="86"/>
      <c r="E30" s="93">
        <f t="shared" si="1"/>
        <v>0</v>
      </c>
      <c r="F30" s="99">
        <f>I12-E30</f>
        <v>128.74015748031496</v>
      </c>
      <c r="G30" s="86"/>
      <c r="H30" s="73"/>
      <c r="I30" s="93">
        <f t="shared" si="0"/>
        <v>0</v>
      </c>
      <c r="J30" s="87"/>
      <c r="K30" s="109"/>
      <c r="L30" s="93">
        <f t="shared" si="2"/>
        <v>0</v>
      </c>
      <c r="M30" s="93">
        <f t="shared" si="3"/>
        <v>0</v>
      </c>
      <c r="N30" s="99">
        <f>I12-I30</f>
        <v>128.74015748031496</v>
      </c>
      <c r="O30" s="88"/>
      <c r="P30" s="93">
        <f t="shared" si="4"/>
        <v>0</v>
      </c>
      <c r="Q30" s="99">
        <f>I12-P30</f>
        <v>128.74015748031496</v>
      </c>
    </row>
    <row r="31" spans="2:18">
      <c r="B31" s="64">
        <v>19</v>
      </c>
      <c r="C31" s="103">
        <f>M31-M12</f>
        <v>-121.39107611548556</v>
      </c>
      <c r="D31" s="83"/>
      <c r="E31" s="93">
        <f t="shared" si="1"/>
        <v>0</v>
      </c>
      <c r="F31" s="99">
        <f>I12-E31</f>
        <v>128.74015748031496</v>
      </c>
      <c r="G31" s="83"/>
      <c r="H31" s="73"/>
      <c r="I31" s="93">
        <f t="shared" si="0"/>
        <v>0</v>
      </c>
      <c r="J31" s="84"/>
      <c r="K31" s="108"/>
      <c r="L31" s="93">
        <f t="shared" si="2"/>
        <v>0</v>
      </c>
      <c r="M31" s="93">
        <f t="shared" si="3"/>
        <v>0</v>
      </c>
      <c r="N31" s="99">
        <f>I12-I31</f>
        <v>128.74015748031496</v>
      </c>
      <c r="O31" s="85"/>
      <c r="P31" s="93">
        <f t="shared" si="4"/>
        <v>0</v>
      </c>
      <c r="Q31" s="99">
        <f>I12-P31</f>
        <v>128.74015748031496</v>
      </c>
    </row>
    <row r="32" spans="2:18">
      <c r="B32" s="64">
        <v>20</v>
      </c>
      <c r="C32" s="103">
        <f>M32-M12</f>
        <v>-121.39107611548556</v>
      </c>
      <c r="D32" s="86"/>
      <c r="E32" s="93">
        <f t="shared" si="1"/>
        <v>0</v>
      </c>
      <c r="F32" s="99">
        <f>I12-E32</f>
        <v>128.74015748031496</v>
      </c>
      <c r="G32" s="86"/>
      <c r="H32" s="73"/>
      <c r="I32" s="93">
        <f t="shared" si="0"/>
        <v>0</v>
      </c>
      <c r="J32" s="87"/>
      <c r="K32" s="109"/>
      <c r="L32" s="93">
        <f t="shared" si="2"/>
        <v>0</v>
      </c>
      <c r="M32" s="93">
        <f t="shared" si="3"/>
        <v>0</v>
      </c>
      <c r="N32" s="99">
        <f>I12-I32</f>
        <v>128.74015748031496</v>
      </c>
      <c r="O32" s="88"/>
      <c r="P32" s="93">
        <f t="shared" si="4"/>
        <v>0</v>
      </c>
      <c r="Q32" s="99">
        <f>I12-P32</f>
        <v>128.74015748031496</v>
      </c>
    </row>
    <row r="33" spans="2:17">
      <c r="B33" s="64">
        <v>21</v>
      </c>
      <c r="C33" s="103">
        <f>M33-M12</f>
        <v>-121.39107611548556</v>
      </c>
      <c r="D33" s="75"/>
      <c r="E33" s="93">
        <f t="shared" si="1"/>
        <v>0</v>
      </c>
      <c r="F33" s="99">
        <f>I12-E33</f>
        <v>128.74015748031496</v>
      </c>
      <c r="G33" s="75"/>
      <c r="H33" s="73"/>
      <c r="I33" s="93">
        <f t="shared" si="0"/>
        <v>0</v>
      </c>
      <c r="J33" s="76"/>
      <c r="K33" s="105"/>
      <c r="L33" s="93">
        <f t="shared" si="2"/>
        <v>0</v>
      </c>
      <c r="M33" s="93">
        <f t="shared" si="3"/>
        <v>0</v>
      </c>
      <c r="N33" s="99">
        <f>I12-I33</f>
        <v>128.74015748031496</v>
      </c>
      <c r="O33" s="77"/>
      <c r="P33" s="93">
        <f t="shared" si="4"/>
        <v>0</v>
      </c>
      <c r="Q33" s="99">
        <f>I12-P33</f>
        <v>128.74015748031496</v>
      </c>
    </row>
    <row r="34" spans="2:17">
      <c r="B34" s="64">
        <v>22</v>
      </c>
      <c r="C34" s="103">
        <f>M34-M12</f>
        <v>-121.39107611548556</v>
      </c>
      <c r="D34" s="75"/>
      <c r="E34" s="93">
        <f t="shared" si="1"/>
        <v>0</v>
      </c>
      <c r="F34" s="99">
        <f>I12-E34</f>
        <v>128.74015748031496</v>
      </c>
      <c r="G34" s="72"/>
      <c r="H34" s="73"/>
      <c r="I34" s="93">
        <f t="shared" si="0"/>
        <v>0</v>
      </c>
      <c r="J34" s="73"/>
      <c r="K34" s="104"/>
      <c r="L34" s="93">
        <f t="shared" si="2"/>
        <v>0</v>
      </c>
      <c r="M34" s="93">
        <f t="shared" si="3"/>
        <v>0</v>
      </c>
      <c r="N34" s="99">
        <f>I12-I34</f>
        <v>128.74015748031496</v>
      </c>
      <c r="O34" s="89"/>
      <c r="P34" s="93">
        <f t="shared" si="4"/>
        <v>0</v>
      </c>
      <c r="Q34" s="99">
        <f>I12-P34</f>
        <v>128.74015748031496</v>
      </c>
    </row>
    <row r="35" spans="2:17">
      <c r="B35" s="64">
        <v>23</v>
      </c>
      <c r="C35" s="103">
        <f>M35-M12</f>
        <v>-121.39107611548556</v>
      </c>
      <c r="D35" s="79"/>
      <c r="E35" s="93">
        <f t="shared" si="1"/>
        <v>0</v>
      </c>
      <c r="F35" s="99">
        <f>I12-E35</f>
        <v>128.74015748031496</v>
      </c>
      <c r="G35" s="79"/>
      <c r="H35" s="73"/>
      <c r="I35" s="93">
        <f t="shared" si="0"/>
        <v>0</v>
      </c>
      <c r="J35" s="78"/>
      <c r="K35" s="107"/>
      <c r="L35" s="93">
        <f t="shared" si="2"/>
        <v>0</v>
      </c>
      <c r="M35" s="93">
        <f t="shared" si="3"/>
        <v>0</v>
      </c>
      <c r="N35" s="99">
        <f>I12-I35</f>
        <v>128.74015748031496</v>
      </c>
      <c r="O35" s="81"/>
      <c r="P35" s="93">
        <f t="shared" si="4"/>
        <v>0</v>
      </c>
      <c r="Q35" s="99">
        <f>I12-P35</f>
        <v>128.74015748031496</v>
      </c>
    </row>
    <row r="36" spans="2:17">
      <c r="B36" s="64">
        <v>24</v>
      </c>
      <c r="C36" s="103">
        <f>M36-M12</f>
        <v>-121.39107611548556</v>
      </c>
      <c r="D36" s="75"/>
      <c r="E36" s="93">
        <f t="shared" si="1"/>
        <v>0</v>
      </c>
      <c r="F36" s="99">
        <f>I12-E36</f>
        <v>128.74015748031496</v>
      </c>
      <c r="G36" s="75"/>
      <c r="H36" s="73"/>
      <c r="I36" s="93">
        <f t="shared" si="0"/>
        <v>0</v>
      </c>
      <c r="J36" s="76"/>
      <c r="K36" s="105"/>
      <c r="L36" s="93">
        <f t="shared" si="2"/>
        <v>0</v>
      </c>
      <c r="M36" s="93">
        <f t="shared" si="3"/>
        <v>0</v>
      </c>
      <c r="N36" s="99">
        <f>I12-I36</f>
        <v>128.74015748031496</v>
      </c>
      <c r="O36" s="77"/>
      <c r="P36" s="93">
        <f t="shared" si="4"/>
        <v>0</v>
      </c>
      <c r="Q36" s="99">
        <f>I12-P36</f>
        <v>128.74015748031496</v>
      </c>
    </row>
    <row r="37" spans="2:17">
      <c r="B37" s="64">
        <v>25</v>
      </c>
      <c r="C37" s="103">
        <f>M37-M12</f>
        <v>-121.39107611548556</v>
      </c>
      <c r="D37" s="75"/>
      <c r="E37" s="93">
        <f t="shared" si="1"/>
        <v>0</v>
      </c>
      <c r="F37" s="99">
        <f>I12-E37</f>
        <v>128.74015748031496</v>
      </c>
      <c r="G37" s="75"/>
      <c r="H37" s="73"/>
      <c r="I37" s="93">
        <f t="shared" si="0"/>
        <v>0</v>
      </c>
      <c r="J37" s="73"/>
      <c r="K37" s="104"/>
      <c r="L37" s="93">
        <f t="shared" si="2"/>
        <v>0</v>
      </c>
      <c r="M37" s="93">
        <f t="shared" si="3"/>
        <v>0</v>
      </c>
      <c r="N37" s="99">
        <f>I12-I37</f>
        <v>128.74015748031496</v>
      </c>
      <c r="O37" s="89"/>
      <c r="P37" s="93">
        <f t="shared" si="4"/>
        <v>0</v>
      </c>
      <c r="Q37" s="99">
        <f>I12-P37</f>
        <v>128.74015748031496</v>
      </c>
    </row>
    <row r="38" spans="2:17">
      <c r="B38" s="64">
        <v>26</v>
      </c>
      <c r="C38" s="103">
        <f>M38-M12</f>
        <v>-121.39107611548556</v>
      </c>
      <c r="D38" s="79"/>
      <c r="E38" s="93">
        <f t="shared" si="1"/>
        <v>0</v>
      </c>
      <c r="F38" s="99">
        <f>I12-E38</f>
        <v>128.74015748031496</v>
      </c>
      <c r="G38" s="79"/>
      <c r="H38" s="73"/>
      <c r="I38" s="93">
        <f t="shared" si="0"/>
        <v>0</v>
      </c>
      <c r="J38" s="78"/>
      <c r="K38" s="107"/>
      <c r="L38" s="93">
        <f t="shared" si="2"/>
        <v>0</v>
      </c>
      <c r="M38" s="93">
        <f t="shared" si="3"/>
        <v>0</v>
      </c>
      <c r="N38" s="99">
        <f>I12-I38</f>
        <v>128.74015748031496</v>
      </c>
      <c r="O38" s="81"/>
      <c r="P38" s="93">
        <f t="shared" si="4"/>
        <v>0</v>
      </c>
      <c r="Q38" s="99">
        <f>I12-P38</f>
        <v>128.74015748031496</v>
      </c>
    </row>
    <row r="39" spans="2:17">
      <c r="B39" s="64">
        <v>27</v>
      </c>
      <c r="C39" s="103">
        <f>M39-M12</f>
        <v>-121.39107611548556</v>
      </c>
      <c r="D39" s="79"/>
      <c r="E39" s="93">
        <f t="shared" si="1"/>
        <v>0</v>
      </c>
      <c r="F39" s="99">
        <f>I12-E39</f>
        <v>128.74015748031496</v>
      </c>
      <c r="G39" s="79"/>
      <c r="H39" s="73"/>
      <c r="I39" s="93">
        <f t="shared" si="0"/>
        <v>0</v>
      </c>
      <c r="J39" s="78"/>
      <c r="K39" s="107"/>
      <c r="L39" s="93">
        <f t="shared" si="2"/>
        <v>0</v>
      </c>
      <c r="M39" s="93">
        <f t="shared" si="3"/>
        <v>0</v>
      </c>
      <c r="N39" s="99">
        <f>I12-I39</f>
        <v>128.74015748031496</v>
      </c>
      <c r="O39" s="81"/>
      <c r="P39" s="93">
        <f t="shared" si="4"/>
        <v>0</v>
      </c>
      <c r="Q39" s="99">
        <f>I12-P39</f>
        <v>128.74015748031496</v>
      </c>
    </row>
    <row r="40" spans="2:17">
      <c r="B40" s="64">
        <v>28</v>
      </c>
      <c r="C40" s="103">
        <f>M40-M12</f>
        <v>-121.39107611548556</v>
      </c>
      <c r="D40" s="79"/>
      <c r="E40" s="93">
        <f t="shared" si="1"/>
        <v>0</v>
      </c>
      <c r="F40" s="99">
        <f>I12-E40</f>
        <v>128.74015748031496</v>
      </c>
      <c r="G40" s="79"/>
      <c r="H40" s="73"/>
      <c r="I40" s="93">
        <f t="shared" si="0"/>
        <v>0</v>
      </c>
      <c r="J40" s="78"/>
      <c r="K40" s="107"/>
      <c r="L40" s="93">
        <f t="shared" si="2"/>
        <v>0</v>
      </c>
      <c r="M40" s="93">
        <f t="shared" si="3"/>
        <v>0</v>
      </c>
      <c r="N40" s="99">
        <f>I12-I40</f>
        <v>128.74015748031496</v>
      </c>
      <c r="O40" s="81"/>
      <c r="P40" s="93">
        <f t="shared" si="4"/>
        <v>0</v>
      </c>
      <c r="Q40" s="99">
        <f>I12-P40</f>
        <v>128.74015748031496</v>
      </c>
    </row>
    <row r="41" spans="2:17">
      <c r="B41" s="64">
        <v>29</v>
      </c>
      <c r="C41" s="103">
        <f>M41-M12</f>
        <v>-121.39107611548556</v>
      </c>
      <c r="D41" s="79"/>
      <c r="E41" s="93">
        <f t="shared" si="1"/>
        <v>0</v>
      </c>
      <c r="F41" s="99">
        <f>I12-E41</f>
        <v>128.74015748031496</v>
      </c>
      <c r="G41" s="79"/>
      <c r="H41" s="73"/>
      <c r="I41" s="93">
        <f t="shared" si="0"/>
        <v>0</v>
      </c>
      <c r="J41" s="78"/>
      <c r="K41" s="107"/>
      <c r="L41" s="93">
        <f t="shared" si="2"/>
        <v>0</v>
      </c>
      <c r="M41" s="93">
        <f t="shared" si="3"/>
        <v>0</v>
      </c>
      <c r="N41" s="99">
        <f>I12-I41</f>
        <v>128.74015748031496</v>
      </c>
      <c r="O41" s="81"/>
      <c r="P41" s="93">
        <f t="shared" si="4"/>
        <v>0</v>
      </c>
      <c r="Q41" s="99">
        <f>I12-P41</f>
        <v>128.74015748031496</v>
      </c>
    </row>
    <row r="42" spans="2:17">
      <c r="B42" s="64">
        <v>30</v>
      </c>
      <c r="C42" s="103">
        <f>M42-M12</f>
        <v>-121.39107611548556</v>
      </c>
      <c r="D42" s="75"/>
      <c r="E42" s="93">
        <f t="shared" si="1"/>
        <v>0</v>
      </c>
      <c r="F42" s="99">
        <f>I12-E42</f>
        <v>128.74015748031496</v>
      </c>
      <c r="G42" s="75"/>
      <c r="H42" s="73"/>
      <c r="I42" s="93">
        <f t="shared" si="0"/>
        <v>0</v>
      </c>
      <c r="J42" s="76"/>
      <c r="K42" s="105"/>
      <c r="L42" s="93">
        <f t="shared" si="2"/>
        <v>0</v>
      </c>
      <c r="M42" s="93">
        <f t="shared" si="3"/>
        <v>0</v>
      </c>
      <c r="N42" s="99">
        <f>I12-I42</f>
        <v>128.74015748031496</v>
      </c>
      <c r="O42" s="77"/>
      <c r="P42" s="93">
        <f t="shared" si="4"/>
        <v>0</v>
      </c>
      <c r="Q42" s="99">
        <f>I12-P42</f>
        <v>128.74015748031496</v>
      </c>
    </row>
    <row r="43" spans="2:17">
      <c r="B43" s="64">
        <v>31</v>
      </c>
      <c r="C43" s="103">
        <f>M43-M12</f>
        <v>-121.39107611548556</v>
      </c>
      <c r="D43" s="79"/>
      <c r="E43" s="93">
        <f t="shared" si="1"/>
        <v>0</v>
      </c>
      <c r="F43" s="99">
        <f>I12-E43</f>
        <v>128.74015748031496</v>
      </c>
      <c r="G43" s="79"/>
      <c r="H43" s="73"/>
      <c r="I43" s="93">
        <f t="shared" si="0"/>
        <v>0</v>
      </c>
      <c r="J43" s="78"/>
      <c r="K43" s="107"/>
      <c r="L43" s="93">
        <f t="shared" si="2"/>
        <v>0</v>
      </c>
      <c r="M43" s="93">
        <f t="shared" si="3"/>
        <v>0</v>
      </c>
      <c r="N43" s="99">
        <f>I12-I43</f>
        <v>128.74015748031496</v>
      </c>
      <c r="O43" s="81"/>
      <c r="P43" s="93">
        <f t="shared" si="4"/>
        <v>0</v>
      </c>
      <c r="Q43" s="99">
        <f>I12-P43</f>
        <v>128.74015748031496</v>
      </c>
    </row>
    <row r="44" spans="2:17">
      <c r="B44" s="64">
        <v>32</v>
      </c>
      <c r="C44" s="103">
        <f>M44-M12</f>
        <v>-121.39107611548556</v>
      </c>
      <c r="D44" s="75"/>
      <c r="E44" s="93">
        <f t="shared" si="1"/>
        <v>0</v>
      </c>
      <c r="F44" s="99">
        <f>I12-E44</f>
        <v>128.74015748031496</v>
      </c>
      <c r="G44" s="75"/>
      <c r="H44" s="73"/>
      <c r="I44" s="93">
        <f t="shared" si="0"/>
        <v>0</v>
      </c>
      <c r="J44" s="76"/>
      <c r="K44" s="105"/>
      <c r="L44" s="93">
        <f t="shared" si="2"/>
        <v>0</v>
      </c>
      <c r="M44" s="93">
        <f t="shared" si="3"/>
        <v>0</v>
      </c>
      <c r="N44" s="99">
        <f>I12-I44</f>
        <v>128.74015748031496</v>
      </c>
      <c r="O44" s="77"/>
      <c r="P44" s="93">
        <f t="shared" si="4"/>
        <v>0</v>
      </c>
      <c r="Q44" s="99">
        <f>I12-P44</f>
        <v>128.74015748031496</v>
      </c>
    </row>
    <row r="45" spans="2:17">
      <c r="B45" s="64">
        <v>33</v>
      </c>
      <c r="C45" s="103">
        <f>M45-M12</f>
        <v>-121.39107611548556</v>
      </c>
      <c r="D45" s="75"/>
      <c r="E45" s="93">
        <f t="shared" si="1"/>
        <v>0</v>
      </c>
      <c r="F45" s="99">
        <f>I12-E45</f>
        <v>128.74015748031496</v>
      </c>
      <c r="G45" s="75"/>
      <c r="H45" s="73"/>
      <c r="I45" s="93">
        <f t="shared" si="0"/>
        <v>0</v>
      </c>
      <c r="J45" s="76"/>
      <c r="K45" s="105"/>
      <c r="L45" s="93">
        <f t="shared" si="2"/>
        <v>0</v>
      </c>
      <c r="M45" s="93">
        <f t="shared" si="3"/>
        <v>0</v>
      </c>
      <c r="N45" s="99">
        <f>I12-I45</f>
        <v>128.74015748031496</v>
      </c>
      <c r="O45" s="77"/>
      <c r="P45" s="93">
        <f t="shared" si="4"/>
        <v>0</v>
      </c>
      <c r="Q45" s="99">
        <f>I12-P45</f>
        <v>128.74015748031496</v>
      </c>
    </row>
    <row r="46" spans="2:17">
      <c r="B46" s="64">
        <v>34</v>
      </c>
      <c r="C46" s="103">
        <f>M46-M12</f>
        <v>-121.39107611548556</v>
      </c>
      <c r="D46" s="79"/>
      <c r="E46" s="93">
        <f t="shared" si="1"/>
        <v>0</v>
      </c>
      <c r="F46" s="99">
        <f>I12-E46</f>
        <v>128.74015748031496</v>
      </c>
      <c r="G46" s="79"/>
      <c r="H46" s="73"/>
      <c r="I46" s="93">
        <f t="shared" si="0"/>
        <v>0</v>
      </c>
      <c r="J46" s="78"/>
      <c r="K46" s="107"/>
      <c r="L46" s="93">
        <f t="shared" si="2"/>
        <v>0</v>
      </c>
      <c r="M46" s="93">
        <f t="shared" si="3"/>
        <v>0</v>
      </c>
      <c r="N46" s="99">
        <f>I12-I46</f>
        <v>128.74015748031496</v>
      </c>
      <c r="O46" s="81"/>
      <c r="P46" s="93">
        <f t="shared" si="4"/>
        <v>0</v>
      </c>
      <c r="Q46" s="99">
        <f>I12-P46</f>
        <v>128.74015748031496</v>
      </c>
    </row>
    <row r="47" spans="2:17">
      <c r="B47" s="64">
        <v>35</v>
      </c>
      <c r="C47" s="103">
        <f>M47-M12</f>
        <v>-121.39107611548556</v>
      </c>
      <c r="D47" s="90"/>
      <c r="E47" s="93">
        <f t="shared" si="1"/>
        <v>0</v>
      </c>
      <c r="F47" s="99">
        <f>I12-E47</f>
        <v>128.74015748031496</v>
      </c>
      <c r="G47" s="90"/>
      <c r="H47" s="73"/>
      <c r="I47" s="93">
        <f t="shared" si="0"/>
        <v>0</v>
      </c>
      <c r="J47" s="91"/>
      <c r="K47" s="110"/>
      <c r="L47" s="93">
        <f t="shared" si="2"/>
        <v>0</v>
      </c>
      <c r="M47" s="93">
        <f t="shared" si="3"/>
        <v>0</v>
      </c>
      <c r="N47" s="99">
        <f>I12-I47</f>
        <v>128.74015748031496</v>
      </c>
      <c r="O47" s="92"/>
      <c r="P47" s="93">
        <f t="shared" si="4"/>
        <v>0</v>
      </c>
      <c r="Q47" s="99">
        <f>I12-P47</f>
        <v>128.74015748031496</v>
      </c>
    </row>
    <row r="48" spans="2:17">
      <c r="B48" s="64">
        <v>36</v>
      </c>
      <c r="C48" s="103">
        <f>M48-M12</f>
        <v>-121.39107611548556</v>
      </c>
      <c r="D48" s="90"/>
      <c r="E48" s="93">
        <f t="shared" si="1"/>
        <v>0</v>
      </c>
      <c r="F48" s="99">
        <f>I12-E48</f>
        <v>128.74015748031496</v>
      </c>
      <c r="G48" s="90"/>
      <c r="H48" s="73"/>
      <c r="I48" s="93">
        <f t="shared" si="0"/>
        <v>0</v>
      </c>
      <c r="J48" s="91"/>
      <c r="K48" s="110"/>
      <c r="L48" s="93">
        <f t="shared" si="2"/>
        <v>0</v>
      </c>
      <c r="M48" s="93">
        <f t="shared" si="3"/>
        <v>0</v>
      </c>
      <c r="N48" s="99">
        <f>I12-I48</f>
        <v>128.74015748031496</v>
      </c>
      <c r="O48" s="92"/>
      <c r="P48" s="93">
        <f t="shared" si="4"/>
        <v>0</v>
      </c>
      <c r="Q48" s="99">
        <f>I12-P48</f>
        <v>128.74015748031496</v>
      </c>
    </row>
    <row r="49" spans="2:17">
      <c r="B49" s="64">
        <v>37</v>
      </c>
      <c r="C49" s="103">
        <f>M49-M12</f>
        <v>-121.39107611548556</v>
      </c>
      <c r="D49" s="90"/>
      <c r="E49" s="93">
        <f t="shared" si="1"/>
        <v>0</v>
      </c>
      <c r="F49" s="99">
        <f>I12-E49</f>
        <v>128.74015748031496</v>
      </c>
      <c r="G49" s="90"/>
      <c r="H49" s="73"/>
      <c r="I49" s="93">
        <f t="shared" si="0"/>
        <v>0</v>
      </c>
      <c r="J49" s="91"/>
      <c r="K49" s="110"/>
      <c r="L49" s="93">
        <f t="shared" si="2"/>
        <v>0</v>
      </c>
      <c r="M49" s="93">
        <f t="shared" si="3"/>
        <v>0</v>
      </c>
      <c r="N49" s="99">
        <f>I12-I49</f>
        <v>128.74015748031496</v>
      </c>
      <c r="O49" s="92"/>
      <c r="P49" s="93">
        <f t="shared" si="4"/>
        <v>0</v>
      </c>
      <c r="Q49" s="99">
        <f>I12-P49</f>
        <v>128.74015748031496</v>
      </c>
    </row>
    <row r="50" spans="2:17">
      <c r="B50" s="64">
        <v>38</v>
      </c>
      <c r="C50" s="103">
        <f>M50-M12</f>
        <v>-121.39107611548556</v>
      </c>
      <c r="D50" s="90"/>
      <c r="E50" s="93">
        <f t="shared" si="1"/>
        <v>0</v>
      </c>
      <c r="F50" s="99">
        <f>I12-E50</f>
        <v>128.74015748031496</v>
      </c>
      <c r="G50" s="90"/>
      <c r="H50" s="73"/>
      <c r="I50" s="93">
        <f t="shared" si="0"/>
        <v>0</v>
      </c>
      <c r="J50" s="91"/>
      <c r="K50" s="110"/>
      <c r="L50" s="93">
        <f t="shared" si="2"/>
        <v>0</v>
      </c>
      <c r="M50" s="93">
        <f t="shared" si="3"/>
        <v>0</v>
      </c>
      <c r="N50" s="99">
        <f>I12-I50</f>
        <v>128.74015748031496</v>
      </c>
      <c r="O50" s="92"/>
      <c r="P50" s="93">
        <f t="shared" si="4"/>
        <v>0</v>
      </c>
      <c r="Q50" s="99">
        <f>I12-P50</f>
        <v>128.74015748031496</v>
      </c>
    </row>
    <row r="51" spans="2:17">
      <c r="B51" s="94">
        <v>39</v>
      </c>
      <c r="C51" s="103">
        <f>M51-M12</f>
        <v>-121.39107611548556</v>
      </c>
      <c r="D51" s="95"/>
      <c r="E51" s="100">
        <f t="shared" si="1"/>
        <v>0</v>
      </c>
      <c r="F51" s="99">
        <f>I12-E51</f>
        <v>128.74015748031496</v>
      </c>
      <c r="G51" s="95"/>
      <c r="H51" s="96"/>
      <c r="I51" s="100">
        <f t="shared" si="0"/>
        <v>0</v>
      </c>
      <c r="J51" s="97"/>
      <c r="K51" s="111"/>
      <c r="L51" s="93">
        <f t="shared" si="2"/>
        <v>0</v>
      </c>
      <c r="M51" s="100">
        <f t="shared" si="3"/>
        <v>0</v>
      </c>
      <c r="N51" s="101">
        <f>I12-I51</f>
        <v>128.74015748031496</v>
      </c>
      <c r="O51" s="98"/>
      <c r="P51" s="100">
        <f t="shared" si="4"/>
        <v>0</v>
      </c>
      <c r="Q51" s="101">
        <f>I12-P51</f>
        <v>128.74015748031496</v>
      </c>
    </row>
    <row r="52" spans="2:17">
      <c r="B52" s="64">
        <v>40</v>
      </c>
      <c r="C52" s="103">
        <f>M52-M12</f>
        <v>-121.39107611548556</v>
      </c>
      <c r="D52" s="65"/>
      <c r="E52" s="100">
        <f t="shared" si="1"/>
        <v>0</v>
      </c>
      <c r="F52" s="99">
        <f>I12-E52</f>
        <v>128.74015748031496</v>
      </c>
      <c r="G52" s="65"/>
      <c r="H52" s="66"/>
      <c r="I52" s="100">
        <f t="shared" si="0"/>
        <v>0</v>
      </c>
      <c r="J52" s="66"/>
      <c r="K52" s="66"/>
      <c r="L52" s="93">
        <f t="shared" si="2"/>
        <v>0</v>
      </c>
      <c r="M52" s="100">
        <f t="shared" si="3"/>
        <v>0</v>
      </c>
      <c r="N52" s="101">
        <f>I12-I52</f>
        <v>128.74015748031496</v>
      </c>
      <c r="O52" s="102"/>
      <c r="P52" s="100">
        <f t="shared" si="4"/>
        <v>0</v>
      </c>
      <c r="Q52" s="101">
        <f>I12-P52</f>
        <v>128.74015748031496</v>
      </c>
    </row>
  </sheetData>
  <mergeCells count="15">
    <mergeCell ref="G9:N9"/>
    <mergeCell ref="B1:Q3"/>
    <mergeCell ref="B7:G7"/>
    <mergeCell ref="H7:M7"/>
    <mergeCell ref="N7:Q7"/>
    <mergeCell ref="O9:Q9"/>
    <mergeCell ref="D10:E10"/>
    <mergeCell ref="B5:Q5"/>
    <mergeCell ref="F6:L6"/>
    <mergeCell ref="H10:I10"/>
    <mergeCell ref="L10:M10"/>
    <mergeCell ref="O10:P10"/>
    <mergeCell ref="B9:B11"/>
    <mergeCell ref="C9:C11"/>
    <mergeCell ref="D9:F9"/>
  </mergeCells>
  <phoneticPr fontId="19" type="noConversion"/>
  <pageMargins left="0.41" right="0.63" top="0.36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2" sqref="H12"/>
    </sheetView>
  </sheetViews>
  <sheetFormatPr baseColWidth="10" defaultRowHeight="15"/>
  <sheetData/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Aide mémoire</vt:lpstr>
      <vt:lpstr>Vierge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</dc:creator>
  <cp:lastModifiedBy>CE AGNETZ</cp:lastModifiedBy>
  <cp:lastPrinted>2010-10-12T17:25:02Z</cp:lastPrinted>
  <dcterms:created xsi:type="dcterms:W3CDTF">2010-10-11T17:55:40Z</dcterms:created>
  <dcterms:modified xsi:type="dcterms:W3CDTF">2010-10-12T20:08:49Z</dcterms:modified>
</cp:coreProperties>
</file>