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filterPrivacy="1" codeName="ThisWorkbook"/>
  <xr:revisionPtr revIDLastSave="95" documentId="8_{96B8F956-124F-4150-8F92-251430A7EEAA}" xr6:coauthVersionLast="47" xr6:coauthVersionMax="47" xr10:uidLastSave="{CBA5AB8D-D895-4F16-A32C-C14F20D02DAE}"/>
  <bookViews>
    <workbookView xWindow="28680" yWindow="-120" windowWidth="29040" windowHeight="15840" activeTab="1" xr2:uid="{00000000-000D-0000-FFFF-FFFF00000000}"/>
  </bookViews>
  <sheets>
    <sheet name="Plate Design" sheetId="7" r:id="rId1"/>
    <sheet name="TECAN Formulation sheet" sheetId="20" r:id="rId2"/>
  </sheets>
  <definedNames>
    <definedName name="_xlnm._FilterDatabase" localSheetId="1" hidden="1">'TECAN Formulation sheet'!$C$9:$E$106</definedName>
    <definedName name="_xlnm.Extract" localSheetId="1">'TECAN Formulation sheet'!#REF!</definedName>
    <definedName name="_xlnm.Print_Area" localSheetId="0">'Plate Design'!$A$1:$O$89</definedName>
    <definedName name="_xlnm.Print_Area" localSheetId="1">'TECAN Formulation sheet'!$A$5:$Z$109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Y93" i="20" l="1"/>
  <c r="Y94" i="20"/>
  <c r="Y95" i="20"/>
  <c r="Y96" i="20"/>
  <c r="Y97" i="20"/>
  <c r="Y92" i="20"/>
  <c r="Y85" i="20"/>
  <c r="Y86" i="20"/>
  <c r="Y87" i="20"/>
  <c r="Y88" i="20"/>
  <c r="Y89" i="20"/>
  <c r="Y84" i="20"/>
  <c r="Y77" i="20"/>
  <c r="Y78" i="20"/>
  <c r="Y79" i="20"/>
  <c r="Y80" i="20"/>
  <c r="Y81" i="20"/>
  <c r="Y76" i="20"/>
  <c r="Y69" i="20"/>
  <c r="Y70" i="20"/>
  <c r="Y71" i="20"/>
  <c r="Y72" i="20"/>
  <c r="Y73" i="20"/>
  <c r="Y68" i="20"/>
  <c r="Y61" i="20"/>
  <c r="Y62" i="20"/>
  <c r="Y63" i="20"/>
  <c r="Y64" i="20"/>
  <c r="Y65" i="20"/>
  <c r="Y60" i="20"/>
  <c r="Y53" i="20"/>
  <c r="Y54" i="20"/>
  <c r="Y55" i="20"/>
  <c r="Y56" i="20"/>
  <c r="Y57" i="20"/>
  <c r="Y52" i="20"/>
  <c r="Y45" i="20"/>
  <c r="Y46" i="20"/>
  <c r="Y47" i="20"/>
  <c r="Y48" i="20"/>
  <c r="Y49" i="20"/>
  <c r="Y44" i="20"/>
  <c r="Y37" i="20"/>
  <c r="Y38" i="20"/>
  <c r="Y39" i="20"/>
  <c r="Y40" i="20"/>
  <c r="Y41" i="20"/>
  <c r="Y36" i="20"/>
  <c r="Y29" i="20"/>
  <c r="Y30" i="20"/>
  <c r="Y31" i="20"/>
  <c r="Y32" i="20"/>
  <c r="Y33" i="20"/>
  <c r="Y28" i="20"/>
  <c r="Y21" i="20"/>
  <c r="Y22" i="20"/>
  <c r="Y23" i="20"/>
  <c r="Y24" i="20"/>
  <c r="Y25" i="20"/>
  <c r="Y20" i="20"/>
  <c r="O1" i="20" l="1"/>
  <c r="S1" i="20"/>
  <c r="O2" i="20"/>
  <c r="S2" i="20"/>
  <c r="O3" i="20"/>
  <c r="S3" i="20"/>
  <c r="O4" i="20"/>
  <c r="S4" i="20"/>
  <c r="Q39" i="7" l="1"/>
  <c r="S37" i="7"/>
  <c r="AE39" i="7"/>
  <c r="AF39" i="7"/>
  <c r="R39" i="7" s="1"/>
  <c r="AG39" i="7"/>
  <c r="S39" i="7" s="1"/>
  <c r="AH39" i="7"/>
  <c r="T39" i="7" s="1"/>
  <c r="AI39" i="7"/>
  <c r="U39" i="7" s="1"/>
  <c r="AJ39" i="7"/>
  <c r="V39" i="7" s="1"/>
  <c r="AK39" i="7"/>
  <c r="W39" i="7" s="1"/>
  <c r="AL39" i="7"/>
  <c r="X39" i="7" s="1"/>
  <c r="AM39" i="7"/>
  <c r="Y39" i="7" s="1"/>
  <c r="AN39" i="7"/>
  <c r="Z39" i="7" s="1"/>
  <c r="AO39" i="7"/>
  <c r="AA39" i="7" s="1"/>
  <c r="AP39" i="7"/>
  <c r="AB39" i="7" s="1"/>
  <c r="AE40" i="7"/>
  <c r="Q40" i="7" s="1"/>
  <c r="AF40" i="7"/>
  <c r="R40" i="7" s="1"/>
  <c r="AG40" i="7"/>
  <c r="S40" i="7" s="1"/>
  <c r="AH40" i="7"/>
  <c r="T40" i="7" s="1"/>
  <c r="AI40" i="7"/>
  <c r="U40" i="7" s="1"/>
  <c r="AJ40" i="7"/>
  <c r="V40" i="7" s="1"/>
  <c r="AK40" i="7"/>
  <c r="W40" i="7" s="1"/>
  <c r="AL40" i="7"/>
  <c r="X40" i="7" s="1"/>
  <c r="AM40" i="7"/>
  <c r="Y40" i="7" s="1"/>
  <c r="AN40" i="7"/>
  <c r="Z40" i="7" s="1"/>
  <c r="AO40" i="7"/>
  <c r="AA40" i="7" s="1"/>
  <c r="AP40" i="7"/>
  <c r="AB40" i="7" s="1"/>
  <c r="AE41" i="7"/>
  <c r="Q41" i="7" s="1"/>
  <c r="AF41" i="7"/>
  <c r="R41" i="7" s="1"/>
  <c r="AG41" i="7"/>
  <c r="S41" i="7" s="1"/>
  <c r="AH41" i="7"/>
  <c r="T41" i="7" s="1"/>
  <c r="AI41" i="7"/>
  <c r="U41" i="7" s="1"/>
  <c r="AJ41" i="7"/>
  <c r="V41" i="7" s="1"/>
  <c r="AK41" i="7"/>
  <c r="W41" i="7" s="1"/>
  <c r="AL41" i="7"/>
  <c r="X41" i="7" s="1"/>
  <c r="AM41" i="7"/>
  <c r="Y41" i="7" s="1"/>
  <c r="AN41" i="7"/>
  <c r="Z41" i="7" s="1"/>
  <c r="AO41" i="7"/>
  <c r="AA41" i="7" s="1"/>
  <c r="AP41" i="7"/>
  <c r="AB41" i="7" s="1"/>
  <c r="AE42" i="7"/>
  <c r="Q42" i="7" s="1"/>
  <c r="AF42" i="7"/>
  <c r="R42" i="7" s="1"/>
  <c r="AG42" i="7"/>
  <c r="S42" i="7" s="1"/>
  <c r="AH42" i="7"/>
  <c r="T42" i="7" s="1"/>
  <c r="AI42" i="7"/>
  <c r="U42" i="7" s="1"/>
  <c r="AJ42" i="7"/>
  <c r="V42" i="7" s="1"/>
  <c r="AK42" i="7"/>
  <c r="W42" i="7" s="1"/>
  <c r="AL42" i="7"/>
  <c r="X42" i="7" s="1"/>
  <c r="AM42" i="7"/>
  <c r="Y42" i="7" s="1"/>
  <c r="AN42" i="7"/>
  <c r="Z42" i="7" s="1"/>
  <c r="AO42" i="7"/>
  <c r="AA42" i="7" s="1"/>
  <c r="AP42" i="7"/>
  <c r="AB42" i="7" s="1"/>
  <c r="AE43" i="7"/>
  <c r="Q43" i="7" s="1"/>
  <c r="AF43" i="7"/>
  <c r="R43" i="7" s="1"/>
  <c r="AG43" i="7"/>
  <c r="S43" i="7" s="1"/>
  <c r="AH43" i="7"/>
  <c r="T43" i="7" s="1"/>
  <c r="AI43" i="7"/>
  <c r="U43" i="7" s="1"/>
  <c r="AJ43" i="7"/>
  <c r="V43" i="7" s="1"/>
  <c r="AK43" i="7"/>
  <c r="W43" i="7" s="1"/>
  <c r="AL43" i="7"/>
  <c r="X43" i="7" s="1"/>
  <c r="AM43" i="7"/>
  <c r="Y43" i="7" s="1"/>
  <c r="AN43" i="7"/>
  <c r="Z43" i="7" s="1"/>
  <c r="AO43" i="7"/>
  <c r="AA43" i="7" s="1"/>
  <c r="AP43" i="7"/>
  <c r="AB43" i="7" s="1"/>
  <c r="AE44" i="7"/>
  <c r="Q44" i="7" s="1"/>
  <c r="AF44" i="7"/>
  <c r="R44" i="7" s="1"/>
  <c r="AG44" i="7"/>
  <c r="S44" i="7" s="1"/>
  <c r="AH44" i="7"/>
  <c r="T44" i="7" s="1"/>
  <c r="AI44" i="7"/>
  <c r="U44" i="7" s="1"/>
  <c r="AJ44" i="7"/>
  <c r="V44" i="7" s="1"/>
  <c r="AK44" i="7"/>
  <c r="W44" i="7" s="1"/>
  <c r="AL44" i="7"/>
  <c r="X44" i="7" s="1"/>
  <c r="AM44" i="7"/>
  <c r="Y44" i="7" s="1"/>
  <c r="AN44" i="7"/>
  <c r="Z44" i="7" s="1"/>
  <c r="AO44" i="7"/>
  <c r="AA44" i="7" s="1"/>
  <c r="AP44" i="7"/>
  <c r="AB44" i="7" s="1"/>
  <c r="AE37" i="7"/>
  <c r="Q37" i="7" s="1"/>
  <c r="AF37" i="7"/>
  <c r="R37" i="7" s="1"/>
  <c r="AG37" i="7"/>
  <c r="AH37" i="7"/>
  <c r="T37" i="7" s="1"/>
  <c r="AI37" i="7"/>
  <c r="U37" i="7" s="1"/>
  <c r="AJ37" i="7"/>
  <c r="V37" i="7" s="1"/>
  <c r="AK37" i="7"/>
  <c r="W37" i="7" s="1"/>
  <c r="AL37" i="7"/>
  <c r="X37" i="7" s="1"/>
  <c r="AM37" i="7"/>
  <c r="Y37" i="7" s="1"/>
  <c r="AN37" i="7"/>
  <c r="Z37" i="7" s="1"/>
  <c r="AO37" i="7"/>
  <c r="AA37" i="7" s="1"/>
  <c r="AP37" i="7"/>
  <c r="AB37" i="7" s="1"/>
  <c r="AG38" i="7"/>
  <c r="S38" i="7" s="1"/>
  <c r="AH38" i="7"/>
  <c r="T38" i="7" s="1"/>
  <c r="AI38" i="7"/>
  <c r="U38" i="7" s="1"/>
  <c r="AJ38" i="7"/>
  <c r="V38" i="7" s="1"/>
  <c r="AK38" i="7"/>
  <c r="W38" i="7" s="1"/>
  <c r="AL38" i="7"/>
  <c r="X38" i="7" s="1"/>
  <c r="AM38" i="7"/>
  <c r="Y38" i="7" s="1"/>
  <c r="AN38" i="7"/>
  <c r="Z38" i="7" s="1"/>
  <c r="AO38" i="7"/>
  <c r="AA38" i="7" s="1"/>
  <c r="AP38" i="7"/>
  <c r="AB38" i="7" s="1"/>
  <c r="AE38" i="7"/>
  <c r="Q38" i="7" s="1"/>
  <c r="AF38" i="7"/>
  <c r="R38" i="7" s="1"/>
  <c r="L100" i="20" a="1"/>
  <c r="L100" i="20" s="1"/>
  <c r="L101" i="20" a="1"/>
  <c r="L101" i="20" s="1"/>
  <c r="L102" i="20" a="1"/>
  <c r="L102" i="20" s="1"/>
  <c r="L103" i="20" a="1"/>
  <c r="L103" i="20" s="1"/>
  <c r="L104" i="20" a="1"/>
  <c r="L104" i="20" s="1"/>
  <c r="L105" i="20" a="1"/>
  <c r="L105" i="20" s="1"/>
  <c r="L106" i="20" a="1"/>
  <c r="L106" i="20" s="1"/>
  <c r="L99" i="20" a="1"/>
  <c r="L99" i="20" s="1"/>
  <c r="L92" i="20" a="1"/>
  <c r="L92" i="20" s="1"/>
  <c r="L93" i="20" a="1"/>
  <c r="L93" i="20" s="1"/>
  <c r="L94" i="20" a="1"/>
  <c r="L94" i="20" s="1"/>
  <c r="L95" i="20" a="1"/>
  <c r="L95" i="20" s="1"/>
  <c r="L96" i="20" a="1"/>
  <c r="L96" i="20" s="1"/>
  <c r="L97" i="20" a="1"/>
  <c r="L97" i="20" s="1"/>
  <c r="L98" i="20" a="1"/>
  <c r="L98" i="20" s="1"/>
  <c r="L91" i="20" a="1"/>
  <c r="L91" i="20" s="1"/>
  <c r="L84" i="20" a="1"/>
  <c r="L84" i="20" s="1"/>
  <c r="L85" i="20" a="1"/>
  <c r="L85" i="20" s="1"/>
  <c r="L86" i="20" a="1"/>
  <c r="L86" i="20" s="1"/>
  <c r="L87" i="20" a="1"/>
  <c r="L87" i="20" s="1"/>
  <c r="L88" i="20" a="1"/>
  <c r="L88" i="20" s="1"/>
  <c r="L89" i="20" a="1"/>
  <c r="L89" i="20" s="1"/>
  <c r="L90" i="20" a="1"/>
  <c r="L90" i="20" s="1"/>
  <c r="L83" i="20" a="1"/>
  <c r="L83" i="20" s="1"/>
  <c r="L76" i="20" a="1"/>
  <c r="L76" i="20" s="1"/>
  <c r="L77" i="20" a="1"/>
  <c r="L77" i="20" s="1"/>
  <c r="L78" i="20" a="1"/>
  <c r="L78" i="20" s="1"/>
  <c r="L79" i="20" a="1"/>
  <c r="L79" i="20" s="1"/>
  <c r="L80" i="20" a="1"/>
  <c r="L80" i="20" s="1"/>
  <c r="L81" i="20" a="1"/>
  <c r="L81" i="20" s="1"/>
  <c r="L82" i="20" a="1"/>
  <c r="L82" i="20" s="1"/>
  <c r="L75" i="20" a="1"/>
  <c r="L75" i="20" s="1"/>
  <c r="L68" i="20" a="1"/>
  <c r="L68" i="20" s="1"/>
  <c r="L69" i="20" a="1"/>
  <c r="L69" i="20" s="1"/>
  <c r="L70" i="20" a="1"/>
  <c r="L70" i="20" s="1"/>
  <c r="L71" i="20" a="1"/>
  <c r="L71" i="20" s="1"/>
  <c r="L72" i="20" a="1"/>
  <c r="L72" i="20" s="1"/>
  <c r="L73" i="20" a="1"/>
  <c r="L73" i="20" s="1"/>
  <c r="L74" i="20" a="1"/>
  <c r="L74" i="20" s="1"/>
  <c r="L67" i="20" a="1"/>
  <c r="L67" i="20" s="1"/>
  <c r="L60" i="20" a="1"/>
  <c r="L60" i="20" s="1"/>
  <c r="L61" i="20" a="1"/>
  <c r="L61" i="20" s="1"/>
  <c r="L62" i="20" a="1"/>
  <c r="L62" i="20" s="1"/>
  <c r="L63" i="20" a="1"/>
  <c r="L63" i="20" s="1"/>
  <c r="L64" i="20" a="1"/>
  <c r="L64" i="20" s="1"/>
  <c r="L65" i="20" a="1"/>
  <c r="L65" i="20" s="1"/>
  <c r="L66" i="20" a="1"/>
  <c r="L66" i="20" s="1"/>
  <c r="L59" i="20" a="1"/>
  <c r="L59" i="20" s="1"/>
  <c r="L52" i="20" a="1"/>
  <c r="L52" i="20" s="1"/>
  <c r="L53" i="20" a="1"/>
  <c r="L53" i="20" s="1"/>
  <c r="L54" i="20" a="1"/>
  <c r="L54" i="20" s="1"/>
  <c r="L55" i="20" a="1"/>
  <c r="L55" i="20" s="1"/>
  <c r="L56" i="20" a="1"/>
  <c r="L56" i="20" s="1"/>
  <c r="L57" i="20" a="1"/>
  <c r="L57" i="20" s="1"/>
  <c r="L58" i="20" a="1"/>
  <c r="L58" i="20" s="1"/>
  <c r="L51" i="20" a="1"/>
  <c r="L51" i="20" s="1"/>
  <c r="L44" i="20" a="1"/>
  <c r="L44" i="20" s="1"/>
  <c r="L45" i="20" a="1"/>
  <c r="L45" i="20" s="1"/>
  <c r="L46" i="20" a="1"/>
  <c r="L46" i="20" s="1"/>
  <c r="L47" i="20" a="1"/>
  <c r="L47" i="20" s="1"/>
  <c r="L48" i="20" a="1"/>
  <c r="L48" i="20" s="1"/>
  <c r="L49" i="20" a="1"/>
  <c r="L49" i="20" s="1"/>
  <c r="L50" i="20" a="1"/>
  <c r="L50" i="20" s="1"/>
  <c r="L43" i="20" a="1"/>
  <c r="L43" i="20" s="1"/>
  <c r="L36" i="20" a="1"/>
  <c r="L36" i="20" s="1"/>
  <c r="L37" i="20" a="1"/>
  <c r="L37" i="20" s="1"/>
  <c r="L38" i="20" a="1"/>
  <c r="L38" i="20" s="1"/>
  <c r="L39" i="20" a="1"/>
  <c r="L39" i="20" s="1"/>
  <c r="L40" i="20" a="1"/>
  <c r="L40" i="20" s="1"/>
  <c r="L41" i="20" a="1"/>
  <c r="L41" i="20" s="1"/>
  <c r="L42" i="20" a="1"/>
  <c r="L42" i="20" s="1"/>
  <c r="L35" i="20" a="1"/>
  <c r="L35" i="20" s="1"/>
  <c r="L28" i="20" a="1"/>
  <c r="L28" i="20" s="1"/>
  <c r="L29" i="20" a="1"/>
  <c r="L29" i="20" s="1"/>
  <c r="L30" i="20" a="1"/>
  <c r="L30" i="20" s="1"/>
  <c r="L31" i="20" a="1"/>
  <c r="L31" i="20" s="1"/>
  <c r="L32" i="20" a="1"/>
  <c r="L32" i="20" s="1"/>
  <c r="L33" i="20" a="1"/>
  <c r="L33" i="20" s="1"/>
  <c r="L34" i="20" a="1"/>
  <c r="L34" i="20" s="1"/>
  <c r="L27" i="20" a="1"/>
  <c r="L27" i="20" s="1"/>
  <c r="L20" i="20" a="1"/>
  <c r="L20" i="20" s="1"/>
  <c r="L21" i="20" a="1"/>
  <c r="L21" i="20" s="1"/>
  <c r="L22" i="20" a="1"/>
  <c r="L22" i="20" s="1"/>
  <c r="L23" i="20" a="1"/>
  <c r="L23" i="20" s="1"/>
  <c r="L24" i="20" a="1"/>
  <c r="L24" i="20" s="1"/>
  <c r="L25" i="20" a="1"/>
  <c r="L25" i="20" s="1"/>
  <c r="L26" i="20" a="1"/>
  <c r="L26" i="20" s="1"/>
  <c r="L19" i="20" a="1"/>
  <c r="L19" i="20" s="1"/>
  <c r="L12" i="20" a="1"/>
  <c r="L12" i="20" s="1"/>
  <c r="L13" i="20" a="1"/>
  <c r="L13" i="20" s="1"/>
  <c r="L14" i="20" a="1"/>
  <c r="L14" i="20" s="1"/>
  <c r="L15" i="20" a="1"/>
  <c r="L15" i="20" s="1"/>
  <c r="L16" i="20" a="1"/>
  <c r="L16" i="20" s="1"/>
  <c r="L17" i="20" a="1"/>
  <c r="L17" i="20" s="1"/>
  <c r="L18" i="20" a="1"/>
  <c r="L18" i="20" s="1"/>
  <c r="L11" i="20" a="1"/>
  <c r="L11" i="20" s="1"/>
  <c r="K100" i="20" a="1"/>
  <c r="K100" i="20" s="1"/>
  <c r="K101" i="20" a="1"/>
  <c r="K101" i="20" s="1"/>
  <c r="K102" i="20" a="1"/>
  <c r="K102" i="20" s="1"/>
  <c r="K103" i="20" a="1"/>
  <c r="K103" i="20" s="1"/>
  <c r="K104" i="20" a="1"/>
  <c r="K104" i="20" s="1"/>
  <c r="K105" i="20" a="1"/>
  <c r="K105" i="20" s="1"/>
  <c r="K106" i="20" a="1"/>
  <c r="K106" i="20" s="1"/>
  <c r="K99" i="20" a="1"/>
  <c r="K99" i="20" s="1"/>
  <c r="K92" i="20" a="1"/>
  <c r="K92" i="20" s="1"/>
  <c r="K93" i="20" a="1"/>
  <c r="K93" i="20" s="1"/>
  <c r="K94" i="20" a="1"/>
  <c r="K94" i="20" s="1"/>
  <c r="K95" i="20" a="1"/>
  <c r="K95" i="20" s="1"/>
  <c r="K96" i="20" a="1"/>
  <c r="K96" i="20" s="1"/>
  <c r="K97" i="20" a="1"/>
  <c r="K97" i="20" s="1"/>
  <c r="K98" i="20" a="1"/>
  <c r="K98" i="20" s="1"/>
  <c r="K91" i="20" a="1"/>
  <c r="K91" i="20" s="1"/>
  <c r="K84" i="20" a="1"/>
  <c r="K84" i="20" s="1"/>
  <c r="K85" i="20" a="1"/>
  <c r="K85" i="20" s="1"/>
  <c r="K86" i="20" a="1"/>
  <c r="K86" i="20" s="1"/>
  <c r="K87" i="20" a="1"/>
  <c r="K87" i="20" s="1"/>
  <c r="K88" i="20" a="1"/>
  <c r="K88" i="20" s="1"/>
  <c r="K89" i="20" a="1"/>
  <c r="K89" i="20" s="1"/>
  <c r="K90" i="20" a="1"/>
  <c r="K90" i="20" s="1"/>
  <c r="K83" i="20" a="1"/>
  <c r="K83" i="20" s="1"/>
  <c r="K76" i="20" a="1"/>
  <c r="K76" i="20" s="1"/>
  <c r="K77" i="20" a="1"/>
  <c r="K77" i="20" s="1"/>
  <c r="K78" i="20" a="1"/>
  <c r="K78" i="20" s="1"/>
  <c r="K79" i="20" a="1"/>
  <c r="K79" i="20" s="1"/>
  <c r="K80" i="20" a="1"/>
  <c r="K80" i="20" s="1"/>
  <c r="K81" i="20" a="1"/>
  <c r="K81" i="20" s="1"/>
  <c r="K82" i="20" a="1"/>
  <c r="K82" i="20" s="1"/>
  <c r="K75" i="20" a="1"/>
  <c r="K75" i="20" s="1"/>
  <c r="K68" i="20" a="1"/>
  <c r="K68" i="20" s="1"/>
  <c r="K69" i="20" a="1"/>
  <c r="K69" i="20" s="1"/>
  <c r="K70" i="20" a="1"/>
  <c r="K70" i="20" s="1"/>
  <c r="K71" i="20" a="1"/>
  <c r="K71" i="20" s="1"/>
  <c r="K72" i="20" a="1"/>
  <c r="K72" i="20" s="1"/>
  <c r="K73" i="20" a="1"/>
  <c r="K73" i="20" s="1"/>
  <c r="K74" i="20" a="1"/>
  <c r="K74" i="20" s="1"/>
  <c r="K67" i="20" a="1"/>
  <c r="K67" i="20" s="1"/>
  <c r="K60" i="20" a="1"/>
  <c r="K60" i="20" s="1"/>
  <c r="K61" i="20" a="1"/>
  <c r="K61" i="20" s="1"/>
  <c r="K62" i="20" a="1"/>
  <c r="K62" i="20" s="1"/>
  <c r="K63" i="20" a="1"/>
  <c r="K63" i="20" s="1"/>
  <c r="K64" i="20" a="1"/>
  <c r="K64" i="20" s="1"/>
  <c r="K65" i="20" a="1"/>
  <c r="K65" i="20" s="1"/>
  <c r="K66" i="20" a="1"/>
  <c r="K66" i="20" s="1"/>
  <c r="K59" i="20" a="1"/>
  <c r="K59" i="20" s="1"/>
  <c r="K52" i="20" a="1"/>
  <c r="K52" i="20" s="1"/>
  <c r="K53" i="20" a="1"/>
  <c r="K53" i="20" s="1"/>
  <c r="K54" i="20" a="1"/>
  <c r="K54" i="20" s="1"/>
  <c r="K55" i="20" a="1"/>
  <c r="K55" i="20" s="1"/>
  <c r="K56" i="20" a="1"/>
  <c r="K56" i="20" s="1"/>
  <c r="K57" i="20" a="1"/>
  <c r="K57" i="20" s="1"/>
  <c r="K58" i="20" a="1"/>
  <c r="K58" i="20" s="1"/>
  <c r="K51" i="20" a="1"/>
  <c r="K51" i="20" s="1"/>
  <c r="K44" i="20" a="1"/>
  <c r="K44" i="20" s="1"/>
  <c r="K45" i="20" a="1"/>
  <c r="K45" i="20" s="1"/>
  <c r="K46" i="20" a="1"/>
  <c r="K46" i="20" s="1"/>
  <c r="K47" i="20" a="1"/>
  <c r="K47" i="20" s="1"/>
  <c r="K48" i="20" a="1"/>
  <c r="K48" i="20" s="1"/>
  <c r="K49" i="20" a="1"/>
  <c r="K49" i="20" s="1"/>
  <c r="K50" i="20" a="1"/>
  <c r="K50" i="20" s="1"/>
  <c r="K43" i="20" a="1"/>
  <c r="K43" i="20" s="1"/>
  <c r="K36" i="20" a="1"/>
  <c r="K36" i="20" s="1"/>
  <c r="K37" i="20" a="1"/>
  <c r="K37" i="20" s="1"/>
  <c r="K38" i="20" a="1"/>
  <c r="K38" i="20" s="1"/>
  <c r="K39" i="20" a="1"/>
  <c r="K39" i="20" s="1"/>
  <c r="K40" i="20" a="1"/>
  <c r="K40" i="20" s="1"/>
  <c r="K41" i="20" a="1"/>
  <c r="K41" i="20" s="1"/>
  <c r="K42" i="20" a="1"/>
  <c r="K42" i="20" s="1"/>
  <c r="K35" i="20" a="1"/>
  <c r="K35" i="20" s="1"/>
  <c r="K28" i="20" a="1"/>
  <c r="K28" i="20" s="1"/>
  <c r="K29" i="20" a="1"/>
  <c r="K29" i="20" s="1"/>
  <c r="K30" i="20" a="1"/>
  <c r="K30" i="20" s="1"/>
  <c r="K31" i="20" a="1"/>
  <c r="K31" i="20" s="1"/>
  <c r="K32" i="20" a="1"/>
  <c r="K32" i="20" s="1"/>
  <c r="K33" i="20" a="1"/>
  <c r="K33" i="20" s="1"/>
  <c r="K34" i="20" a="1"/>
  <c r="K34" i="20" s="1"/>
  <c r="K27" i="20" a="1"/>
  <c r="K27" i="20" s="1"/>
  <c r="K20" i="20" a="1"/>
  <c r="K20" i="20" s="1"/>
  <c r="K21" i="20" a="1"/>
  <c r="K21" i="20" s="1"/>
  <c r="K22" i="20" a="1"/>
  <c r="K22" i="20" s="1"/>
  <c r="K23" i="20" a="1"/>
  <c r="K23" i="20" s="1"/>
  <c r="K24" i="20" a="1"/>
  <c r="K24" i="20" s="1"/>
  <c r="K25" i="20" a="1"/>
  <c r="K25" i="20" s="1"/>
  <c r="K26" i="20" a="1"/>
  <c r="K26" i="20" s="1"/>
  <c r="K19" i="20" a="1"/>
  <c r="K19" i="20" s="1"/>
  <c r="K18" i="20" a="1"/>
  <c r="K18" i="20" s="1"/>
  <c r="K12" i="20" a="1"/>
  <c r="K12" i="20" s="1"/>
  <c r="K13" i="20" a="1"/>
  <c r="K13" i="20" s="1"/>
  <c r="K14" i="20" a="1"/>
  <c r="K14" i="20" s="1"/>
  <c r="K15" i="20" a="1"/>
  <c r="K15" i="20" s="1"/>
  <c r="K16" i="20" a="1"/>
  <c r="K16" i="20" s="1"/>
  <c r="K17" i="20" a="1"/>
  <c r="K17" i="20" s="1"/>
  <c r="K11" i="20" a="1"/>
  <c r="K11" i="20" s="1"/>
  <c r="L9" i="20"/>
  <c r="K9" i="20"/>
  <c r="J100" i="20" a="1"/>
  <c r="J100" i="20" s="1"/>
  <c r="J101" i="20" a="1"/>
  <c r="J101" i="20" s="1"/>
  <c r="J102" i="20" a="1"/>
  <c r="J102" i="20" s="1"/>
  <c r="J103" i="20" a="1"/>
  <c r="J103" i="20" s="1"/>
  <c r="J104" i="20" a="1"/>
  <c r="J104" i="20" s="1"/>
  <c r="J105" i="20" a="1"/>
  <c r="J105" i="20" s="1"/>
  <c r="J106" i="20" a="1"/>
  <c r="J106" i="20" s="1"/>
  <c r="J99" i="20" a="1"/>
  <c r="J99" i="20" s="1"/>
  <c r="J92" i="20" a="1"/>
  <c r="J92" i="20" s="1"/>
  <c r="J93" i="20" a="1"/>
  <c r="J93" i="20" s="1"/>
  <c r="J94" i="20" a="1"/>
  <c r="J94" i="20" s="1"/>
  <c r="J95" i="20" a="1"/>
  <c r="J95" i="20" s="1"/>
  <c r="J96" i="20" a="1"/>
  <c r="J96" i="20" s="1"/>
  <c r="J97" i="20" a="1"/>
  <c r="J97" i="20" s="1"/>
  <c r="J98" i="20" a="1"/>
  <c r="J98" i="20" s="1"/>
  <c r="J91" i="20" a="1"/>
  <c r="J91" i="20" s="1"/>
  <c r="J84" i="20" a="1"/>
  <c r="J84" i="20" s="1"/>
  <c r="J85" i="20" a="1"/>
  <c r="J85" i="20" s="1"/>
  <c r="J86" i="20" a="1"/>
  <c r="J86" i="20" s="1"/>
  <c r="J87" i="20" a="1"/>
  <c r="J87" i="20" s="1"/>
  <c r="J88" i="20" a="1"/>
  <c r="J88" i="20" s="1"/>
  <c r="J89" i="20" a="1"/>
  <c r="J89" i="20" s="1"/>
  <c r="J90" i="20" a="1"/>
  <c r="J90" i="20" s="1"/>
  <c r="J83" i="20" a="1"/>
  <c r="J83" i="20" s="1"/>
  <c r="J76" i="20" a="1"/>
  <c r="J76" i="20" s="1"/>
  <c r="J77" i="20" a="1"/>
  <c r="J77" i="20" s="1"/>
  <c r="J78" i="20" a="1"/>
  <c r="J78" i="20" s="1"/>
  <c r="J79" i="20" a="1"/>
  <c r="J79" i="20" s="1"/>
  <c r="J80" i="20" a="1"/>
  <c r="J80" i="20" s="1"/>
  <c r="J81" i="20" a="1"/>
  <c r="J81" i="20" s="1"/>
  <c r="J82" i="20" a="1"/>
  <c r="J82" i="20" s="1"/>
  <c r="J75" i="20" a="1"/>
  <c r="J75" i="20" s="1"/>
  <c r="J68" i="20" a="1"/>
  <c r="J68" i="20" s="1"/>
  <c r="J69" i="20" a="1"/>
  <c r="J69" i="20" s="1"/>
  <c r="J70" i="20" a="1"/>
  <c r="J70" i="20" s="1"/>
  <c r="J71" i="20" a="1"/>
  <c r="J71" i="20" s="1"/>
  <c r="J72" i="20" a="1"/>
  <c r="J72" i="20" s="1"/>
  <c r="J73" i="20" a="1"/>
  <c r="J73" i="20" s="1"/>
  <c r="J74" i="20" a="1"/>
  <c r="J74" i="20" s="1"/>
  <c r="J67" i="20" a="1"/>
  <c r="J67" i="20" s="1"/>
  <c r="J60" i="20" a="1"/>
  <c r="J60" i="20" s="1"/>
  <c r="J61" i="20" a="1"/>
  <c r="J61" i="20" s="1"/>
  <c r="J62" i="20" a="1"/>
  <c r="J62" i="20" s="1"/>
  <c r="J63" i="20" a="1"/>
  <c r="J63" i="20" s="1"/>
  <c r="J64" i="20" a="1"/>
  <c r="J64" i="20" s="1"/>
  <c r="J65" i="20" a="1"/>
  <c r="J65" i="20" s="1"/>
  <c r="J66" i="20" a="1"/>
  <c r="J66" i="20" s="1"/>
  <c r="J59" i="20" a="1"/>
  <c r="J59" i="20" s="1"/>
  <c r="J52" i="20" a="1"/>
  <c r="J52" i="20" s="1"/>
  <c r="J53" i="20" a="1"/>
  <c r="J53" i="20" s="1"/>
  <c r="J54" i="20" a="1"/>
  <c r="J54" i="20" s="1"/>
  <c r="J55" i="20" a="1"/>
  <c r="J55" i="20" s="1"/>
  <c r="J56" i="20" a="1"/>
  <c r="J56" i="20" s="1"/>
  <c r="J57" i="20" a="1"/>
  <c r="J57" i="20" s="1"/>
  <c r="J58" i="20" a="1"/>
  <c r="J58" i="20" s="1"/>
  <c r="J51" i="20" a="1"/>
  <c r="J51" i="20" s="1"/>
  <c r="J44" i="20" a="1"/>
  <c r="J44" i="20" s="1"/>
  <c r="J45" i="20" a="1"/>
  <c r="J45" i="20" s="1"/>
  <c r="J46" i="20" a="1"/>
  <c r="J46" i="20" s="1"/>
  <c r="J47" i="20" a="1"/>
  <c r="J47" i="20" s="1"/>
  <c r="J48" i="20" a="1"/>
  <c r="J48" i="20" s="1"/>
  <c r="J49" i="20" a="1"/>
  <c r="J49" i="20" s="1"/>
  <c r="J50" i="20" a="1"/>
  <c r="J50" i="20" s="1"/>
  <c r="J43" i="20" a="1"/>
  <c r="J43" i="20" s="1"/>
  <c r="J36" i="20" a="1"/>
  <c r="J36" i="20" s="1"/>
  <c r="J37" i="20" a="1"/>
  <c r="J37" i="20" s="1"/>
  <c r="J38" i="20" a="1"/>
  <c r="J38" i="20" s="1"/>
  <c r="J39" i="20" a="1"/>
  <c r="J39" i="20" s="1"/>
  <c r="J40" i="20" a="1"/>
  <c r="J40" i="20" s="1"/>
  <c r="J41" i="20" a="1"/>
  <c r="J41" i="20" s="1"/>
  <c r="J42" i="20" a="1"/>
  <c r="J42" i="20" s="1"/>
  <c r="J35" i="20" a="1"/>
  <c r="J35" i="20" s="1"/>
  <c r="J28" i="20" a="1"/>
  <c r="J28" i="20" s="1"/>
  <c r="J29" i="20" a="1"/>
  <c r="J29" i="20" s="1"/>
  <c r="J30" i="20" a="1"/>
  <c r="J30" i="20" s="1"/>
  <c r="J31" i="20" a="1"/>
  <c r="J31" i="20" s="1"/>
  <c r="J32" i="20" a="1"/>
  <c r="J32" i="20" s="1"/>
  <c r="J33" i="20" a="1"/>
  <c r="J33" i="20" s="1"/>
  <c r="J34" i="20" a="1"/>
  <c r="J34" i="20" s="1"/>
  <c r="J27" i="20" a="1"/>
  <c r="J27" i="20" s="1"/>
  <c r="J20" i="20" a="1"/>
  <c r="J20" i="20" s="1"/>
  <c r="J21" i="20" a="1"/>
  <c r="J21" i="20" s="1"/>
  <c r="J22" i="20" a="1"/>
  <c r="J22" i="20" s="1"/>
  <c r="J23" i="20" a="1"/>
  <c r="J23" i="20" s="1"/>
  <c r="J24" i="20" a="1"/>
  <c r="J24" i="20" s="1"/>
  <c r="J25" i="20" a="1"/>
  <c r="J25" i="20" s="1"/>
  <c r="J26" i="20" a="1"/>
  <c r="J26" i="20" s="1"/>
  <c r="J19" i="20" a="1"/>
  <c r="J19" i="20" s="1"/>
  <c r="J11" i="20" a="1"/>
  <c r="J11" i="20" s="1"/>
  <c r="J12" i="20" a="1"/>
  <c r="J12" i="20" s="1"/>
  <c r="J13" i="20" a="1"/>
  <c r="J13" i="20" s="1"/>
  <c r="J14" i="20" a="1"/>
  <c r="J14" i="20" s="1"/>
  <c r="J15" i="20" a="1"/>
  <c r="J15" i="20" s="1"/>
  <c r="J16" i="20" a="1"/>
  <c r="J16" i="20" s="1"/>
  <c r="J17" i="20" a="1"/>
  <c r="J17" i="20" s="1"/>
  <c r="J18" i="20" a="1"/>
  <c r="J18" i="20" s="1"/>
  <c r="I100" i="20" a="1"/>
  <c r="I100" i="20" s="1"/>
  <c r="I101" i="20" a="1"/>
  <c r="I101" i="20" s="1"/>
  <c r="I102" i="20" a="1"/>
  <c r="I102" i="20" s="1"/>
  <c r="I103" i="20" a="1"/>
  <c r="I103" i="20" s="1"/>
  <c r="I104" i="20" a="1"/>
  <c r="I104" i="20" s="1"/>
  <c r="I105" i="20" a="1"/>
  <c r="I105" i="20" s="1"/>
  <c r="I106" i="20" a="1"/>
  <c r="I106" i="20" s="1"/>
  <c r="I99" i="20" a="1"/>
  <c r="I99" i="20" s="1"/>
  <c r="I92" i="20" a="1"/>
  <c r="I92" i="20" s="1"/>
  <c r="I93" i="20" a="1"/>
  <c r="I93" i="20" s="1"/>
  <c r="I94" i="20" a="1"/>
  <c r="I94" i="20" s="1"/>
  <c r="I95" i="20" a="1"/>
  <c r="I95" i="20" s="1"/>
  <c r="I96" i="20" a="1"/>
  <c r="I96" i="20" s="1"/>
  <c r="I97" i="20" a="1"/>
  <c r="I97" i="20" s="1"/>
  <c r="I98" i="20" a="1"/>
  <c r="I98" i="20" s="1"/>
  <c r="I91" i="20" a="1"/>
  <c r="I91" i="20" s="1"/>
  <c r="I84" i="20" a="1"/>
  <c r="I84" i="20" s="1"/>
  <c r="I85" i="20" a="1"/>
  <c r="I85" i="20" s="1"/>
  <c r="I86" i="20" a="1"/>
  <c r="I86" i="20" s="1"/>
  <c r="I87" i="20" a="1"/>
  <c r="I87" i="20" s="1"/>
  <c r="I88" i="20" a="1"/>
  <c r="I88" i="20" s="1"/>
  <c r="I89" i="20" a="1"/>
  <c r="I89" i="20" s="1"/>
  <c r="I90" i="20" a="1"/>
  <c r="I90" i="20" s="1"/>
  <c r="I83" i="20" a="1"/>
  <c r="I83" i="20" s="1"/>
  <c r="I68" i="20" a="1"/>
  <c r="I68" i="20" s="1"/>
  <c r="I69" i="20" a="1"/>
  <c r="I69" i="20" s="1"/>
  <c r="I70" i="20" a="1"/>
  <c r="I70" i="20" s="1"/>
  <c r="I71" i="20" a="1"/>
  <c r="I71" i="20" s="1"/>
  <c r="I72" i="20" a="1"/>
  <c r="I72" i="20" s="1"/>
  <c r="I73" i="20" a="1"/>
  <c r="I73" i="20" s="1"/>
  <c r="I74" i="20" a="1"/>
  <c r="I74" i="20" s="1"/>
  <c r="I67" i="20" a="1"/>
  <c r="I67" i="20" s="1"/>
  <c r="I76" i="20" a="1"/>
  <c r="I76" i="20" s="1"/>
  <c r="I77" i="20" a="1"/>
  <c r="I77" i="20" s="1"/>
  <c r="I78" i="20" a="1"/>
  <c r="I78" i="20" s="1"/>
  <c r="I79" i="20" a="1"/>
  <c r="I79" i="20" s="1"/>
  <c r="I80" i="20" a="1"/>
  <c r="I80" i="20" s="1"/>
  <c r="I81" i="20" a="1"/>
  <c r="I81" i="20" s="1"/>
  <c r="I82" i="20" a="1"/>
  <c r="I82" i="20" s="1"/>
  <c r="I75" i="20" a="1"/>
  <c r="I75" i="20" s="1"/>
  <c r="I60" i="20" a="1"/>
  <c r="I60" i="20" s="1"/>
  <c r="I61" i="20" a="1"/>
  <c r="I61" i="20" s="1"/>
  <c r="I62" i="20" a="1"/>
  <c r="I62" i="20" s="1"/>
  <c r="I63" i="20" a="1"/>
  <c r="I63" i="20" s="1"/>
  <c r="I64" i="20" a="1"/>
  <c r="I64" i="20" s="1"/>
  <c r="I65" i="20" a="1"/>
  <c r="I65" i="20" s="1"/>
  <c r="I66" i="20" a="1"/>
  <c r="I66" i="20" s="1"/>
  <c r="I59" i="20" a="1"/>
  <c r="I59" i="20" s="1"/>
  <c r="I52" i="20" a="1"/>
  <c r="I52" i="20" s="1"/>
  <c r="I53" i="20" a="1"/>
  <c r="I53" i="20" s="1"/>
  <c r="I54" i="20" a="1"/>
  <c r="I54" i="20" s="1"/>
  <c r="I55" i="20" a="1"/>
  <c r="I55" i="20" s="1"/>
  <c r="I56" i="20" a="1"/>
  <c r="I56" i="20" s="1"/>
  <c r="I57" i="20" a="1"/>
  <c r="I57" i="20" s="1"/>
  <c r="I58" i="20" a="1"/>
  <c r="I58" i="20" s="1"/>
  <c r="I51" i="20" a="1"/>
  <c r="I51" i="20" s="1"/>
  <c r="I44" i="20" a="1"/>
  <c r="I44" i="20" s="1"/>
  <c r="I45" i="20" a="1"/>
  <c r="I45" i="20" s="1"/>
  <c r="I46" i="20" a="1"/>
  <c r="I46" i="20" s="1"/>
  <c r="I47" i="20" a="1"/>
  <c r="I47" i="20" s="1"/>
  <c r="I48" i="20" a="1"/>
  <c r="I48" i="20" s="1"/>
  <c r="I49" i="20" a="1"/>
  <c r="I49" i="20" s="1"/>
  <c r="I50" i="20" a="1"/>
  <c r="I50" i="20" s="1"/>
  <c r="I43" i="20" a="1"/>
  <c r="I43" i="20" s="1"/>
  <c r="I36" i="20" a="1"/>
  <c r="I36" i="20" s="1"/>
  <c r="I37" i="20" a="1"/>
  <c r="I37" i="20" s="1"/>
  <c r="I38" i="20" a="1"/>
  <c r="I38" i="20" s="1"/>
  <c r="I39" i="20" a="1"/>
  <c r="I39" i="20" s="1"/>
  <c r="I40" i="20" a="1"/>
  <c r="I40" i="20" s="1"/>
  <c r="I41" i="20" a="1"/>
  <c r="I41" i="20" s="1"/>
  <c r="I42" i="20" a="1"/>
  <c r="I42" i="20" s="1"/>
  <c r="I35" i="20" a="1"/>
  <c r="I35" i="20" s="1"/>
  <c r="I28" i="20" a="1"/>
  <c r="I28" i="20" s="1"/>
  <c r="I29" i="20" a="1"/>
  <c r="I29" i="20" s="1"/>
  <c r="I30" i="20" a="1"/>
  <c r="I30" i="20" s="1"/>
  <c r="I31" i="20" a="1"/>
  <c r="I31" i="20" s="1"/>
  <c r="I32" i="20" a="1"/>
  <c r="I32" i="20" s="1"/>
  <c r="I33" i="20" a="1"/>
  <c r="I33" i="20" s="1"/>
  <c r="I34" i="20" a="1"/>
  <c r="I34" i="20" s="1"/>
  <c r="I27" i="20" a="1"/>
  <c r="I27" i="20" s="1"/>
  <c r="I20" i="20" a="1"/>
  <c r="I20" i="20" s="1"/>
  <c r="I21" i="20" a="1"/>
  <c r="I21" i="20" s="1"/>
  <c r="I22" i="20" a="1"/>
  <c r="I22" i="20" s="1"/>
  <c r="I23" i="20" a="1"/>
  <c r="I23" i="20" s="1"/>
  <c r="I24" i="20" a="1"/>
  <c r="I24" i="20" s="1"/>
  <c r="I25" i="20" a="1"/>
  <c r="I25" i="20" s="1"/>
  <c r="I26" i="20" a="1"/>
  <c r="I26" i="20" s="1"/>
  <c r="I19" i="20" a="1"/>
  <c r="I19" i="20" s="1"/>
  <c r="I12" i="20" a="1"/>
  <c r="I12" i="20" s="1"/>
  <c r="I13" i="20" a="1"/>
  <c r="I13" i="20" s="1"/>
  <c r="I14" i="20" a="1"/>
  <c r="I14" i="20" s="1"/>
  <c r="I15" i="20" a="1"/>
  <c r="I15" i="20" s="1"/>
  <c r="I16" i="20" a="1"/>
  <c r="I16" i="20" s="1"/>
  <c r="I17" i="20" a="1"/>
  <c r="I17" i="20" s="1"/>
  <c r="I18" i="20" a="1"/>
  <c r="I18" i="20" s="1"/>
  <c r="I11" i="20" a="1"/>
  <c r="I11" i="20" s="1"/>
  <c r="H100" i="20" a="1"/>
  <c r="H100" i="20" s="1"/>
  <c r="H101" i="20" a="1"/>
  <c r="H101" i="20" s="1"/>
  <c r="H102" i="20" a="1"/>
  <c r="H102" i="20" s="1"/>
  <c r="H103" i="20" a="1"/>
  <c r="H103" i="20" s="1"/>
  <c r="H104" i="20" a="1"/>
  <c r="H104" i="20" s="1"/>
  <c r="H105" i="20" a="1"/>
  <c r="H105" i="20" s="1"/>
  <c r="H106" i="20" a="1"/>
  <c r="H106" i="20" s="1"/>
  <c r="H99" i="20" a="1"/>
  <c r="H99" i="20" s="1"/>
  <c r="H92" i="20" a="1"/>
  <c r="H92" i="20" s="1"/>
  <c r="H93" i="20" a="1"/>
  <c r="H93" i="20" s="1"/>
  <c r="H94" i="20" a="1"/>
  <c r="H94" i="20" s="1"/>
  <c r="H95" i="20" a="1"/>
  <c r="H95" i="20" s="1"/>
  <c r="H96" i="20" a="1"/>
  <c r="H96" i="20" s="1"/>
  <c r="H97" i="20" a="1"/>
  <c r="H97" i="20" s="1"/>
  <c r="H98" i="20" a="1"/>
  <c r="H98" i="20" s="1"/>
  <c r="H91" i="20" a="1"/>
  <c r="H91" i="20" s="1"/>
  <c r="H84" i="20" a="1"/>
  <c r="H84" i="20" s="1"/>
  <c r="H85" i="20" a="1"/>
  <c r="H85" i="20" s="1"/>
  <c r="H86" i="20" a="1"/>
  <c r="H86" i="20" s="1"/>
  <c r="H87" i="20" a="1"/>
  <c r="H87" i="20" s="1"/>
  <c r="H88" i="20" a="1"/>
  <c r="H88" i="20" s="1"/>
  <c r="H89" i="20" a="1"/>
  <c r="H89" i="20" s="1"/>
  <c r="H90" i="20" a="1"/>
  <c r="H90" i="20" s="1"/>
  <c r="H83" i="20" a="1"/>
  <c r="H83" i="20" s="1"/>
  <c r="H76" i="20" a="1"/>
  <c r="H76" i="20" s="1"/>
  <c r="H77" i="20" a="1"/>
  <c r="H77" i="20" s="1"/>
  <c r="H78" i="20" a="1"/>
  <c r="H78" i="20" s="1"/>
  <c r="H79" i="20" a="1"/>
  <c r="H79" i="20" s="1"/>
  <c r="H80" i="20" a="1"/>
  <c r="H80" i="20" s="1"/>
  <c r="H81" i="20" a="1"/>
  <c r="H81" i="20" s="1"/>
  <c r="H82" i="20" a="1"/>
  <c r="H82" i="20" s="1"/>
  <c r="H75" i="20" a="1"/>
  <c r="H75" i="20" s="1"/>
  <c r="H68" i="20" a="1"/>
  <c r="H68" i="20" s="1"/>
  <c r="H69" i="20" a="1"/>
  <c r="H69" i="20" s="1"/>
  <c r="H70" i="20" a="1"/>
  <c r="H70" i="20" s="1"/>
  <c r="H71" i="20" a="1"/>
  <c r="H71" i="20" s="1"/>
  <c r="H72" i="20" a="1"/>
  <c r="H72" i="20" s="1"/>
  <c r="H73" i="20" a="1"/>
  <c r="H73" i="20" s="1"/>
  <c r="H74" i="20" a="1"/>
  <c r="H74" i="20" s="1"/>
  <c r="H67" i="20" a="1"/>
  <c r="H67" i="20" s="1"/>
  <c r="H60" i="20" a="1"/>
  <c r="H60" i="20" s="1"/>
  <c r="H61" i="20" a="1"/>
  <c r="H61" i="20" s="1"/>
  <c r="H62" i="20" a="1"/>
  <c r="H62" i="20" s="1"/>
  <c r="H63" i="20" a="1"/>
  <c r="H63" i="20" s="1"/>
  <c r="H64" i="20" a="1"/>
  <c r="H64" i="20" s="1"/>
  <c r="H65" i="20" a="1"/>
  <c r="H65" i="20" s="1"/>
  <c r="H66" i="20" a="1"/>
  <c r="H66" i="20" s="1"/>
  <c r="H59" i="20" a="1"/>
  <c r="H59" i="20" s="1"/>
  <c r="H52" i="20" a="1"/>
  <c r="H52" i="20" s="1"/>
  <c r="H53" i="20" a="1"/>
  <c r="H53" i="20" s="1"/>
  <c r="H54" i="20" a="1"/>
  <c r="H54" i="20" s="1"/>
  <c r="H55" i="20" a="1"/>
  <c r="H55" i="20" s="1"/>
  <c r="H56" i="20" a="1"/>
  <c r="H56" i="20" s="1"/>
  <c r="H57" i="20" a="1"/>
  <c r="H57" i="20" s="1"/>
  <c r="H58" i="20" a="1"/>
  <c r="H58" i="20" s="1"/>
  <c r="H51" i="20" a="1"/>
  <c r="H51" i="20" s="1"/>
  <c r="H44" i="20" a="1"/>
  <c r="H44" i="20" s="1"/>
  <c r="H45" i="20" a="1"/>
  <c r="H45" i="20" s="1"/>
  <c r="H46" i="20" a="1"/>
  <c r="H46" i="20" s="1"/>
  <c r="H47" i="20" a="1"/>
  <c r="H47" i="20" s="1"/>
  <c r="H48" i="20" a="1"/>
  <c r="H48" i="20" s="1"/>
  <c r="H49" i="20" a="1"/>
  <c r="H49" i="20" s="1"/>
  <c r="H50" i="20" a="1"/>
  <c r="H50" i="20" s="1"/>
  <c r="H43" i="20" a="1"/>
  <c r="H43" i="20" s="1"/>
  <c r="H36" i="20" a="1"/>
  <c r="H36" i="20" s="1"/>
  <c r="H37" i="20" a="1"/>
  <c r="H37" i="20" s="1"/>
  <c r="H38" i="20" a="1"/>
  <c r="H38" i="20" s="1"/>
  <c r="H39" i="20" a="1"/>
  <c r="H39" i="20" s="1"/>
  <c r="H40" i="20" a="1"/>
  <c r="H40" i="20" s="1"/>
  <c r="H41" i="20" a="1"/>
  <c r="H41" i="20" s="1"/>
  <c r="H42" i="20" a="1"/>
  <c r="H42" i="20" s="1"/>
  <c r="H35" i="20" a="1"/>
  <c r="H35" i="20" s="1"/>
  <c r="H28" i="20" a="1"/>
  <c r="H28" i="20" s="1"/>
  <c r="H29" i="20" a="1"/>
  <c r="H29" i="20" s="1"/>
  <c r="H30" i="20" a="1"/>
  <c r="H30" i="20" s="1"/>
  <c r="H31" i="20" a="1"/>
  <c r="H31" i="20" s="1"/>
  <c r="H32" i="20" a="1"/>
  <c r="H32" i="20" s="1"/>
  <c r="H33" i="20" a="1"/>
  <c r="H33" i="20" s="1"/>
  <c r="H34" i="20" a="1"/>
  <c r="H34" i="20" s="1"/>
  <c r="H27" i="20" a="1"/>
  <c r="H27" i="20" s="1"/>
  <c r="H20" i="20" a="1"/>
  <c r="H20" i="20" s="1"/>
  <c r="H21" i="20" a="1"/>
  <c r="H21" i="20" s="1"/>
  <c r="H22" i="20" a="1"/>
  <c r="H22" i="20" s="1"/>
  <c r="H23" i="20" a="1"/>
  <c r="H23" i="20" s="1"/>
  <c r="H24" i="20" a="1"/>
  <c r="H24" i="20" s="1"/>
  <c r="H25" i="20" a="1"/>
  <c r="H25" i="20" s="1"/>
  <c r="H26" i="20" a="1"/>
  <c r="H26" i="20" s="1"/>
  <c r="H19" i="20" a="1"/>
  <c r="H19" i="20" s="1"/>
  <c r="H12" i="20" a="1"/>
  <c r="H12" i="20" s="1"/>
  <c r="H13" i="20" a="1"/>
  <c r="H13" i="20" s="1"/>
  <c r="H14" i="20" a="1"/>
  <c r="H14" i="20" s="1"/>
  <c r="H15" i="20" a="1"/>
  <c r="H15" i="20" s="1"/>
  <c r="H16" i="20" a="1"/>
  <c r="H16" i="20" s="1"/>
  <c r="H17" i="20" a="1"/>
  <c r="H17" i="20" s="1"/>
  <c r="H18" i="20" a="1"/>
  <c r="H18" i="20" s="1"/>
  <c r="H11" i="20" a="1"/>
  <c r="H11" i="20" s="1"/>
  <c r="G100" i="20" a="1"/>
  <c r="G100" i="20" s="1"/>
  <c r="G101" i="20" a="1"/>
  <c r="G101" i="20" s="1"/>
  <c r="G102" i="20" a="1"/>
  <c r="G102" i="20" s="1"/>
  <c r="G103" i="20" a="1"/>
  <c r="G103" i="20" s="1"/>
  <c r="G104" i="20" a="1"/>
  <c r="G104" i="20" s="1"/>
  <c r="G105" i="20" a="1"/>
  <c r="G105" i="20" s="1"/>
  <c r="G106" i="20" a="1"/>
  <c r="G106" i="20" s="1"/>
  <c r="G99" i="20" a="1"/>
  <c r="G99" i="20" s="1"/>
  <c r="G92" i="20" a="1"/>
  <c r="G92" i="20" s="1"/>
  <c r="G93" i="20" a="1"/>
  <c r="G93" i="20" s="1"/>
  <c r="G94" i="20" a="1"/>
  <c r="G94" i="20" s="1"/>
  <c r="G95" i="20" a="1"/>
  <c r="G95" i="20" s="1"/>
  <c r="G96" i="20" a="1"/>
  <c r="G96" i="20" s="1"/>
  <c r="G97" i="20" a="1"/>
  <c r="G97" i="20" s="1"/>
  <c r="G98" i="20" a="1"/>
  <c r="G98" i="20" s="1"/>
  <c r="G91" i="20" a="1"/>
  <c r="G91" i="20" s="1"/>
  <c r="G84" i="20" a="1"/>
  <c r="G84" i="20" s="1"/>
  <c r="G85" i="20" a="1"/>
  <c r="G85" i="20" s="1"/>
  <c r="G86" i="20" a="1"/>
  <c r="G86" i="20" s="1"/>
  <c r="G87" i="20" a="1"/>
  <c r="G87" i="20" s="1"/>
  <c r="G88" i="20" a="1"/>
  <c r="G88" i="20" s="1"/>
  <c r="G89" i="20" a="1"/>
  <c r="G89" i="20" s="1"/>
  <c r="G90" i="20" a="1"/>
  <c r="G90" i="20" s="1"/>
  <c r="G83" i="20" a="1"/>
  <c r="G83" i="20" s="1"/>
  <c r="G76" i="20" a="1"/>
  <c r="G76" i="20" s="1"/>
  <c r="G77" i="20" a="1"/>
  <c r="G77" i="20" s="1"/>
  <c r="G78" i="20" a="1"/>
  <c r="G78" i="20" s="1"/>
  <c r="G79" i="20" a="1"/>
  <c r="G79" i="20" s="1"/>
  <c r="G80" i="20" a="1"/>
  <c r="G80" i="20" s="1"/>
  <c r="G81" i="20" a="1"/>
  <c r="G81" i="20" s="1"/>
  <c r="G82" i="20" a="1"/>
  <c r="G82" i="20" s="1"/>
  <c r="G75" i="20" a="1"/>
  <c r="G75" i="20" s="1"/>
  <c r="G68" i="20" a="1"/>
  <c r="G68" i="20" s="1"/>
  <c r="G69" i="20" a="1"/>
  <c r="G69" i="20" s="1"/>
  <c r="G70" i="20" a="1"/>
  <c r="G70" i="20" s="1"/>
  <c r="G71" i="20" a="1"/>
  <c r="G71" i="20" s="1"/>
  <c r="G72" i="20" a="1"/>
  <c r="G72" i="20" s="1"/>
  <c r="G73" i="20" a="1"/>
  <c r="G73" i="20" s="1"/>
  <c r="G74" i="20" a="1"/>
  <c r="G74" i="20" s="1"/>
  <c r="G67" i="20" a="1"/>
  <c r="G67" i="20" s="1"/>
  <c r="G60" i="20" a="1"/>
  <c r="G60" i="20" s="1"/>
  <c r="G61" i="20" a="1"/>
  <c r="G61" i="20" s="1"/>
  <c r="G62" i="20" a="1"/>
  <c r="G62" i="20" s="1"/>
  <c r="G63" i="20" a="1"/>
  <c r="G63" i="20" s="1"/>
  <c r="G64" i="20" a="1"/>
  <c r="G64" i="20" s="1"/>
  <c r="G65" i="20" a="1"/>
  <c r="G65" i="20" s="1"/>
  <c r="G66" i="20" a="1"/>
  <c r="G66" i="20" s="1"/>
  <c r="G59" i="20" a="1"/>
  <c r="G59" i="20" s="1"/>
  <c r="G52" i="20" a="1"/>
  <c r="G52" i="20" s="1"/>
  <c r="N52" i="20" s="1"/>
  <c r="G53" i="20" a="1"/>
  <c r="G53" i="20" s="1"/>
  <c r="N53" i="20" s="1"/>
  <c r="G54" i="20" a="1"/>
  <c r="G54" i="20" s="1"/>
  <c r="N54" i="20" s="1"/>
  <c r="G55" i="20" a="1"/>
  <c r="G55" i="20" s="1"/>
  <c r="G56" i="20" a="1"/>
  <c r="G56" i="20" s="1"/>
  <c r="G57" i="20" a="1"/>
  <c r="G57" i="20" s="1"/>
  <c r="G58" i="20" a="1"/>
  <c r="G58" i="20" s="1"/>
  <c r="G51" i="20" a="1"/>
  <c r="G51" i="20" s="1"/>
  <c r="G44" i="20" a="1"/>
  <c r="G44" i="20" s="1"/>
  <c r="N44" i="20" s="1"/>
  <c r="G45" i="20" a="1"/>
  <c r="G45" i="20" s="1"/>
  <c r="N45" i="20" s="1"/>
  <c r="G46" i="20" a="1"/>
  <c r="G46" i="20" s="1"/>
  <c r="N46" i="20" s="1"/>
  <c r="G47" i="20" a="1"/>
  <c r="G47" i="20" s="1"/>
  <c r="N47" i="20" s="1"/>
  <c r="G48" i="20" a="1"/>
  <c r="G48" i="20" s="1"/>
  <c r="N48" i="20" s="1"/>
  <c r="G49" i="20" a="1"/>
  <c r="G49" i="20" s="1"/>
  <c r="N49" i="20" s="1"/>
  <c r="G50" i="20" a="1"/>
  <c r="G50" i="20" s="1"/>
  <c r="G43" i="20" a="1"/>
  <c r="G43" i="20" s="1"/>
  <c r="G36" i="20" a="1"/>
  <c r="G36" i="20" s="1"/>
  <c r="G37" i="20" a="1"/>
  <c r="G37" i="20" s="1"/>
  <c r="G38" i="20" a="1"/>
  <c r="G38" i="20" s="1"/>
  <c r="G39" i="20" a="1"/>
  <c r="G39" i="20" s="1"/>
  <c r="G40" i="20" a="1"/>
  <c r="G40" i="20" s="1"/>
  <c r="G41" i="20" a="1"/>
  <c r="G41" i="20" s="1"/>
  <c r="G42" i="20" a="1"/>
  <c r="G42" i="20" s="1"/>
  <c r="G35" i="20" a="1"/>
  <c r="G35" i="20" s="1"/>
  <c r="G28" i="20" a="1"/>
  <c r="G28" i="20" s="1"/>
  <c r="G29" i="20" a="1"/>
  <c r="G29" i="20" s="1"/>
  <c r="G30" i="20" a="1"/>
  <c r="G30" i="20" s="1"/>
  <c r="G31" i="20" a="1"/>
  <c r="G31" i="20" s="1"/>
  <c r="G32" i="20" a="1"/>
  <c r="G32" i="20" s="1"/>
  <c r="G33" i="20" a="1"/>
  <c r="G33" i="20" s="1"/>
  <c r="G34" i="20" a="1"/>
  <c r="G34" i="20" s="1"/>
  <c r="G27" i="20" a="1"/>
  <c r="G27" i="20" s="1"/>
  <c r="G20" i="20" a="1"/>
  <c r="G20" i="20" s="1"/>
  <c r="G21" i="20" a="1"/>
  <c r="G21" i="20" s="1"/>
  <c r="G22" i="20" a="1"/>
  <c r="G22" i="20" s="1"/>
  <c r="G23" i="20" a="1"/>
  <c r="G23" i="20" s="1"/>
  <c r="G24" i="20" a="1"/>
  <c r="G24" i="20" s="1"/>
  <c r="N24" i="20" s="1"/>
  <c r="G25" i="20" a="1"/>
  <c r="G25" i="20" s="1"/>
  <c r="G26" i="20" a="1"/>
  <c r="G26" i="20" s="1"/>
  <c r="G19" i="20" a="1"/>
  <c r="G19" i="20" s="1"/>
  <c r="F100" i="20" a="1"/>
  <c r="F100" i="20" s="1"/>
  <c r="F101" i="20" a="1"/>
  <c r="F101" i="20" s="1"/>
  <c r="F102" i="20" a="1"/>
  <c r="F102" i="20" s="1"/>
  <c r="F103" i="20" a="1"/>
  <c r="F103" i="20" s="1"/>
  <c r="F104" i="20" a="1"/>
  <c r="F104" i="20" s="1"/>
  <c r="F105" i="20" a="1"/>
  <c r="F105" i="20" s="1"/>
  <c r="F106" i="20" a="1"/>
  <c r="F106" i="20" s="1"/>
  <c r="F99" i="20" a="1"/>
  <c r="F99" i="20" s="1"/>
  <c r="F92" i="20" a="1"/>
  <c r="F92" i="20" s="1"/>
  <c r="F93" i="20" a="1"/>
  <c r="F93" i="20" s="1"/>
  <c r="F94" i="20" a="1"/>
  <c r="F94" i="20" s="1"/>
  <c r="F95" i="20" a="1"/>
  <c r="F95" i="20" s="1"/>
  <c r="F96" i="20" a="1"/>
  <c r="F96" i="20" s="1"/>
  <c r="F97" i="20" a="1"/>
  <c r="F97" i="20" s="1"/>
  <c r="F98" i="20" a="1"/>
  <c r="F98" i="20" s="1"/>
  <c r="F91" i="20" a="1"/>
  <c r="F91" i="20" s="1"/>
  <c r="F84" i="20" a="1"/>
  <c r="F84" i="20" s="1"/>
  <c r="F85" i="20" a="1"/>
  <c r="F85" i="20" s="1"/>
  <c r="F86" i="20" a="1"/>
  <c r="F86" i="20" s="1"/>
  <c r="F87" i="20" a="1"/>
  <c r="F87" i="20" s="1"/>
  <c r="F88" i="20" a="1"/>
  <c r="F88" i="20" s="1"/>
  <c r="F89" i="20" a="1"/>
  <c r="F89" i="20" s="1"/>
  <c r="F90" i="20" a="1"/>
  <c r="F90" i="20" s="1"/>
  <c r="F83" i="20" a="1"/>
  <c r="F83" i="20" s="1"/>
  <c r="F76" i="20" a="1"/>
  <c r="F76" i="20" s="1"/>
  <c r="F77" i="20" a="1"/>
  <c r="F77" i="20" s="1"/>
  <c r="F78" i="20" a="1"/>
  <c r="F78" i="20" s="1"/>
  <c r="F79" i="20" a="1"/>
  <c r="F79" i="20" s="1"/>
  <c r="F80" i="20" a="1"/>
  <c r="F80" i="20" s="1"/>
  <c r="F81" i="20" a="1"/>
  <c r="F81" i="20" s="1"/>
  <c r="F82" i="20" a="1"/>
  <c r="F82" i="20" s="1"/>
  <c r="F75" i="20" a="1"/>
  <c r="F75" i="20" s="1"/>
  <c r="F68" i="20" a="1"/>
  <c r="F68" i="20" s="1"/>
  <c r="F69" i="20" a="1"/>
  <c r="F69" i="20" s="1"/>
  <c r="F70" i="20" a="1"/>
  <c r="F70" i="20" s="1"/>
  <c r="F71" i="20" a="1"/>
  <c r="F71" i="20" s="1"/>
  <c r="F72" i="20" a="1"/>
  <c r="F72" i="20" s="1"/>
  <c r="F73" i="20" a="1"/>
  <c r="F73" i="20" s="1"/>
  <c r="F74" i="20" a="1"/>
  <c r="F74" i="20" s="1"/>
  <c r="F67" i="20" a="1"/>
  <c r="F67" i="20" s="1"/>
  <c r="F60" i="20" a="1"/>
  <c r="F60" i="20" s="1"/>
  <c r="F61" i="20" a="1"/>
  <c r="F61" i="20" s="1"/>
  <c r="F62" i="20" a="1"/>
  <c r="F62" i="20" s="1"/>
  <c r="F63" i="20" a="1"/>
  <c r="F63" i="20" s="1"/>
  <c r="F64" i="20" a="1"/>
  <c r="F64" i="20" s="1"/>
  <c r="F65" i="20" a="1"/>
  <c r="F65" i="20" s="1"/>
  <c r="F66" i="20" a="1"/>
  <c r="F66" i="20" s="1"/>
  <c r="F59" i="20" a="1"/>
  <c r="F59" i="20" s="1"/>
  <c r="F52" i="20" a="1"/>
  <c r="F52" i="20" s="1"/>
  <c r="F53" i="20" a="1"/>
  <c r="F53" i="20" s="1"/>
  <c r="F54" i="20" a="1"/>
  <c r="F54" i="20" s="1"/>
  <c r="F55" i="20" a="1"/>
  <c r="F55" i="20" s="1"/>
  <c r="F56" i="20" a="1"/>
  <c r="F56" i="20" s="1"/>
  <c r="F57" i="20" a="1"/>
  <c r="F57" i="20" s="1"/>
  <c r="F58" i="20" a="1"/>
  <c r="F58" i="20" s="1"/>
  <c r="F51" i="20" a="1"/>
  <c r="F51" i="20" s="1"/>
  <c r="F44" i="20" a="1"/>
  <c r="F44" i="20" s="1"/>
  <c r="F45" i="20" a="1"/>
  <c r="F45" i="20" s="1"/>
  <c r="F46" i="20" a="1"/>
  <c r="F46" i="20" s="1"/>
  <c r="F47" i="20" a="1"/>
  <c r="F47" i="20" s="1"/>
  <c r="F48" i="20" a="1"/>
  <c r="F48" i="20" s="1"/>
  <c r="F49" i="20" a="1"/>
  <c r="F49" i="20" s="1"/>
  <c r="F50" i="20" a="1"/>
  <c r="F50" i="20" s="1"/>
  <c r="F43" i="20" a="1"/>
  <c r="F43" i="20" s="1"/>
  <c r="F36" i="20" a="1"/>
  <c r="F36" i="20" s="1"/>
  <c r="F37" i="20" a="1"/>
  <c r="F37" i="20" s="1"/>
  <c r="F38" i="20" a="1"/>
  <c r="F38" i="20" s="1"/>
  <c r="F39" i="20" a="1"/>
  <c r="F39" i="20" s="1"/>
  <c r="F40" i="20" a="1"/>
  <c r="F40" i="20" s="1"/>
  <c r="F41" i="20" a="1"/>
  <c r="F41" i="20" s="1"/>
  <c r="F42" i="20" a="1"/>
  <c r="F42" i="20" s="1"/>
  <c r="F35" i="20" a="1"/>
  <c r="F35" i="20" s="1"/>
  <c r="F28" i="20" a="1"/>
  <c r="F28" i="20" s="1"/>
  <c r="F29" i="20" a="1"/>
  <c r="F29" i="20" s="1"/>
  <c r="F30" i="20" a="1"/>
  <c r="F30" i="20" s="1"/>
  <c r="F31" i="20" a="1"/>
  <c r="F31" i="20" s="1"/>
  <c r="F32" i="20" a="1"/>
  <c r="F32" i="20" s="1"/>
  <c r="F33" i="20" a="1"/>
  <c r="F33" i="20" s="1"/>
  <c r="F34" i="20" a="1"/>
  <c r="F34" i="20" s="1"/>
  <c r="F27" i="20" a="1"/>
  <c r="F27" i="20" s="1"/>
  <c r="F20" i="20" a="1"/>
  <c r="F20" i="20" s="1"/>
  <c r="F21" i="20" a="1"/>
  <c r="F21" i="20" s="1"/>
  <c r="F22" i="20" a="1"/>
  <c r="F22" i="20" s="1"/>
  <c r="F23" i="20" a="1"/>
  <c r="F23" i="20" s="1"/>
  <c r="F24" i="20" a="1"/>
  <c r="F24" i="20" s="1"/>
  <c r="F25" i="20" a="1"/>
  <c r="F25" i="20" s="1"/>
  <c r="F26" i="20" a="1"/>
  <c r="F26" i="20" s="1"/>
  <c r="F19" i="20" a="1"/>
  <c r="F19" i="20" s="1"/>
  <c r="F12" i="20" a="1"/>
  <c r="F12" i="20" s="1"/>
  <c r="F13" i="20" a="1"/>
  <c r="F13" i="20" s="1"/>
  <c r="F14" i="20" a="1"/>
  <c r="F14" i="20" s="1"/>
  <c r="F15" i="20" a="1"/>
  <c r="F15" i="20" s="1"/>
  <c r="F16" i="20" a="1"/>
  <c r="F16" i="20" s="1"/>
  <c r="F17" i="20" a="1"/>
  <c r="F17" i="20" s="1"/>
  <c r="F18" i="20" a="1"/>
  <c r="F18" i="20" s="1"/>
  <c r="F11" i="20" a="1"/>
  <c r="F11" i="20" s="1"/>
  <c r="E100" i="20" a="1"/>
  <c r="E100" i="20" s="1"/>
  <c r="E101" i="20" a="1"/>
  <c r="E101" i="20" s="1"/>
  <c r="E102" i="20" a="1"/>
  <c r="E102" i="20" s="1"/>
  <c r="E103" i="20" a="1"/>
  <c r="E103" i="20" s="1"/>
  <c r="E104" i="20" a="1"/>
  <c r="E104" i="20" s="1"/>
  <c r="E105" i="20" a="1"/>
  <c r="E105" i="20" s="1"/>
  <c r="E106" i="20" a="1"/>
  <c r="E106" i="20" s="1"/>
  <c r="E99" i="20" a="1"/>
  <c r="E99" i="20" s="1"/>
  <c r="E92" i="20"/>
  <c r="E93" i="20"/>
  <c r="E94" i="20"/>
  <c r="E95" i="20"/>
  <c r="E96" i="20"/>
  <c r="E97" i="20"/>
  <c r="E98" i="20"/>
  <c r="E91" i="20" a="1"/>
  <c r="E91" i="20" s="1"/>
  <c r="E84" i="20" a="1"/>
  <c r="E84" i="20" s="1"/>
  <c r="E85" i="20" a="1"/>
  <c r="E85" i="20" s="1"/>
  <c r="E86" i="20" a="1"/>
  <c r="E86" i="20" s="1"/>
  <c r="E87" i="20" a="1"/>
  <c r="E87" i="20" s="1"/>
  <c r="E88" i="20" a="1"/>
  <c r="E88" i="20" s="1"/>
  <c r="E89" i="20" a="1"/>
  <c r="E89" i="20" s="1"/>
  <c r="E90" i="20" a="1"/>
  <c r="E90" i="20" s="1"/>
  <c r="E83" i="20" a="1"/>
  <c r="E83" i="20" s="1"/>
  <c r="E76" i="20" a="1"/>
  <c r="E76" i="20" s="1"/>
  <c r="E77" i="20" a="1"/>
  <c r="E77" i="20" s="1"/>
  <c r="E78" i="20" a="1"/>
  <c r="E78" i="20" s="1"/>
  <c r="E79" i="20" a="1"/>
  <c r="E79" i="20" s="1"/>
  <c r="E80" i="20" a="1"/>
  <c r="E80" i="20" s="1"/>
  <c r="E81" i="20" a="1"/>
  <c r="E81" i="20" s="1"/>
  <c r="E82" i="20" a="1"/>
  <c r="E82" i="20" s="1"/>
  <c r="E75" i="20" a="1"/>
  <c r="E75" i="20" s="1"/>
  <c r="E68" i="20" a="1"/>
  <c r="E68" i="20" s="1"/>
  <c r="E69" i="20" a="1"/>
  <c r="E69" i="20" s="1"/>
  <c r="E70" i="20" a="1"/>
  <c r="E70" i="20" s="1"/>
  <c r="E71" i="20" a="1"/>
  <c r="E71" i="20" s="1"/>
  <c r="E72" i="20" a="1"/>
  <c r="E72" i="20" s="1"/>
  <c r="E73" i="20" a="1"/>
  <c r="E73" i="20" s="1"/>
  <c r="E74" i="20" a="1"/>
  <c r="E74" i="20" s="1"/>
  <c r="E67" i="20" a="1"/>
  <c r="E67" i="20" s="1"/>
  <c r="E60" i="20" a="1"/>
  <c r="E60" i="20" s="1"/>
  <c r="E61" i="20" a="1"/>
  <c r="E61" i="20" s="1"/>
  <c r="E62" i="20" a="1"/>
  <c r="E62" i="20" s="1"/>
  <c r="E63" i="20" a="1"/>
  <c r="E63" i="20" s="1"/>
  <c r="E64" i="20" a="1"/>
  <c r="E64" i="20" s="1"/>
  <c r="E65" i="20" a="1"/>
  <c r="E65" i="20" s="1"/>
  <c r="E66" i="20" a="1"/>
  <c r="E66" i="20" s="1"/>
  <c r="E59" i="20" a="1"/>
  <c r="E59" i="20" s="1"/>
  <c r="E52" i="20" a="1"/>
  <c r="E52" i="20" s="1"/>
  <c r="E53" i="20" a="1"/>
  <c r="E53" i="20" s="1"/>
  <c r="E54" i="20" a="1"/>
  <c r="E54" i="20" s="1"/>
  <c r="E55" i="20" a="1"/>
  <c r="E55" i="20" s="1"/>
  <c r="E56" i="20" a="1"/>
  <c r="E56" i="20" s="1"/>
  <c r="E57" i="20" a="1"/>
  <c r="E57" i="20" s="1"/>
  <c r="E58" i="20" a="1"/>
  <c r="E58" i="20" s="1"/>
  <c r="E51" i="20" a="1"/>
  <c r="E51" i="20" s="1"/>
  <c r="E44" i="20" a="1"/>
  <c r="E44" i="20" s="1"/>
  <c r="E45" i="20" a="1"/>
  <c r="E45" i="20" s="1"/>
  <c r="E46" i="20" a="1"/>
  <c r="E46" i="20" s="1"/>
  <c r="E47" i="20" a="1"/>
  <c r="E47" i="20" s="1"/>
  <c r="E48" i="20" a="1"/>
  <c r="E48" i="20" s="1"/>
  <c r="E49" i="20" a="1"/>
  <c r="E49" i="20" s="1"/>
  <c r="E50" i="20" a="1"/>
  <c r="E50" i="20" s="1"/>
  <c r="E43" i="20" a="1"/>
  <c r="E43" i="20" s="1"/>
  <c r="E36" i="20" a="1"/>
  <c r="E36" i="20" s="1"/>
  <c r="E37" i="20" a="1"/>
  <c r="E37" i="20" s="1"/>
  <c r="E38" i="20" a="1"/>
  <c r="E38" i="20" s="1"/>
  <c r="E39" i="20" a="1"/>
  <c r="E39" i="20" s="1"/>
  <c r="E40" i="20" a="1"/>
  <c r="E40" i="20" s="1"/>
  <c r="E41" i="20" a="1"/>
  <c r="E41" i="20" s="1"/>
  <c r="E42" i="20" a="1"/>
  <c r="E42" i="20" s="1"/>
  <c r="E35" i="20" a="1"/>
  <c r="E35" i="20" s="1"/>
  <c r="E28" i="20" a="1"/>
  <c r="E28" i="20" s="1"/>
  <c r="E29" i="20" a="1"/>
  <c r="E29" i="20" s="1"/>
  <c r="E30" i="20" a="1"/>
  <c r="E30" i="20" s="1"/>
  <c r="E31" i="20" a="1"/>
  <c r="E31" i="20" s="1"/>
  <c r="E32" i="20" a="1"/>
  <c r="E32" i="20" s="1"/>
  <c r="E33" i="20" a="1"/>
  <c r="E33" i="20" s="1"/>
  <c r="E34" i="20" a="1"/>
  <c r="E34" i="20" s="1"/>
  <c r="E27" i="20" a="1"/>
  <c r="E27" i="20" s="1"/>
  <c r="E20" i="20" a="1"/>
  <c r="E20" i="20" s="1"/>
  <c r="E21" i="20" a="1"/>
  <c r="E21" i="20" s="1"/>
  <c r="E22" i="20" a="1"/>
  <c r="E22" i="20" s="1"/>
  <c r="E23" i="20" a="1"/>
  <c r="E23" i="20" s="1"/>
  <c r="E24" i="20" a="1"/>
  <c r="E24" i="20" s="1"/>
  <c r="E25" i="20" a="1"/>
  <c r="E25" i="20" s="1"/>
  <c r="E26" i="20" a="1"/>
  <c r="E26" i="20" s="1"/>
  <c r="E19" i="20" a="1"/>
  <c r="E19" i="20" s="1"/>
  <c r="E12" i="20" a="1"/>
  <c r="E12" i="20" s="1"/>
  <c r="E13" i="20" a="1"/>
  <c r="E13" i="20" s="1"/>
  <c r="E14" i="20" a="1"/>
  <c r="E14" i="20" s="1"/>
  <c r="E15" i="20" a="1"/>
  <c r="E15" i="20" s="1"/>
  <c r="E16" i="20" a="1"/>
  <c r="E16" i="20" s="1"/>
  <c r="E17" i="20" a="1"/>
  <c r="E17" i="20" s="1"/>
  <c r="E18" i="20" a="1"/>
  <c r="E18" i="20" s="1"/>
  <c r="E11" i="20" a="1"/>
  <c r="E11" i="20" s="1"/>
  <c r="G12" i="20" a="1"/>
  <c r="G12" i="20" s="1"/>
  <c r="G13" i="20" a="1"/>
  <c r="G13" i="20" s="1"/>
  <c r="G14" i="20" a="1"/>
  <c r="G14" i="20" s="1"/>
  <c r="G15" i="20" a="1"/>
  <c r="G15" i="20" s="1"/>
  <c r="G16" i="20" a="1"/>
  <c r="G16" i="20" s="1"/>
  <c r="G17" i="20" a="1"/>
  <c r="G17" i="20" s="1"/>
  <c r="G18" i="20" a="1"/>
  <c r="G18" i="20" s="1"/>
  <c r="G11" i="20" a="1"/>
  <c r="G11" i="20" s="1"/>
  <c r="D20" i="20" a="1"/>
  <c r="D20" i="20" s="1"/>
  <c r="D21" i="20" a="1"/>
  <c r="D21" i="20" s="1"/>
  <c r="D22" i="20" a="1"/>
  <c r="D22" i="20" s="1"/>
  <c r="D23" i="20" a="1"/>
  <c r="D23" i="20" s="1"/>
  <c r="D24" i="20" a="1"/>
  <c r="D24" i="20" s="1"/>
  <c r="D25" i="20" a="1"/>
  <c r="D25" i="20" s="1"/>
  <c r="D26" i="20" a="1"/>
  <c r="D26" i="20" s="1"/>
  <c r="D19" i="20" a="1"/>
  <c r="D19" i="20" s="1"/>
  <c r="D12" i="20" a="1"/>
  <c r="D12" i="20" s="1"/>
  <c r="D13" i="20" a="1"/>
  <c r="D13" i="20" s="1"/>
  <c r="D14" i="20" a="1"/>
  <c r="D14" i="20" s="1"/>
  <c r="D15" i="20" a="1"/>
  <c r="D15" i="20" s="1"/>
  <c r="D16" i="20" a="1"/>
  <c r="D16" i="20" s="1"/>
  <c r="D17" i="20" a="1"/>
  <c r="D17" i="20" s="1"/>
  <c r="D18" i="20" a="1"/>
  <c r="D18" i="20" s="1"/>
  <c r="D11" i="20" a="1"/>
  <c r="D11" i="20" s="1"/>
  <c r="D100" i="20"/>
  <c r="D101" i="20"/>
  <c r="D102" i="20"/>
  <c r="D103" i="20"/>
  <c r="D104" i="20"/>
  <c r="D105" i="20"/>
  <c r="D106" i="20"/>
  <c r="D99" i="20"/>
  <c r="D92" i="20"/>
  <c r="D93" i="20"/>
  <c r="D94" i="20"/>
  <c r="D95" i="20"/>
  <c r="D96" i="20"/>
  <c r="D97" i="20"/>
  <c r="D98" i="20"/>
  <c r="D91" i="20"/>
  <c r="D84" i="20"/>
  <c r="D85" i="20"/>
  <c r="D86" i="20"/>
  <c r="D87" i="20"/>
  <c r="D88" i="20"/>
  <c r="D89" i="20"/>
  <c r="D90" i="20"/>
  <c r="D83" i="20"/>
  <c r="D76" i="20"/>
  <c r="D77" i="20"/>
  <c r="D78" i="20"/>
  <c r="D79" i="20"/>
  <c r="D80" i="20"/>
  <c r="D81" i="20"/>
  <c r="D82" i="20"/>
  <c r="D75" i="20"/>
  <c r="D68" i="20"/>
  <c r="D69" i="20"/>
  <c r="D70" i="20"/>
  <c r="D71" i="20"/>
  <c r="D72" i="20"/>
  <c r="D73" i="20"/>
  <c r="D74" i="20"/>
  <c r="D67" i="20"/>
  <c r="D60" i="20"/>
  <c r="D61" i="20"/>
  <c r="D62" i="20"/>
  <c r="D63" i="20"/>
  <c r="D64" i="20"/>
  <c r="D65" i="20"/>
  <c r="D66" i="20"/>
  <c r="D59" i="20"/>
  <c r="D52" i="20"/>
  <c r="D53" i="20"/>
  <c r="D54" i="20"/>
  <c r="D55" i="20"/>
  <c r="D56" i="20"/>
  <c r="D57" i="20"/>
  <c r="D58" i="20"/>
  <c r="D51" i="20"/>
  <c r="D44" i="20"/>
  <c r="D45" i="20"/>
  <c r="D46" i="20"/>
  <c r="D47" i="20"/>
  <c r="D48" i="20"/>
  <c r="D49" i="20"/>
  <c r="D50" i="20"/>
  <c r="D43" i="20"/>
  <c r="D36" i="20"/>
  <c r="D37" i="20"/>
  <c r="D38" i="20"/>
  <c r="D39" i="20"/>
  <c r="D40" i="20"/>
  <c r="D41" i="20"/>
  <c r="D42" i="20"/>
  <c r="D35" i="20"/>
  <c r="D28" i="20"/>
  <c r="D29" i="20"/>
  <c r="D30" i="20"/>
  <c r="D31" i="20"/>
  <c r="D32" i="20"/>
  <c r="D33" i="20"/>
  <c r="D34" i="20"/>
  <c r="D27" i="20"/>
  <c r="X21" i="20" l="1"/>
  <c r="W21" i="20"/>
  <c r="R21" i="20"/>
  <c r="T21" i="20"/>
  <c r="X37" i="20"/>
  <c r="W37" i="20"/>
  <c r="T37" i="20"/>
  <c r="R37" i="20"/>
  <c r="T53" i="20"/>
  <c r="X53" i="20"/>
  <c r="R53" i="20"/>
  <c r="T61" i="20"/>
  <c r="X61" i="20"/>
  <c r="R61" i="20"/>
  <c r="W61" i="20"/>
  <c r="T77" i="20"/>
  <c r="X77" i="20"/>
  <c r="R77" i="20"/>
  <c r="W77" i="20"/>
  <c r="X93" i="20"/>
  <c r="T93" i="20"/>
  <c r="R93" i="20"/>
  <c r="W12" i="20"/>
  <c r="R12" i="20"/>
  <c r="X12" i="20"/>
  <c r="T12" i="20"/>
  <c r="W20" i="20"/>
  <c r="R20" i="20"/>
  <c r="T20" i="20"/>
  <c r="X20" i="20"/>
  <c r="P28" i="20"/>
  <c r="W28" i="20"/>
  <c r="X28" i="20"/>
  <c r="T28" i="20"/>
  <c r="W36" i="20"/>
  <c r="T36" i="20"/>
  <c r="R36" i="20"/>
  <c r="X36" i="20"/>
  <c r="T44" i="20"/>
  <c r="W44" i="20"/>
  <c r="R44" i="20"/>
  <c r="X44" i="20"/>
  <c r="T52" i="20"/>
  <c r="R52" i="20"/>
  <c r="X52" i="20"/>
  <c r="T60" i="20"/>
  <c r="W60" i="20"/>
  <c r="R60" i="20"/>
  <c r="X60" i="20"/>
  <c r="P68" i="20"/>
  <c r="T68" i="20"/>
  <c r="X68" i="20"/>
  <c r="W68" i="20"/>
  <c r="R76" i="20"/>
  <c r="T76" i="20"/>
  <c r="X76" i="20"/>
  <c r="W76" i="20"/>
  <c r="R84" i="20"/>
  <c r="T84" i="20"/>
  <c r="W84" i="20"/>
  <c r="X84" i="20"/>
  <c r="R92" i="20"/>
  <c r="T92" i="20"/>
  <c r="X92" i="20"/>
  <c r="R100" i="20"/>
  <c r="T100" i="20"/>
  <c r="X100" i="20"/>
  <c r="W100" i="20"/>
  <c r="X11" i="20"/>
  <c r="W11" i="20"/>
  <c r="R11" i="20"/>
  <c r="T11" i="20"/>
  <c r="X27" i="20"/>
  <c r="W27" i="20"/>
  <c r="R27" i="20"/>
  <c r="T27" i="20"/>
  <c r="X43" i="20"/>
  <c r="R43" i="20"/>
  <c r="W43" i="20"/>
  <c r="T43" i="20"/>
  <c r="W59" i="20"/>
  <c r="X59" i="20"/>
  <c r="R59" i="20"/>
  <c r="T59" i="20"/>
  <c r="W75" i="20"/>
  <c r="R75" i="20"/>
  <c r="X75" i="20"/>
  <c r="T75" i="20"/>
  <c r="R99" i="20"/>
  <c r="W99" i="20"/>
  <c r="T99" i="20"/>
  <c r="X99" i="20"/>
  <c r="T18" i="20"/>
  <c r="X18" i="20"/>
  <c r="R18" i="20"/>
  <c r="W18" i="20"/>
  <c r="T26" i="20"/>
  <c r="X26" i="20"/>
  <c r="W26" i="20"/>
  <c r="R26" i="20"/>
  <c r="T34" i="20"/>
  <c r="X34" i="20"/>
  <c r="R34" i="20"/>
  <c r="W34" i="20"/>
  <c r="T42" i="20"/>
  <c r="X42" i="20"/>
  <c r="R42" i="20"/>
  <c r="W42" i="20"/>
  <c r="T50" i="20"/>
  <c r="X50" i="20"/>
  <c r="R50" i="20"/>
  <c r="W50" i="20"/>
  <c r="W58" i="20"/>
  <c r="T58" i="20"/>
  <c r="X58" i="20"/>
  <c r="R58" i="20"/>
  <c r="W66" i="20"/>
  <c r="T66" i="20"/>
  <c r="X66" i="20"/>
  <c r="R66" i="20"/>
  <c r="W74" i="20"/>
  <c r="T74" i="20"/>
  <c r="X74" i="20"/>
  <c r="R74" i="20"/>
  <c r="W82" i="20"/>
  <c r="X82" i="20"/>
  <c r="T82" i="20"/>
  <c r="R82" i="20"/>
  <c r="W90" i="20"/>
  <c r="X90" i="20"/>
  <c r="T90" i="20"/>
  <c r="R90" i="20"/>
  <c r="W98" i="20"/>
  <c r="R98" i="20"/>
  <c r="X98" i="20"/>
  <c r="T98" i="20"/>
  <c r="W106" i="20"/>
  <c r="R106" i="20"/>
  <c r="T106" i="20"/>
  <c r="T17" i="20"/>
  <c r="X17" i="20"/>
  <c r="W17" i="20"/>
  <c r="R17" i="20"/>
  <c r="Q25" i="20"/>
  <c r="T25" i="20"/>
  <c r="X25" i="20"/>
  <c r="R25" i="20"/>
  <c r="W25" i="20"/>
  <c r="P33" i="20"/>
  <c r="T33" i="20"/>
  <c r="X33" i="20"/>
  <c r="W33" i="20"/>
  <c r="X41" i="20"/>
  <c r="R41" i="20"/>
  <c r="W41" i="20"/>
  <c r="T49" i="20"/>
  <c r="X49" i="20"/>
  <c r="R49" i="20"/>
  <c r="W49" i="20"/>
  <c r="T57" i="20"/>
  <c r="X57" i="20"/>
  <c r="R57" i="20"/>
  <c r="W57" i="20"/>
  <c r="Q65" i="20"/>
  <c r="T65" i="20"/>
  <c r="X65" i="20"/>
  <c r="R65" i="20"/>
  <c r="W65" i="20"/>
  <c r="P73" i="20"/>
  <c r="T73" i="20"/>
  <c r="X73" i="20"/>
  <c r="W73" i="20"/>
  <c r="R81" i="20"/>
  <c r="X81" i="20"/>
  <c r="W81" i="20"/>
  <c r="R89" i="20"/>
  <c r="X89" i="20"/>
  <c r="T89" i="20"/>
  <c r="W89" i="20"/>
  <c r="R97" i="20"/>
  <c r="W97" i="20"/>
  <c r="T97" i="20"/>
  <c r="X105" i="20"/>
  <c r="R105" i="20"/>
  <c r="W105" i="20"/>
  <c r="T105" i="20"/>
  <c r="X19" i="20"/>
  <c r="W19" i="20"/>
  <c r="R19" i="20"/>
  <c r="T19" i="20"/>
  <c r="X35" i="20"/>
  <c r="R35" i="20"/>
  <c r="W35" i="20"/>
  <c r="T35" i="20"/>
  <c r="X51" i="20"/>
  <c r="R51" i="20"/>
  <c r="W51" i="20"/>
  <c r="T51" i="20"/>
  <c r="W67" i="20"/>
  <c r="X67" i="20"/>
  <c r="R67" i="20"/>
  <c r="T67" i="20"/>
  <c r="W83" i="20"/>
  <c r="R83" i="20"/>
  <c r="X83" i="20"/>
  <c r="T83" i="20"/>
  <c r="W91" i="20"/>
  <c r="R91" i="20"/>
  <c r="X91" i="20"/>
  <c r="T91" i="20"/>
  <c r="W16" i="20"/>
  <c r="R16" i="20"/>
  <c r="T16" i="20"/>
  <c r="X16" i="20"/>
  <c r="Q24" i="20"/>
  <c r="W24" i="20"/>
  <c r="R24" i="20"/>
  <c r="X24" i="20"/>
  <c r="T24" i="20"/>
  <c r="P32" i="20"/>
  <c r="W32" i="20"/>
  <c r="X32" i="20"/>
  <c r="T32" i="20"/>
  <c r="W40" i="20"/>
  <c r="R40" i="20"/>
  <c r="X40" i="20"/>
  <c r="W48" i="20"/>
  <c r="T48" i="20"/>
  <c r="R48" i="20"/>
  <c r="X48" i="20"/>
  <c r="W56" i="20"/>
  <c r="T56" i="20"/>
  <c r="X56" i="20"/>
  <c r="R56" i="20"/>
  <c r="Q64" i="20"/>
  <c r="W64" i="20"/>
  <c r="T64" i="20"/>
  <c r="R64" i="20"/>
  <c r="X64" i="20"/>
  <c r="P72" i="20"/>
  <c r="W72" i="20"/>
  <c r="T72" i="20"/>
  <c r="X72" i="20"/>
  <c r="W80" i="20"/>
  <c r="R80" i="20"/>
  <c r="X80" i="20"/>
  <c r="T88" i="20"/>
  <c r="W88" i="20"/>
  <c r="R88" i="20"/>
  <c r="X88" i="20"/>
  <c r="T96" i="20"/>
  <c r="R96" i="20"/>
  <c r="W96" i="20"/>
  <c r="T104" i="20"/>
  <c r="X104" i="20"/>
  <c r="R104" i="20"/>
  <c r="W104" i="20"/>
  <c r="W15" i="20"/>
  <c r="T15" i="20"/>
  <c r="X15" i="20"/>
  <c r="R15" i="20"/>
  <c r="Q23" i="20"/>
  <c r="W23" i="20"/>
  <c r="T23" i="20"/>
  <c r="R23" i="20"/>
  <c r="X23" i="20"/>
  <c r="P31" i="20"/>
  <c r="W31" i="20"/>
  <c r="T31" i="20"/>
  <c r="X31" i="20"/>
  <c r="W39" i="20"/>
  <c r="X39" i="20"/>
  <c r="R39" i="20"/>
  <c r="W47" i="20"/>
  <c r="R47" i="20"/>
  <c r="T47" i="20"/>
  <c r="X47" i="20"/>
  <c r="W55" i="20"/>
  <c r="X55" i="20"/>
  <c r="T55" i="20"/>
  <c r="R55" i="20"/>
  <c r="Q63" i="20"/>
  <c r="W63" i="20"/>
  <c r="T63" i="20"/>
  <c r="R63" i="20"/>
  <c r="X63" i="20"/>
  <c r="P71" i="20"/>
  <c r="W71" i="20"/>
  <c r="T71" i="20"/>
  <c r="X71" i="20"/>
  <c r="W79" i="20"/>
  <c r="R79" i="20"/>
  <c r="X79" i="20"/>
  <c r="T87" i="20"/>
  <c r="W87" i="20"/>
  <c r="R87" i="20"/>
  <c r="X87" i="20"/>
  <c r="T95" i="20"/>
  <c r="R95" i="20"/>
  <c r="W95" i="20"/>
  <c r="T103" i="20"/>
  <c r="X103" i="20"/>
  <c r="R103" i="20"/>
  <c r="W103" i="20"/>
  <c r="X14" i="20"/>
  <c r="T14" i="20"/>
  <c r="W14" i="20"/>
  <c r="R14" i="20"/>
  <c r="X22" i="20"/>
  <c r="T22" i="20"/>
  <c r="R22" i="20"/>
  <c r="W22" i="20"/>
  <c r="P30" i="20"/>
  <c r="X30" i="20"/>
  <c r="T30" i="20"/>
  <c r="W30" i="20"/>
  <c r="X38" i="20"/>
  <c r="R38" i="20"/>
  <c r="T38" i="20"/>
  <c r="W38" i="20"/>
  <c r="X46" i="20"/>
  <c r="R46" i="20"/>
  <c r="T46" i="20"/>
  <c r="W46" i="20"/>
  <c r="X54" i="20"/>
  <c r="R54" i="20"/>
  <c r="T54" i="20"/>
  <c r="X62" i="20"/>
  <c r="R62" i="20"/>
  <c r="W62" i="20"/>
  <c r="T62" i="20"/>
  <c r="P70" i="20"/>
  <c r="X70" i="20"/>
  <c r="W70" i="20"/>
  <c r="T70" i="20"/>
  <c r="X78" i="20"/>
  <c r="W78" i="20"/>
  <c r="R78" i="20"/>
  <c r="T78" i="20"/>
  <c r="X86" i="20"/>
  <c r="W86" i="20"/>
  <c r="R86" i="20"/>
  <c r="T86" i="20"/>
  <c r="X94" i="20"/>
  <c r="R94" i="20"/>
  <c r="T94" i="20"/>
  <c r="W102" i="20"/>
  <c r="X102" i="20"/>
  <c r="R102" i="20"/>
  <c r="T102" i="20"/>
  <c r="X13" i="20"/>
  <c r="W13" i="20"/>
  <c r="R13" i="20"/>
  <c r="T13" i="20"/>
  <c r="P29" i="20"/>
  <c r="X29" i="20"/>
  <c r="W29" i="20"/>
  <c r="T29" i="20"/>
  <c r="T45" i="20"/>
  <c r="X45" i="20"/>
  <c r="R45" i="20"/>
  <c r="W45" i="20"/>
  <c r="P69" i="20"/>
  <c r="T69" i="20"/>
  <c r="X69" i="20"/>
  <c r="W69" i="20"/>
  <c r="X85" i="20"/>
  <c r="T85" i="20"/>
  <c r="W85" i="20"/>
  <c r="R85" i="20"/>
  <c r="W101" i="20"/>
  <c r="T101" i="20"/>
  <c r="X101" i="20"/>
  <c r="R101" i="20"/>
  <c r="P46" i="20"/>
  <c r="Q46" i="20"/>
  <c r="P12" i="20"/>
  <c r="Q12" i="20"/>
  <c r="P20" i="20"/>
  <c r="Q20" i="20"/>
  <c r="P36" i="20"/>
  <c r="Q36" i="20"/>
  <c r="P44" i="20"/>
  <c r="Q44" i="20"/>
  <c r="P52" i="20"/>
  <c r="Q52" i="20"/>
  <c r="P60" i="20"/>
  <c r="Q60" i="20"/>
  <c r="P76" i="20"/>
  <c r="Q76" i="20"/>
  <c r="P84" i="20"/>
  <c r="Q84" i="20"/>
  <c r="P92" i="20"/>
  <c r="Q92" i="20"/>
  <c r="P100" i="20"/>
  <c r="Q100" i="20"/>
  <c r="P22" i="20"/>
  <c r="Q22" i="20"/>
  <c r="P54" i="20"/>
  <c r="Q54" i="20"/>
  <c r="P19" i="20"/>
  <c r="Q19" i="20"/>
  <c r="P43" i="20"/>
  <c r="Q43" i="20"/>
  <c r="P59" i="20"/>
  <c r="Q59" i="20"/>
  <c r="P75" i="20"/>
  <c r="Q75" i="20"/>
  <c r="P91" i="20"/>
  <c r="Q91" i="20"/>
  <c r="P14" i="20"/>
  <c r="Q14" i="20"/>
  <c r="P38" i="20"/>
  <c r="Q38" i="20"/>
  <c r="P62" i="20"/>
  <c r="Q62" i="20"/>
  <c r="P11" i="20"/>
  <c r="Q11" i="20"/>
  <c r="P35" i="20"/>
  <c r="Q35" i="20"/>
  <c r="P51" i="20"/>
  <c r="Q51" i="20"/>
  <c r="P67" i="20"/>
  <c r="Q67" i="20"/>
  <c r="P83" i="20"/>
  <c r="Q83" i="20"/>
  <c r="P99" i="20"/>
  <c r="Q99" i="20"/>
  <c r="P18" i="20"/>
  <c r="Q18" i="20"/>
  <c r="P26" i="20"/>
  <c r="Q26" i="20"/>
  <c r="P34" i="20"/>
  <c r="Q34" i="20"/>
  <c r="P42" i="20"/>
  <c r="Q42" i="20"/>
  <c r="P50" i="20"/>
  <c r="Q50" i="20"/>
  <c r="P58" i="20"/>
  <c r="Q58" i="20"/>
  <c r="P66" i="20"/>
  <c r="Q66" i="20"/>
  <c r="P74" i="20"/>
  <c r="Q74" i="20"/>
  <c r="P82" i="20"/>
  <c r="Q82" i="20"/>
  <c r="P90" i="20"/>
  <c r="Q90" i="20"/>
  <c r="P98" i="20"/>
  <c r="Q98" i="20"/>
  <c r="P106" i="20"/>
  <c r="Q106" i="20"/>
  <c r="P17" i="20"/>
  <c r="Q17" i="20"/>
  <c r="P41" i="20"/>
  <c r="Q41" i="20"/>
  <c r="P49" i="20"/>
  <c r="Q49" i="20"/>
  <c r="P57" i="20"/>
  <c r="Q57" i="20"/>
  <c r="P81" i="20"/>
  <c r="Q81" i="20"/>
  <c r="P89" i="20"/>
  <c r="Q89" i="20"/>
  <c r="P97" i="20"/>
  <c r="Q97" i="20"/>
  <c r="P105" i="20"/>
  <c r="Q105" i="20"/>
  <c r="P88" i="20"/>
  <c r="Q88" i="20"/>
  <c r="P96" i="20"/>
  <c r="Q96" i="20"/>
  <c r="P104" i="20"/>
  <c r="Q104" i="20"/>
  <c r="P27" i="20"/>
  <c r="Q27" i="20"/>
  <c r="P16" i="20"/>
  <c r="Q16" i="20"/>
  <c r="P40" i="20"/>
  <c r="Q40" i="20"/>
  <c r="P48" i="20"/>
  <c r="Q48" i="20"/>
  <c r="P56" i="20"/>
  <c r="Q56" i="20"/>
  <c r="P80" i="20"/>
  <c r="Q80" i="20"/>
  <c r="P15" i="20"/>
  <c r="Q15" i="20"/>
  <c r="P39" i="20"/>
  <c r="Q39" i="20"/>
  <c r="P47" i="20"/>
  <c r="Q47" i="20"/>
  <c r="P55" i="20"/>
  <c r="Q55" i="20"/>
  <c r="P79" i="20"/>
  <c r="Q79" i="20"/>
  <c r="P87" i="20"/>
  <c r="Q87" i="20"/>
  <c r="P95" i="20"/>
  <c r="Q95" i="20"/>
  <c r="P103" i="20"/>
  <c r="Q103" i="20"/>
  <c r="P94" i="20"/>
  <c r="Q94" i="20"/>
  <c r="P102" i="20"/>
  <c r="Q102" i="20"/>
  <c r="P78" i="20"/>
  <c r="Q78" i="20"/>
  <c r="P86" i="20"/>
  <c r="Q86" i="20"/>
  <c r="P13" i="20"/>
  <c r="Q13" i="20"/>
  <c r="P21" i="20"/>
  <c r="Q21" i="20"/>
  <c r="P37" i="20"/>
  <c r="Q37" i="20"/>
  <c r="P45" i="20"/>
  <c r="Q45" i="20"/>
  <c r="P53" i="20"/>
  <c r="Q53" i="20"/>
  <c r="P61" i="20"/>
  <c r="Q61" i="20"/>
  <c r="P77" i="20"/>
  <c r="Q77" i="20"/>
  <c r="P85" i="20"/>
  <c r="Q85" i="20"/>
  <c r="P93" i="20"/>
  <c r="Q93" i="20"/>
  <c r="P101" i="20"/>
  <c r="Q101" i="20"/>
  <c r="U25" i="20"/>
  <c r="V25" i="20"/>
  <c r="O25" i="20"/>
  <c r="S25" i="20"/>
  <c r="O89" i="20"/>
  <c r="S89" i="20"/>
  <c r="O40" i="20"/>
  <c r="S40" i="20"/>
  <c r="U40" i="20"/>
  <c r="V40" i="20"/>
  <c r="O64" i="20"/>
  <c r="S64" i="20"/>
  <c r="V64" i="20"/>
  <c r="U64" i="20"/>
  <c r="S96" i="20"/>
  <c r="U96" i="20"/>
  <c r="V96" i="20"/>
  <c r="O96" i="20"/>
  <c r="S33" i="20"/>
  <c r="U33" i="20"/>
  <c r="V33" i="20"/>
  <c r="O33" i="20"/>
  <c r="O73" i="20"/>
  <c r="S73" i="20"/>
  <c r="V73" i="20"/>
  <c r="U73" i="20"/>
  <c r="U97" i="20"/>
  <c r="V97" i="20"/>
  <c r="O97" i="20"/>
  <c r="S97" i="20"/>
  <c r="S24" i="20"/>
  <c r="U24" i="20"/>
  <c r="V24" i="20"/>
  <c r="O24" i="20"/>
  <c r="S48" i="20"/>
  <c r="O48" i="20"/>
  <c r="S72" i="20"/>
  <c r="U72" i="20"/>
  <c r="V72" i="20"/>
  <c r="O72" i="20"/>
  <c r="O88" i="20"/>
  <c r="S88" i="20"/>
  <c r="O15" i="20"/>
  <c r="S15" i="20"/>
  <c r="U15" i="20"/>
  <c r="V15" i="20"/>
  <c r="O23" i="20"/>
  <c r="S23" i="20"/>
  <c r="U23" i="20"/>
  <c r="V23" i="20"/>
  <c r="U31" i="20"/>
  <c r="S31" i="20"/>
  <c r="V31" i="20"/>
  <c r="O31" i="20"/>
  <c r="V39" i="20"/>
  <c r="O39" i="20"/>
  <c r="S39" i="20"/>
  <c r="U39" i="20"/>
  <c r="O47" i="20"/>
  <c r="S47" i="20"/>
  <c r="U55" i="20"/>
  <c r="V55" i="20"/>
  <c r="O55" i="20"/>
  <c r="S55" i="20"/>
  <c r="U63" i="20"/>
  <c r="V63" i="20"/>
  <c r="O63" i="20"/>
  <c r="S63" i="20"/>
  <c r="O71" i="20"/>
  <c r="S71" i="20"/>
  <c r="U71" i="20"/>
  <c r="V71" i="20"/>
  <c r="S79" i="20"/>
  <c r="U79" i="20"/>
  <c r="V79" i="20"/>
  <c r="O79" i="20"/>
  <c r="S87" i="20"/>
  <c r="O87" i="20"/>
  <c r="O95" i="20"/>
  <c r="S95" i="20"/>
  <c r="U95" i="20"/>
  <c r="V95" i="20"/>
  <c r="O103" i="20"/>
  <c r="S103" i="20"/>
  <c r="U103" i="20"/>
  <c r="V103" i="20"/>
  <c r="S41" i="20"/>
  <c r="U41" i="20"/>
  <c r="V41" i="20"/>
  <c r="O41" i="20"/>
  <c r="O81" i="20"/>
  <c r="S81" i="20"/>
  <c r="U81" i="20"/>
  <c r="V81" i="20"/>
  <c r="S16" i="20"/>
  <c r="U16" i="20"/>
  <c r="V16" i="20"/>
  <c r="O16" i="20"/>
  <c r="O32" i="20"/>
  <c r="S32" i="20"/>
  <c r="U32" i="20"/>
  <c r="V32" i="20"/>
  <c r="O56" i="20"/>
  <c r="V56" i="20"/>
  <c r="S56" i="20"/>
  <c r="U56" i="20"/>
  <c r="U80" i="20"/>
  <c r="V80" i="20"/>
  <c r="O80" i="20"/>
  <c r="S80" i="20"/>
  <c r="S104" i="20"/>
  <c r="U104" i="20"/>
  <c r="V104" i="20"/>
  <c r="O104" i="20"/>
  <c r="O14" i="20"/>
  <c r="S14" i="20"/>
  <c r="V14" i="20"/>
  <c r="U14" i="20"/>
  <c r="V22" i="20"/>
  <c r="S22" i="20"/>
  <c r="U22" i="20"/>
  <c r="O30" i="20"/>
  <c r="S30" i="20"/>
  <c r="U30" i="20"/>
  <c r="V30" i="20"/>
  <c r="U38" i="20"/>
  <c r="V38" i="20"/>
  <c r="O38" i="20"/>
  <c r="V46" i="20"/>
  <c r="O46" i="20"/>
  <c r="S46" i="20"/>
  <c r="S54" i="20"/>
  <c r="U54" i="20"/>
  <c r="O54" i="20"/>
  <c r="S62" i="20"/>
  <c r="U62" i="20"/>
  <c r="V62" i="20"/>
  <c r="V70" i="20"/>
  <c r="U70" i="20"/>
  <c r="O70" i="20"/>
  <c r="S70" i="20"/>
  <c r="O78" i="20"/>
  <c r="U78" i="20"/>
  <c r="V78" i="20"/>
  <c r="O86" i="20"/>
  <c r="S86" i="20"/>
  <c r="V86" i="20"/>
  <c r="O94" i="20"/>
  <c r="S94" i="20"/>
  <c r="U94" i="20"/>
  <c r="O102" i="20"/>
  <c r="S102" i="20"/>
  <c r="U102" i="20"/>
  <c r="V102" i="20"/>
  <c r="O57" i="20"/>
  <c r="S57" i="20"/>
  <c r="U57" i="20"/>
  <c r="V57" i="20"/>
  <c r="U13" i="20"/>
  <c r="V13" i="20"/>
  <c r="O13" i="20"/>
  <c r="S13" i="20"/>
  <c r="V29" i="20"/>
  <c r="O29" i="20"/>
  <c r="S29" i="20"/>
  <c r="U29" i="20"/>
  <c r="O53" i="20"/>
  <c r="S53" i="20"/>
  <c r="U53" i="20"/>
  <c r="O77" i="20"/>
  <c r="U77" i="20"/>
  <c r="V77" i="20"/>
  <c r="U101" i="20"/>
  <c r="V101" i="20"/>
  <c r="O101" i="20"/>
  <c r="S101" i="20"/>
  <c r="U17" i="20"/>
  <c r="V17" i="20"/>
  <c r="O17" i="20"/>
  <c r="S17" i="20"/>
  <c r="O65" i="20"/>
  <c r="S65" i="20"/>
  <c r="U65" i="20"/>
  <c r="V65" i="20"/>
  <c r="U21" i="20"/>
  <c r="V21" i="20"/>
  <c r="S21" i="20"/>
  <c r="U37" i="20"/>
  <c r="V37" i="20"/>
  <c r="O37" i="20"/>
  <c r="S45" i="20"/>
  <c r="V45" i="20"/>
  <c r="O45" i="20"/>
  <c r="S61" i="20"/>
  <c r="U61" i="20"/>
  <c r="V61" i="20"/>
  <c r="S69" i="20"/>
  <c r="U69" i="20"/>
  <c r="V69" i="20"/>
  <c r="O69" i="20"/>
  <c r="O85" i="20"/>
  <c r="S85" i="20"/>
  <c r="V85" i="20"/>
  <c r="S93" i="20"/>
  <c r="U93" i="20"/>
  <c r="O93" i="20"/>
  <c r="S12" i="20"/>
  <c r="U12" i="20"/>
  <c r="V12" i="20"/>
  <c r="O12" i="20"/>
  <c r="S20" i="20"/>
  <c r="U20" i="20"/>
  <c r="V20" i="20"/>
  <c r="S28" i="20"/>
  <c r="U28" i="20"/>
  <c r="V28" i="20"/>
  <c r="O28" i="20"/>
  <c r="O36" i="20"/>
  <c r="U36" i="20"/>
  <c r="V36" i="20"/>
  <c r="O44" i="20"/>
  <c r="S44" i="20"/>
  <c r="V44" i="20"/>
  <c r="S52" i="20"/>
  <c r="U52" i="20"/>
  <c r="O52" i="20"/>
  <c r="S60" i="20"/>
  <c r="U60" i="20"/>
  <c r="V60" i="20"/>
  <c r="O68" i="20"/>
  <c r="S68" i="20"/>
  <c r="U68" i="20"/>
  <c r="V68" i="20"/>
  <c r="U76" i="20"/>
  <c r="V76" i="20"/>
  <c r="O76" i="20"/>
  <c r="V84" i="20"/>
  <c r="O84" i="20"/>
  <c r="S84" i="20"/>
  <c r="O92" i="20"/>
  <c r="S92" i="20"/>
  <c r="U92" i="20"/>
  <c r="S100" i="20"/>
  <c r="U100" i="20"/>
  <c r="V100" i="20"/>
  <c r="O100" i="20"/>
  <c r="O49" i="20"/>
  <c r="S49" i="20"/>
  <c r="U105" i="20"/>
  <c r="V105" i="20"/>
  <c r="O105" i="20"/>
  <c r="S105" i="20"/>
  <c r="O11" i="20"/>
  <c r="S11" i="20"/>
  <c r="U11" i="20"/>
  <c r="V11" i="20"/>
  <c r="O19" i="20"/>
  <c r="S19" i="20"/>
  <c r="U19" i="20"/>
  <c r="V19" i="20"/>
  <c r="O27" i="20"/>
  <c r="S27" i="20"/>
  <c r="U27" i="20"/>
  <c r="V27" i="20"/>
  <c r="V35" i="20"/>
  <c r="O35" i="20"/>
  <c r="S35" i="20"/>
  <c r="U35" i="20"/>
  <c r="O43" i="20"/>
  <c r="S43" i="20"/>
  <c r="V43" i="20"/>
  <c r="U43" i="20"/>
  <c r="S51" i="20"/>
  <c r="O51" i="20"/>
  <c r="U51" i="20"/>
  <c r="V51" i="20"/>
  <c r="U59" i="20"/>
  <c r="V59" i="20"/>
  <c r="O59" i="20"/>
  <c r="S59" i="20"/>
  <c r="U67" i="20"/>
  <c r="V67" i="20"/>
  <c r="O67" i="20"/>
  <c r="S67" i="20"/>
  <c r="S75" i="20"/>
  <c r="U75" i="20"/>
  <c r="V75" i="20"/>
  <c r="O75" i="20"/>
  <c r="S83" i="20"/>
  <c r="U83" i="20"/>
  <c r="V83" i="20"/>
  <c r="O83" i="20"/>
  <c r="V91" i="20"/>
  <c r="O91" i="20"/>
  <c r="S91" i="20"/>
  <c r="U91" i="20"/>
  <c r="O99" i="20"/>
  <c r="S99" i="20"/>
  <c r="U99" i="20"/>
  <c r="V99" i="20"/>
  <c r="V18" i="20"/>
  <c r="O18" i="20"/>
  <c r="S18" i="20"/>
  <c r="U18" i="20"/>
  <c r="O26" i="20"/>
  <c r="S26" i="20"/>
  <c r="V26" i="20"/>
  <c r="U26" i="20"/>
  <c r="U34" i="20"/>
  <c r="V34" i="20"/>
  <c r="O34" i="20"/>
  <c r="S34" i="20"/>
  <c r="U42" i="20"/>
  <c r="V42" i="20"/>
  <c r="O42" i="20"/>
  <c r="S42" i="20"/>
  <c r="O50" i="20"/>
  <c r="S50" i="20"/>
  <c r="U50" i="20"/>
  <c r="V50" i="20"/>
  <c r="S58" i="20"/>
  <c r="U58" i="20"/>
  <c r="V58" i="20"/>
  <c r="O58" i="20"/>
  <c r="S66" i="20"/>
  <c r="U66" i="20"/>
  <c r="V66" i="20"/>
  <c r="O66" i="20"/>
  <c r="O74" i="20"/>
  <c r="S74" i="20"/>
  <c r="U74" i="20"/>
  <c r="V74" i="20"/>
  <c r="O82" i="20"/>
  <c r="S82" i="20"/>
  <c r="U82" i="20"/>
  <c r="V82" i="20"/>
  <c r="U90" i="20"/>
  <c r="V90" i="20"/>
  <c r="O90" i="20"/>
  <c r="S90" i="20"/>
  <c r="O98" i="20"/>
  <c r="S98" i="20"/>
  <c r="U98" i="20"/>
  <c r="V98" i="20"/>
  <c r="O106" i="20"/>
  <c r="S106" i="20"/>
  <c r="U106" i="20"/>
  <c r="V106" i="20"/>
  <c r="AE104" i="7" a="1"/>
  <c r="AE104" i="7" s="1"/>
  <c r="AF104" i="7" a="1"/>
  <c r="AF104" i="7" s="1"/>
  <c r="AG104" i="7" a="1"/>
  <c r="AG104" i="7" s="1"/>
  <c r="AH104" i="7" a="1"/>
  <c r="AH104" i="7" s="1"/>
  <c r="AI104" i="7" a="1"/>
  <c r="AI104" i="7" s="1"/>
  <c r="AJ104" i="7" a="1"/>
  <c r="AJ104" i="7" s="1"/>
  <c r="AK104" i="7" a="1"/>
  <c r="AK104" i="7" s="1"/>
  <c r="AL104" i="7" a="1"/>
  <c r="AL104" i="7" s="1"/>
  <c r="AM104" i="7" a="1"/>
  <c r="AM104" i="7" s="1"/>
  <c r="AN104" i="7" a="1"/>
  <c r="AN104" i="7" s="1"/>
  <c r="AO104" i="7" a="1"/>
  <c r="AO104" i="7" s="1"/>
  <c r="AP104" i="7" a="1"/>
  <c r="AP104" i="7" s="1"/>
  <c r="AE105" i="7" a="1"/>
  <c r="AE105" i="7" s="1"/>
  <c r="AF105" i="7" a="1"/>
  <c r="AF105" i="7" s="1"/>
  <c r="AG105" i="7" a="1"/>
  <c r="AG105" i="7" s="1"/>
  <c r="AH105" i="7" a="1"/>
  <c r="AH105" i="7" s="1"/>
  <c r="AI105" i="7" a="1"/>
  <c r="AI105" i="7" s="1"/>
  <c r="AJ105" i="7" a="1"/>
  <c r="AJ105" i="7" s="1"/>
  <c r="AK105" i="7" a="1"/>
  <c r="AK105" i="7" s="1"/>
  <c r="AL105" i="7" a="1"/>
  <c r="AL105" i="7" s="1"/>
  <c r="AM105" i="7" a="1"/>
  <c r="AM105" i="7" s="1"/>
  <c r="AN105" i="7" a="1"/>
  <c r="AN105" i="7" s="1"/>
  <c r="AO105" i="7" a="1"/>
  <c r="AO105" i="7"/>
  <c r="AP105" i="7" a="1"/>
  <c r="AP105" i="7" s="1"/>
  <c r="AE106" i="7" a="1"/>
  <c r="AE106" i="7" s="1"/>
  <c r="AF106" i="7" a="1"/>
  <c r="AF106" i="7" s="1"/>
  <c r="AG106" i="7" a="1"/>
  <c r="AG106" i="7" s="1"/>
  <c r="AH106" i="7" a="1"/>
  <c r="AH106" i="7" s="1"/>
  <c r="AI106" i="7" a="1"/>
  <c r="AI106" i="7" s="1"/>
  <c r="AJ106" i="7" a="1"/>
  <c r="AJ106" i="7" s="1"/>
  <c r="AK106" i="7" a="1"/>
  <c r="AK106" i="7"/>
  <c r="AL106" i="7" a="1"/>
  <c r="AL106" i="7" s="1"/>
  <c r="AM106" i="7" a="1"/>
  <c r="AM106" i="7" s="1"/>
  <c r="AN106" i="7" a="1"/>
  <c r="AN106" i="7" s="1"/>
  <c r="AO106" i="7" a="1"/>
  <c r="AO106" i="7" s="1"/>
  <c r="AP106" i="7" a="1"/>
  <c r="AP106" i="7" s="1"/>
  <c r="AE107" i="7" a="1"/>
  <c r="AE107" i="7" s="1"/>
  <c r="AF107" i="7" a="1"/>
  <c r="AF107" i="7" s="1"/>
  <c r="AG107" i="7" a="1"/>
  <c r="AG107" i="7" s="1"/>
  <c r="AH107" i="7" a="1"/>
  <c r="AH107" i="7" s="1"/>
  <c r="AI107" i="7" a="1"/>
  <c r="AI107" i="7" s="1"/>
  <c r="AJ107" i="7" a="1"/>
  <c r="AJ107" i="7" s="1"/>
  <c r="AK107" i="7" a="1"/>
  <c r="AK107" i="7" s="1"/>
  <c r="AL107" i="7" a="1"/>
  <c r="AL107" i="7" s="1"/>
  <c r="AM107" i="7" a="1"/>
  <c r="AM107" i="7" s="1"/>
  <c r="AN107" i="7" a="1"/>
  <c r="AN107" i="7" s="1"/>
  <c r="AO107" i="7" a="1"/>
  <c r="AO107" i="7" s="1"/>
  <c r="AP107" i="7" a="1"/>
  <c r="AP107" i="7" s="1"/>
  <c r="AE108" i="7" a="1"/>
  <c r="AE108" i="7" s="1"/>
  <c r="AF108" i="7" a="1"/>
  <c r="AF108" i="7" s="1"/>
  <c r="AG108" i="7" a="1"/>
  <c r="AG108" i="7" s="1"/>
  <c r="AH108" i="7" a="1"/>
  <c r="AH108" i="7" s="1"/>
  <c r="AI108" i="7" a="1"/>
  <c r="AI108" i="7" s="1"/>
  <c r="AJ108" i="7" a="1"/>
  <c r="AJ108" i="7" s="1"/>
  <c r="AK108" i="7" a="1"/>
  <c r="AK108" i="7" s="1"/>
  <c r="AL108" i="7" a="1"/>
  <c r="AL108" i="7" s="1"/>
  <c r="AM108" i="7" a="1"/>
  <c r="AM108" i="7" s="1"/>
  <c r="AN108" i="7" a="1"/>
  <c r="AN108" i="7" s="1"/>
  <c r="AO108" i="7" a="1"/>
  <c r="AO108" i="7" s="1"/>
  <c r="AP108" i="7" a="1"/>
  <c r="AP108" i="7" s="1"/>
  <c r="AE109" i="7" a="1"/>
  <c r="AE109" i="7" s="1"/>
  <c r="AF109" i="7" a="1"/>
  <c r="AF109" i="7" s="1"/>
  <c r="AG109" i="7" a="1"/>
  <c r="AG109" i="7"/>
  <c r="AH109" i="7" a="1"/>
  <c r="AH109" i="7" s="1"/>
  <c r="AI109" i="7" a="1"/>
  <c r="AI109" i="7" s="1"/>
  <c r="AJ109" i="7" a="1"/>
  <c r="AJ109" i="7" s="1"/>
  <c r="AK109" i="7" a="1"/>
  <c r="AK109" i="7" s="1"/>
  <c r="AL109" i="7" a="1"/>
  <c r="AL109" i="7" s="1"/>
  <c r="AM109" i="7" a="1"/>
  <c r="AM109" i="7" s="1"/>
  <c r="AN109" i="7" a="1"/>
  <c r="AN109" i="7" s="1"/>
  <c r="AO109" i="7" a="1"/>
  <c r="AO109" i="7" s="1"/>
  <c r="AP109" i="7" a="1"/>
  <c r="AP109" i="7" s="1"/>
  <c r="AE110" i="7" a="1"/>
  <c r="AE110" i="7" s="1"/>
  <c r="AF110" i="7" a="1"/>
  <c r="AF110" i="7" s="1"/>
  <c r="AG110" i="7" a="1"/>
  <c r="AG110" i="7" s="1"/>
  <c r="AH110" i="7" a="1"/>
  <c r="AH110" i="7" s="1"/>
  <c r="AI110" i="7" a="1"/>
  <c r="AI110" i="7" s="1"/>
  <c r="AJ110" i="7" a="1"/>
  <c r="AJ110" i="7" s="1"/>
  <c r="AK110" i="7" a="1"/>
  <c r="AK110" i="7" s="1"/>
  <c r="AL110" i="7" a="1"/>
  <c r="AL110" i="7" s="1"/>
  <c r="AM110" i="7" a="1"/>
  <c r="AM110" i="7" s="1"/>
  <c r="AN110" i="7" a="1"/>
  <c r="AN110" i="7" s="1"/>
  <c r="AO110" i="7" a="1"/>
  <c r="AO110" i="7" s="1"/>
  <c r="AP110" i="7" a="1"/>
  <c r="AP110" i="7" s="1"/>
  <c r="AF103" i="7" a="1"/>
  <c r="AF103" i="7" s="1"/>
  <c r="AG103" i="7" a="1"/>
  <c r="AG103" i="7" s="1"/>
  <c r="AH103" i="7" a="1"/>
  <c r="AH103" i="7" s="1"/>
  <c r="AI103" i="7" a="1"/>
  <c r="AI103" i="7" s="1"/>
  <c r="AJ103" i="7" a="1"/>
  <c r="AJ103" i="7" s="1"/>
  <c r="AK103" i="7" a="1"/>
  <c r="AK103" i="7" s="1"/>
  <c r="AL103" i="7" a="1"/>
  <c r="AL103" i="7" s="1"/>
  <c r="AM103" i="7" a="1"/>
  <c r="AM103" i="7"/>
  <c r="AN103" i="7" a="1"/>
  <c r="AN103" i="7" s="1"/>
  <c r="AO103" i="7" a="1"/>
  <c r="AO103" i="7" s="1"/>
  <c r="AP103" i="7" a="1"/>
  <c r="AP103" i="7" s="1"/>
  <c r="AE103" i="7" a="1"/>
  <c r="AE103" i="7" s="1"/>
  <c r="AE93" i="7" a="1"/>
  <c r="AE93" i="7" s="1"/>
  <c r="AF93" i="7" a="1"/>
  <c r="AF93" i="7" s="1"/>
  <c r="AG93" i="7" a="1"/>
  <c r="AG93" i="7" s="1"/>
  <c r="AH93" i="7" a="1"/>
  <c r="AH93" i="7" s="1"/>
  <c r="AI93" i="7" a="1"/>
  <c r="AI93" i="7" s="1"/>
  <c r="AJ93" i="7" a="1"/>
  <c r="AJ93" i="7" s="1"/>
  <c r="AK93" i="7" a="1"/>
  <c r="AK93" i="7" s="1"/>
  <c r="AL93" i="7" a="1"/>
  <c r="AL93" i="7" s="1"/>
  <c r="AM93" i="7" a="1"/>
  <c r="AM93" i="7" s="1"/>
  <c r="AN93" i="7" a="1"/>
  <c r="AN93" i="7" s="1"/>
  <c r="AO93" i="7" a="1"/>
  <c r="AO93" i="7" s="1"/>
  <c r="AP93" i="7" a="1"/>
  <c r="AP93" i="7" s="1"/>
  <c r="AE94" i="7" a="1"/>
  <c r="AE94" i="7" s="1"/>
  <c r="AF94" i="7" a="1"/>
  <c r="AF94" i="7" s="1"/>
  <c r="AG94" i="7" a="1"/>
  <c r="AG94" i="7" s="1"/>
  <c r="AH94" i="7" a="1"/>
  <c r="AH94" i="7" s="1"/>
  <c r="AI94" i="7" a="1"/>
  <c r="AI94" i="7" s="1"/>
  <c r="AJ94" i="7" a="1"/>
  <c r="AJ94" i="7" s="1"/>
  <c r="AK94" i="7" a="1"/>
  <c r="AK94" i="7" s="1"/>
  <c r="AL94" i="7" a="1"/>
  <c r="AL94" i="7" s="1"/>
  <c r="AM94" i="7" a="1"/>
  <c r="AM94" i="7" s="1"/>
  <c r="AN94" i="7" a="1"/>
  <c r="AN94" i="7" s="1"/>
  <c r="AO94" i="7" a="1"/>
  <c r="AO94" i="7" s="1"/>
  <c r="AP94" i="7" a="1"/>
  <c r="AP94" i="7" s="1"/>
  <c r="AE95" i="7" a="1"/>
  <c r="AE95" i="7" s="1"/>
  <c r="AF95" i="7" a="1"/>
  <c r="AF95" i="7" s="1"/>
  <c r="AG95" i="7" a="1"/>
  <c r="AG95" i="7" s="1"/>
  <c r="AH95" i="7" a="1"/>
  <c r="AH95" i="7" s="1"/>
  <c r="AI95" i="7" a="1"/>
  <c r="AI95" i="7" s="1"/>
  <c r="AJ95" i="7" a="1"/>
  <c r="AJ95" i="7" s="1"/>
  <c r="AK95" i="7" a="1"/>
  <c r="AK95" i="7" s="1"/>
  <c r="AL95" i="7" a="1"/>
  <c r="AL95" i="7" s="1"/>
  <c r="AM95" i="7" a="1"/>
  <c r="AM95" i="7" s="1"/>
  <c r="AN95" i="7" a="1"/>
  <c r="AN95" i="7" s="1"/>
  <c r="AO95" i="7" a="1"/>
  <c r="AO95" i="7" s="1"/>
  <c r="AP95" i="7" a="1"/>
  <c r="AP95" i="7" s="1"/>
  <c r="AE96" i="7" a="1"/>
  <c r="AE96" i="7" s="1"/>
  <c r="AF96" i="7" a="1"/>
  <c r="AF96" i="7" s="1"/>
  <c r="AG96" i="7" a="1"/>
  <c r="AG96" i="7" s="1"/>
  <c r="AH96" i="7" a="1"/>
  <c r="AH96" i="7" s="1"/>
  <c r="AI96" i="7" a="1"/>
  <c r="AI96" i="7" s="1"/>
  <c r="AJ96" i="7" a="1"/>
  <c r="AJ96" i="7" s="1"/>
  <c r="AK96" i="7" a="1"/>
  <c r="AK96" i="7" s="1"/>
  <c r="AL96" i="7" a="1"/>
  <c r="AL96" i="7" s="1"/>
  <c r="AM96" i="7" a="1"/>
  <c r="AM96" i="7" s="1"/>
  <c r="AN96" i="7" a="1"/>
  <c r="AN96" i="7" s="1"/>
  <c r="AO96" i="7" a="1"/>
  <c r="AO96" i="7" s="1"/>
  <c r="AP96" i="7" a="1"/>
  <c r="AP96" i="7" s="1"/>
  <c r="AE97" i="7" a="1"/>
  <c r="AE97" i="7" s="1"/>
  <c r="AF97" i="7" a="1"/>
  <c r="AF97" i="7" s="1"/>
  <c r="AG97" i="7" a="1"/>
  <c r="AG97" i="7" s="1"/>
  <c r="AH97" i="7" a="1"/>
  <c r="AH97" i="7" s="1"/>
  <c r="AI97" i="7" a="1"/>
  <c r="AI97" i="7" s="1"/>
  <c r="AJ97" i="7" a="1"/>
  <c r="AJ97" i="7" s="1"/>
  <c r="AK97" i="7" a="1"/>
  <c r="AK97" i="7" s="1"/>
  <c r="AL97" i="7" a="1"/>
  <c r="AL97" i="7" s="1"/>
  <c r="AM97" i="7" a="1"/>
  <c r="AM97" i="7" s="1"/>
  <c r="AN97" i="7" a="1"/>
  <c r="AN97" i="7" s="1"/>
  <c r="AO97" i="7" a="1"/>
  <c r="AO97" i="7" s="1"/>
  <c r="AP97" i="7" a="1"/>
  <c r="AP97" i="7" s="1"/>
  <c r="AE98" i="7" a="1"/>
  <c r="AE98" i="7" s="1"/>
  <c r="AF98" i="7" a="1"/>
  <c r="AF98" i="7" s="1"/>
  <c r="AG98" i="7" a="1"/>
  <c r="AG98" i="7" s="1"/>
  <c r="AH98" i="7" a="1"/>
  <c r="AH98" i="7" s="1"/>
  <c r="AI98" i="7" a="1"/>
  <c r="AI98" i="7" s="1"/>
  <c r="AJ98" i="7" a="1"/>
  <c r="AJ98" i="7" s="1"/>
  <c r="AK98" i="7" a="1"/>
  <c r="AK98" i="7" s="1"/>
  <c r="AL98" i="7" a="1"/>
  <c r="AL98" i="7" s="1"/>
  <c r="AM98" i="7" a="1"/>
  <c r="AM98" i="7" s="1"/>
  <c r="AN98" i="7" a="1"/>
  <c r="AN98" i="7" s="1"/>
  <c r="AO98" i="7" a="1"/>
  <c r="AO98" i="7" s="1"/>
  <c r="AP98" i="7" a="1"/>
  <c r="AP98" i="7" s="1"/>
  <c r="AE99" i="7" a="1"/>
  <c r="AE99" i="7" s="1"/>
  <c r="AF99" i="7" a="1"/>
  <c r="AF99" i="7" s="1"/>
  <c r="AG99" i="7" a="1"/>
  <c r="AG99" i="7" s="1"/>
  <c r="AH99" i="7" a="1"/>
  <c r="AH99" i="7" s="1"/>
  <c r="AI99" i="7" a="1"/>
  <c r="AI99" i="7" s="1"/>
  <c r="AJ99" i="7" a="1"/>
  <c r="AJ99" i="7" s="1"/>
  <c r="AK99" i="7" a="1"/>
  <c r="AK99" i="7" s="1"/>
  <c r="AL99" i="7" a="1"/>
  <c r="AL99" i="7" s="1"/>
  <c r="AM99" i="7" a="1"/>
  <c r="AM99" i="7" s="1"/>
  <c r="AN99" i="7" a="1"/>
  <c r="AN99" i="7" s="1"/>
  <c r="AO99" i="7" a="1"/>
  <c r="AO99" i="7" s="1"/>
  <c r="AP99" i="7" a="1"/>
  <c r="AP99" i="7" s="1"/>
  <c r="AF92" i="7" a="1"/>
  <c r="AF92" i="7" s="1"/>
  <c r="AG92" i="7" a="1"/>
  <c r="AG92" i="7" s="1"/>
  <c r="AH92" i="7" a="1"/>
  <c r="AH92" i="7" s="1"/>
  <c r="AI92" i="7" a="1"/>
  <c r="AI92" i="7" s="1"/>
  <c r="AJ92" i="7" a="1"/>
  <c r="AJ92" i="7" s="1"/>
  <c r="AK92" i="7" a="1"/>
  <c r="AK92" i="7" s="1"/>
  <c r="AL92" i="7" a="1"/>
  <c r="AL92" i="7" s="1"/>
  <c r="AM92" i="7" a="1"/>
  <c r="AM92" i="7" s="1"/>
  <c r="AN92" i="7" a="1"/>
  <c r="AN92" i="7" s="1"/>
  <c r="AO92" i="7" a="1"/>
  <c r="AO92" i="7" s="1"/>
  <c r="AP92" i="7" a="1"/>
  <c r="AP92" i="7" s="1"/>
  <c r="AE92" i="7" a="1"/>
  <c r="AE92" i="7" s="1"/>
  <c r="AR92" i="7" s="1"/>
  <c r="AE82" i="7" a="1"/>
  <c r="AE82" i="7" s="1"/>
  <c r="AF82" i="7" a="1"/>
  <c r="AF82" i="7" s="1"/>
  <c r="AG82" i="7" a="1"/>
  <c r="AG82" i="7" s="1"/>
  <c r="AH82" i="7" a="1"/>
  <c r="AH82" i="7" s="1"/>
  <c r="AI82" i="7" a="1"/>
  <c r="AI82" i="7" s="1"/>
  <c r="AJ82" i="7" a="1"/>
  <c r="AJ82" i="7" s="1"/>
  <c r="AK82" i="7" a="1"/>
  <c r="AK82" i="7" s="1"/>
  <c r="AL82" i="7" a="1"/>
  <c r="AL82" i="7"/>
  <c r="AM82" i="7" a="1"/>
  <c r="AM82" i="7" s="1"/>
  <c r="AN82" i="7" a="1"/>
  <c r="AN82" i="7" s="1"/>
  <c r="AO82" i="7" a="1"/>
  <c r="AO82" i="7" s="1"/>
  <c r="AP82" i="7" a="1"/>
  <c r="AP82" i="7" s="1"/>
  <c r="AE83" i="7" a="1"/>
  <c r="AE83" i="7" s="1"/>
  <c r="AF83" i="7" a="1"/>
  <c r="AF83" i="7" s="1"/>
  <c r="AG83" i="7" a="1"/>
  <c r="AG83" i="7" s="1"/>
  <c r="AH83" i="7" a="1"/>
  <c r="AH83" i="7" s="1"/>
  <c r="AI83" i="7" a="1"/>
  <c r="AI83" i="7" s="1"/>
  <c r="AJ83" i="7" a="1"/>
  <c r="AJ83" i="7" s="1"/>
  <c r="AK83" i="7" a="1"/>
  <c r="AK83" i="7" s="1"/>
  <c r="AL83" i="7" a="1"/>
  <c r="AL83" i="7" s="1"/>
  <c r="AM83" i="7" a="1"/>
  <c r="AM83" i="7" s="1"/>
  <c r="AN83" i="7" a="1"/>
  <c r="AN83" i="7" s="1"/>
  <c r="AO83" i="7" a="1"/>
  <c r="AO83" i="7" s="1"/>
  <c r="AP83" i="7" a="1"/>
  <c r="AP83" i="7" s="1"/>
  <c r="AE84" i="7" a="1"/>
  <c r="AE84" i="7" s="1"/>
  <c r="AF84" i="7" a="1"/>
  <c r="AF84" i="7" s="1"/>
  <c r="AG84" i="7" a="1"/>
  <c r="AG84" i="7" s="1"/>
  <c r="AH84" i="7" a="1"/>
  <c r="AH84" i="7" s="1"/>
  <c r="AI84" i="7" a="1"/>
  <c r="AI84" i="7" s="1"/>
  <c r="AJ84" i="7" a="1"/>
  <c r="AJ84" i="7" s="1"/>
  <c r="AK84" i="7" a="1"/>
  <c r="AK84" i="7" s="1"/>
  <c r="AL84" i="7" a="1"/>
  <c r="AL84" i="7" s="1"/>
  <c r="AM84" i="7" a="1"/>
  <c r="AM84" i="7" s="1"/>
  <c r="AN84" i="7" a="1"/>
  <c r="AN84" i="7" s="1"/>
  <c r="AO84" i="7" a="1"/>
  <c r="AO84" i="7" s="1"/>
  <c r="AP84" i="7" a="1"/>
  <c r="AP84" i="7" s="1"/>
  <c r="AE85" i="7" a="1"/>
  <c r="AE85" i="7" s="1"/>
  <c r="AF85" i="7" a="1"/>
  <c r="AF85" i="7" s="1"/>
  <c r="AG85" i="7" a="1"/>
  <c r="AG85" i="7" s="1"/>
  <c r="AH85" i="7" a="1"/>
  <c r="AH85" i="7" s="1"/>
  <c r="AI85" i="7" a="1"/>
  <c r="AI85" i="7" s="1"/>
  <c r="AJ85" i="7" a="1"/>
  <c r="AJ85" i="7" s="1"/>
  <c r="AK85" i="7" a="1"/>
  <c r="AK85" i="7" s="1"/>
  <c r="AL85" i="7" a="1"/>
  <c r="AL85" i="7" s="1"/>
  <c r="AM85" i="7" a="1"/>
  <c r="AM85" i="7" s="1"/>
  <c r="AN85" i="7" a="1"/>
  <c r="AN85" i="7" s="1"/>
  <c r="AO85" i="7" a="1"/>
  <c r="AO85" i="7" s="1"/>
  <c r="AP85" i="7" a="1"/>
  <c r="AP85" i="7" s="1"/>
  <c r="AE86" i="7" a="1"/>
  <c r="AE86" i="7" s="1"/>
  <c r="AF86" i="7" a="1"/>
  <c r="AF86" i="7" s="1"/>
  <c r="AG86" i="7" a="1"/>
  <c r="AG86" i="7" s="1"/>
  <c r="AH86" i="7" a="1"/>
  <c r="AH86" i="7" s="1"/>
  <c r="AI86" i="7" a="1"/>
  <c r="AI86" i="7" s="1"/>
  <c r="AJ86" i="7" a="1"/>
  <c r="AJ86" i="7" s="1"/>
  <c r="AK86" i="7" a="1"/>
  <c r="AK86" i="7" s="1"/>
  <c r="AL86" i="7" a="1"/>
  <c r="AL86" i="7" s="1"/>
  <c r="AM86" i="7" a="1"/>
  <c r="AM86" i="7" s="1"/>
  <c r="AN86" i="7" a="1"/>
  <c r="AN86" i="7" s="1"/>
  <c r="AO86" i="7" a="1"/>
  <c r="AO86" i="7" s="1"/>
  <c r="AP86" i="7" a="1"/>
  <c r="AP86" i="7" s="1"/>
  <c r="AE87" i="7" a="1"/>
  <c r="AE87" i="7" s="1"/>
  <c r="AF87" i="7" a="1"/>
  <c r="AF87" i="7" s="1"/>
  <c r="AG87" i="7" a="1"/>
  <c r="AG87" i="7" s="1"/>
  <c r="AH87" i="7" a="1"/>
  <c r="AH87" i="7" s="1"/>
  <c r="AI87" i="7" a="1"/>
  <c r="AI87" i="7" s="1"/>
  <c r="AJ87" i="7" a="1"/>
  <c r="AJ87" i="7" s="1"/>
  <c r="AK87" i="7" a="1"/>
  <c r="AK87" i="7" s="1"/>
  <c r="AL87" i="7" a="1"/>
  <c r="AL87" i="7" s="1"/>
  <c r="AM87" i="7" a="1"/>
  <c r="AM87" i="7" s="1"/>
  <c r="AN87" i="7" a="1"/>
  <c r="AN87" i="7" s="1"/>
  <c r="AO87" i="7" a="1"/>
  <c r="AO87" i="7" s="1"/>
  <c r="AP87" i="7" a="1"/>
  <c r="AP87" i="7" s="1"/>
  <c r="AE88" i="7" a="1"/>
  <c r="AE88" i="7" s="1"/>
  <c r="AF88" i="7" a="1"/>
  <c r="AF88" i="7" s="1"/>
  <c r="AG88" i="7" a="1"/>
  <c r="AG88" i="7" s="1"/>
  <c r="AH88" i="7" a="1"/>
  <c r="AH88" i="7" s="1"/>
  <c r="AI88" i="7" a="1"/>
  <c r="AI88" i="7" s="1"/>
  <c r="AJ88" i="7" a="1"/>
  <c r="AJ88" i="7" s="1"/>
  <c r="AK88" i="7" a="1"/>
  <c r="AK88" i="7" s="1"/>
  <c r="AL88" i="7" a="1"/>
  <c r="AL88" i="7" s="1"/>
  <c r="AM88" i="7" a="1"/>
  <c r="AM88" i="7" s="1"/>
  <c r="AN88" i="7" a="1"/>
  <c r="AN88" i="7" s="1"/>
  <c r="AO88" i="7" a="1"/>
  <c r="AO88" i="7" s="1"/>
  <c r="AP88" i="7" a="1"/>
  <c r="AP88" i="7" s="1"/>
  <c r="AF81" i="7" a="1"/>
  <c r="AF81" i="7" s="1"/>
  <c r="AG81" i="7" a="1"/>
  <c r="AG81" i="7" s="1"/>
  <c r="AH81" i="7" a="1"/>
  <c r="AH81" i="7" s="1"/>
  <c r="AI81" i="7" a="1"/>
  <c r="AI81" i="7" s="1"/>
  <c r="AJ81" i="7" a="1"/>
  <c r="AJ81" i="7" s="1"/>
  <c r="AK81" i="7" a="1"/>
  <c r="AK81" i="7" s="1"/>
  <c r="AL81" i="7" a="1"/>
  <c r="AL81" i="7" s="1"/>
  <c r="AM81" i="7" a="1"/>
  <c r="AM81" i="7" s="1"/>
  <c r="AN81" i="7" a="1"/>
  <c r="AN81" i="7" s="1"/>
  <c r="AO81" i="7" a="1"/>
  <c r="AO81" i="7" s="1"/>
  <c r="AP81" i="7" a="1"/>
  <c r="AP81" i="7" s="1"/>
  <c r="AE81" i="7" a="1"/>
  <c r="AE81" i="7" s="1"/>
  <c r="AE71" i="7" a="1"/>
  <c r="AE71" i="7" s="1"/>
  <c r="AF71" i="7" a="1"/>
  <c r="AF71" i="7" s="1"/>
  <c r="AG71" i="7" a="1"/>
  <c r="AG71" i="7" s="1"/>
  <c r="AH71" i="7" a="1"/>
  <c r="AH71" i="7" s="1"/>
  <c r="AI71" i="7" a="1"/>
  <c r="AI71" i="7" s="1"/>
  <c r="AJ71" i="7" a="1"/>
  <c r="AJ71" i="7" s="1"/>
  <c r="AK71" i="7" a="1"/>
  <c r="AK71" i="7" s="1"/>
  <c r="AL71" i="7" a="1"/>
  <c r="AL71" i="7" s="1"/>
  <c r="AM71" i="7" a="1"/>
  <c r="AM71" i="7" s="1"/>
  <c r="AN71" i="7" a="1"/>
  <c r="AN71" i="7" s="1"/>
  <c r="AO71" i="7" a="1"/>
  <c r="AO71" i="7" s="1"/>
  <c r="AP71" i="7" a="1"/>
  <c r="AP71" i="7" s="1"/>
  <c r="AE72" i="7" a="1"/>
  <c r="AE72" i="7" s="1"/>
  <c r="AF72" i="7" a="1"/>
  <c r="AF72" i="7" s="1"/>
  <c r="AG72" i="7" a="1"/>
  <c r="AG72" i="7" s="1"/>
  <c r="AH72" i="7" a="1"/>
  <c r="AH72" i="7" s="1"/>
  <c r="AI72" i="7" a="1"/>
  <c r="AI72" i="7" s="1"/>
  <c r="AJ72" i="7" a="1"/>
  <c r="AJ72" i="7" s="1"/>
  <c r="AK72" i="7" a="1"/>
  <c r="AK72" i="7" s="1"/>
  <c r="AL72" i="7" a="1"/>
  <c r="AL72" i="7" s="1"/>
  <c r="AM72" i="7" a="1"/>
  <c r="AM72" i="7" s="1"/>
  <c r="AN72" i="7" a="1"/>
  <c r="AN72" i="7" s="1"/>
  <c r="AO72" i="7" a="1"/>
  <c r="AO72" i="7" s="1"/>
  <c r="AP72" i="7" a="1"/>
  <c r="AP72" i="7" s="1"/>
  <c r="AE73" i="7" a="1"/>
  <c r="AE73" i="7" s="1"/>
  <c r="AF73" i="7" a="1"/>
  <c r="AF73" i="7" s="1"/>
  <c r="AG73" i="7" a="1"/>
  <c r="AG73" i="7" s="1"/>
  <c r="AH73" i="7" a="1"/>
  <c r="AH73" i="7" s="1"/>
  <c r="AI73" i="7" a="1"/>
  <c r="AI73" i="7" s="1"/>
  <c r="AJ73" i="7" a="1"/>
  <c r="AJ73" i="7" s="1"/>
  <c r="AK73" i="7" a="1"/>
  <c r="AK73" i="7" s="1"/>
  <c r="AL73" i="7" a="1"/>
  <c r="AL73" i="7" s="1"/>
  <c r="AM73" i="7" a="1"/>
  <c r="AM73" i="7" s="1"/>
  <c r="AN73" i="7" a="1"/>
  <c r="AN73" i="7" s="1"/>
  <c r="AO73" i="7" a="1"/>
  <c r="AO73" i="7" s="1"/>
  <c r="AP73" i="7" a="1"/>
  <c r="AP73" i="7" s="1"/>
  <c r="AE74" i="7" a="1"/>
  <c r="AE74" i="7" s="1"/>
  <c r="AF74" i="7" a="1"/>
  <c r="AF74" i="7" s="1"/>
  <c r="AG74" i="7" a="1"/>
  <c r="AG74" i="7" s="1"/>
  <c r="AH74" i="7" a="1"/>
  <c r="AH74" i="7" s="1"/>
  <c r="AI74" i="7" a="1"/>
  <c r="AI74" i="7" s="1"/>
  <c r="AJ74" i="7" a="1"/>
  <c r="AJ74" i="7" s="1"/>
  <c r="AK74" i="7" a="1"/>
  <c r="AK74" i="7" s="1"/>
  <c r="AL74" i="7" a="1"/>
  <c r="AL74" i="7" s="1"/>
  <c r="AM74" i="7" a="1"/>
  <c r="AM74" i="7" s="1"/>
  <c r="AN74" i="7" a="1"/>
  <c r="AN74" i="7" s="1"/>
  <c r="AO74" i="7" a="1"/>
  <c r="AO74" i="7" s="1"/>
  <c r="AP74" i="7" a="1"/>
  <c r="AP74" i="7" s="1"/>
  <c r="AE75" i="7" a="1"/>
  <c r="AE75" i="7" s="1"/>
  <c r="AF75" i="7" a="1"/>
  <c r="AF75" i="7" s="1"/>
  <c r="AG75" i="7" a="1"/>
  <c r="AG75" i="7" s="1"/>
  <c r="AH75" i="7" a="1"/>
  <c r="AH75" i="7" s="1"/>
  <c r="AI75" i="7" a="1"/>
  <c r="AI75" i="7" s="1"/>
  <c r="AJ75" i="7" a="1"/>
  <c r="AJ75" i="7" s="1"/>
  <c r="AK75" i="7" a="1"/>
  <c r="AK75" i="7" s="1"/>
  <c r="AL75" i="7" a="1"/>
  <c r="AL75" i="7" s="1"/>
  <c r="AM75" i="7" a="1"/>
  <c r="AM75" i="7" s="1"/>
  <c r="AN75" i="7" a="1"/>
  <c r="AN75" i="7" s="1"/>
  <c r="AO75" i="7" a="1"/>
  <c r="AO75" i="7" s="1"/>
  <c r="AP75" i="7" a="1"/>
  <c r="AP75" i="7" s="1"/>
  <c r="AE76" i="7" a="1"/>
  <c r="AE76" i="7" s="1"/>
  <c r="AF76" i="7" a="1"/>
  <c r="AF76" i="7" s="1"/>
  <c r="AG76" i="7" a="1"/>
  <c r="AG76" i="7" s="1"/>
  <c r="AH76" i="7" a="1"/>
  <c r="AH76" i="7" s="1"/>
  <c r="AI76" i="7" a="1"/>
  <c r="AI76" i="7" s="1"/>
  <c r="AJ76" i="7" a="1"/>
  <c r="AJ76" i="7" s="1"/>
  <c r="AK76" i="7" a="1"/>
  <c r="AK76" i="7" s="1"/>
  <c r="AL76" i="7" a="1"/>
  <c r="AL76" i="7" s="1"/>
  <c r="AM76" i="7" a="1"/>
  <c r="AM76" i="7" s="1"/>
  <c r="AN76" i="7" a="1"/>
  <c r="AN76" i="7" s="1"/>
  <c r="AO76" i="7" a="1"/>
  <c r="AO76" i="7" s="1"/>
  <c r="AP76" i="7" a="1"/>
  <c r="AP76" i="7" s="1"/>
  <c r="AE77" i="7" a="1"/>
  <c r="AE77" i="7" s="1"/>
  <c r="AF77" i="7" a="1"/>
  <c r="AF77" i="7" s="1"/>
  <c r="AG77" i="7" a="1"/>
  <c r="AG77" i="7" s="1"/>
  <c r="AH77" i="7" a="1"/>
  <c r="AH77" i="7" s="1"/>
  <c r="AI77" i="7" a="1"/>
  <c r="AI77" i="7" s="1"/>
  <c r="AJ77" i="7" a="1"/>
  <c r="AJ77" i="7" s="1"/>
  <c r="AK77" i="7" a="1"/>
  <c r="AK77" i="7" s="1"/>
  <c r="AL77" i="7" a="1"/>
  <c r="AL77" i="7" s="1"/>
  <c r="AM77" i="7" a="1"/>
  <c r="AM77" i="7" s="1"/>
  <c r="AN77" i="7" a="1"/>
  <c r="AN77" i="7" s="1"/>
  <c r="AO77" i="7" a="1"/>
  <c r="AO77" i="7" s="1"/>
  <c r="AP77" i="7" a="1"/>
  <c r="AP77" i="7" s="1"/>
  <c r="AF70" i="7" a="1"/>
  <c r="AF70" i="7" s="1"/>
  <c r="AG70" i="7" a="1"/>
  <c r="AG70" i="7" s="1"/>
  <c r="AH70" i="7" a="1"/>
  <c r="AH70" i="7" s="1"/>
  <c r="AI70" i="7" a="1"/>
  <c r="AI70" i="7" s="1"/>
  <c r="AJ70" i="7" a="1"/>
  <c r="AJ70" i="7" s="1"/>
  <c r="AK70" i="7" a="1"/>
  <c r="AK70" i="7" s="1"/>
  <c r="AL70" i="7" a="1"/>
  <c r="AL70" i="7" s="1"/>
  <c r="AM70" i="7" a="1"/>
  <c r="AM70" i="7" s="1"/>
  <c r="AN70" i="7" a="1"/>
  <c r="AN70" i="7" s="1"/>
  <c r="AO70" i="7" a="1"/>
  <c r="AO70" i="7" s="1"/>
  <c r="AP70" i="7" a="1"/>
  <c r="AP70" i="7" s="1"/>
  <c r="AE70" i="7" a="1"/>
  <c r="AE70" i="7" s="1"/>
  <c r="AE60" i="7" a="1"/>
  <c r="AE60" i="7" s="1"/>
  <c r="AF60" i="7" a="1"/>
  <c r="AF60" i="7" s="1"/>
  <c r="AG60" i="7" a="1"/>
  <c r="AG60" i="7" s="1"/>
  <c r="AH60" i="7" a="1"/>
  <c r="AH60" i="7" s="1"/>
  <c r="AI60" i="7" a="1"/>
  <c r="AI60" i="7" s="1"/>
  <c r="AJ60" i="7" a="1"/>
  <c r="AJ60" i="7" s="1"/>
  <c r="AK60" i="7" a="1"/>
  <c r="AK60" i="7" s="1"/>
  <c r="AL60" i="7" a="1"/>
  <c r="AL60" i="7" s="1"/>
  <c r="AM60" i="7" a="1"/>
  <c r="AM60" i="7" s="1"/>
  <c r="AN60" i="7" a="1"/>
  <c r="AN60" i="7" s="1"/>
  <c r="AO60" i="7" a="1"/>
  <c r="AO60" i="7" s="1"/>
  <c r="AP60" i="7" a="1"/>
  <c r="AP60" i="7" s="1"/>
  <c r="AE61" i="7" a="1"/>
  <c r="AE61" i="7" s="1"/>
  <c r="AF61" i="7" a="1"/>
  <c r="AF61" i="7" s="1"/>
  <c r="AG61" i="7" a="1"/>
  <c r="AG61" i="7" s="1"/>
  <c r="AH61" i="7" a="1"/>
  <c r="AH61" i="7" s="1"/>
  <c r="AI61" i="7" a="1"/>
  <c r="AI61" i="7" s="1"/>
  <c r="AJ61" i="7" a="1"/>
  <c r="AJ61" i="7" s="1"/>
  <c r="AK61" i="7" a="1"/>
  <c r="AK61" i="7" s="1"/>
  <c r="AL61" i="7" a="1"/>
  <c r="AL61" i="7" s="1"/>
  <c r="AM61" i="7" a="1"/>
  <c r="AM61" i="7" s="1"/>
  <c r="AN61" i="7" a="1"/>
  <c r="AN61" i="7" s="1"/>
  <c r="AO61" i="7" a="1"/>
  <c r="AO61" i="7" s="1"/>
  <c r="AP61" i="7" a="1"/>
  <c r="AP61" i="7" s="1"/>
  <c r="AE62" i="7" a="1"/>
  <c r="AE62" i="7" s="1"/>
  <c r="AF62" i="7" a="1"/>
  <c r="AF62" i="7" s="1"/>
  <c r="AG62" i="7" a="1"/>
  <c r="AG62" i="7" s="1"/>
  <c r="AH62" i="7" a="1"/>
  <c r="AH62" i="7" s="1"/>
  <c r="AI62" i="7" a="1"/>
  <c r="AI62" i="7" s="1"/>
  <c r="AJ62" i="7" a="1"/>
  <c r="AJ62" i="7" s="1"/>
  <c r="AK62" i="7" a="1"/>
  <c r="AK62" i="7" s="1"/>
  <c r="AL62" i="7" a="1"/>
  <c r="AL62" i="7" s="1"/>
  <c r="AM62" i="7" a="1"/>
  <c r="AM62" i="7" s="1"/>
  <c r="AN62" i="7" a="1"/>
  <c r="AN62" i="7" s="1"/>
  <c r="AO62" i="7" a="1"/>
  <c r="AO62" i="7" s="1"/>
  <c r="AP62" i="7" a="1"/>
  <c r="AP62" i="7" s="1"/>
  <c r="AE63" i="7" a="1"/>
  <c r="AE63" i="7" s="1"/>
  <c r="AF63" i="7" a="1"/>
  <c r="AF63" i="7" s="1"/>
  <c r="AG63" i="7" a="1"/>
  <c r="AG63" i="7" s="1"/>
  <c r="AH63" i="7" a="1"/>
  <c r="AH63" i="7" s="1"/>
  <c r="AI63" i="7" a="1"/>
  <c r="AI63" i="7" s="1"/>
  <c r="AJ63" i="7" a="1"/>
  <c r="AJ63" i="7" s="1"/>
  <c r="AK63" i="7" a="1"/>
  <c r="AK63" i="7" s="1"/>
  <c r="AL63" i="7" a="1"/>
  <c r="AL63" i="7"/>
  <c r="AM63" i="7" a="1"/>
  <c r="AM63" i="7" s="1"/>
  <c r="AN63" i="7" a="1"/>
  <c r="AN63" i="7" s="1"/>
  <c r="AO63" i="7" a="1"/>
  <c r="AO63" i="7" s="1"/>
  <c r="AP63" i="7" a="1"/>
  <c r="AP63" i="7" s="1"/>
  <c r="AE64" i="7" a="1"/>
  <c r="AE64" i="7" s="1"/>
  <c r="AF64" i="7" a="1"/>
  <c r="AF64" i="7" s="1"/>
  <c r="AG64" i="7" a="1"/>
  <c r="AG64" i="7" s="1"/>
  <c r="AH64" i="7" a="1"/>
  <c r="AH64" i="7" s="1"/>
  <c r="AI64" i="7" a="1"/>
  <c r="AI64" i="7" s="1"/>
  <c r="AJ64" i="7" a="1"/>
  <c r="AJ64" i="7" s="1"/>
  <c r="AK64" i="7" a="1"/>
  <c r="AK64" i="7" s="1"/>
  <c r="AL64" i="7" a="1"/>
  <c r="AL64" i="7" s="1"/>
  <c r="AM64" i="7" a="1"/>
  <c r="AM64" i="7" s="1"/>
  <c r="AN64" i="7" a="1"/>
  <c r="AN64" i="7" s="1"/>
  <c r="AO64" i="7" a="1"/>
  <c r="AO64" i="7" s="1"/>
  <c r="AP64" i="7" a="1"/>
  <c r="AP64" i="7" s="1"/>
  <c r="AE65" i="7" a="1"/>
  <c r="AE65" i="7" s="1"/>
  <c r="AF65" i="7" a="1"/>
  <c r="AF65" i="7" s="1"/>
  <c r="AG65" i="7" a="1"/>
  <c r="AG65" i="7" s="1"/>
  <c r="AH65" i="7" a="1"/>
  <c r="AH65" i="7" s="1"/>
  <c r="AI65" i="7" a="1"/>
  <c r="AI65" i="7" s="1"/>
  <c r="AJ65" i="7" a="1"/>
  <c r="AJ65" i="7" s="1"/>
  <c r="AK65" i="7" a="1"/>
  <c r="AK65" i="7" s="1"/>
  <c r="AL65" i="7" a="1"/>
  <c r="AL65" i="7" s="1"/>
  <c r="AM65" i="7" a="1"/>
  <c r="AM65" i="7" s="1"/>
  <c r="AN65" i="7" a="1"/>
  <c r="AN65" i="7" s="1"/>
  <c r="AO65" i="7" a="1"/>
  <c r="AO65" i="7" s="1"/>
  <c r="AP65" i="7" a="1"/>
  <c r="AP65" i="7" s="1"/>
  <c r="AE66" i="7" a="1"/>
  <c r="AE66" i="7" s="1"/>
  <c r="AF66" i="7" a="1"/>
  <c r="AF66" i="7" s="1"/>
  <c r="AG66" i="7" a="1"/>
  <c r="AG66" i="7" s="1"/>
  <c r="AH66" i="7" a="1"/>
  <c r="AH66" i="7" s="1"/>
  <c r="AI66" i="7" a="1"/>
  <c r="AI66" i="7" s="1"/>
  <c r="AJ66" i="7" a="1"/>
  <c r="AJ66" i="7" s="1"/>
  <c r="AK66" i="7" a="1"/>
  <c r="AK66" i="7" s="1"/>
  <c r="AL66" i="7" a="1"/>
  <c r="AL66" i="7" s="1"/>
  <c r="AM66" i="7" a="1"/>
  <c r="AM66" i="7" s="1"/>
  <c r="AN66" i="7" a="1"/>
  <c r="AN66" i="7" s="1"/>
  <c r="AO66" i="7" a="1"/>
  <c r="AO66" i="7" s="1"/>
  <c r="AP66" i="7" a="1"/>
  <c r="AP66" i="7" s="1"/>
  <c r="AF59" i="7" a="1"/>
  <c r="AF59" i="7" s="1"/>
  <c r="AG59" i="7" a="1"/>
  <c r="AG59" i="7" s="1"/>
  <c r="AH59" i="7" a="1"/>
  <c r="AH59" i="7" s="1"/>
  <c r="AI59" i="7" a="1"/>
  <c r="AI59" i="7" s="1"/>
  <c r="AJ59" i="7" a="1"/>
  <c r="AJ59" i="7" s="1"/>
  <c r="AK59" i="7" a="1"/>
  <c r="AK59" i="7" s="1"/>
  <c r="AL59" i="7" a="1"/>
  <c r="AL59" i="7" s="1"/>
  <c r="AM59" i="7" a="1"/>
  <c r="AM59" i="7" s="1"/>
  <c r="AN59" i="7" a="1"/>
  <c r="AN59" i="7" s="1"/>
  <c r="AO59" i="7" a="1"/>
  <c r="AO59" i="7" s="1"/>
  <c r="AP59" i="7" a="1"/>
  <c r="AP59" i="7" s="1"/>
  <c r="AE59" i="7" a="1"/>
  <c r="AE59" i="7" s="1"/>
  <c r="AE49" i="7" a="1"/>
  <c r="AE49" i="7" s="1"/>
  <c r="AF49" i="7" a="1"/>
  <c r="AF49" i="7" s="1"/>
  <c r="AG49" i="7" a="1"/>
  <c r="AG49" i="7" s="1"/>
  <c r="AH49" i="7" a="1"/>
  <c r="AH49" i="7" s="1"/>
  <c r="AI49" i="7" a="1"/>
  <c r="AI49" i="7" s="1"/>
  <c r="AJ49" i="7" a="1"/>
  <c r="AJ49" i="7" s="1"/>
  <c r="AK49" i="7" a="1"/>
  <c r="AK49" i="7" s="1"/>
  <c r="AL49" i="7" a="1"/>
  <c r="AL49" i="7" s="1"/>
  <c r="AM49" i="7" a="1"/>
  <c r="AM49" i="7" s="1"/>
  <c r="AN49" i="7" a="1"/>
  <c r="AN49" i="7" s="1"/>
  <c r="AO49" i="7" a="1"/>
  <c r="AO49" i="7" s="1"/>
  <c r="AP49" i="7" a="1"/>
  <c r="AP49" i="7" s="1"/>
  <c r="AE50" i="7" a="1"/>
  <c r="AE50" i="7" s="1"/>
  <c r="AF50" i="7" a="1"/>
  <c r="AF50" i="7" s="1"/>
  <c r="AG50" i="7" a="1"/>
  <c r="AG50" i="7" s="1"/>
  <c r="AH50" i="7" a="1"/>
  <c r="AH50" i="7" s="1"/>
  <c r="AI50" i="7" a="1"/>
  <c r="AI50" i="7" s="1"/>
  <c r="AJ50" i="7" a="1"/>
  <c r="AJ50" i="7" s="1"/>
  <c r="AK50" i="7" a="1"/>
  <c r="AK50" i="7" s="1"/>
  <c r="AL50" i="7" a="1"/>
  <c r="AL50" i="7" s="1"/>
  <c r="AM50" i="7" a="1"/>
  <c r="AM50" i="7" s="1"/>
  <c r="AN50" i="7" a="1"/>
  <c r="AN50" i="7" s="1"/>
  <c r="AO50" i="7" a="1"/>
  <c r="AO50" i="7" s="1"/>
  <c r="AP50" i="7" a="1"/>
  <c r="AP50" i="7" s="1"/>
  <c r="AE51" i="7" a="1"/>
  <c r="AE51" i="7" s="1"/>
  <c r="AF51" i="7" a="1"/>
  <c r="AF51" i="7" s="1"/>
  <c r="AG51" i="7" a="1"/>
  <c r="AG51" i="7" s="1"/>
  <c r="AH51" i="7" a="1"/>
  <c r="AH51" i="7" s="1"/>
  <c r="AI51" i="7" a="1"/>
  <c r="AI51" i="7" s="1"/>
  <c r="AJ51" i="7" a="1"/>
  <c r="AJ51" i="7" s="1"/>
  <c r="AK51" i="7" a="1"/>
  <c r="AK51" i="7" s="1"/>
  <c r="AL51" i="7" a="1"/>
  <c r="AL51" i="7" s="1"/>
  <c r="AM51" i="7" a="1"/>
  <c r="AM51" i="7" s="1"/>
  <c r="AN51" i="7" a="1"/>
  <c r="AN51" i="7" s="1"/>
  <c r="AO51" i="7" a="1"/>
  <c r="AO51" i="7" s="1"/>
  <c r="AP51" i="7" a="1"/>
  <c r="AP51" i="7" s="1"/>
  <c r="AE52" i="7" a="1"/>
  <c r="AE52" i="7" s="1"/>
  <c r="AF52" i="7" a="1"/>
  <c r="AF52" i="7" s="1"/>
  <c r="AG52" i="7" a="1"/>
  <c r="AG52" i="7" s="1"/>
  <c r="AH52" i="7" a="1"/>
  <c r="AH52" i="7" s="1"/>
  <c r="AI52" i="7" a="1"/>
  <c r="AI52" i="7" s="1"/>
  <c r="AJ52" i="7" a="1"/>
  <c r="AJ52" i="7" s="1"/>
  <c r="AK52" i="7" a="1"/>
  <c r="AK52" i="7" s="1"/>
  <c r="AL52" i="7" a="1"/>
  <c r="AL52" i="7" s="1"/>
  <c r="AM52" i="7" a="1"/>
  <c r="AM52" i="7" s="1"/>
  <c r="AN52" i="7" a="1"/>
  <c r="AN52" i="7" s="1"/>
  <c r="AO52" i="7" a="1"/>
  <c r="AO52" i="7" s="1"/>
  <c r="AP52" i="7" a="1"/>
  <c r="AP52" i="7" s="1"/>
  <c r="AE53" i="7" a="1"/>
  <c r="AE53" i="7" s="1"/>
  <c r="AF53" i="7" a="1"/>
  <c r="AF53" i="7" s="1"/>
  <c r="AG53" i="7" a="1"/>
  <c r="AG53" i="7" s="1"/>
  <c r="AH53" i="7" a="1"/>
  <c r="AH53" i="7" s="1"/>
  <c r="AI53" i="7" a="1"/>
  <c r="AI53" i="7" s="1"/>
  <c r="AJ53" i="7" a="1"/>
  <c r="AJ53" i="7" s="1"/>
  <c r="AK53" i="7" a="1"/>
  <c r="AK53" i="7" s="1"/>
  <c r="AL53" i="7" a="1"/>
  <c r="AL53" i="7" s="1"/>
  <c r="AM53" i="7" a="1"/>
  <c r="AM53" i="7" s="1"/>
  <c r="AN53" i="7" a="1"/>
  <c r="AN53" i="7" s="1"/>
  <c r="AO53" i="7" a="1"/>
  <c r="AO53" i="7" s="1"/>
  <c r="AP53" i="7" a="1"/>
  <c r="AP53" i="7" s="1"/>
  <c r="AE54" i="7" a="1"/>
  <c r="AE54" i="7" s="1"/>
  <c r="AF54" i="7" a="1"/>
  <c r="AF54" i="7" s="1"/>
  <c r="AG54" i="7" a="1"/>
  <c r="AG54" i="7" s="1"/>
  <c r="AH54" i="7" a="1"/>
  <c r="AH54" i="7" s="1"/>
  <c r="AI54" i="7" a="1"/>
  <c r="AI54" i="7" s="1"/>
  <c r="AJ54" i="7" a="1"/>
  <c r="AJ54" i="7" s="1"/>
  <c r="AK54" i="7" a="1"/>
  <c r="AK54" i="7" s="1"/>
  <c r="AL54" i="7" a="1"/>
  <c r="AL54" i="7" s="1"/>
  <c r="AM54" i="7" a="1"/>
  <c r="AM54" i="7" s="1"/>
  <c r="AN54" i="7" a="1"/>
  <c r="AN54" i="7" s="1"/>
  <c r="AO54" i="7" a="1"/>
  <c r="AO54" i="7" s="1"/>
  <c r="AP54" i="7" a="1"/>
  <c r="AP54" i="7" s="1"/>
  <c r="AE55" i="7" a="1"/>
  <c r="AE55" i="7" s="1"/>
  <c r="AF55" i="7" a="1"/>
  <c r="AF55" i="7" s="1"/>
  <c r="AG55" i="7" a="1"/>
  <c r="AG55" i="7" s="1"/>
  <c r="AH55" i="7" a="1"/>
  <c r="AH55" i="7" s="1"/>
  <c r="AI55" i="7" a="1"/>
  <c r="AI55" i="7" s="1"/>
  <c r="AJ55" i="7" a="1"/>
  <c r="AJ55" i="7" s="1"/>
  <c r="AK55" i="7" a="1"/>
  <c r="AK55" i="7" s="1"/>
  <c r="AL55" i="7" a="1"/>
  <c r="AL55" i="7" s="1"/>
  <c r="AM55" i="7" a="1"/>
  <c r="AM55" i="7" s="1"/>
  <c r="AN55" i="7" a="1"/>
  <c r="AN55" i="7" s="1"/>
  <c r="AO55" i="7" a="1"/>
  <c r="AO55" i="7" s="1"/>
  <c r="AP55" i="7" a="1"/>
  <c r="AP55" i="7" s="1"/>
  <c r="AF48" i="7" a="1"/>
  <c r="AF48" i="7" s="1"/>
  <c r="AG48" i="7" a="1"/>
  <c r="AG48" i="7" s="1"/>
  <c r="AH48" i="7" a="1"/>
  <c r="AH48" i="7" s="1"/>
  <c r="AI48" i="7" a="1"/>
  <c r="AI48" i="7" s="1"/>
  <c r="AJ48" i="7" a="1"/>
  <c r="AJ48" i="7" s="1"/>
  <c r="AK48" i="7" a="1"/>
  <c r="AK48" i="7" s="1"/>
  <c r="AL48" i="7" a="1"/>
  <c r="AL48" i="7" s="1"/>
  <c r="AM48" i="7" a="1"/>
  <c r="AM48" i="7" s="1"/>
  <c r="AN48" i="7" a="1"/>
  <c r="AN48" i="7" s="1"/>
  <c r="AO48" i="7" a="1"/>
  <c r="AO48" i="7" s="1"/>
  <c r="AP48" i="7" a="1"/>
  <c r="AP48" i="7" s="1"/>
  <c r="AE48" i="7" a="1"/>
  <c r="AE48" i="7" s="1"/>
  <c r="AE16" i="7" a="1"/>
  <c r="AE16" i="7" s="1"/>
  <c r="Q16" i="7" s="1" a="1"/>
  <c r="Q16" i="7" s="1"/>
  <c r="AF16" i="7" a="1"/>
  <c r="AF16" i="7" s="1"/>
  <c r="R16" i="7" s="1" a="1"/>
  <c r="R16" i="7" s="1"/>
  <c r="AG16" i="7" a="1"/>
  <c r="AG16" i="7" s="1"/>
  <c r="S16" i="7" s="1" a="1"/>
  <c r="S16" i="7" s="1"/>
  <c r="AH16" i="7" a="1"/>
  <c r="AH16" i="7" s="1"/>
  <c r="T16" i="7" s="1" a="1"/>
  <c r="T16" i="7" s="1"/>
  <c r="AI16" i="7" a="1"/>
  <c r="AI16" i="7" s="1"/>
  <c r="U16" i="7" s="1" a="1"/>
  <c r="U16" i="7" s="1"/>
  <c r="AJ16" i="7" a="1"/>
  <c r="AJ16" i="7" s="1"/>
  <c r="V16" i="7" s="1" a="1"/>
  <c r="V16" i="7" s="1"/>
  <c r="AK16" i="7" a="1"/>
  <c r="AK16" i="7" s="1"/>
  <c r="W16" i="7" s="1" a="1"/>
  <c r="W16" i="7" s="1"/>
  <c r="AL16" i="7" a="1"/>
  <c r="AL16" i="7" s="1"/>
  <c r="X16" i="7" s="1" a="1"/>
  <c r="X16" i="7" s="1"/>
  <c r="AM16" i="7" a="1"/>
  <c r="AM16" i="7" s="1"/>
  <c r="Y16" i="7" s="1" a="1"/>
  <c r="Y16" i="7" s="1"/>
  <c r="AN16" i="7" a="1"/>
  <c r="AN16" i="7" s="1"/>
  <c r="Z16" i="7" s="1" a="1"/>
  <c r="Z16" i="7" s="1"/>
  <c r="AO16" i="7" a="1"/>
  <c r="AO16" i="7" s="1"/>
  <c r="AA16" i="7" s="1" a="1"/>
  <c r="AA16" i="7" s="1"/>
  <c r="AP16" i="7" a="1"/>
  <c r="AP16" i="7" s="1"/>
  <c r="AB16" i="7" s="1" a="1"/>
  <c r="AB16" i="7" s="1"/>
  <c r="AE17" i="7" a="1"/>
  <c r="AE17" i="7"/>
  <c r="Q17" i="7" s="1" a="1"/>
  <c r="Q17" i="7" s="1"/>
  <c r="AF17" i="7" a="1"/>
  <c r="AF17" i="7" s="1"/>
  <c r="R17" i="7" s="1" a="1"/>
  <c r="R17" i="7" s="1"/>
  <c r="AG17" i="7" a="1"/>
  <c r="AG17" i="7" s="1"/>
  <c r="S17" i="7" s="1" a="1"/>
  <c r="S17" i="7" s="1"/>
  <c r="AH17" i="7" a="1"/>
  <c r="AH17" i="7" s="1"/>
  <c r="T17" i="7" s="1" a="1"/>
  <c r="T17" i="7" s="1"/>
  <c r="AI17" i="7" a="1"/>
  <c r="AI17" i="7" s="1"/>
  <c r="U17" i="7" s="1" a="1"/>
  <c r="U17" i="7" s="1"/>
  <c r="AJ17" i="7" a="1"/>
  <c r="AJ17" i="7" s="1"/>
  <c r="V17" i="7" s="1" a="1"/>
  <c r="V17" i="7" s="1"/>
  <c r="AK17" i="7" a="1"/>
  <c r="AK17" i="7" s="1"/>
  <c r="W17" i="7" s="1" a="1"/>
  <c r="W17" i="7" s="1"/>
  <c r="AL17" i="7" a="1"/>
  <c r="AL17" i="7" s="1"/>
  <c r="X17" i="7" s="1" a="1"/>
  <c r="X17" i="7" s="1"/>
  <c r="AM17" i="7" a="1"/>
  <c r="AM17" i="7" s="1"/>
  <c r="Y17" i="7" s="1" a="1"/>
  <c r="Y17" i="7" s="1"/>
  <c r="AN17" i="7" a="1"/>
  <c r="AN17" i="7" s="1"/>
  <c r="Z17" i="7" s="1" a="1"/>
  <c r="Z17" i="7" s="1"/>
  <c r="AO17" i="7" a="1"/>
  <c r="AO17" i="7" s="1"/>
  <c r="AA17" i="7" s="1" a="1"/>
  <c r="AA17" i="7" s="1"/>
  <c r="AP17" i="7" a="1"/>
  <c r="AP17" i="7" s="1"/>
  <c r="AB17" i="7" s="1" a="1"/>
  <c r="AB17" i="7" s="1"/>
  <c r="AE18" i="7" a="1"/>
  <c r="AE18" i="7" s="1"/>
  <c r="Q18" i="7" s="1" a="1"/>
  <c r="Q18" i="7" s="1"/>
  <c r="AF18" i="7" a="1"/>
  <c r="AF18" i="7" s="1"/>
  <c r="R18" i="7" s="1" a="1"/>
  <c r="R18" i="7" s="1"/>
  <c r="AG18" i="7" a="1"/>
  <c r="AG18" i="7" s="1"/>
  <c r="S18" i="7" s="1" a="1"/>
  <c r="S18" i="7" s="1"/>
  <c r="AH18" i="7" a="1"/>
  <c r="AH18" i="7"/>
  <c r="T18" i="7" s="1" a="1"/>
  <c r="T18" i="7" s="1"/>
  <c r="AI18" i="7" a="1"/>
  <c r="AI18" i="7" s="1"/>
  <c r="U18" i="7" s="1" a="1"/>
  <c r="U18" i="7" s="1"/>
  <c r="AJ18" i="7" a="1"/>
  <c r="AJ18" i="7" s="1"/>
  <c r="V18" i="7" s="1" a="1"/>
  <c r="V18" i="7" s="1"/>
  <c r="AK18" i="7" a="1"/>
  <c r="AK18" i="7" s="1"/>
  <c r="W18" i="7" s="1" a="1"/>
  <c r="W18" i="7" s="1"/>
  <c r="AL18" i="7" a="1"/>
  <c r="AL18" i="7" s="1"/>
  <c r="X18" i="7" s="1" a="1"/>
  <c r="X18" i="7" s="1"/>
  <c r="AM18" i="7" a="1"/>
  <c r="AM18" i="7" s="1"/>
  <c r="Y18" i="7" s="1" a="1"/>
  <c r="Y18" i="7" s="1"/>
  <c r="AN18" i="7" a="1"/>
  <c r="AN18" i="7" s="1"/>
  <c r="Z18" i="7" s="1" a="1"/>
  <c r="Z18" i="7" s="1"/>
  <c r="AO18" i="7" a="1"/>
  <c r="AO18" i="7" s="1"/>
  <c r="AA18" i="7" s="1" a="1"/>
  <c r="AA18" i="7" s="1"/>
  <c r="AP18" i="7" a="1"/>
  <c r="AP18" i="7" s="1"/>
  <c r="AB18" i="7" s="1" a="1"/>
  <c r="AB18" i="7" s="1"/>
  <c r="AE19" i="7" a="1"/>
  <c r="AE19" i="7" s="1"/>
  <c r="Q19" i="7" s="1" a="1"/>
  <c r="Q19" i="7" s="1"/>
  <c r="AF19" i="7" a="1"/>
  <c r="AF19" i="7" s="1"/>
  <c r="R19" i="7" s="1" a="1"/>
  <c r="R19" i="7" s="1"/>
  <c r="AG19" i="7" a="1"/>
  <c r="AG19" i="7" s="1"/>
  <c r="S19" i="7" s="1" a="1"/>
  <c r="S19" i="7" s="1"/>
  <c r="AH19" i="7" a="1"/>
  <c r="AH19" i="7" s="1"/>
  <c r="T19" i="7" s="1" a="1"/>
  <c r="T19" i="7" s="1"/>
  <c r="AI19" i="7" a="1"/>
  <c r="AI19" i="7" s="1"/>
  <c r="U19" i="7" s="1" a="1"/>
  <c r="U19" i="7" s="1"/>
  <c r="AJ19" i="7" a="1"/>
  <c r="AJ19" i="7" s="1"/>
  <c r="V19" i="7" s="1" a="1"/>
  <c r="V19" i="7" s="1"/>
  <c r="AK19" i="7" a="1"/>
  <c r="AK19" i="7" s="1"/>
  <c r="W19" i="7" s="1" a="1"/>
  <c r="W19" i="7" s="1"/>
  <c r="AL19" i="7" a="1"/>
  <c r="AL19" i="7" s="1"/>
  <c r="X19" i="7" s="1" a="1"/>
  <c r="X19" i="7" s="1"/>
  <c r="AM19" i="7" a="1"/>
  <c r="AM19" i="7" s="1"/>
  <c r="Y19" i="7" s="1" a="1"/>
  <c r="Y19" i="7" s="1"/>
  <c r="AN19" i="7" a="1"/>
  <c r="AN19" i="7" s="1"/>
  <c r="Z19" i="7" s="1" a="1"/>
  <c r="Z19" i="7" s="1"/>
  <c r="AO19" i="7" a="1"/>
  <c r="AO19" i="7" s="1"/>
  <c r="AA19" i="7" s="1" a="1"/>
  <c r="AA19" i="7" s="1"/>
  <c r="AP19" i="7" a="1"/>
  <c r="AP19" i="7" s="1"/>
  <c r="AB19" i="7" s="1" a="1"/>
  <c r="AB19" i="7" s="1"/>
  <c r="AE20" i="7" a="1"/>
  <c r="AE20" i="7" s="1"/>
  <c r="Q20" i="7" s="1" a="1"/>
  <c r="Q20" i="7" s="1"/>
  <c r="AF20" i="7" a="1"/>
  <c r="AF20" i="7" s="1"/>
  <c r="R20" i="7" s="1" a="1"/>
  <c r="R20" i="7" s="1"/>
  <c r="AG20" i="7" a="1"/>
  <c r="AG20" i="7" s="1"/>
  <c r="S20" i="7" s="1" a="1"/>
  <c r="S20" i="7" s="1"/>
  <c r="AH20" i="7" a="1"/>
  <c r="AH20" i="7" s="1"/>
  <c r="T20" i="7" s="1" a="1"/>
  <c r="T20" i="7" s="1"/>
  <c r="AI20" i="7" a="1"/>
  <c r="AI20" i="7" s="1"/>
  <c r="U20" i="7" s="1" a="1"/>
  <c r="U20" i="7" s="1"/>
  <c r="AJ20" i="7" a="1"/>
  <c r="AJ20" i="7" s="1"/>
  <c r="V20" i="7" s="1" a="1"/>
  <c r="V20" i="7" s="1"/>
  <c r="AK20" i="7" a="1"/>
  <c r="AK20" i="7" s="1"/>
  <c r="W20" i="7" s="1" a="1"/>
  <c r="W20" i="7" s="1"/>
  <c r="AL20" i="7" a="1"/>
  <c r="AL20" i="7" s="1"/>
  <c r="X20" i="7" s="1" a="1"/>
  <c r="X20" i="7" s="1"/>
  <c r="AM20" i="7" a="1"/>
  <c r="AM20" i="7" s="1"/>
  <c r="Y20" i="7" s="1" a="1"/>
  <c r="Y20" i="7" s="1"/>
  <c r="AN20" i="7" a="1"/>
  <c r="AN20" i="7" s="1"/>
  <c r="Z20" i="7" s="1" a="1"/>
  <c r="Z20" i="7" s="1"/>
  <c r="AO20" i="7" a="1"/>
  <c r="AO20" i="7" s="1"/>
  <c r="AA20" i="7" s="1" a="1"/>
  <c r="AA20" i="7" s="1"/>
  <c r="AP20" i="7" a="1"/>
  <c r="AP20" i="7" s="1"/>
  <c r="AB20" i="7" s="1" a="1"/>
  <c r="AB20" i="7" s="1"/>
  <c r="AE21" i="7" a="1"/>
  <c r="AE21" i="7" s="1"/>
  <c r="Q21" i="7" s="1" a="1"/>
  <c r="Q21" i="7" s="1"/>
  <c r="AF21" i="7" a="1"/>
  <c r="AF21" i="7" s="1"/>
  <c r="R21" i="7" s="1" a="1"/>
  <c r="R21" i="7" s="1"/>
  <c r="AG21" i="7" a="1"/>
  <c r="AG21" i="7" s="1"/>
  <c r="S21" i="7" s="1" a="1"/>
  <c r="S21" i="7" s="1"/>
  <c r="AH21" i="7" a="1"/>
  <c r="AH21" i="7" s="1"/>
  <c r="T21" i="7" s="1" a="1"/>
  <c r="T21" i="7" s="1"/>
  <c r="AI21" i="7" a="1"/>
  <c r="AI21" i="7" s="1"/>
  <c r="U21" i="7" s="1" a="1"/>
  <c r="U21" i="7" s="1"/>
  <c r="AJ21" i="7" a="1"/>
  <c r="AJ21" i="7" s="1"/>
  <c r="V21" i="7" s="1" a="1"/>
  <c r="V21" i="7" s="1"/>
  <c r="AK21" i="7" a="1"/>
  <c r="AK21" i="7" s="1"/>
  <c r="W21" i="7" s="1" a="1"/>
  <c r="W21" i="7" s="1"/>
  <c r="AL21" i="7" a="1"/>
  <c r="AL21" i="7" s="1"/>
  <c r="X21" i="7" s="1" a="1"/>
  <c r="X21" i="7" s="1"/>
  <c r="AM21" i="7" a="1"/>
  <c r="AM21" i="7" s="1"/>
  <c r="Y21" i="7" s="1" a="1"/>
  <c r="Y21" i="7" s="1"/>
  <c r="AN21" i="7" a="1"/>
  <c r="AN21" i="7" s="1"/>
  <c r="Z21" i="7" s="1" a="1"/>
  <c r="Z21" i="7" s="1"/>
  <c r="AO21" i="7" a="1"/>
  <c r="AO21" i="7" s="1"/>
  <c r="AA21" i="7" s="1" a="1"/>
  <c r="AA21" i="7" s="1"/>
  <c r="AP21" i="7" a="1"/>
  <c r="AP21" i="7" s="1"/>
  <c r="AB21" i="7" s="1" a="1"/>
  <c r="AB21" i="7" s="1"/>
  <c r="AE22" i="7" a="1"/>
  <c r="AE22" i="7" s="1"/>
  <c r="Q22" i="7" s="1" a="1"/>
  <c r="Q22" i="7" s="1"/>
  <c r="AF22" i="7" a="1"/>
  <c r="AF22" i="7" s="1"/>
  <c r="R22" i="7" s="1" a="1"/>
  <c r="R22" i="7" s="1"/>
  <c r="AG22" i="7" a="1"/>
  <c r="AG22" i="7" s="1"/>
  <c r="S22" i="7" s="1" a="1"/>
  <c r="S22" i="7" s="1"/>
  <c r="AH22" i="7" a="1"/>
  <c r="AH22" i="7" s="1"/>
  <c r="T22" i="7" s="1" a="1"/>
  <c r="T22" i="7" s="1"/>
  <c r="AI22" i="7" a="1"/>
  <c r="AI22" i="7" s="1"/>
  <c r="U22" i="7" s="1" a="1"/>
  <c r="U22" i="7" s="1"/>
  <c r="AJ22" i="7" a="1"/>
  <c r="AJ22" i="7" s="1"/>
  <c r="V22" i="7" s="1" a="1"/>
  <c r="V22" i="7" s="1"/>
  <c r="AK22" i="7" a="1"/>
  <c r="AK22" i="7" s="1"/>
  <c r="W22" i="7" s="1" a="1"/>
  <c r="W22" i="7" s="1"/>
  <c r="AL22" i="7" a="1"/>
  <c r="AL22" i="7" s="1"/>
  <c r="X22" i="7" s="1" a="1"/>
  <c r="X22" i="7" s="1"/>
  <c r="AM22" i="7" a="1"/>
  <c r="AM22" i="7" s="1"/>
  <c r="Y22" i="7" s="1" a="1"/>
  <c r="Y22" i="7" s="1"/>
  <c r="AN22" i="7" a="1"/>
  <c r="AN22" i="7" s="1"/>
  <c r="Z22" i="7" s="1" a="1"/>
  <c r="Z22" i="7" s="1"/>
  <c r="AO22" i="7" a="1"/>
  <c r="AO22" i="7" s="1"/>
  <c r="AA22" i="7" s="1" a="1"/>
  <c r="AA22" i="7" s="1"/>
  <c r="AP22" i="7" a="1"/>
  <c r="AP22" i="7" s="1"/>
  <c r="AB22" i="7" s="1" a="1"/>
  <c r="AB22" i="7" s="1"/>
  <c r="AF15" i="7" a="1"/>
  <c r="AF15" i="7" s="1"/>
  <c r="R15" i="7" s="1" a="1"/>
  <c r="R15" i="7" s="1"/>
  <c r="AG15" i="7" a="1"/>
  <c r="AG15" i="7" s="1"/>
  <c r="S15" i="7" s="1" a="1"/>
  <c r="S15" i="7" s="1"/>
  <c r="AH15" i="7" a="1"/>
  <c r="AH15" i="7" s="1"/>
  <c r="T15" i="7" s="1" a="1"/>
  <c r="T15" i="7" s="1"/>
  <c r="AI15" i="7" a="1"/>
  <c r="AI15" i="7" s="1"/>
  <c r="U15" i="7" s="1" a="1"/>
  <c r="U15" i="7" s="1"/>
  <c r="AJ15" i="7" a="1"/>
  <c r="AJ15" i="7" s="1"/>
  <c r="V15" i="7" s="1" a="1"/>
  <c r="V15" i="7" s="1"/>
  <c r="AK15" i="7" a="1"/>
  <c r="AK15" i="7" s="1"/>
  <c r="W15" i="7" s="1" a="1"/>
  <c r="W15" i="7" s="1"/>
  <c r="AL15" i="7" a="1"/>
  <c r="AL15" i="7" s="1"/>
  <c r="X15" i="7" s="1" a="1"/>
  <c r="X15" i="7" s="1"/>
  <c r="AM15" i="7" a="1"/>
  <c r="AM15" i="7" s="1"/>
  <c r="Y15" i="7" s="1" a="1"/>
  <c r="Y15" i="7" s="1"/>
  <c r="AN15" i="7" a="1"/>
  <c r="AN15" i="7" s="1"/>
  <c r="Z15" i="7" s="1" a="1"/>
  <c r="Z15" i="7" s="1"/>
  <c r="AO15" i="7" a="1"/>
  <c r="AO15" i="7" s="1"/>
  <c r="AA15" i="7" s="1" a="1"/>
  <c r="AA15" i="7" s="1"/>
  <c r="AP15" i="7" a="1"/>
  <c r="AP15" i="7" s="1"/>
  <c r="AB15" i="7" s="1" a="1"/>
  <c r="AB15" i="7" s="1"/>
  <c r="AE15" i="7" a="1"/>
  <c r="AE15" i="7" s="1"/>
  <c r="Q15" i="7" s="1" a="1"/>
  <c r="Q15" i="7" s="1"/>
  <c r="W107" i="20" l="1"/>
  <c r="W109" i="20" s="1"/>
  <c r="R107" i="20"/>
  <c r="R109" i="20" s="1"/>
  <c r="X107" i="20"/>
  <c r="X109" i="20" s="1"/>
  <c r="T107" i="20"/>
  <c r="T109" i="20" s="1"/>
  <c r="P107" i="20"/>
  <c r="P109" i="20" s="1"/>
  <c r="Q107" i="20"/>
  <c r="Q109" i="20" s="1"/>
  <c r="V107" i="20"/>
  <c r="V109" i="20" s="1"/>
  <c r="U107" i="20"/>
  <c r="U109" i="20" s="1"/>
  <c r="S107" i="20"/>
  <c r="S109" i="20" s="1"/>
  <c r="O107" i="20"/>
  <c r="O109" i="20" s="1"/>
  <c r="S83" i="7" a="1"/>
  <c r="S83" i="7" s="1"/>
  <c r="AR48" i="7"/>
  <c r="AR49" i="7" s="1"/>
  <c r="AB55" i="7" s="1"/>
  <c r="W63" i="7" a="1"/>
  <c r="W63" i="7" s="1"/>
  <c r="T77" i="7" a="1"/>
  <c r="T77" i="7" s="1"/>
  <c r="Q72" i="7" a="1"/>
  <c r="Q72" i="7" s="1"/>
  <c r="Z85" i="7" a="1"/>
  <c r="Z85" i="7" s="1"/>
  <c r="X65" i="7" a="1"/>
  <c r="X65" i="7" s="1"/>
  <c r="AA64" i="7" a="1"/>
  <c r="AA64" i="7" s="1"/>
  <c r="V59" i="7" a="1"/>
  <c r="V59" i="7" s="1"/>
  <c r="Y66" i="7" a="1"/>
  <c r="Y66" i="7" s="1"/>
  <c r="Z62" i="7" a="1"/>
  <c r="Z62" i="7" s="1"/>
  <c r="R62" i="7" a="1"/>
  <c r="R62" i="7" s="1"/>
  <c r="W61" i="7" a="1"/>
  <c r="W61" i="7" s="1"/>
  <c r="S75" i="7" a="1"/>
  <c r="S75" i="7" s="1"/>
  <c r="AB88" i="7" a="1"/>
  <c r="AB88" i="7" s="1"/>
  <c r="Y83" i="7" a="1"/>
  <c r="Y83" i="7" s="1"/>
  <c r="Y59" i="7" a="1"/>
  <c r="Y59" i="7" s="1"/>
  <c r="Z61" i="7" a="1"/>
  <c r="Z61" i="7" s="1"/>
  <c r="S70" i="7" a="1"/>
  <c r="S70" i="7" s="1"/>
  <c r="X59" i="7" a="1"/>
  <c r="X59" i="7" s="1"/>
  <c r="AR59" i="7"/>
  <c r="AR60" i="7" s="1"/>
  <c r="AB63" i="7" s="1" a="1"/>
  <c r="AB63" i="7" s="1"/>
  <c r="Q59" i="7" a="1"/>
  <c r="Q59" i="7" s="1"/>
  <c r="U59" i="7" a="1"/>
  <c r="U59" i="7" s="1"/>
  <c r="X66" i="7" a="1"/>
  <c r="X66" i="7" s="1"/>
  <c r="AB65" i="7" a="1"/>
  <c r="AB65" i="7" s="1"/>
  <c r="X64" i="7" a="1"/>
  <c r="X64" i="7" s="1"/>
  <c r="U63" i="7" a="1"/>
  <c r="U63" i="7" s="1"/>
  <c r="Y62" i="7" a="1"/>
  <c r="Y62" i="7" s="1"/>
  <c r="Q62" i="7" a="1"/>
  <c r="Q62" i="7" s="1"/>
  <c r="V61" i="7" a="1"/>
  <c r="V61" i="7" s="1"/>
  <c r="Z60" i="7" a="1"/>
  <c r="Z60" i="7" s="1"/>
  <c r="V74" i="7" a="1"/>
  <c r="V74" i="7" s="1"/>
  <c r="S88" i="7" a="1"/>
  <c r="S88" i="7" s="1"/>
  <c r="AB82" i="7" a="1"/>
  <c r="AB82" i="7" s="1"/>
  <c r="AB64" i="7" a="1"/>
  <c r="AB64" i="7" s="1"/>
  <c r="V60" i="7" a="1"/>
  <c r="V60" i="7" s="1"/>
  <c r="V75" i="7" a="1"/>
  <c r="V75" i="7" s="1"/>
  <c r="S64" i="7" a="1"/>
  <c r="S64" i="7" s="1"/>
  <c r="U60" i="7" a="1"/>
  <c r="U60" i="7" s="1"/>
  <c r="AB59" i="7" a="1"/>
  <c r="AB59" i="7" s="1"/>
  <c r="T59" i="7" a="1"/>
  <c r="T59" i="7" s="1"/>
  <c r="W66" i="7" a="1"/>
  <c r="W66" i="7" s="1"/>
  <c r="AA65" i="7" a="1"/>
  <c r="AA65" i="7" s="1"/>
  <c r="S65" i="7" a="1"/>
  <c r="S65" i="7" s="1"/>
  <c r="W64" i="7" a="1"/>
  <c r="W64" i="7" s="1"/>
  <c r="AA63" i="7" a="1"/>
  <c r="AA63" i="7" s="1"/>
  <c r="T63" i="7" a="1"/>
  <c r="T63" i="7" s="1"/>
  <c r="X62" i="7" a="1"/>
  <c r="X62" i="7" s="1"/>
  <c r="AB61" i="7" a="1"/>
  <c r="AB61" i="7" s="1"/>
  <c r="U61" i="7" a="1"/>
  <c r="U61" i="7" s="1"/>
  <c r="Y60" i="7" a="1"/>
  <c r="Y60" i="7" s="1"/>
  <c r="Q60" i="7" a="1"/>
  <c r="Q60" i="7" s="1"/>
  <c r="Y73" i="7" a="1"/>
  <c r="Y73" i="7" s="1"/>
  <c r="W87" i="7" a="1"/>
  <c r="W87" i="7" s="1"/>
  <c r="T82" i="7" a="1"/>
  <c r="T82" i="7" s="1"/>
  <c r="AB66" i="7" a="1"/>
  <c r="AB66" i="7" s="1"/>
  <c r="R61" i="7" a="1"/>
  <c r="R61" i="7" s="1"/>
  <c r="S72" i="7" a="1"/>
  <c r="S72" i="7" s="1"/>
  <c r="S66" i="7" a="1"/>
  <c r="S66" i="7" s="1"/>
  <c r="AA81" i="7" a="1"/>
  <c r="AA81" i="7" s="1"/>
  <c r="AA59" i="7" a="1"/>
  <c r="AA59" i="7" s="1"/>
  <c r="S59" i="7" a="1"/>
  <c r="S59" i="7" s="1"/>
  <c r="V66" i="7" a="1"/>
  <c r="V66" i="7" s="1"/>
  <c r="Z65" i="7" a="1"/>
  <c r="Z65" i="7" s="1"/>
  <c r="R65" i="7" a="1"/>
  <c r="R65" i="7" s="1"/>
  <c r="V64" i="7" a="1"/>
  <c r="V64" i="7" s="1"/>
  <c r="Z63" i="7" a="1"/>
  <c r="Z63" i="7" s="1"/>
  <c r="S63" i="7" a="1"/>
  <c r="S63" i="7" s="1"/>
  <c r="W62" i="7" a="1"/>
  <c r="W62" i="7" s="1"/>
  <c r="T61" i="7" a="1"/>
  <c r="T61" i="7" s="1"/>
  <c r="X60" i="7" a="1"/>
  <c r="X60" i="7" s="1"/>
  <c r="AR70" i="7"/>
  <c r="AR71" i="7" s="1"/>
  <c r="AA76" i="7" s="1" a="1"/>
  <c r="AA76" i="7" s="1"/>
  <c r="U70" i="7" a="1"/>
  <c r="U70" i="7" s="1"/>
  <c r="X73" i="7" a="1"/>
  <c r="X73" i="7" s="1"/>
  <c r="U72" i="7" a="1"/>
  <c r="U72" i="7" s="1"/>
  <c r="R86" i="7" a="1"/>
  <c r="R86" i="7" s="1"/>
  <c r="T64" i="7" a="1"/>
  <c r="T64" i="7" s="1"/>
  <c r="X63" i="7" a="1"/>
  <c r="X63" i="7" s="1"/>
  <c r="AA66" i="7" a="1"/>
  <c r="AA66" i="7" s="1"/>
  <c r="AB62" i="7" a="1"/>
  <c r="AB62" i="7" s="1"/>
  <c r="Z59" i="7" a="1"/>
  <c r="Z59" i="7" s="1"/>
  <c r="R59" i="7" a="1"/>
  <c r="R59" i="7" s="1"/>
  <c r="U66" i="7" a="1"/>
  <c r="U66" i="7" s="1"/>
  <c r="Y65" i="7" a="1"/>
  <c r="Y65" i="7" s="1"/>
  <c r="Q65" i="7" a="1"/>
  <c r="Q65" i="7" s="1"/>
  <c r="U64" i="7" a="1"/>
  <c r="U64" i="7" s="1"/>
  <c r="Y63" i="7" a="1"/>
  <c r="Y63" i="7" s="1"/>
  <c r="R63" i="7" a="1"/>
  <c r="R63" i="7" s="1"/>
  <c r="V62" i="7" a="1"/>
  <c r="V62" i="7" s="1"/>
  <c r="S61" i="7" a="1"/>
  <c r="S61" i="7" s="1"/>
  <c r="W60" i="7" a="1"/>
  <c r="W60" i="7" s="1"/>
  <c r="S76" i="7" a="1"/>
  <c r="S76" i="7" s="1"/>
  <c r="W75" i="7" a="1"/>
  <c r="W75" i="7" s="1"/>
  <c r="AA74" i="7" a="1"/>
  <c r="AA74" i="7" s="1"/>
  <c r="AR81" i="7"/>
  <c r="AR82" i="7" s="1"/>
  <c r="U81" i="7" a="1"/>
  <c r="U81" i="7" s="1"/>
  <c r="X88" i="7" a="1"/>
  <c r="X88" i="7" s="1"/>
  <c r="U83" i="7" a="1"/>
  <c r="U83" i="7" s="1"/>
  <c r="Y82" i="7" a="1"/>
  <c r="Y82" i="7" s="1"/>
  <c r="AR103" i="7"/>
  <c r="AR93" i="7"/>
  <c r="AA93" i="7" s="1" a="1"/>
  <c r="AA93" i="7" s="1"/>
  <c r="S49" i="7" l="1"/>
  <c r="W54" i="7"/>
  <c r="AB49" i="7"/>
  <c r="Y48" i="7"/>
  <c r="Q52" i="7"/>
  <c r="Y51" i="7"/>
  <c r="V53" i="7"/>
  <c r="V48" i="7"/>
  <c r="S52" i="7"/>
  <c r="Y49" i="7"/>
  <c r="X53" i="7"/>
  <c r="Z51" i="7"/>
  <c r="AA49" i="7"/>
  <c r="S55" i="7"/>
  <c r="X50" i="7"/>
  <c r="Q49" i="7"/>
  <c r="Y52" i="7"/>
  <c r="V52" i="7"/>
  <c r="R54" i="7"/>
  <c r="V50" i="7"/>
  <c r="AA52" i="7"/>
  <c r="R51" i="7"/>
  <c r="T54" i="7"/>
  <c r="Q55" i="7"/>
  <c r="W50" i="7"/>
  <c r="X48" i="7"/>
  <c r="T51" i="7"/>
  <c r="R49" i="7"/>
  <c r="U53" i="7"/>
  <c r="V49" i="7"/>
  <c r="Z54" i="7"/>
  <c r="R53" i="7"/>
  <c r="W53" i="7"/>
  <c r="X49" i="7"/>
  <c r="AB54" i="7"/>
  <c r="Y55" i="7"/>
  <c r="T49" i="7"/>
  <c r="AA51" i="7"/>
  <c r="Y53" i="7"/>
  <c r="X52" i="7"/>
  <c r="U49" i="7"/>
  <c r="Y54" i="7"/>
  <c r="Z50" i="7"/>
  <c r="S48" i="7"/>
  <c r="W49" i="7"/>
  <c r="AA54" i="7"/>
  <c r="AB50" i="7"/>
  <c r="U48" i="7"/>
  <c r="Z55" i="7"/>
  <c r="AA53" i="7"/>
  <c r="X54" i="7"/>
  <c r="U51" i="7"/>
  <c r="Z48" i="7"/>
  <c r="Z52" i="7"/>
  <c r="Q53" i="7"/>
  <c r="W51" i="7"/>
  <c r="AB48" i="7"/>
  <c r="AB52" i="7"/>
  <c r="U54" i="7"/>
  <c r="S51" i="7"/>
  <c r="U50" i="7"/>
  <c r="Z53" i="7"/>
  <c r="R50" i="7"/>
  <c r="W48" i="7"/>
  <c r="T50" i="7"/>
  <c r="R55" i="7"/>
  <c r="W52" i="7"/>
  <c r="Z49" i="7"/>
  <c r="T53" i="7"/>
  <c r="Q50" i="7"/>
  <c r="U55" i="7"/>
  <c r="V51" i="7"/>
  <c r="AA48" i="7"/>
  <c r="S50" i="7"/>
  <c r="W55" i="7"/>
  <c r="X51" i="7"/>
  <c r="Q48" i="7"/>
  <c r="AA55" i="7"/>
  <c r="AB51" i="7"/>
  <c r="Q54" i="7"/>
  <c r="V55" i="7"/>
  <c r="S54" i="7"/>
  <c r="X55" i="7"/>
  <c r="S53" i="7"/>
  <c r="V54" i="7"/>
  <c r="AB53" i="7"/>
  <c r="Y50" i="7"/>
  <c r="R48" i="7"/>
  <c r="R52" i="7"/>
  <c r="U52" i="7"/>
  <c r="AA50" i="7"/>
  <c r="T48" i="7"/>
  <c r="T52" i="7"/>
  <c r="Q51" i="7"/>
  <c r="T55" i="7"/>
  <c r="S85" i="7" a="1"/>
  <c r="S85" i="7" s="1"/>
  <c r="AB85" i="7" a="1"/>
  <c r="AB85" i="7" s="1"/>
  <c r="Z86" i="7" a="1"/>
  <c r="Z86" i="7" s="1"/>
  <c r="U73" i="7" a="1"/>
  <c r="U73" i="7" s="1"/>
  <c r="R76" i="7" a="1"/>
  <c r="R76" i="7" s="1"/>
  <c r="AA82" i="7" a="1"/>
  <c r="AA82" i="7" s="1"/>
  <c r="R88" i="7" a="1"/>
  <c r="R88" i="7" s="1"/>
  <c r="U74" i="7" a="1"/>
  <c r="U74" i="7" s="1"/>
  <c r="X83" i="7" a="1"/>
  <c r="X83" i="7" s="1"/>
  <c r="AA88" i="7" a="1"/>
  <c r="AA88" i="7" s="1"/>
  <c r="R75" i="7" a="1"/>
  <c r="R75" i="7" s="1"/>
  <c r="U84" i="7" a="1"/>
  <c r="U84" i="7" s="1"/>
  <c r="Y81" i="7" a="1"/>
  <c r="Y81" i="7" s="1"/>
  <c r="AA75" i="7" a="1"/>
  <c r="AA75" i="7" s="1"/>
  <c r="M9" i="7" s="1"/>
  <c r="V86" i="7" a="1"/>
  <c r="V86" i="7" s="1"/>
  <c r="Y72" i="7" a="1"/>
  <c r="Y72" i="7" s="1"/>
  <c r="AB77" i="7" a="1"/>
  <c r="AB77" i="7" s="1"/>
  <c r="R64" i="7" a="1"/>
  <c r="R64" i="7" s="1"/>
  <c r="S87" i="7" a="1"/>
  <c r="S87" i="7" s="1"/>
  <c r="S81" i="7" a="1"/>
  <c r="S81" i="7" s="1"/>
  <c r="AB81" i="7" a="1"/>
  <c r="AB81" i="7" s="1"/>
  <c r="S82" i="7" a="1"/>
  <c r="S82" i="7" s="1"/>
  <c r="V87" i="7" a="1"/>
  <c r="V87" i="7" s="1"/>
  <c r="T74" i="7" a="1"/>
  <c r="T74" i="7" s="1"/>
  <c r="Q70" i="7" a="1"/>
  <c r="Q70" i="7" s="1"/>
  <c r="U77" i="7" a="1"/>
  <c r="U77" i="7" s="1"/>
  <c r="W83" i="7" a="1"/>
  <c r="W83" i="7" s="1"/>
  <c r="Z88" i="7" a="1"/>
  <c r="Z88" i="7" s="1"/>
  <c r="Q75" i="7" a="1"/>
  <c r="Q75" i="7" s="1"/>
  <c r="T84" i="7" a="1"/>
  <c r="T84" i="7" s="1"/>
  <c r="X81" i="7" a="1"/>
  <c r="X81" i="7" s="1"/>
  <c r="Z75" i="7" a="1"/>
  <c r="Z75" i="7" s="1"/>
  <c r="Q85" i="7" a="1"/>
  <c r="Q85" i="7" s="1"/>
  <c r="T71" i="7" a="1"/>
  <c r="T71" i="7" s="1"/>
  <c r="W76" i="7" a="1"/>
  <c r="W76" i="7" s="1"/>
  <c r="R87" i="7" a="1"/>
  <c r="R87" i="7" s="1"/>
  <c r="T73" i="7" a="1"/>
  <c r="T73" i="7" s="1"/>
  <c r="Y70" i="7" a="1"/>
  <c r="Y70" i="7" s="1"/>
  <c r="K4" i="7" s="1"/>
  <c r="C75" i="20" s="1"/>
  <c r="Z64" i="7" a="1"/>
  <c r="Z64" i="7" s="1"/>
  <c r="R72" i="7" a="1"/>
  <c r="R72" i="7" s="1"/>
  <c r="T85" i="7" a="1"/>
  <c r="T85" i="7" s="1"/>
  <c r="Y84" i="7" a="1"/>
  <c r="Y84" i="7" s="1"/>
  <c r="Q81" i="7" a="1"/>
  <c r="Q81" i="7" s="1"/>
  <c r="Y74" i="7" a="1"/>
  <c r="Y74" i="7" s="1"/>
  <c r="Z74" i="7" a="1"/>
  <c r="Z74" i="7" s="1"/>
  <c r="Z82" i="7" a="1"/>
  <c r="Z82" i="7" s="1"/>
  <c r="Q88" i="7" a="1"/>
  <c r="Q88" i="7" s="1"/>
  <c r="AB74" i="7" a="1"/>
  <c r="AB74" i="7" s="1"/>
  <c r="S84" i="7" a="1"/>
  <c r="S84" i="7" s="1"/>
  <c r="W81" i="7" a="1"/>
  <c r="W81" i="7" s="1"/>
  <c r="Y75" i="7" a="1"/>
  <c r="Y75" i="7" s="1"/>
  <c r="AB84" i="7" a="1"/>
  <c r="AB84" i="7" s="1"/>
  <c r="S71" i="7" a="1"/>
  <c r="S71" i="7" s="1"/>
  <c r="V76" i="7" a="1"/>
  <c r="V76" i="7" s="1"/>
  <c r="AA83" i="7" a="1"/>
  <c r="AA83" i="7" s="1"/>
  <c r="Y85" i="7" a="1"/>
  <c r="Y85" i="7" s="1"/>
  <c r="AB71" i="7" a="1"/>
  <c r="AB71" i="7" s="1"/>
  <c r="S77" i="7" a="1"/>
  <c r="S77" i="7" s="1"/>
  <c r="V63" i="7" a="1"/>
  <c r="V63" i="7" s="1"/>
  <c r="W84" i="7" a="1"/>
  <c r="W84" i="7" s="1"/>
  <c r="T83" i="7" a="1"/>
  <c r="T83" i="7" s="1"/>
  <c r="W82" i="7" a="1"/>
  <c r="W82" i="7" s="1"/>
  <c r="Z87" i="7" a="1"/>
  <c r="Z87" i="7" s="1"/>
  <c r="AB73" i="7" a="1"/>
  <c r="AB73" i="7" s="1"/>
  <c r="T60" i="7" a="1"/>
  <c r="T60" i="7" s="1"/>
  <c r="V65" i="7" a="1"/>
  <c r="V65" i="7" s="1"/>
  <c r="Y76" i="7" a="1"/>
  <c r="Y76" i="7" s="1"/>
  <c r="W88" i="7" a="1"/>
  <c r="W88" i="7" s="1"/>
  <c r="U85" i="7" a="1"/>
  <c r="U85" i="7" s="1"/>
  <c r="X71" i="7" a="1"/>
  <c r="X71" i="7" s="1"/>
  <c r="W77" i="7" a="1"/>
  <c r="W77" i="7" s="1"/>
  <c r="Z70" i="7" a="1"/>
  <c r="Z70" i="7" s="1"/>
  <c r="AA70" i="7" a="1"/>
  <c r="AA70" i="7" s="1"/>
  <c r="M4" i="7" s="1"/>
  <c r="C91" i="20" s="1"/>
  <c r="V83" i="7" a="1"/>
  <c r="V83" i="7" s="1"/>
  <c r="Y88" i="7" a="1"/>
  <c r="Y88" i="7" s="1"/>
  <c r="X75" i="7" a="1"/>
  <c r="X75" i="7" s="1"/>
  <c r="AA84" i="7" a="1"/>
  <c r="AA84" i="7" s="1"/>
  <c r="R71" i="7" a="1"/>
  <c r="R71" i="7" s="1"/>
  <c r="U76" i="7" a="1"/>
  <c r="U76" i="7" s="1"/>
  <c r="X85" i="7" a="1"/>
  <c r="X85" i="7" s="1"/>
  <c r="AA71" i="7" a="1"/>
  <c r="AA71" i="7" s="1"/>
  <c r="R77" i="7" a="1"/>
  <c r="R77" i="7" s="1"/>
  <c r="V88" i="7" a="1"/>
  <c r="V88" i="7" s="1"/>
  <c r="X82" i="7" a="1"/>
  <c r="X82" i="7" s="1"/>
  <c r="U86" i="7" a="1"/>
  <c r="U86" i="7" s="1"/>
  <c r="X72" i="7" a="1"/>
  <c r="X72" i="7" s="1"/>
  <c r="AA77" i="7" a="1"/>
  <c r="AA77" i="7" s="1"/>
  <c r="Q64" i="7" a="1"/>
  <c r="Q64" i="7" s="1"/>
  <c r="AA87" i="7" a="1"/>
  <c r="AA87" i="7" s="1"/>
  <c r="T87" i="7" a="1"/>
  <c r="T87" i="7" s="1"/>
  <c r="R83" i="7" a="1"/>
  <c r="R83" i="7" s="1"/>
  <c r="U88" i="7" a="1"/>
  <c r="U88" i="7" s="1"/>
  <c r="X74" i="7" a="1"/>
  <c r="X74" i="7" s="1"/>
  <c r="AB60" i="7" a="1"/>
  <c r="AB60" i="7" s="1"/>
  <c r="R66" i="7" a="1"/>
  <c r="R66" i="7" s="1"/>
  <c r="Q61" i="7" a="1"/>
  <c r="Q61" i="7" s="1"/>
  <c r="R74" i="7" a="1"/>
  <c r="R74" i="7" s="1"/>
  <c r="AA61" i="7" a="1"/>
  <c r="AA61" i="7" s="1"/>
  <c r="Q86" i="7" a="1"/>
  <c r="Q86" i="7" s="1"/>
  <c r="T72" i="7" a="1"/>
  <c r="T72" i="7" s="1"/>
  <c r="T70" i="7" a="1"/>
  <c r="T70" i="7" s="1"/>
  <c r="R84" i="7" a="1"/>
  <c r="R84" i="7" s="1"/>
  <c r="V81" i="7" a="1"/>
  <c r="V81" i="7" s="1"/>
  <c r="T76" i="7" a="1"/>
  <c r="T76" i="7" s="1"/>
  <c r="W85" i="7" a="1"/>
  <c r="W85" i="7" s="1"/>
  <c r="Z71" i="7" a="1"/>
  <c r="Z71" i="7" s="1"/>
  <c r="Q77" i="7" a="1"/>
  <c r="Q77" i="7" s="1"/>
  <c r="AA85" i="7" a="1"/>
  <c r="AA85" i="7" s="1"/>
  <c r="Q82" i="7" a="1"/>
  <c r="Q82" i="7" s="1"/>
  <c r="T86" i="7" a="1"/>
  <c r="T86" i="7" s="1"/>
  <c r="W72" i="7" a="1"/>
  <c r="W72" i="7" s="1"/>
  <c r="Z77" i="7" a="1"/>
  <c r="Z77" i="7" s="1"/>
  <c r="Q74" i="7" a="1"/>
  <c r="Q74" i="7" s="1"/>
  <c r="X84" i="7" a="1"/>
  <c r="X84" i="7" s="1"/>
  <c r="Q87" i="7" a="1"/>
  <c r="Q87" i="7" s="1"/>
  <c r="S73" i="7" a="1"/>
  <c r="S73" i="7" s="1"/>
  <c r="X70" i="7" a="1"/>
  <c r="X70" i="7" s="1"/>
  <c r="Y64" i="7" a="1"/>
  <c r="Y64" i="7" s="1"/>
  <c r="Z72" i="7" a="1"/>
  <c r="Z72" i="7" s="1"/>
  <c r="AA72" i="7" a="1"/>
  <c r="AA72" i="7" s="1"/>
  <c r="Z83" i="7" a="1"/>
  <c r="Z83" i="7" s="1"/>
  <c r="R81" i="7" a="1"/>
  <c r="R81" i="7" s="1"/>
  <c r="T75" i="7" a="1"/>
  <c r="T75" i="7" s="1"/>
  <c r="X61" i="7" a="1"/>
  <c r="X61" i="7" s="1"/>
  <c r="Z66" i="7" a="1"/>
  <c r="Z66" i="7" s="1"/>
  <c r="W65" i="7" a="1"/>
  <c r="W65" i="7" s="1"/>
  <c r="V77" i="7" a="1"/>
  <c r="V77" i="7" s="1"/>
  <c r="AB72" i="7" a="1"/>
  <c r="AB72" i="7" s="1"/>
  <c r="Q84" i="7" a="1"/>
  <c r="Q84" i="7" s="1"/>
  <c r="Y86" i="7" a="1"/>
  <c r="Y86" i="7" s="1"/>
  <c r="W73" i="7" a="1"/>
  <c r="W73" i="7" s="1"/>
  <c r="AB70" i="7" a="1"/>
  <c r="AB70" i="7" s="1"/>
  <c r="Z84" i="7" a="1"/>
  <c r="Z84" i="7" s="1"/>
  <c r="Q71" i="7" a="1"/>
  <c r="Q71" i="7" s="1"/>
  <c r="AB76" i="7" a="1"/>
  <c r="AB76" i="7" s="1"/>
  <c r="S86" i="7" a="1"/>
  <c r="S86" i="7" s="1"/>
  <c r="V72" i="7" a="1"/>
  <c r="V72" i="7" s="1"/>
  <c r="Y77" i="7" a="1"/>
  <c r="Y77" i="7" s="1"/>
  <c r="V71" i="7" a="1"/>
  <c r="V71" i="7" s="1"/>
  <c r="X86" i="7" a="1"/>
  <c r="X86" i="7" s="1"/>
  <c r="AB86" i="7" a="1"/>
  <c r="AB86" i="7" s="1"/>
  <c r="R73" i="7" a="1"/>
  <c r="R73" i="7" s="1"/>
  <c r="W70" i="7" a="1"/>
  <c r="W70" i="7" s="1"/>
  <c r="R70" i="7" a="1"/>
  <c r="R70" i="7" s="1"/>
  <c r="T81" i="7" a="1"/>
  <c r="T81" i="7" s="1"/>
  <c r="V82" i="7" a="1"/>
  <c r="V82" i="7" s="1"/>
  <c r="Y87" i="7" a="1"/>
  <c r="Y87" i="7" s="1"/>
  <c r="AA73" i="7" a="1"/>
  <c r="AA73" i="7" s="1"/>
  <c r="S60" i="7" a="1"/>
  <c r="S60" i="7" s="1"/>
  <c r="U65" i="7" a="1"/>
  <c r="U65" i="7" s="1"/>
  <c r="Q76" i="7" a="1"/>
  <c r="Q76" i="7" s="1"/>
  <c r="Z76" i="7" a="1"/>
  <c r="Z76" i="7" s="1"/>
  <c r="V84" i="7" a="1"/>
  <c r="V84" i="7" s="1"/>
  <c r="Z81" i="7" a="1"/>
  <c r="Z81" i="7" s="1"/>
  <c r="AB75" i="7" a="1"/>
  <c r="AB75" i="7" s="1"/>
  <c r="S62" i="7" a="1"/>
  <c r="S62" i="7" s="1"/>
  <c r="W59" i="7" a="1"/>
  <c r="W59" i="7" s="1"/>
  <c r="U62" i="7" a="1"/>
  <c r="U62" i="7" s="1"/>
  <c r="AB87" i="7" a="1"/>
  <c r="AB87" i="7" s="1"/>
  <c r="R82" i="7" a="1"/>
  <c r="R82" i="7" s="1"/>
  <c r="U87" i="7" a="1"/>
  <c r="U87" i="7" s="1"/>
  <c r="S74" i="7" a="1"/>
  <c r="S74" i="7" s="1"/>
  <c r="V85" i="7" a="1"/>
  <c r="V85" i="7" s="1"/>
  <c r="Y71" i="7" a="1"/>
  <c r="Y71" i="7" s="1"/>
  <c r="X77" i="7" a="1"/>
  <c r="X77" i="7" s="1"/>
  <c r="W86" i="7" a="1"/>
  <c r="W86" i="7" s="1"/>
  <c r="I9" i="7" s="1"/>
  <c r="AB83" i="7" a="1"/>
  <c r="AB83" i="7" s="1"/>
  <c r="AA86" i="7" a="1"/>
  <c r="AA86" i="7" s="1"/>
  <c r="Q73" i="7" a="1"/>
  <c r="Q73" i="7" s="1"/>
  <c r="V70" i="7" a="1"/>
  <c r="V70" i="7" s="1"/>
  <c r="U75" i="7" a="1"/>
  <c r="U75" i="7" s="1"/>
  <c r="W71" i="7" a="1"/>
  <c r="W71" i="7" s="1"/>
  <c r="U82" i="7" a="1"/>
  <c r="U82" i="7" s="1"/>
  <c r="X87" i="7" a="1"/>
  <c r="X87" i="7" s="1"/>
  <c r="Z73" i="7" a="1"/>
  <c r="Z73" i="7" s="1"/>
  <c r="R60" i="7" a="1"/>
  <c r="R60" i="7" s="1"/>
  <c r="T65" i="7" a="1"/>
  <c r="T65" i="7" s="1"/>
  <c r="T62" i="7" a="1"/>
  <c r="T62" i="7" s="1"/>
  <c r="V73" i="7" a="1"/>
  <c r="V73" i="7" s="1"/>
  <c r="Q83" i="7" a="1"/>
  <c r="Q83" i="7" s="1"/>
  <c r="T88" i="7" a="1"/>
  <c r="T88" i="7" s="1"/>
  <c r="W74" i="7" a="1"/>
  <c r="W74" i="7" s="1"/>
  <c r="AA60" i="7" a="1"/>
  <c r="AA60" i="7" s="1"/>
  <c r="Q66" i="7" a="1"/>
  <c r="Q66" i="7" s="1"/>
  <c r="Y61" i="7" a="1"/>
  <c r="Y61" i="7" s="1"/>
  <c r="Q63" i="7" a="1"/>
  <c r="Q63" i="7" s="1"/>
  <c r="R85" i="7" a="1"/>
  <c r="R85" i="7" s="1"/>
  <c r="U71" i="7" a="1"/>
  <c r="U71" i="7" s="1"/>
  <c r="X76" i="7" a="1"/>
  <c r="X76" i="7" s="1"/>
  <c r="AA62" i="7" a="1"/>
  <c r="AA62" i="7" s="1"/>
  <c r="T66" i="7" a="1"/>
  <c r="T66" i="7" s="1"/>
  <c r="AR104" i="7"/>
  <c r="S106" i="7" s="1" a="1"/>
  <c r="S106" i="7" s="1"/>
  <c r="AA103" i="7" a="1"/>
  <c r="AA103" i="7" s="1"/>
  <c r="W108" i="7" a="1"/>
  <c r="W108" i="7" s="1"/>
  <c r="AA108" i="7" a="1"/>
  <c r="AA108" i="7" s="1"/>
  <c r="Y103" i="7" a="1"/>
  <c r="Y103" i="7" s="1"/>
  <c r="Y98" i="7" a="1"/>
  <c r="Y98" i="7" s="1"/>
  <c r="X97" i="7" a="1"/>
  <c r="X97" i="7" s="1"/>
  <c r="V94" i="7" a="1"/>
  <c r="V94" i="7" s="1"/>
  <c r="Y99" i="7" a="1"/>
  <c r="Y99" i="7" s="1"/>
  <c r="Q96" i="7" a="1"/>
  <c r="Q96" i="7" s="1"/>
  <c r="AB93" i="7" a="1"/>
  <c r="AB93" i="7" s="1"/>
  <c r="S92" i="7" a="1"/>
  <c r="S92" i="7" s="1"/>
  <c r="AA97" i="7" a="1"/>
  <c r="AA97" i="7" s="1"/>
  <c r="Z95" i="7" a="1"/>
  <c r="Z95" i="7" s="1"/>
  <c r="U95" i="7" a="1"/>
  <c r="U95" i="7" s="1"/>
  <c r="U98" i="7" a="1"/>
  <c r="U98" i="7" s="1"/>
  <c r="R92" i="7" a="1"/>
  <c r="R92" i="7" s="1"/>
  <c r="W93" i="7" a="1"/>
  <c r="W93" i="7" s="1"/>
  <c r="AA92" i="7" a="1"/>
  <c r="AA92" i="7" s="1"/>
  <c r="T97" i="7" a="1"/>
  <c r="T97" i="7" s="1"/>
  <c r="Q99" i="7" a="1"/>
  <c r="Q99" i="7" s="1"/>
  <c r="T96" i="7" a="1"/>
  <c r="T96" i="7" s="1"/>
  <c r="S99" i="7" a="1"/>
  <c r="S99" i="7" s="1"/>
  <c r="Q98" i="7" a="1"/>
  <c r="Q98" i="7" s="1"/>
  <c r="Q97" i="7" a="1"/>
  <c r="Q97" i="7" s="1"/>
  <c r="V95" i="7" a="1"/>
  <c r="V95" i="7" s="1"/>
  <c r="T99" i="7" a="1"/>
  <c r="T99" i="7" s="1"/>
  <c r="T98" i="7" a="1"/>
  <c r="T98" i="7" s="1"/>
  <c r="AA99" i="7" a="1"/>
  <c r="AA99" i="7" s="1"/>
  <c r="Z98" i="7" a="1"/>
  <c r="Z98" i="7" s="1"/>
  <c r="R95" i="7" a="1"/>
  <c r="R95" i="7" s="1"/>
  <c r="Y97" i="7" a="1"/>
  <c r="Y97" i="7" s="1"/>
  <c r="Z92" i="7" a="1"/>
  <c r="Z92" i="7" s="1"/>
  <c r="Z94" i="7" a="1"/>
  <c r="Z94" i="7" s="1"/>
  <c r="S94" i="7" a="1"/>
  <c r="S94" i="7" s="1"/>
  <c r="U99" i="7" a="1"/>
  <c r="U99" i="7" s="1"/>
  <c r="X99" i="7" a="1"/>
  <c r="X99" i="7" s="1"/>
  <c r="X93" i="7" a="1"/>
  <c r="X93" i="7" s="1"/>
  <c r="Z99" i="7" a="1"/>
  <c r="Z99" i="7" s="1"/>
  <c r="S96" i="7" a="1"/>
  <c r="S96" i="7" s="1"/>
  <c r="Y96" i="7" a="1"/>
  <c r="Y96" i="7" s="1"/>
  <c r="AB98" i="7" a="1"/>
  <c r="AB98" i="7" s="1"/>
  <c r="U93" i="7" a="1"/>
  <c r="U93" i="7" s="1"/>
  <c r="AA98" i="7" a="1"/>
  <c r="AA98" i="7" s="1"/>
  <c r="U97" i="7" a="1"/>
  <c r="U97" i="7" s="1"/>
  <c r="Q92" i="7" a="1"/>
  <c r="Q92" i="7" s="1"/>
  <c r="AB97" i="7" a="1"/>
  <c r="AB97" i="7" s="1"/>
  <c r="U96" i="7" a="1"/>
  <c r="U96" i="7" s="1"/>
  <c r="AB96" i="7" a="1"/>
  <c r="AB96" i="7" s="1"/>
  <c r="T95" i="7" a="1"/>
  <c r="T95" i="7" s="1"/>
  <c r="Q93" i="7" a="1"/>
  <c r="Q93" i="7" s="1"/>
  <c r="U92" i="7" a="1"/>
  <c r="U92" i="7" s="1"/>
  <c r="X96" i="7" a="1"/>
  <c r="X96" i="7" s="1"/>
  <c r="W92" i="7" a="1"/>
  <c r="W92" i="7" s="1"/>
  <c r="R99" i="7" a="1"/>
  <c r="R99" i="7" s="1"/>
  <c r="Q95" i="7" a="1"/>
  <c r="Q95" i="7" s="1"/>
  <c r="X98" i="7" a="1"/>
  <c r="X98" i="7" s="1"/>
  <c r="S98" i="7" a="1"/>
  <c r="S98" i="7" s="1"/>
  <c r="X94" i="7" a="1"/>
  <c r="X94" i="7" s="1"/>
  <c r="R94" i="7" a="1"/>
  <c r="R94" i="7" s="1"/>
  <c r="V98" i="7" a="1"/>
  <c r="V98" i="7" s="1"/>
  <c r="T93" i="7" a="1"/>
  <c r="T93" i="7" s="1"/>
  <c r="V93" i="7" a="1"/>
  <c r="V93" i="7" s="1"/>
  <c r="W98" i="7" a="1"/>
  <c r="W98" i="7" s="1"/>
  <c r="AB92" i="7" a="1"/>
  <c r="AB92" i="7" s="1"/>
  <c r="AA94" i="7" a="1"/>
  <c r="AA94" i="7" s="1"/>
  <c r="AA96" i="7" a="1"/>
  <c r="AA96" i="7" s="1"/>
  <c r="V92" i="7" a="1"/>
  <c r="V92" i="7" s="1"/>
  <c r="W97" i="7" a="1"/>
  <c r="W97" i="7" s="1"/>
  <c r="R93" i="7" a="1"/>
  <c r="R93" i="7" s="1"/>
  <c r="AA95" i="7" a="1"/>
  <c r="AA95" i="7" s="1"/>
  <c r="T92" i="7" a="1"/>
  <c r="T92" i="7" s="1"/>
  <c r="W96" i="7" a="1"/>
  <c r="W96" i="7" s="1"/>
  <c r="W95" i="7" a="1"/>
  <c r="W95" i="7" s="1"/>
  <c r="Y93" i="7" a="1"/>
  <c r="Y93" i="7" s="1"/>
  <c r="U94" i="7" a="1"/>
  <c r="U94" i="7" s="1"/>
  <c r="Y95" i="7" a="1"/>
  <c r="Y95" i="7" s="1"/>
  <c r="V99" i="7" a="1"/>
  <c r="V99" i="7" s="1"/>
  <c r="S95" i="7" a="1"/>
  <c r="S95" i="7" s="1"/>
  <c r="Z97" i="7" a="1"/>
  <c r="Z97" i="7" s="1"/>
  <c r="AB99" i="7" a="1"/>
  <c r="AB99" i="7" s="1"/>
  <c r="Y92" i="7" a="1"/>
  <c r="Y92" i="7" s="1"/>
  <c r="X95" i="7" a="1"/>
  <c r="X95" i="7" s="1"/>
  <c r="AB95" i="7" a="1"/>
  <c r="AB95" i="7" s="1"/>
  <c r="W99" i="7" a="1"/>
  <c r="W99" i="7" s="1"/>
  <c r="W94" i="7" a="1"/>
  <c r="W94" i="7" s="1"/>
  <c r="Y94" i="7" a="1"/>
  <c r="Y94" i="7" s="1"/>
  <c r="S97" i="7" a="1"/>
  <c r="S97" i="7" s="1"/>
  <c r="V97" i="7" a="1"/>
  <c r="V97" i="7" s="1"/>
  <c r="Q94" i="7" a="1"/>
  <c r="Q94" i="7" s="1"/>
  <c r="R98" i="7" a="1"/>
  <c r="R98" i="7" s="1"/>
  <c r="AB94" i="7" a="1"/>
  <c r="AB94" i="7" s="1"/>
  <c r="V96" i="7" a="1"/>
  <c r="V96" i="7" s="1"/>
  <c r="Z93" i="7" a="1"/>
  <c r="Z93" i="7" s="1"/>
  <c r="R97" i="7" a="1"/>
  <c r="R97" i="7" s="1"/>
  <c r="Z96" i="7" a="1"/>
  <c r="Z96" i="7" s="1"/>
  <c r="T94" i="7" a="1"/>
  <c r="T94" i="7" s="1"/>
  <c r="R96" i="7" a="1"/>
  <c r="R96" i="7" s="1"/>
  <c r="S93" i="7" a="1"/>
  <c r="S93" i="7" s="1"/>
  <c r="X92" i="7" a="1"/>
  <c r="X92" i="7" s="1"/>
  <c r="M18" i="20"/>
  <c r="M19" i="20"/>
  <c r="M10" i="7" l="1"/>
  <c r="C7" i="7"/>
  <c r="C14" i="20" s="1"/>
  <c r="L4" i="7"/>
  <c r="C83" i="20" s="1"/>
  <c r="L6" i="7"/>
  <c r="I11" i="7"/>
  <c r="C66" i="20" s="1"/>
  <c r="G6" i="7"/>
  <c r="H11" i="7"/>
  <c r="C58" i="20" s="1"/>
  <c r="C5" i="7"/>
  <c r="C12" i="20" s="1"/>
  <c r="R104" i="7" a="1"/>
  <c r="R104" i="7" s="1"/>
  <c r="D5" i="7" s="1"/>
  <c r="R109" i="7" a="1"/>
  <c r="R109" i="7" s="1"/>
  <c r="F7" i="7"/>
  <c r="C11" i="7"/>
  <c r="C18" i="20" s="1"/>
  <c r="W106" i="7" a="1"/>
  <c r="W106" i="7" s="1"/>
  <c r="I7" i="7" s="1"/>
  <c r="U106" i="7" a="1"/>
  <c r="U106" i="7" s="1"/>
  <c r="G7" i="7" s="1"/>
  <c r="K8" i="7"/>
  <c r="D10" i="7"/>
  <c r="T103" i="7" a="1"/>
  <c r="T103" i="7" s="1"/>
  <c r="F4" i="7" s="1"/>
  <c r="C35" i="20" s="1"/>
  <c r="AA106" i="7" a="1"/>
  <c r="AA106" i="7" s="1"/>
  <c r="M7" i="7" s="1"/>
  <c r="M5" i="7"/>
  <c r="C6" i="7"/>
  <c r="C13" i="20" s="1"/>
  <c r="G11" i="7"/>
  <c r="C50" i="20" s="1"/>
  <c r="Z103" i="7" a="1"/>
  <c r="Z103" i="7" s="1"/>
  <c r="R105" i="7" a="1"/>
  <c r="R105" i="7" s="1"/>
  <c r="Q105" i="7" a="1"/>
  <c r="Q105" i="7" s="1"/>
  <c r="F5" i="7"/>
  <c r="D9" i="7"/>
  <c r="I6" i="7"/>
  <c r="J5" i="7"/>
  <c r="D6" i="7"/>
  <c r="F8" i="7"/>
  <c r="W105" i="7" a="1"/>
  <c r="W105" i="7" s="1"/>
  <c r="W110" i="7" a="1"/>
  <c r="W110" i="7" s="1"/>
  <c r="Q103" i="7" a="1"/>
  <c r="Q103" i="7" s="1"/>
  <c r="G5" i="7"/>
  <c r="I5" i="7"/>
  <c r="K5" i="7"/>
  <c r="I4" i="7"/>
  <c r="C59" i="20" s="1"/>
  <c r="L11" i="7"/>
  <c r="C90" i="20" s="1"/>
  <c r="G8" i="7"/>
  <c r="C4" i="7"/>
  <c r="C11" i="20" s="1"/>
  <c r="Y104" i="7" a="1"/>
  <c r="Y104" i="7" s="1"/>
  <c r="V110" i="7" a="1"/>
  <c r="V110" i="7" s="1"/>
  <c r="E7" i="7"/>
  <c r="J11" i="7"/>
  <c r="C74" i="20" s="1"/>
  <c r="H9" i="7"/>
  <c r="Z83" i="20"/>
  <c r="M83" i="20" s="1"/>
  <c r="Z74" i="20"/>
  <c r="M74" i="20" s="1"/>
  <c r="Z75" i="20"/>
  <c r="M75" i="20" s="1"/>
  <c r="Z66" i="20"/>
  <c r="M66" i="20" s="1"/>
  <c r="Z90" i="20"/>
  <c r="M90" i="20" s="1"/>
  <c r="Z91" i="20"/>
  <c r="M91" i="20" s="1"/>
  <c r="Z27" i="20"/>
  <c r="M27" i="20" s="1"/>
  <c r="Z82" i="20"/>
  <c r="M82" i="20" s="1"/>
  <c r="Z58" i="20"/>
  <c r="M58" i="20" s="1"/>
  <c r="Z59" i="20"/>
  <c r="M59" i="20" s="1"/>
  <c r="Z50" i="20"/>
  <c r="M50" i="20" s="1"/>
  <c r="Z99" i="20"/>
  <c r="M99" i="20" s="1"/>
  <c r="Z51" i="20"/>
  <c r="M51" i="20" s="1"/>
  <c r="Z106" i="20"/>
  <c r="M106" i="20" s="1"/>
  <c r="Z42" i="20"/>
  <c r="M42" i="20" s="1"/>
  <c r="Z35" i="20"/>
  <c r="M35" i="20" s="1"/>
  <c r="Z43" i="20"/>
  <c r="M43" i="20" s="1"/>
  <c r="Z98" i="20"/>
  <c r="M98" i="20" s="1"/>
  <c r="Z34" i="20"/>
  <c r="M34" i="20" s="1"/>
  <c r="V105" i="7" a="1"/>
  <c r="V105" i="7" s="1"/>
  <c r="H6" i="7" s="1"/>
  <c r="T109" i="7" a="1"/>
  <c r="T109" i="7" s="1"/>
  <c r="F10" i="7" s="1"/>
  <c r="X104" i="7" a="1"/>
  <c r="X104" i="7" s="1"/>
  <c r="Z106" i="7" a="1"/>
  <c r="Z106" i="7" s="1"/>
  <c r="L7" i="7" s="1"/>
  <c r="U105" i="7" a="1"/>
  <c r="U105" i="7" s="1"/>
  <c r="T108" i="7" a="1"/>
  <c r="T108" i="7" s="1"/>
  <c r="F9" i="7" s="1"/>
  <c r="Z105" i="7" a="1"/>
  <c r="Z105" i="7" s="1"/>
  <c r="U109" i="7" a="1"/>
  <c r="U109" i="7" s="1"/>
  <c r="G10" i="7" s="1"/>
  <c r="X107" i="7" a="1"/>
  <c r="X107" i="7" s="1"/>
  <c r="J8" i="7" s="1"/>
  <c r="Y108" i="7" a="1"/>
  <c r="Y108" i="7" s="1"/>
  <c r="K9" i="7" s="1"/>
  <c r="U104" i="7" a="1"/>
  <c r="U104" i="7" s="1"/>
  <c r="U107" i="7" a="1"/>
  <c r="U107" i="7" s="1"/>
  <c r="Y105" i="7" a="1"/>
  <c r="Y105" i="7" s="1"/>
  <c r="K6" i="7" s="1"/>
  <c r="S107" i="7" a="1"/>
  <c r="S107" i="7" s="1"/>
  <c r="E8" i="7" s="1"/>
  <c r="T106" i="7" a="1"/>
  <c r="T106" i="7" s="1"/>
  <c r="Q106" i="7" a="1"/>
  <c r="Q106" i="7" s="1"/>
  <c r="AB109" i="7" a="1"/>
  <c r="AB109" i="7" s="1"/>
  <c r="N10" i="7" s="1"/>
  <c r="C105" i="20" s="1"/>
  <c r="U110" i="7" a="1"/>
  <c r="U110" i="7" s="1"/>
  <c r="S103" i="7" a="1"/>
  <c r="S103" i="7" s="1"/>
  <c r="E4" i="7" s="1"/>
  <c r="C27" i="20" s="1"/>
  <c r="W104" i="7" a="1"/>
  <c r="W104" i="7" s="1"/>
  <c r="T104" i="7" a="1"/>
  <c r="T104" i="7" s="1"/>
  <c r="V109" i="7" a="1"/>
  <c r="V109" i="7" s="1"/>
  <c r="H10" i="7" s="1"/>
  <c r="S109" i="7" a="1"/>
  <c r="S109" i="7" s="1"/>
  <c r="E10" i="7" s="1"/>
  <c r="X108" i="7" a="1"/>
  <c r="X108" i="7" s="1"/>
  <c r="J9" i="7" s="1"/>
  <c r="Q108" i="7" a="1"/>
  <c r="Q108" i="7" s="1"/>
  <c r="C9" i="7" s="1"/>
  <c r="C16" i="20" s="1"/>
  <c r="Y110" i="7" a="1"/>
  <c r="Y110" i="7" s="1"/>
  <c r="K11" i="7" s="1"/>
  <c r="C82" i="20" s="1"/>
  <c r="S104" i="7" a="1"/>
  <c r="S104" i="7" s="1"/>
  <c r="E5" i="7" s="1"/>
  <c r="V107" i="7" a="1"/>
  <c r="V107" i="7" s="1"/>
  <c r="H8" i="7" s="1"/>
  <c r="AA104" i="7" a="1"/>
  <c r="AA104" i="7" s="1"/>
  <c r="V106" i="7" a="1"/>
  <c r="V106" i="7" s="1"/>
  <c r="H7" i="7" s="1"/>
  <c r="AB110" i="7" a="1"/>
  <c r="AB110" i="7" s="1"/>
  <c r="N11" i="7" s="1"/>
  <c r="C106" i="20" s="1"/>
  <c r="U108" i="7" a="1"/>
  <c r="U108" i="7" s="1"/>
  <c r="G9" i="7" s="1"/>
  <c r="T110" i="7" a="1"/>
  <c r="T110" i="7" s="1"/>
  <c r="F11" i="7" s="1"/>
  <c r="C42" i="20" s="1"/>
  <c r="Y109" i="7" a="1"/>
  <c r="Y109" i="7" s="1"/>
  <c r="K10" i="7" s="1"/>
  <c r="AA109" i="7" a="1"/>
  <c r="AA109" i="7" s="1"/>
  <c r="AB108" i="7" a="1"/>
  <c r="AB108" i="7" s="1"/>
  <c r="N9" i="7" s="1"/>
  <c r="C104" i="20" s="1"/>
  <c r="W103" i="7" a="1"/>
  <c r="W103" i="7" s="1"/>
  <c r="R106" i="7" a="1"/>
  <c r="R106" i="7" s="1"/>
  <c r="D7" i="7" s="1"/>
  <c r="AA110" i="7" a="1"/>
  <c r="AA110" i="7" s="1"/>
  <c r="M11" i="7" s="1"/>
  <c r="C98" i="20" s="1"/>
  <c r="T107" i="7" a="1"/>
  <c r="T107" i="7" s="1"/>
  <c r="S110" i="7" a="1"/>
  <c r="S110" i="7" s="1"/>
  <c r="E11" i="7" s="1"/>
  <c r="C34" i="20" s="1"/>
  <c r="Q104" i="7" a="1"/>
  <c r="Q104" i="7" s="1"/>
  <c r="Q109" i="7" a="1"/>
  <c r="Q109" i="7" s="1"/>
  <c r="C10" i="7" s="1"/>
  <c r="C17" i="20" s="1"/>
  <c r="AB105" i="7" a="1"/>
  <c r="AB105" i="7" s="1"/>
  <c r="N6" i="7" s="1"/>
  <c r="C101" i="20" s="1"/>
  <c r="R108" i="7" a="1"/>
  <c r="R108" i="7" s="1"/>
  <c r="W107" i="7" a="1"/>
  <c r="W107" i="7" s="1"/>
  <c r="I8" i="7" s="1"/>
  <c r="Z107" i="7" a="1"/>
  <c r="Z107" i="7" s="1"/>
  <c r="L8" i="7" s="1"/>
  <c r="Z104" i="7" a="1"/>
  <c r="Z104" i="7" s="1"/>
  <c r="L5" i="7" s="1"/>
  <c r="Y106" i="7" a="1"/>
  <c r="Y106" i="7" s="1"/>
  <c r="K7" i="7" s="1"/>
  <c r="AA107" i="7" a="1"/>
  <c r="AA107" i="7" s="1"/>
  <c r="M8" i="7" s="1"/>
  <c r="X105" i="7" a="1"/>
  <c r="X105" i="7" s="1"/>
  <c r="J6" i="7" s="1"/>
  <c r="V108" i="7" a="1"/>
  <c r="V108" i="7" s="1"/>
  <c r="X103" i="7" a="1"/>
  <c r="X103" i="7" s="1"/>
  <c r="J4" i="7" s="1"/>
  <c r="C67" i="20" s="1"/>
  <c r="Z109" i="7" a="1"/>
  <c r="Z109" i="7" s="1"/>
  <c r="L10" i="7" s="1"/>
  <c r="U103" i="7" a="1"/>
  <c r="U103" i="7" s="1"/>
  <c r="G4" i="7" s="1"/>
  <c r="C43" i="20" s="1"/>
  <c r="AB104" i="7" a="1"/>
  <c r="AB104" i="7" s="1"/>
  <c r="N5" i="7" s="1"/>
  <c r="C100" i="20" s="1"/>
  <c r="V103" i="7" a="1"/>
  <c r="V103" i="7" s="1"/>
  <c r="H4" i="7" s="1"/>
  <c r="C51" i="20" s="1"/>
  <c r="Z108" i="7" a="1"/>
  <c r="Z108" i="7" s="1"/>
  <c r="L9" i="7" s="1"/>
  <c r="Y107" i="7" a="1"/>
  <c r="Y107" i="7" s="1"/>
  <c r="W109" i="7" a="1"/>
  <c r="W109" i="7" s="1"/>
  <c r="I10" i="7" s="1"/>
  <c r="X106" i="7" a="1"/>
  <c r="X106" i="7" s="1"/>
  <c r="J7" i="7" s="1"/>
  <c r="T105" i="7" a="1"/>
  <c r="T105" i="7" s="1"/>
  <c r="F6" i="7" s="1"/>
  <c r="R103" i="7" a="1"/>
  <c r="R103" i="7" s="1"/>
  <c r="D4" i="7" s="1"/>
  <c r="C19" i="20" s="1"/>
  <c r="AA105" i="7" a="1"/>
  <c r="AA105" i="7" s="1"/>
  <c r="M6" i="7" s="1"/>
  <c r="R110" i="7" a="1"/>
  <c r="R110" i="7" s="1"/>
  <c r="D11" i="7" s="1"/>
  <c r="C26" i="20" s="1"/>
  <c r="AB107" i="7" a="1"/>
  <c r="AB107" i="7" s="1"/>
  <c r="N8" i="7" s="1"/>
  <c r="C103" i="20" s="1"/>
  <c r="Q110" i="7" a="1"/>
  <c r="Q110" i="7" s="1"/>
  <c r="R107" i="7" a="1"/>
  <c r="R107" i="7" s="1"/>
  <c r="D8" i="7" s="1"/>
  <c r="Z110" i="7" a="1"/>
  <c r="Z110" i="7" s="1"/>
  <c r="X109" i="7" a="1"/>
  <c r="X109" i="7" s="1"/>
  <c r="J10" i="7" s="1"/>
  <c r="Q107" i="7" a="1"/>
  <c r="Q107" i="7" s="1"/>
  <c r="C8" i="7" s="1"/>
  <c r="C15" i="20" s="1"/>
  <c r="V104" i="7" a="1"/>
  <c r="V104" i="7" s="1"/>
  <c r="H5" i="7" s="1"/>
  <c r="S105" i="7" a="1"/>
  <c r="S105" i="7" s="1"/>
  <c r="E6" i="7" s="1"/>
  <c r="AB106" i="7" a="1"/>
  <c r="AB106" i="7" s="1"/>
  <c r="N7" i="7" s="1"/>
  <c r="C102" i="20" s="1"/>
  <c r="AB103" i="7" a="1"/>
  <c r="AB103" i="7" s="1"/>
  <c r="N4" i="7" s="1"/>
  <c r="C99" i="20" s="1"/>
  <c r="S108" i="7" a="1"/>
  <c r="S108" i="7" s="1"/>
  <c r="E9" i="7" s="1"/>
  <c r="X110" i="7" a="1"/>
  <c r="X110" i="7" s="1"/>
  <c r="Z26" i="20"/>
  <c r="M26" i="20" s="1"/>
  <c r="Z67" i="20"/>
  <c r="M67" i="20" s="1"/>
  <c r="Y107" i="20" l="1"/>
  <c r="C30" i="20" l="1"/>
  <c r="C22" i="20"/>
  <c r="C72" i="20"/>
  <c r="C70" i="20"/>
  <c r="C68" i="20"/>
  <c r="C21" i="20"/>
  <c r="C24" i="20"/>
  <c r="C44" i="20"/>
  <c r="C25" i="20"/>
  <c r="C73" i="20"/>
  <c r="C71" i="20"/>
  <c r="C69" i="20"/>
  <c r="C60" i="20"/>
  <c r="C52" i="20"/>
  <c r="C23" i="20"/>
  <c r="M17" i="20" l="1"/>
  <c r="M16" i="20"/>
  <c r="M15" i="20"/>
  <c r="M14" i="20"/>
  <c r="M13" i="20"/>
  <c r="M12" i="20"/>
  <c r="N28" i="20" l="1"/>
  <c r="N20" i="20"/>
  <c r="Z20" i="20" s="1"/>
  <c r="N41" i="20" l="1"/>
  <c r="N40" i="20"/>
  <c r="N39" i="20"/>
  <c r="N38" i="20"/>
  <c r="N37" i="20"/>
  <c r="N36" i="20"/>
  <c r="N33" i="20"/>
  <c r="N32" i="20"/>
  <c r="N31" i="20"/>
  <c r="N30" i="20"/>
  <c r="N29" i="20"/>
  <c r="N25" i="20"/>
  <c r="N23" i="20"/>
  <c r="N22" i="20"/>
  <c r="N21" i="20"/>
  <c r="N4" i="20"/>
  <c r="N3" i="20"/>
  <c r="N2" i="20"/>
  <c r="N1" i="20"/>
  <c r="C97" i="20"/>
  <c r="C89" i="20"/>
  <c r="C81" i="20"/>
  <c r="C65" i="20"/>
  <c r="C57" i="20"/>
  <c r="C49" i="20"/>
  <c r="C41" i="20"/>
  <c r="C33" i="20"/>
  <c r="C96" i="20"/>
  <c r="C88" i="20"/>
  <c r="C80" i="20"/>
  <c r="C64" i="20"/>
  <c r="C56" i="20"/>
  <c r="C48" i="20"/>
  <c r="C40" i="20"/>
  <c r="C32" i="20"/>
  <c r="C95" i="20"/>
  <c r="C87" i="20"/>
  <c r="C79" i="20"/>
  <c r="C63" i="20"/>
  <c r="C55" i="20"/>
  <c r="C47" i="20"/>
  <c r="C39" i="20"/>
  <c r="C31" i="20"/>
  <c r="C94" i="20"/>
  <c r="C86" i="20"/>
  <c r="C78" i="20"/>
  <c r="C62" i="20"/>
  <c r="C54" i="20"/>
  <c r="C46" i="20"/>
  <c r="C38" i="20"/>
  <c r="C93" i="20"/>
  <c r="C85" i="20"/>
  <c r="C77" i="20"/>
  <c r="C61" i="20"/>
  <c r="C53" i="20"/>
  <c r="C45" i="20"/>
  <c r="C37" i="20"/>
  <c r="C29" i="20"/>
  <c r="C92" i="20"/>
  <c r="C76" i="20"/>
  <c r="C36" i="20"/>
  <c r="C28" i="20"/>
  <c r="N107" i="20" l="1"/>
  <c r="N109" i="20" s="1"/>
  <c r="Z44" i="20"/>
  <c r="M44" i="20" s="1"/>
  <c r="Z45" i="20"/>
  <c r="M45" i="20" s="1"/>
  <c r="Z49" i="20"/>
  <c r="M49" i="20" s="1"/>
  <c r="Z55" i="20"/>
  <c r="Z52" i="20"/>
  <c r="Z46" i="20"/>
  <c r="M46" i="20" s="1"/>
  <c r="Z56" i="20"/>
  <c r="Z62" i="20"/>
  <c r="M62" i="20" s="1"/>
  <c r="Z53" i="20"/>
  <c r="Z47" i="20"/>
  <c r="M47" i="20" s="1"/>
  <c r="Z48" i="20"/>
  <c r="M48" i="20" s="1"/>
  <c r="Z54" i="20"/>
  <c r="Z73" i="20"/>
  <c r="Z69" i="20"/>
  <c r="M69" i="20" s="1"/>
  <c r="C84" i="20"/>
  <c r="Z60" i="20"/>
  <c r="M60" i="20" s="1"/>
  <c r="Z64" i="20"/>
  <c r="M64" i="20" s="1"/>
  <c r="Z68" i="20"/>
  <c r="M68" i="20" s="1"/>
  <c r="Z61" i="20"/>
  <c r="M61" i="20" s="1"/>
  <c r="Z79" i="20"/>
  <c r="M79" i="20" s="1"/>
  <c r="Z57" i="20"/>
  <c r="Z65" i="20"/>
  <c r="M65" i="20" s="1"/>
  <c r="Z63" i="20"/>
  <c r="M63" i="20" s="1"/>
  <c r="Z70" i="20"/>
  <c r="Z85" i="20"/>
  <c r="M85" i="20" s="1"/>
  <c r="Z100" i="20"/>
  <c r="M100" i="20" s="1"/>
  <c r="Z93" i="20"/>
  <c r="M93" i="20" s="1"/>
  <c r="Z102" i="20"/>
  <c r="Z87" i="20"/>
  <c r="M87" i="20" s="1"/>
  <c r="Z104" i="20"/>
  <c r="Z97" i="20"/>
  <c r="M97" i="20" s="1"/>
  <c r="Z101" i="20"/>
  <c r="M101" i="20" s="1"/>
  <c r="Z103" i="20"/>
  <c r="Z105" i="20"/>
  <c r="Z89" i="20" l="1"/>
  <c r="M89" i="20" s="1"/>
  <c r="Z78" i="20"/>
  <c r="M78" i="20" s="1"/>
  <c r="Z95" i="20"/>
  <c r="M95" i="20" s="1"/>
  <c r="Z76" i="20"/>
  <c r="M76" i="20" s="1"/>
  <c r="Z72" i="20"/>
  <c r="M72" i="20" s="1"/>
  <c r="Z39" i="20"/>
  <c r="M39" i="20" s="1"/>
  <c r="Z37" i="20"/>
  <c r="M37" i="20" s="1"/>
  <c r="Z33" i="20"/>
  <c r="M33" i="20" s="1"/>
  <c r="Z25" i="20"/>
  <c r="M25" i="20" s="1"/>
  <c r="Z31" i="20"/>
  <c r="M31" i="20" s="1"/>
  <c r="Z77" i="20"/>
  <c r="M77" i="20" s="1"/>
  <c r="Z41" i="20"/>
  <c r="M41" i="20" s="1"/>
  <c r="Z88" i="20"/>
  <c r="M88" i="20" s="1"/>
  <c r="Z92" i="20"/>
  <c r="M92" i="20" s="1"/>
  <c r="Z94" i="20"/>
  <c r="M94" i="20" s="1"/>
  <c r="Z28" i="20"/>
  <c r="M28" i="20" s="1"/>
  <c r="M20" i="20"/>
  <c r="Z80" i="20"/>
  <c r="M80" i="20" s="1"/>
  <c r="Z84" i="20"/>
  <c r="M84" i="20" s="1"/>
  <c r="Z40" i="20"/>
  <c r="M40" i="20" s="1"/>
  <c r="Z86" i="20"/>
  <c r="M86" i="20" s="1"/>
  <c r="Z32" i="20"/>
  <c r="M32" i="20" s="1"/>
  <c r="Z30" i="20"/>
  <c r="M30" i="20" s="1"/>
  <c r="Z29" i="20"/>
  <c r="M29" i="20" s="1"/>
  <c r="Z36" i="20"/>
  <c r="M36" i="20" s="1"/>
  <c r="Z38" i="20"/>
  <c r="M38" i="20" s="1"/>
  <c r="M73" i="20"/>
  <c r="M70" i="20"/>
  <c r="Z81" i="20"/>
  <c r="M81" i="20" s="1"/>
  <c r="Z22" i="20"/>
  <c r="M22" i="20" s="1"/>
  <c r="Z96" i="20"/>
  <c r="Z24" i="20"/>
  <c r="M24" i="20" s="1"/>
  <c r="Z21" i="20"/>
  <c r="M21" i="20" s="1"/>
  <c r="Z23" i="20"/>
  <c r="M23" i="20" s="1"/>
  <c r="Z71" i="20"/>
  <c r="M105" i="20"/>
  <c r="M53" i="20"/>
  <c r="M56" i="20"/>
  <c r="M57" i="20"/>
  <c r="M102" i="20"/>
  <c r="M104" i="20"/>
  <c r="M52" i="20"/>
  <c r="M54" i="20"/>
  <c r="M103" i="20"/>
  <c r="M55" i="20"/>
  <c r="M96" i="20" l="1"/>
  <c r="M71" i="20"/>
  <c r="M107" i="20" l="1"/>
  <c r="M109" i="20" s="1"/>
  <c r="C20" i="20"/>
</calcChain>
</file>

<file path=xl/sharedStrings.xml><?xml version="1.0" encoding="utf-8"?>
<sst xmlns="http://schemas.openxmlformats.org/spreadsheetml/2006/main" count="433" uniqueCount="163">
  <si>
    <t>Summary</t>
  </si>
  <si>
    <t>A</t>
  </si>
  <si>
    <t>B</t>
  </si>
  <si>
    <t>C</t>
  </si>
  <si>
    <t>D</t>
  </si>
  <si>
    <t>E</t>
  </si>
  <si>
    <t>F</t>
  </si>
  <si>
    <t>G</t>
  </si>
  <si>
    <t>H</t>
  </si>
  <si>
    <t>Buffer</t>
  </si>
  <si>
    <t>Buffer (mM)</t>
  </si>
  <si>
    <t xml:space="preserve">mM </t>
  </si>
  <si>
    <t>NaCl</t>
  </si>
  <si>
    <t>mM</t>
  </si>
  <si>
    <t>Vol final (µl)</t>
  </si>
  <si>
    <t>Puits</t>
  </si>
  <si>
    <t>Name</t>
  </si>
  <si>
    <t>pH</t>
  </si>
  <si>
    <t>Tampon 10x</t>
  </si>
  <si>
    <t>WFI</t>
  </si>
  <si>
    <t>Type</t>
  </si>
  <si>
    <t>B2</t>
  </si>
  <si>
    <t>C2</t>
  </si>
  <si>
    <t>D2</t>
  </si>
  <si>
    <t>E2</t>
  </si>
  <si>
    <t>F2</t>
  </si>
  <si>
    <t>G2</t>
  </si>
  <si>
    <t>B3</t>
  </si>
  <si>
    <t>C3</t>
  </si>
  <si>
    <t>D3</t>
  </si>
  <si>
    <t>E3</t>
  </si>
  <si>
    <t>F3</t>
  </si>
  <si>
    <t>G3</t>
  </si>
  <si>
    <t>B4</t>
  </si>
  <si>
    <t>C4</t>
  </si>
  <si>
    <t>D4</t>
  </si>
  <si>
    <t>E4</t>
  </si>
  <si>
    <t>F4</t>
  </si>
  <si>
    <t>G4</t>
  </si>
  <si>
    <t>B5</t>
  </si>
  <si>
    <t>C5</t>
  </si>
  <si>
    <t>D5</t>
  </si>
  <si>
    <t>E5</t>
  </si>
  <si>
    <t>F5</t>
  </si>
  <si>
    <t>G5</t>
  </si>
  <si>
    <t>B6</t>
  </si>
  <si>
    <t>C6</t>
  </si>
  <si>
    <t>D6</t>
  </si>
  <si>
    <t>E6</t>
  </si>
  <si>
    <t>F6</t>
  </si>
  <si>
    <t>G6</t>
  </si>
  <si>
    <t>B7</t>
  </si>
  <si>
    <t>C7</t>
  </si>
  <si>
    <t>D7</t>
  </si>
  <si>
    <t>E7</t>
  </si>
  <si>
    <t>F7</t>
  </si>
  <si>
    <t>G7</t>
  </si>
  <si>
    <t>B8</t>
  </si>
  <si>
    <t>C8</t>
  </si>
  <si>
    <t>D8</t>
  </si>
  <si>
    <t>E8</t>
  </si>
  <si>
    <t>F8</t>
  </si>
  <si>
    <t>G8</t>
  </si>
  <si>
    <t>B9</t>
  </si>
  <si>
    <t>C9</t>
  </si>
  <si>
    <t>D9</t>
  </si>
  <si>
    <t>E9</t>
  </si>
  <si>
    <t>F9</t>
  </si>
  <si>
    <t>G9</t>
  </si>
  <si>
    <t>B10</t>
  </si>
  <si>
    <t>C10</t>
  </si>
  <si>
    <t>D10</t>
  </si>
  <si>
    <t>E10</t>
  </si>
  <si>
    <t>F10</t>
  </si>
  <si>
    <t>G10</t>
  </si>
  <si>
    <t>B11</t>
  </si>
  <si>
    <t>C11</t>
  </si>
  <si>
    <t>D11</t>
  </si>
  <si>
    <t>E11</t>
  </si>
  <si>
    <t>F11</t>
  </si>
  <si>
    <t>G11</t>
  </si>
  <si>
    <t>2. Plate Design</t>
  </si>
  <si>
    <t>3. TECAN Template</t>
  </si>
  <si>
    <t>A1</t>
  </si>
  <si>
    <t>B1</t>
  </si>
  <si>
    <t>C1</t>
  </si>
  <si>
    <t>D1</t>
  </si>
  <si>
    <t>E1</t>
  </si>
  <si>
    <t>F1</t>
  </si>
  <si>
    <t>G1</t>
  </si>
  <si>
    <t>H1</t>
  </si>
  <si>
    <t>A2</t>
  </si>
  <si>
    <t>H2</t>
  </si>
  <si>
    <t>A3</t>
  </si>
  <si>
    <t>H3</t>
  </si>
  <si>
    <t>A4</t>
  </si>
  <si>
    <t>H4</t>
  </si>
  <si>
    <t>A5</t>
  </si>
  <si>
    <t>H5</t>
  </si>
  <si>
    <t>A6</t>
  </si>
  <si>
    <t>H6</t>
  </si>
  <si>
    <t>A7</t>
  </si>
  <si>
    <t>H7</t>
  </si>
  <si>
    <t>A8</t>
  </si>
  <si>
    <t>H8</t>
  </si>
  <si>
    <t>A9</t>
  </si>
  <si>
    <t>H9</t>
  </si>
  <si>
    <t>A10</t>
  </si>
  <si>
    <t>H10</t>
  </si>
  <si>
    <t>A11</t>
  </si>
  <si>
    <t>H11</t>
  </si>
  <si>
    <t>A12</t>
  </si>
  <si>
    <t>B12</t>
  </si>
  <si>
    <t>C12</t>
  </si>
  <si>
    <t>D12</t>
  </si>
  <si>
    <t>E12</t>
  </si>
  <si>
    <t>F12</t>
  </si>
  <si>
    <t>G12</t>
  </si>
  <si>
    <t>H12</t>
  </si>
  <si>
    <t>PS80</t>
  </si>
  <si>
    <t>%</t>
  </si>
  <si>
    <t>% w/v</t>
  </si>
  <si>
    <t>x5</t>
  </si>
  <si>
    <t>sorbitol</t>
  </si>
  <si>
    <t xml:space="preserve">ccFinale </t>
  </si>
  <si>
    <t>Component X</t>
  </si>
  <si>
    <t>Buffer summary</t>
  </si>
  <si>
    <t>NaCl summary</t>
  </si>
  <si>
    <t>PS80 summary</t>
  </si>
  <si>
    <t>PX188</t>
  </si>
  <si>
    <t>PX188 summary</t>
  </si>
  <si>
    <t>Sorbitol summary</t>
  </si>
  <si>
    <t>Component X summary</t>
  </si>
  <si>
    <t>Component Z</t>
  </si>
  <si>
    <t>Component Z summary</t>
  </si>
  <si>
    <t>Buffer dummy table summary</t>
  </si>
  <si>
    <t>NaCl dummy table summary</t>
  </si>
  <si>
    <t>PS80 dummy table summary</t>
  </si>
  <si>
    <t>PX188 dummy table summary</t>
  </si>
  <si>
    <t>Sorbitol dummy table summary</t>
  </si>
  <si>
    <t>Component X dummy table summary</t>
  </si>
  <si>
    <t>Component Z dummy table summary</t>
  </si>
  <si>
    <t>pH dummy table summary</t>
  </si>
  <si>
    <t>pH summary</t>
  </si>
  <si>
    <t>100 mM</t>
  </si>
  <si>
    <t>Buffer1</t>
  </si>
  <si>
    <t>Buffer 2</t>
  </si>
  <si>
    <t>Buffer 3</t>
  </si>
  <si>
    <t>Buffer 4</t>
  </si>
  <si>
    <t>Buffer 5</t>
  </si>
  <si>
    <t>Buffer 6</t>
  </si>
  <si>
    <t>Buffer 7</t>
  </si>
  <si>
    <t>Ag</t>
  </si>
  <si>
    <t>Buffer1 pH 5</t>
  </si>
  <si>
    <t>Buffer1 pH 5.5</t>
  </si>
  <si>
    <t>Buffer 2 pH 5.5</t>
  </si>
  <si>
    <t>Buffer 2 pH 6</t>
  </si>
  <si>
    <t>Buffer 3 pH 6</t>
  </si>
  <si>
    <t>Buffer 4 pH 7</t>
  </si>
  <si>
    <t>Buffer 3 pH 7</t>
  </si>
  <si>
    <t>Buffer 5 pH 8</t>
  </si>
  <si>
    <t>Buffer 6 pH 9</t>
  </si>
  <si>
    <t>Buffer 7 pH 6.8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</si>
</sst>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0\ &quot;mM&quot;"/>
    <numFmt numFmtId="166" formatCode="0\ &quot;% w/v&quot;"/>
    <numFmt numFmtId="167" formatCode="0\ &quot;µg/ml&quot;"/>
  </numFmts>
  <fonts count="14" x14ac:knownFonts="1">
    <font>
      <sz val="11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u/>
      <sz val="24"/>
      <color theme="1"/>
      <name val="Arial"/>
      <family val="2"/>
    </font>
    <font>
      <sz val="18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8"/>
      <name val="Arial"/>
      <family val="2"/>
    </font>
    <font>
      <b/>
      <u/>
      <sz val="24"/>
      <name val="Arial"/>
      <family val="2"/>
    </font>
    <font>
      <sz val="11"/>
      <name val="Calibri"/>
      <family val="2"/>
      <scheme val="minor"/>
    </font>
    <font>
      <i/>
      <sz val="18"/>
      <name val="Arial"/>
      <family val="2"/>
    </font>
    <font>
      <sz val="18"/>
      <name val="Calibri"/>
      <family val="2"/>
      <scheme val="minor"/>
    </font>
    <font>
      <sz val="16"/>
      <color theme="1"/>
      <name val="Arial"/>
      <family val="2"/>
    </font>
    <font>
      <b/>
      <sz val="16"/>
      <color theme="1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0" fontId="2" fillId="0" borderId="6" xfId="0" applyFont="1" applyBorder="1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1" fillId="0" borderId="9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7" xfId="0" applyFont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1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" fontId="7" fillId="0" borderId="5" xfId="0" applyNumberFormat="1" applyFont="1" applyFill="1" applyBorder="1" applyAlignment="1">
      <alignment horizontal="center"/>
    </xf>
    <xf numFmtId="0" fontId="8" fillId="0" borderId="0" xfId="0" applyFont="1" applyAlignment="1">
      <alignment vertical="top"/>
    </xf>
    <xf numFmtId="0" fontId="9" fillId="0" borderId="0" xfId="0" applyFont="1"/>
    <xf numFmtId="0" fontId="7" fillId="5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/>
    <xf numFmtId="0" fontId="7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166" fontId="7" fillId="4" borderId="5" xfId="0" applyNumberFormat="1" applyFont="1" applyFill="1" applyBorder="1" applyAlignment="1">
      <alignment horizontal="center"/>
    </xf>
    <xf numFmtId="0" fontId="4" fillId="4" borderId="5" xfId="0" applyFont="1" applyFill="1" applyBorder="1"/>
    <xf numFmtId="165" fontId="7" fillId="4" borderId="5" xfId="0" applyNumberFormat="1" applyFont="1" applyFill="1" applyBorder="1" applyAlignment="1">
      <alignment horizontal="center"/>
    </xf>
    <xf numFmtId="1" fontId="4" fillId="0" borderId="0" xfId="0" applyNumberFormat="1" applyFont="1"/>
    <xf numFmtId="1" fontId="7" fillId="0" borderId="18" xfId="0" applyNumberFormat="1" applyFont="1" applyFill="1" applyBorder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7" fillId="0" borderId="20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vertical="top" wrapText="1"/>
    </xf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3" fillId="0" borderId="9" xfId="0" applyFont="1" applyBorder="1" applyAlignment="1">
      <alignment vertical="top" wrapText="1"/>
    </xf>
    <xf numFmtId="0" fontId="12" fillId="3" borderId="5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top" wrapText="1"/>
    </xf>
    <xf numFmtId="166" fontId="7" fillId="6" borderId="5" xfId="0" applyNumberFormat="1" applyFont="1" applyFill="1" applyBorder="1" applyAlignment="1">
      <alignment horizontal="center"/>
    </xf>
    <xf numFmtId="167" fontId="7" fillId="6" borderId="5" xfId="0" applyNumberFormat="1" applyFont="1" applyFill="1" applyBorder="1" applyAlignment="1">
      <alignment horizontal="center"/>
    </xf>
    <xf numFmtId="0" fontId="4" fillId="6" borderId="0" xfId="0" applyFont="1" applyFill="1"/>
    <xf numFmtId="0" fontId="7" fillId="0" borderId="20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7" borderId="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4" xfId="0" applyFont="1" applyBorder="1" applyAlignment="1">
      <alignment horizontal="left" wrapText="1"/>
    </xf>
    <xf numFmtId="0" fontId="1" fillId="0" borderId="4" xfId="0" applyFont="1" applyFill="1" applyBorder="1" applyAlignment="1">
      <alignment horizontal="left" wrapText="1"/>
    </xf>
    <xf numFmtId="0" fontId="1" fillId="0" borderId="4" xfId="0" applyFont="1" applyBorder="1" applyAlignment="1">
      <alignment horizontal="left" vertical="center" wrapText="1"/>
    </xf>
    <xf numFmtId="0" fontId="7" fillId="6" borderId="2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FFF66"/>
      <color rgb="FFFFCCFF"/>
      <color rgb="FFFF66FF"/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AR111"/>
  <sheetViews>
    <sheetView topLeftCell="A15" zoomScale="50" zoomScaleNormal="50" zoomScaleSheetLayoutView="40" workbookViewId="0">
      <selection activeCell="M21" sqref="M21"/>
    </sheetView>
  </sheetViews>
  <sheetFormatPr defaultColWidth="9.109375" defaultRowHeight="14.4" x14ac:dyDescent="0.3"/>
  <cols>
    <col min="2" max="2" width="28.33203125" style="18" customWidth="1"/>
    <col min="3" max="3" width="21" style="1" customWidth="1"/>
    <col min="4" max="4" width="27.5546875" customWidth="1"/>
    <col min="5" max="5" width="29.21875" customWidth="1"/>
    <col min="6" max="6" width="32.6640625" customWidth="1"/>
    <col min="7" max="8" width="41.44140625" customWidth="1"/>
    <col min="9" max="9" width="44.21875" customWidth="1"/>
    <col min="10" max="10" width="35.5546875" customWidth="1"/>
    <col min="11" max="11" width="38.44140625" customWidth="1"/>
    <col min="12" max="12" width="42.109375" customWidth="1"/>
    <col min="13" max="13" width="33.44140625" customWidth="1"/>
    <col min="14" max="14" width="18.44140625" customWidth="1"/>
    <col min="15" max="15" width="7.88671875" customWidth="1"/>
    <col min="16" max="16" width="24.21875" customWidth="1"/>
    <col min="17" max="17" width="24.6640625" customWidth="1"/>
    <col min="18" max="20" width="34.44140625" bestFit="1" customWidth="1"/>
    <col min="21" max="23" width="42.33203125" bestFit="1" customWidth="1"/>
    <col min="24" max="24" width="26.21875" bestFit="1" customWidth="1"/>
    <col min="25" max="27" width="47.33203125" bestFit="1" customWidth="1"/>
    <col min="28" max="28" width="5.109375" bestFit="1" customWidth="1"/>
    <col min="29" max="29" width="11.44140625" customWidth="1"/>
    <col min="30" max="30" width="4" customWidth="1"/>
    <col min="31" max="31" width="21.44140625" bestFit="1" customWidth="1"/>
    <col min="32" max="32" width="32.6640625" bestFit="1" customWidth="1"/>
    <col min="33" max="33" width="25.33203125" bestFit="1" customWidth="1"/>
    <col min="34" max="34" width="20.6640625" bestFit="1" customWidth="1"/>
    <col min="35" max="35" width="40.5546875" bestFit="1" customWidth="1"/>
    <col min="36" max="36" width="25.33203125" bestFit="1" customWidth="1"/>
    <col min="37" max="37" width="20.6640625" bestFit="1" customWidth="1"/>
    <col min="38" max="38" width="23.21875" customWidth="1"/>
    <col min="39" max="39" width="45.77734375" bestFit="1" customWidth="1"/>
    <col min="40" max="40" width="25.33203125" bestFit="1" customWidth="1"/>
    <col min="41" max="41" width="23.21875" customWidth="1"/>
    <col min="42" max="42" width="18.77734375" bestFit="1" customWidth="1"/>
    <col min="43" max="203" width="11.44140625" customWidth="1"/>
  </cols>
  <sheetData>
    <row r="1" spans="1:42" ht="30" x14ac:dyDescent="0.3">
      <c r="A1" s="19" t="s">
        <v>81</v>
      </c>
    </row>
    <row r="2" spans="1:42" s="30" customFormat="1" ht="24" customHeight="1" thickBot="1" x14ac:dyDescent="0.45">
      <c r="B2" s="99" t="s">
        <v>0</v>
      </c>
      <c r="C2" s="99"/>
      <c r="D2" s="28"/>
      <c r="E2" s="5"/>
      <c r="F2" s="5"/>
      <c r="G2" s="5"/>
      <c r="H2" s="5"/>
      <c r="I2" s="5"/>
      <c r="J2" s="5"/>
      <c r="K2" s="5"/>
      <c r="L2" s="5"/>
      <c r="M2" s="5"/>
      <c r="N2" s="5"/>
    </row>
    <row r="3" spans="1:42" s="30" customFormat="1" ht="21" x14ac:dyDescent="0.4">
      <c r="B3" s="79"/>
      <c r="C3" s="80">
        <v>1</v>
      </c>
      <c r="D3" s="80">
        <v>2</v>
      </c>
      <c r="E3" s="80">
        <v>3</v>
      </c>
      <c r="F3" s="80">
        <v>4</v>
      </c>
      <c r="G3" s="80">
        <v>5</v>
      </c>
      <c r="H3" s="80">
        <v>6</v>
      </c>
      <c r="I3" s="80">
        <v>7</v>
      </c>
      <c r="J3" s="80">
        <v>8</v>
      </c>
      <c r="K3" s="80">
        <v>9</v>
      </c>
      <c r="L3" s="80">
        <v>10</v>
      </c>
      <c r="M3" s="80">
        <v>11</v>
      </c>
      <c r="N3" s="81">
        <v>12</v>
      </c>
    </row>
    <row r="4" spans="1:42" s="30" customFormat="1" ht="21" x14ac:dyDescent="0.3">
      <c r="B4" s="82" t="s">
        <v>1</v>
      </c>
      <c r="C4" s="83" t="str">
        <f>_xlfn.TEXTJOIN(" - ",,Q15,Q37,Q48,Q59,Q70,Q81,Q92,Q103)</f>
        <v/>
      </c>
      <c r="D4" s="83" t="str">
        <f t="shared" ref="D4:N4" si="0">_xlfn.TEXTJOIN(" - ",,R15,R37,R48,R59,R70,R81,R92,R103)</f>
        <v/>
      </c>
      <c r="E4" s="83" t="str">
        <f t="shared" si="0"/>
        <v/>
      </c>
      <c r="F4" s="83" t="str">
        <f t="shared" si="0"/>
        <v/>
      </c>
      <c r="G4" s="83" t="str">
        <f t="shared" si="0"/>
        <v/>
      </c>
      <c r="H4" s="83" t="str">
        <f t="shared" si="0"/>
        <v/>
      </c>
      <c r="I4" s="83" t="str">
        <f t="shared" si="0"/>
        <v/>
      </c>
      <c r="J4" s="83" t="str">
        <f t="shared" si="0"/>
        <v/>
      </c>
      <c r="K4" s="83" t="str">
        <f t="shared" si="0"/>
        <v/>
      </c>
      <c r="L4" s="83" t="str">
        <f t="shared" si="0"/>
        <v/>
      </c>
      <c r="M4" s="83" t="str">
        <f t="shared" si="0"/>
        <v/>
      </c>
      <c r="N4" s="83" t="str">
        <f t="shared" si="0"/>
        <v/>
      </c>
    </row>
    <row r="5" spans="1:42" s="30" customFormat="1" ht="61.2" x14ac:dyDescent="0.3">
      <c r="B5" s="82" t="s">
        <v>2</v>
      </c>
      <c r="C5" s="83" t="str">
        <f t="shared" ref="C5:C11" si="1">_xlfn.TEXTJOIN(" - ",,Q16,Q38,Q49,Q60,Q71,Q82,Q93,Q104)</f>
        <v/>
      </c>
      <c r="D5" s="83" t="str">
        <f t="shared" ref="D5:D11" si="2">_xlfn.TEXTJOIN(" - ",,R16,R38,R49,R60,R71,R82,R93,R104)</f>
        <v>10mM Buffer1 - pH 5 - 150mM NaCl</v>
      </c>
      <c r="E5" s="83" t="str">
        <f t="shared" ref="E5:E11" si="3">_xlfn.TEXTJOIN(" - ",,S16,S38,S49,S60,S71,S82,S93,S104)</f>
        <v>10mM Buffer 2 - pH 5.5 - 150mM NaCl</v>
      </c>
      <c r="F5" s="83" t="str">
        <f t="shared" ref="F5:F11" si="4">_xlfn.TEXTJOIN(" - ",,T16,T38,T49,T60,T71,T82,T93,T104)</f>
        <v>10mM Buffer 3 - pH 6 - 150mM NaCl</v>
      </c>
      <c r="G5" s="83" t="str">
        <f t="shared" ref="G5:G11" si="5">_xlfn.TEXTJOIN(" - ",,U16,U38,U49,U60,U71,U82,U93,U104)</f>
        <v>10mM Buffer 4 - pH 7 - 150mM NaCl</v>
      </c>
      <c r="H5" s="83" t="str">
        <f t="shared" ref="H5:H11" si="6">_xlfn.TEXTJOIN(" - ",,V16,V38,V49,V60,V71,V82,V93,V104)</f>
        <v>10mM Buffer 6 - pH 9 - 150mM NaCl</v>
      </c>
      <c r="I5" s="83" t="str">
        <f t="shared" ref="I5:I11" si="7">_xlfn.TEXTJOIN(" - ",,W16,W38,W49,W60,W71,W82,W93,W104)</f>
        <v>10mM Buffer1 - pH 5</v>
      </c>
      <c r="J5" s="83" t="str">
        <f t="shared" ref="J5:J11" si="8">_xlfn.TEXTJOIN(" - ",,X16,X38,X49,X60,X71,X82,X93,X104)</f>
        <v>10mM Buffer 2 - pH 5.5</v>
      </c>
      <c r="K5" s="83" t="str">
        <f t="shared" ref="K5:K11" si="9">_xlfn.TEXTJOIN(" - ",,Y16,Y38,Y49,Y60,Y71,Y82,Y93,Y104)</f>
        <v>10mM Buffer 3 - pH 6</v>
      </c>
      <c r="L5" s="83" t="str">
        <f t="shared" ref="L5:L11" si="10">_xlfn.TEXTJOIN(" - ",,Z16,Z38,Z49,Z60,Z71,Z82,Z93,Z104)</f>
        <v>10mM Buffer 4 - pH 7</v>
      </c>
      <c r="M5" s="83" t="str">
        <f t="shared" ref="M5:M11" si="11">_xlfn.TEXTJOIN(" - ",,AA16,AA38,AA49,AA60,AA71,AA82,AA93,AA104)</f>
        <v>10mM Buffer 6 - pH 9</v>
      </c>
      <c r="N5" s="83" t="str">
        <f t="shared" ref="N5:N11" si="12">_xlfn.TEXTJOIN(" - ",,AB16,AB38,AB49,AB60,AB71,AB82,AB93,AB104)</f>
        <v/>
      </c>
    </row>
    <row r="6" spans="1:42" s="30" customFormat="1" ht="61.2" x14ac:dyDescent="0.3">
      <c r="B6" s="82" t="s">
        <v>3</v>
      </c>
      <c r="C6" s="83" t="str">
        <f t="shared" si="1"/>
        <v/>
      </c>
      <c r="D6" s="83" t="str">
        <f t="shared" si="2"/>
        <v>10mM Buffer1 - pH 5 - 150mM NaCl</v>
      </c>
      <c r="E6" s="83" t="str">
        <f t="shared" si="3"/>
        <v>10mM Buffer 2 - pH 5.5 - 150mM NaCl</v>
      </c>
      <c r="F6" s="83" t="str">
        <f t="shared" si="4"/>
        <v>10mM Buffer 3 - pH 6 - 150mM NaCl</v>
      </c>
      <c r="G6" s="83" t="str">
        <f t="shared" si="5"/>
        <v>10mM Buffer 4 - pH 7 - 150mM NaCl</v>
      </c>
      <c r="H6" s="83" t="str">
        <f t="shared" si="6"/>
        <v>10mM Buffer 6 - pH 9 - 150mM NaCl</v>
      </c>
      <c r="I6" s="83" t="str">
        <f t="shared" si="7"/>
        <v>10mM Buffer1 - pH 5</v>
      </c>
      <c r="J6" s="83" t="str">
        <f t="shared" si="8"/>
        <v>10mM Buffer 2 - pH 5.5</v>
      </c>
      <c r="K6" s="83" t="str">
        <f t="shared" si="9"/>
        <v>10mM Buffer 3 - pH 6</v>
      </c>
      <c r="L6" s="83" t="str">
        <f t="shared" si="10"/>
        <v>10mM Buffer 4 - pH 7</v>
      </c>
      <c r="M6" s="83" t="str">
        <f t="shared" si="11"/>
        <v>10mM Buffer 6 - pH 9</v>
      </c>
      <c r="N6" s="83" t="str">
        <f t="shared" si="12"/>
        <v/>
      </c>
    </row>
    <row r="7" spans="1:42" s="30" customFormat="1" ht="61.2" x14ac:dyDescent="0.3">
      <c r="B7" s="82" t="s">
        <v>4</v>
      </c>
      <c r="C7" s="83" t="str">
        <f t="shared" si="1"/>
        <v/>
      </c>
      <c r="D7" s="83" t="str">
        <f t="shared" si="2"/>
        <v>10mM Buffer1 - pH 5 - 150mM NaCl</v>
      </c>
      <c r="E7" s="83" t="str">
        <f t="shared" si="3"/>
        <v>10mM Buffer 2 - pH 5.5 - 150mM NaCl</v>
      </c>
      <c r="F7" s="83" t="str">
        <f t="shared" si="4"/>
        <v>10mM Buffer 3 - pH 6 - 150mM NaCl</v>
      </c>
      <c r="G7" s="83" t="str">
        <f t="shared" si="5"/>
        <v>10mM Buffer 4 - pH 7 - 150mM NaCl</v>
      </c>
      <c r="H7" s="83" t="str">
        <f t="shared" si="6"/>
        <v>10mM Buffer 6 - pH 9 - 150mM NaCl</v>
      </c>
      <c r="I7" s="83" t="str">
        <f t="shared" si="7"/>
        <v>10mM Buffer1 - pH 5</v>
      </c>
      <c r="J7" s="83" t="str">
        <f t="shared" si="8"/>
        <v>10mM Buffer 2 - pH 5.5</v>
      </c>
      <c r="K7" s="83" t="str">
        <f t="shared" si="9"/>
        <v>10mM Buffer 3 - pH 6</v>
      </c>
      <c r="L7" s="83" t="str">
        <f t="shared" si="10"/>
        <v>10mM Buffer 4 - pH 7</v>
      </c>
      <c r="M7" s="83" t="str">
        <f t="shared" si="11"/>
        <v>10mM Buffer 6 - pH 9</v>
      </c>
      <c r="N7" s="83" t="str">
        <f t="shared" si="12"/>
        <v/>
      </c>
    </row>
    <row r="8" spans="1:42" s="30" customFormat="1" ht="61.2" x14ac:dyDescent="0.3">
      <c r="B8" s="82" t="s">
        <v>5</v>
      </c>
      <c r="C8" s="83" t="str">
        <f t="shared" si="1"/>
        <v/>
      </c>
      <c r="D8" s="83" t="str">
        <f t="shared" si="2"/>
        <v>10mM Buffer1 - pH 5.5 - 150mM NaCl</v>
      </c>
      <c r="E8" s="83" t="str">
        <f t="shared" si="3"/>
        <v>10mM Buffer 2 - pH 6 - 150mM NaCl</v>
      </c>
      <c r="F8" s="83" t="str">
        <f t="shared" si="4"/>
        <v>10mM Buffer 3 - pH 7 - 150mM NaCl</v>
      </c>
      <c r="G8" s="83" t="str">
        <f t="shared" si="5"/>
        <v>10mM Buffer 5 - pH 8 - 150mM NaCl</v>
      </c>
      <c r="H8" s="83" t="str">
        <f t="shared" si="6"/>
        <v/>
      </c>
      <c r="I8" s="83" t="str">
        <f t="shared" si="7"/>
        <v>10mM Buffer1 - pH 5.5</v>
      </c>
      <c r="J8" s="83" t="str">
        <f t="shared" si="8"/>
        <v>10mM Buffer 2 - pH 6</v>
      </c>
      <c r="K8" s="83" t="str">
        <f t="shared" si="9"/>
        <v>10mM Buffer 3 - pH 7</v>
      </c>
      <c r="L8" s="83" t="str">
        <f t="shared" si="10"/>
        <v>10mM Buffer 5 - pH 8</v>
      </c>
      <c r="M8" s="83" t="str">
        <f t="shared" si="11"/>
        <v>10mM Buffer 7 - pH 6.8</v>
      </c>
      <c r="N8" s="83" t="str">
        <f t="shared" si="12"/>
        <v/>
      </c>
    </row>
    <row r="9" spans="1:42" s="30" customFormat="1" ht="61.2" x14ac:dyDescent="0.3">
      <c r="B9" s="82" t="s">
        <v>6</v>
      </c>
      <c r="C9" s="83" t="str">
        <f t="shared" si="1"/>
        <v/>
      </c>
      <c r="D9" s="83" t="str">
        <f t="shared" si="2"/>
        <v>10mM Buffer1 - pH 5.5 - 150mM NaCl</v>
      </c>
      <c r="E9" s="83" t="str">
        <f t="shared" si="3"/>
        <v>10mM Buffer 2 - pH 6 - 150mM NaCl</v>
      </c>
      <c r="F9" s="83" t="str">
        <f t="shared" si="4"/>
        <v>10mM Buffer 3 - pH 7 - 150mM NaCl</v>
      </c>
      <c r="G9" s="83" t="str">
        <f t="shared" si="5"/>
        <v>10mM Buffer 5 - pH 8 - 150mM NaCl</v>
      </c>
      <c r="H9" s="83" t="str">
        <f t="shared" si="6"/>
        <v/>
      </c>
      <c r="I9" s="83" t="str">
        <f t="shared" si="7"/>
        <v>10mM Buffer1 - pH 5.5</v>
      </c>
      <c r="J9" s="83" t="str">
        <f t="shared" si="8"/>
        <v>10mM Buffer 2 - pH 6</v>
      </c>
      <c r="K9" s="83" t="str">
        <f t="shared" si="9"/>
        <v>10mM Buffer 3 - pH 7</v>
      </c>
      <c r="L9" s="83" t="str">
        <f t="shared" si="10"/>
        <v>10mM Buffer 5 - pH 8</v>
      </c>
      <c r="M9" s="83" t="str">
        <f t="shared" si="11"/>
        <v>10mM Buffer 7 - pH 6.8</v>
      </c>
      <c r="N9" s="83" t="str">
        <f t="shared" si="12"/>
        <v/>
      </c>
    </row>
    <row r="10" spans="1:42" s="30" customFormat="1" ht="61.2" x14ac:dyDescent="0.3">
      <c r="B10" s="82" t="s">
        <v>7</v>
      </c>
      <c r="C10" s="83" t="str">
        <f t="shared" si="1"/>
        <v/>
      </c>
      <c r="D10" s="83" t="str">
        <f t="shared" si="2"/>
        <v>10mM Buffer1 - pH 5.5 - 150mM NaCl</v>
      </c>
      <c r="E10" s="83" t="str">
        <f t="shared" si="3"/>
        <v>10mM Buffer 2 - pH 6 - 150mM NaCl</v>
      </c>
      <c r="F10" s="83" t="str">
        <f t="shared" si="4"/>
        <v>10mM Buffer 3 - pH 7 - 150mM NaCl</v>
      </c>
      <c r="G10" s="83" t="str">
        <f t="shared" si="5"/>
        <v>10mM Buffer 5 - pH 8 - 150mM NaCl</v>
      </c>
      <c r="H10" s="83" t="str">
        <f t="shared" si="6"/>
        <v/>
      </c>
      <c r="I10" s="83" t="str">
        <f t="shared" si="7"/>
        <v>10mM Buffer1 - pH 5.5</v>
      </c>
      <c r="J10" s="83" t="str">
        <f t="shared" si="8"/>
        <v>10mM Buffer 2 - pH 6</v>
      </c>
      <c r="K10" s="83" t="str">
        <f t="shared" si="9"/>
        <v>10mM Buffer 3 - pH 7</v>
      </c>
      <c r="L10" s="83" t="str">
        <f t="shared" si="10"/>
        <v>10mM Buffer 5 - pH 8</v>
      </c>
      <c r="M10" s="83" t="str">
        <f t="shared" si="11"/>
        <v>10mM Buffer 7 - pH 6.8</v>
      </c>
      <c r="N10" s="83" t="str">
        <f t="shared" si="12"/>
        <v/>
      </c>
    </row>
    <row r="11" spans="1:42" s="30" customFormat="1" ht="21.6" thickBot="1" x14ac:dyDescent="0.35">
      <c r="B11" s="84" t="s">
        <v>8</v>
      </c>
      <c r="C11" s="83" t="str">
        <f t="shared" si="1"/>
        <v/>
      </c>
      <c r="D11" s="83" t="str">
        <f t="shared" si="2"/>
        <v/>
      </c>
      <c r="E11" s="83" t="str">
        <f t="shared" si="3"/>
        <v/>
      </c>
      <c r="F11" s="83" t="str">
        <f t="shared" si="4"/>
        <v/>
      </c>
      <c r="G11" s="83" t="str">
        <f t="shared" si="5"/>
        <v/>
      </c>
      <c r="H11" s="83" t="str">
        <f t="shared" si="6"/>
        <v/>
      </c>
      <c r="I11" s="83" t="str">
        <f t="shared" si="7"/>
        <v/>
      </c>
      <c r="J11" s="83" t="str">
        <f t="shared" si="8"/>
        <v/>
      </c>
      <c r="K11" s="83" t="str">
        <f t="shared" si="9"/>
        <v/>
      </c>
      <c r="L11" s="83" t="str">
        <f t="shared" si="10"/>
        <v/>
      </c>
      <c r="M11" s="83" t="str">
        <f t="shared" si="11"/>
        <v/>
      </c>
      <c r="N11" s="83" t="str">
        <f t="shared" si="12"/>
        <v/>
      </c>
    </row>
    <row r="12" spans="1:42" s="3" customFormat="1" ht="22.8" x14ac:dyDescent="0.3">
      <c r="B12" s="24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42" s="3" customFormat="1" ht="46.5" customHeight="1" thickBot="1" x14ac:dyDescent="0.35">
      <c r="B13" s="97" t="s">
        <v>9</v>
      </c>
      <c r="C13" s="97"/>
      <c r="D13" s="97"/>
      <c r="E13" s="9"/>
      <c r="F13" s="9"/>
      <c r="G13" s="9"/>
      <c r="H13" s="9"/>
      <c r="I13" s="9"/>
      <c r="J13" s="9"/>
      <c r="K13" s="9"/>
      <c r="L13" s="9"/>
      <c r="M13" s="9"/>
      <c r="N13" s="9"/>
      <c r="P13" s="96" t="s">
        <v>126</v>
      </c>
      <c r="Q13" s="96"/>
      <c r="R13" s="96"/>
      <c r="AD13" s="97" t="s">
        <v>135</v>
      </c>
      <c r="AE13" s="97"/>
      <c r="AF13" s="97"/>
      <c r="AG13" s="3">
        <v>1</v>
      </c>
    </row>
    <row r="14" spans="1:42" s="3" customFormat="1" ht="23.55" customHeight="1" x14ac:dyDescent="0.3">
      <c r="B14" s="25"/>
      <c r="C14" s="12">
        <v>1</v>
      </c>
      <c r="D14" s="12">
        <v>2</v>
      </c>
      <c r="E14" s="12">
        <v>3</v>
      </c>
      <c r="F14" s="12">
        <v>4</v>
      </c>
      <c r="G14" s="12">
        <v>5</v>
      </c>
      <c r="H14" s="12">
        <v>6</v>
      </c>
      <c r="I14" s="12">
        <v>7</v>
      </c>
      <c r="J14" s="12">
        <v>8</v>
      </c>
      <c r="K14" s="12">
        <v>9</v>
      </c>
      <c r="L14" s="12">
        <v>10</v>
      </c>
      <c r="M14" s="12">
        <v>11</v>
      </c>
      <c r="N14" s="13">
        <v>12</v>
      </c>
      <c r="P14" s="17"/>
      <c r="Q14" s="12">
        <v>1</v>
      </c>
      <c r="R14" s="12">
        <v>2</v>
      </c>
      <c r="S14" s="12">
        <v>3</v>
      </c>
      <c r="T14" s="12">
        <v>4</v>
      </c>
      <c r="U14" s="12">
        <v>5</v>
      </c>
      <c r="V14" s="12">
        <v>6</v>
      </c>
      <c r="W14" s="12">
        <v>7</v>
      </c>
      <c r="X14" s="12">
        <v>8</v>
      </c>
      <c r="Y14" s="12">
        <v>9</v>
      </c>
      <c r="Z14" s="12">
        <v>10</v>
      </c>
      <c r="AA14" s="12">
        <v>11</v>
      </c>
      <c r="AB14" s="13">
        <v>12</v>
      </c>
      <c r="AD14" s="25"/>
      <c r="AE14" s="12">
        <v>1</v>
      </c>
      <c r="AF14" s="12">
        <v>2</v>
      </c>
      <c r="AG14" s="12">
        <v>3</v>
      </c>
      <c r="AH14" s="12">
        <v>4</v>
      </c>
      <c r="AI14" s="12">
        <v>5</v>
      </c>
      <c r="AJ14" s="12">
        <v>6</v>
      </c>
      <c r="AK14" s="12">
        <v>7</v>
      </c>
      <c r="AL14" s="12">
        <v>8</v>
      </c>
      <c r="AM14" s="12">
        <v>9</v>
      </c>
      <c r="AN14" s="12">
        <v>10</v>
      </c>
      <c r="AO14" s="12">
        <v>11</v>
      </c>
      <c r="AP14" s="13">
        <v>12</v>
      </c>
    </row>
    <row r="15" spans="1:42" s="3" customFormat="1" ht="22.8" x14ac:dyDescent="0.3">
      <c r="B15" s="26" t="s">
        <v>1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8"/>
      <c r="P15" s="20" t="s">
        <v>1</v>
      </c>
      <c r="Q15" s="65" t="str">
        <f t="array" ref="Q15">IF(AE15=$F$24,"", AE15)</f>
        <v/>
      </c>
      <c r="R15" s="65" t="str">
        <f t="array" ref="R15">IF(AF15=$F$24,"", AF15)</f>
        <v/>
      </c>
      <c r="S15" s="65" t="str">
        <f t="array" ref="S15">IF(AG15=$F$24,"", AG15)</f>
        <v/>
      </c>
      <c r="T15" s="65" t="str">
        <f t="array" ref="T15">IF(AH15=$F$24,"", AH15)</f>
        <v/>
      </c>
      <c r="U15" s="65" t="str">
        <f t="array" ref="U15">IF(AI15=$F$24,"", AI15)</f>
        <v/>
      </c>
      <c r="V15" s="65" t="str">
        <f t="array" ref="V15">IF(AJ15=$F$24,"", AJ15)</f>
        <v/>
      </c>
      <c r="W15" s="65" t="str">
        <f t="array" ref="W15">IF(AK15=$F$24,"", AK15)</f>
        <v/>
      </c>
      <c r="X15" s="65" t="str">
        <f t="array" ref="X15">IF(AL15=$F$24,"", AL15)</f>
        <v/>
      </c>
      <c r="Y15" s="65" t="str">
        <f t="array" ref="Y15">IF(AM15=$F$24,"", AM15)</f>
        <v/>
      </c>
      <c r="Z15" s="65" t="str">
        <f t="array" ref="Z15">IF(AN15=$F$24,"", AN15)</f>
        <v/>
      </c>
      <c r="AA15" s="65" t="str">
        <f t="array" ref="AA15">IF(AO15=$F$24,"", AO15)</f>
        <v/>
      </c>
      <c r="AB15" s="66" t="str">
        <f t="array" ref="AB15">IF(AP15=$F$24,"", AP15)</f>
        <v/>
      </c>
      <c r="AD15" s="26" t="s">
        <v>1</v>
      </c>
      <c r="AE15" s="64" t="str">
        <f t="array" ref="AE15">_xlfn.TEXTJOIN("",,C26,$F$24,"",C15)</f>
        <v xml:space="preserve">mM </v>
      </c>
      <c r="AF15" s="64" t="str">
        <f t="array" ref="AF15">_xlfn.TEXTJOIN("",,D26,$F$24,"",D15)</f>
        <v xml:space="preserve">mM </v>
      </c>
      <c r="AG15" s="64" t="str">
        <f t="array" ref="AG15">_xlfn.TEXTJOIN("",,E26,$F$24,"",E15)</f>
        <v xml:space="preserve">mM </v>
      </c>
      <c r="AH15" s="64" t="str">
        <f t="array" ref="AH15">_xlfn.TEXTJOIN("",,F26,$F$24,"",F15)</f>
        <v xml:space="preserve">mM </v>
      </c>
      <c r="AI15" s="64" t="str">
        <f t="array" ref="AI15">_xlfn.TEXTJOIN("",,G26,$F$24,"",G15)</f>
        <v xml:space="preserve">mM </v>
      </c>
      <c r="AJ15" s="64" t="str">
        <f t="array" ref="AJ15">_xlfn.TEXTJOIN("",,H26,$F$24,"",H15)</f>
        <v xml:space="preserve">mM </v>
      </c>
      <c r="AK15" s="64" t="str">
        <f t="array" ref="AK15">_xlfn.TEXTJOIN("",,I26,$F$24,"",I15)</f>
        <v xml:space="preserve">mM </v>
      </c>
      <c r="AL15" s="64" t="str">
        <f t="array" ref="AL15">_xlfn.TEXTJOIN("",,J26,$F$24,"",J15)</f>
        <v xml:space="preserve">mM </v>
      </c>
      <c r="AM15" s="64" t="str">
        <f t="array" ref="AM15">_xlfn.TEXTJOIN("",,K26,$F$24,"",K15)</f>
        <v xml:space="preserve">mM </v>
      </c>
      <c r="AN15" s="64" t="str">
        <f t="array" ref="AN15">_xlfn.TEXTJOIN("",,L26,$F$24,"",L15)</f>
        <v xml:space="preserve">mM </v>
      </c>
      <c r="AO15" s="64" t="str">
        <f t="array" ref="AO15">_xlfn.TEXTJOIN("",,M26,$F$24,"",M15)</f>
        <v xml:space="preserve">mM </v>
      </c>
      <c r="AP15" s="8" t="str">
        <f t="array" ref="AP15">_xlfn.TEXTJOIN("",,N26,$F$24,"",N15)</f>
        <v xml:space="preserve">mM </v>
      </c>
    </row>
    <row r="16" spans="1:42" s="3" customFormat="1" ht="45.6" x14ac:dyDescent="0.3">
      <c r="B16" s="26" t="s">
        <v>2</v>
      </c>
      <c r="C16" s="64"/>
      <c r="D16" s="90" t="s">
        <v>145</v>
      </c>
      <c r="E16" s="36" t="s">
        <v>146</v>
      </c>
      <c r="F16" s="90" t="s">
        <v>147</v>
      </c>
      <c r="G16" s="36" t="s">
        <v>148</v>
      </c>
      <c r="H16" s="90" t="s">
        <v>150</v>
      </c>
      <c r="I16" s="90" t="s">
        <v>145</v>
      </c>
      <c r="J16" s="36" t="s">
        <v>146</v>
      </c>
      <c r="K16" s="90" t="s">
        <v>147</v>
      </c>
      <c r="L16" s="36" t="s">
        <v>148</v>
      </c>
      <c r="M16" s="90" t="s">
        <v>150</v>
      </c>
      <c r="N16" s="8"/>
      <c r="P16" s="20" t="s">
        <v>2</v>
      </c>
      <c r="Q16" s="65" t="str">
        <f t="array" ref="Q16">IF(AE16=$F$24,"", AE16)</f>
        <v/>
      </c>
      <c r="R16" s="65" t="str">
        <f t="array" ref="R16">IF(AF16=$F$24,"", AF16)</f>
        <v>10mM Buffer1</v>
      </c>
      <c r="S16" s="65" t="str">
        <f t="array" ref="S16">IF(AG16=$F$24,"", AG16)</f>
        <v>10mM Buffer 2</v>
      </c>
      <c r="T16" s="65" t="str">
        <f t="array" ref="T16">IF(AH16=$F$24,"", AH16)</f>
        <v>10mM Buffer 3</v>
      </c>
      <c r="U16" s="65" t="str">
        <f t="array" ref="U16">IF(AI16=$F$24,"", AI16)</f>
        <v>10mM Buffer 4</v>
      </c>
      <c r="V16" s="65" t="str">
        <f t="array" ref="V16">IF(AJ16=$F$24,"", AJ16)</f>
        <v>10mM Buffer 6</v>
      </c>
      <c r="W16" s="65" t="str">
        <f t="array" ref="W16">IF(AK16=$F$24,"", AK16)</f>
        <v>10mM Buffer1</v>
      </c>
      <c r="X16" s="65" t="str">
        <f t="array" ref="X16">IF(AL16=$F$24,"", AL16)</f>
        <v>10mM Buffer 2</v>
      </c>
      <c r="Y16" s="65" t="str">
        <f t="array" ref="Y16">IF(AM16=$F$24,"", AM16)</f>
        <v>10mM Buffer 3</v>
      </c>
      <c r="Z16" s="65" t="str">
        <f t="array" ref="Z16">IF(AN16=$F$24,"", AN16)</f>
        <v>10mM Buffer 4</v>
      </c>
      <c r="AA16" s="65" t="str">
        <f t="array" ref="AA16">IF(AO16=$F$24,"", AO16)</f>
        <v>10mM Buffer 6</v>
      </c>
      <c r="AB16" s="66" t="str">
        <f t="array" ref="AB16">IF(AP16=$F$24,"", AP16)</f>
        <v/>
      </c>
      <c r="AD16" s="26" t="s">
        <v>2</v>
      </c>
      <c r="AE16" s="64" t="str">
        <f t="array" ref="AE16">_xlfn.TEXTJOIN("",,C27,$F$24,"",C16)</f>
        <v xml:space="preserve">mM </v>
      </c>
      <c r="AF16" s="64" t="str">
        <f t="array" ref="AF16">_xlfn.TEXTJOIN("",,D27,$F$24,"",D16)</f>
        <v>10mM Buffer1</v>
      </c>
      <c r="AG16" s="64" t="str">
        <f t="array" ref="AG16">_xlfn.TEXTJOIN("",,E27,$F$24,"",E16)</f>
        <v>10mM Buffer 2</v>
      </c>
      <c r="AH16" s="64" t="str">
        <f t="array" ref="AH16">_xlfn.TEXTJOIN("",,F27,$F$24,"",F16)</f>
        <v>10mM Buffer 3</v>
      </c>
      <c r="AI16" s="69" t="str">
        <f t="array" ref="AI16">_xlfn.TEXTJOIN("",,G27,$F$24,"",G16)</f>
        <v>10mM Buffer 4</v>
      </c>
      <c r="AJ16" s="69" t="str">
        <f t="array" ref="AJ16">_xlfn.TEXTJOIN("",,H27,$F$24,"",H16)</f>
        <v>10mM Buffer 6</v>
      </c>
      <c r="AK16" s="69" t="str">
        <f t="array" ref="AK16">_xlfn.TEXTJOIN("",,I27,$F$24,"",I16)</f>
        <v>10mM Buffer1</v>
      </c>
      <c r="AL16" s="69" t="str">
        <f t="array" ref="AL16">_xlfn.TEXTJOIN("",,J27,$F$24,"",J16)</f>
        <v>10mM Buffer 2</v>
      </c>
      <c r="AM16" s="69" t="str">
        <f t="array" ref="AM16">_xlfn.TEXTJOIN("",,K27,$F$24,"",K16)</f>
        <v>10mM Buffer 3</v>
      </c>
      <c r="AN16" s="69" t="str">
        <f t="array" ref="AN16">_xlfn.TEXTJOIN("",,L27,$F$24,"",L16)</f>
        <v>10mM Buffer 4</v>
      </c>
      <c r="AO16" s="69" t="str">
        <f t="array" ref="AO16">_xlfn.TEXTJOIN("",,M27,$F$24,"",M16)</f>
        <v>10mM Buffer 6</v>
      </c>
      <c r="AP16" s="8" t="str">
        <f t="array" ref="AP16">_xlfn.TEXTJOIN("",,N27,$F$24,"",N16)</f>
        <v xml:space="preserve">mM </v>
      </c>
    </row>
    <row r="17" spans="2:42" s="3" customFormat="1" ht="45.6" x14ac:dyDescent="0.3">
      <c r="B17" s="26" t="s">
        <v>3</v>
      </c>
      <c r="C17" s="64"/>
      <c r="D17" s="90" t="s">
        <v>145</v>
      </c>
      <c r="E17" s="36" t="s">
        <v>146</v>
      </c>
      <c r="F17" s="90" t="s">
        <v>147</v>
      </c>
      <c r="G17" s="36" t="s">
        <v>148</v>
      </c>
      <c r="H17" s="90" t="s">
        <v>150</v>
      </c>
      <c r="I17" s="90" t="s">
        <v>145</v>
      </c>
      <c r="J17" s="36" t="s">
        <v>146</v>
      </c>
      <c r="K17" s="90" t="s">
        <v>147</v>
      </c>
      <c r="L17" s="36" t="s">
        <v>148</v>
      </c>
      <c r="M17" s="90" t="s">
        <v>150</v>
      </c>
      <c r="N17" s="8"/>
      <c r="P17" s="20" t="s">
        <v>3</v>
      </c>
      <c r="Q17" s="65" t="str">
        <f t="array" ref="Q17">IF(AE17=$F$24,"", AE17)</f>
        <v/>
      </c>
      <c r="R17" s="65" t="str">
        <f t="array" ref="R17">IF(AF17=$F$24,"", AF17)</f>
        <v>10mM Buffer1</v>
      </c>
      <c r="S17" s="65" t="str">
        <f t="array" ref="S17">IF(AG17=$F$24,"", AG17)</f>
        <v>10mM Buffer 2</v>
      </c>
      <c r="T17" s="65" t="str">
        <f t="array" ref="T17">IF(AH17=$F$24,"", AH17)</f>
        <v>10mM Buffer 3</v>
      </c>
      <c r="U17" s="65" t="str">
        <f t="array" ref="U17">IF(AI17=$F$24,"", AI17)</f>
        <v>10mM Buffer 4</v>
      </c>
      <c r="V17" s="65" t="str">
        <f t="array" ref="V17">IF(AJ17=$F$24,"", AJ17)</f>
        <v>10mM Buffer 6</v>
      </c>
      <c r="W17" s="65" t="str">
        <f t="array" ref="W17">IF(AK17=$F$24,"", AK17)</f>
        <v>10mM Buffer1</v>
      </c>
      <c r="X17" s="65" t="str">
        <f t="array" ref="X17">IF(AL17=$F$24,"", AL17)</f>
        <v>10mM Buffer 2</v>
      </c>
      <c r="Y17" s="65" t="str">
        <f t="array" ref="Y17">IF(AM17=$F$24,"", AM17)</f>
        <v>10mM Buffer 3</v>
      </c>
      <c r="Z17" s="65" t="str">
        <f t="array" ref="Z17">IF(AN17=$F$24,"", AN17)</f>
        <v>10mM Buffer 4</v>
      </c>
      <c r="AA17" s="65" t="str">
        <f t="array" ref="AA17">IF(AO17=$F$24,"", AO17)</f>
        <v>10mM Buffer 6</v>
      </c>
      <c r="AB17" s="66" t="str">
        <f t="array" ref="AB17">IF(AP17=$F$24,"", AP17)</f>
        <v/>
      </c>
      <c r="AD17" s="26" t="s">
        <v>3</v>
      </c>
      <c r="AE17" s="64" t="str">
        <f t="array" ref="AE17">_xlfn.TEXTJOIN("",,C28,$F$24,"",C17)</f>
        <v xml:space="preserve">mM </v>
      </c>
      <c r="AF17" s="64" t="str">
        <f t="array" ref="AF17">_xlfn.TEXTJOIN("",,D28,$F$24,"",D17)</f>
        <v>10mM Buffer1</v>
      </c>
      <c r="AG17" s="64" t="str">
        <f t="array" ref="AG17">_xlfn.TEXTJOIN("",,E28,$F$24,"",E17)</f>
        <v>10mM Buffer 2</v>
      </c>
      <c r="AH17" s="64" t="str">
        <f t="array" ref="AH17">_xlfn.TEXTJOIN("",,F28,$F$24,"",F17)</f>
        <v>10mM Buffer 3</v>
      </c>
      <c r="AI17" s="69" t="str">
        <f t="array" ref="AI17">_xlfn.TEXTJOIN("",,G28,$F$24,"",G17)</f>
        <v>10mM Buffer 4</v>
      </c>
      <c r="AJ17" s="69" t="str">
        <f t="array" ref="AJ17">_xlfn.TEXTJOIN("",,H28,$F$24,"",H17)</f>
        <v>10mM Buffer 6</v>
      </c>
      <c r="AK17" s="69" t="str">
        <f t="array" ref="AK17">_xlfn.TEXTJOIN("",,I28,$F$24,"",I17)</f>
        <v>10mM Buffer1</v>
      </c>
      <c r="AL17" s="69" t="str">
        <f t="array" ref="AL17">_xlfn.TEXTJOIN("",,J28,$F$24,"",J17)</f>
        <v>10mM Buffer 2</v>
      </c>
      <c r="AM17" s="69" t="str">
        <f t="array" ref="AM17">_xlfn.TEXTJOIN("",,K28,$F$24,"",K17)</f>
        <v>10mM Buffer 3</v>
      </c>
      <c r="AN17" s="69" t="str">
        <f t="array" ref="AN17">_xlfn.TEXTJOIN("",,L28,$F$24,"",L17)</f>
        <v>10mM Buffer 4</v>
      </c>
      <c r="AO17" s="69" t="str">
        <f t="array" ref="AO17">_xlfn.TEXTJOIN("",,M28,$F$24,"",M17)</f>
        <v>10mM Buffer 6</v>
      </c>
      <c r="AP17" s="8" t="str">
        <f t="array" ref="AP17">_xlfn.TEXTJOIN("",,N28,$F$24,"",N17)</f>
        <v xml:space="preserve">mM </v>
      </c>
    </row>
    <row r="18" spans="2:42" s="3" customFormat="1" ht="45.6" x14ac:dyDescent="0.3">
      <c r="B18" s="26" t="s">
        <v>4</v>
      </c>
      <c r="C18" s="64"/>
      <c r="D18" s="90" t="s">
        <v>145</v>
      </c>
      <c r="E18" s="36" t="s">
        <v>146</v>
      </c>
      <c r="F18" s="90" t="s">
        <v>147</v>
      </c>
      <c r="G18" s="36" t="s">
        <v>148</v>
      </c>
      <c r="H18" s="90" t="s">
        <v>150</v>
      </c>
      <c r="I18" s="90" t="s">
        <v>145</v>
      </c>
      <c r="J18" s="36" t="s">
        <v>146</v>
      </c>
      <c r="K18" s="90" t="s">
        <v>147</v>
      </c>
      <c r="L18" s="36" t="s">
        <v>148</v>
      </c>
      <c r="M18" s="90" t="s">
        <v>150</v>
      </c>
      <c r="N18" s="8"/>
      <c r="P18" s="20" t="s">
        <v>4</v>
      </c>
      <c r="Q18" s="65" t="str">
        <f t="array" ref="Q18">IF(AE18=$F$24,"", AE18)</f>
        <v/>
      </c>
      <c r="R18" s="65" t="str">
        <f t="array" ref="R18">IF(AF18=$F$24,"", AF18)</f>
        <v>10mM Buffer1</v>
      </c>
      <c r="S18" s="65" t="str">
        <f t="array" ref="S18">IF(AG18=$F$24,"", AG18)</f>
        <v>10mM Buffer 2</v>
      </c>
      <c r="T18" s="65" t="str">
        <f t="array" ref="T18">IF(AH18=$F$24,"", AH18)</f>
        <v>10mM Buffer 3</v>
      </c>
      <c r="U18" s="65" t="str">
        <f t="array" ref="U18">IF(AI18=$F$24,"", AI18)</f>
        <v>10mM Buffer 4</v>
      </c>
      <c r="V18" s="65" t="str">
        <f t="array" ref="V18">IF(AJ18=$F$24,"", AJ18)</f>
        <v>10mM Buffer 6</v>
      </c>
      <c r="W18" s="65" t="str">
        <f t="array" ref="W18">IF(AK18=$F$24,"", AK18)</f>
        <v>10mM Buffer1</v>
      </c>
      <c r="X18" s="65" t="str">
        <f t="array" ref="X18">IF(AL18=$F$24,"", AL18)</f>
        <v>10mM Buffer 2</v>
      </c>
      <c r="Y18" s="65" t="str">
        <f t="array" ref="Y18">IF(AM18=$F$24,"", AM18)</f>
        <v>10mM Buffer 3</v>
      </c>
      <c r="Z18" s="65" t="str">
        <f t="array" ref="Z18">IF(AN18=$F$24,"", AN18)</f>
        <v>10mM Buffer 4</v>
      </c>
      <c r="AA18" s="65" t="str">
        <f t="array" ref="AA18">IF(AO18=$F$24,"", AO18)</f>
        <v>10mM Buffer 6</v>
      </c>
      <c r="AB18" s="66" t="str">
        <f t="array" ref="AB18">IF(AP18=$F$24,"", AP18)</f>
        <v/>
      </c>
      <c r="AD18" s="26" t="s">
        <v>4</v>
      </c>
      <c r="AE18" s="64" t="str">
        <f t="array" ref="AE18">_xlfn.TEXTJOIN("",,C29,$F$24,"",C18)</f>
        <v xml:space="preserve">mM </v>
      </c>
      <c r="AF18" s="64" t="str">
        <f t="array" ref="AF18">_xlfn.TEXTJOIN("",,D29,$F$24,"",D18)</f>
        <v>10mM Buffer1</v>
      </c>
      <c r="AG18" s="64" t="str">
        <f t="array" ref="AG18">_xlfn.TEXTJOIN("",,E29,$F$24,"",E18)</f>
        <v>10mM Buffer 2</v>
      </c>
      <c r="AH18" s="64" t="str">
        <f t="array" ref="AH18">_xlfn.TEXTJOIN("",,F29,$F$24,"",F18)</f>
        <v>10mM Buffer 3</v>
      </c>
      <c r="AI18" s="69" t="str">
        <f t="array" ref="AI18">_xlfn.TEXTJOIN("",,G29,$F$24,"",G18)</f>
        <v>10mM Buffer 4</v>
      </c>
      <c r="AJ18" s="69" t="str">
        <f t="array" ref="AJ18">_xlfn.TEXTJOIN("",,H29,$F$24,"",H18)</f>
        <v>10mM Buffer 6</v>
      </c>
      <c r="AK18" s="69" t="str">
        <f t="array" ref="AK18">_xlfn.TEXTJOIN("",,I29,$F$24,"",I18)</f>
        <v>10mM Buffer1</v>
      </c>
      <c r="AL18" s="69" t="str">
        <f t="array" ref="AL18">_xlfn.TEXTJOIN("",,J29,$F$24,"",J18)</f>
        <v>10mM Buffer 2</v>
      </c>
      <c r="AM18" s="69" t="str">
        <f t="array" ref="AM18">_xlfn.TEXTJOIN("",,K29,$F$24,"",K18)</f>
        <v>10mM Buffer 3</v>
      </c>
      <c r="AN18" s="69" t="str">
        <f t="array" ref="AN18">_xlfn.TEXTJOIN("",,L29,$F$24,"",L18)</f>
        <v>10mM Buffer 4</v>
      </c>
      <c r="AO18" s="69" t="str">
        <f t="array" ref="AO18">_xlfn.TEXTJOIN("",,M29,$F$24,"",M18)</f>
        <v>10mM Buffer 6</v>
      </c>
      <c r="AP18" s="8" t="str">
        <f t="array" ref="AP18">_xlfn.TEXTJOIN("",,N29,$F$24,"",N18)</f>
        <v xml:space="preserve">mM </v>
      </c>
    </row>
    <row r="19" spans="2:42" s="3" customFormat="1" ht="45.6" x14ac:dyDescent="0.3">
      <c r="B19" s="26" t="s">
        <v>5</v>
      </c>
      <c r="C19" s="64"/>
      <c r="D19" s="90" t="s">
        <v>145</v>
      </c>
      <c r="E19" s="36" t="s">
        <v>146</v>
      </c>
      <c r="F19" s="90" t="s">
        <v>147</v>
      </c>
      <c r="G19" s="36" t="s">
        <v>149</v>
      </c>
      <c r="H19" s="8"/>
      <c r="I19" s="90" t="s">
        <v>145</v>
      </c>
      <c r="J19" s="36" t="s">
        <v>146</v>
      </c>
      <c r="K19" s="90" t="s">
        <v>147</v>
      </c>
      <c r="L19" s="36" t="s">
        <v>149</v>
      </c>
      <c r="M19" s="8" t="s">
        <v>151</v>
      </c>
      <c r="N19" s="8"/>
      <c r="P19" s="20" t="s">
        <v>5</v>
      </c>
      <c r="Q19" s="65" t="str">
        <f t="array" ref="Q19">IF(AE19=$F$24,"", AE19)</f>
        <v/>
      </c>
      <c r="R19" s="65" t="str">
        <f t="array" ref="R19">IF(AF19=$F$24,"", AF19)</f>
        <v>10mM Buffer1</v>
      </c>
      <c r="S19" s="65" t="str">
        <f t="array" ref="S19">IF(AG19=$F$24,"", AG19)</f>
        <v>10mM Buffer 2</v>
      </c>
      <c r="T19" s="65" t="str">
        <f t="array" ref="T19">IF(AH19=$F$24,"", AH19)</f>
        <v>10mM Buffer 3</v>
      </c>
      <c r="U19" s="65" t="str">
        <f t="array" ref="U19">IF(AI19=$F$24,"", AI19)</f>
        <v>10mM Buffer 5</v>
      </c>
      <c r="V19" s="65" t="str">
        <f t="array" ref="V19">IF(AJ19=$F$24,"", AJ19)</f>
        <v/>
      </c>
      <c r="W19" s="65" t="str">
        <f t="array" ref="W19">IF(AK19=$F$24,"", AK19)</f>
        <v>10mM Buffer1</v>
      </c>
      <c r="X19" s="65" t="str">
        <f t="array" ref="X19">IF(AL19=$F$24,"", AL19)</f>
        <v>10mM Buffer 2</v>
      </c>
      <c r="Y19" s="65" t="str">
        <f t="array" ref="Y19">IF(AM19=$F$24,"", AM19)</f>
        <v>10mM Buffer 3</v>
      </c>
      <c r="Z19" s="65" t="str">
        <f t="array" ref="Z19">IF(AN19=$F$24,"", AN19)</f>
        <v>10mM Buffer 5</v>
      </c>
      <c r="AA19" s="65" t="str">
        <f t="array" ref="AA19">IF(AO19=$F$24,"", AO19)</f>
        <v>10mM Buffer 7</v>
      </c>
      <c r="AB19" s="66" t="str">
        <f t="array" ref="AB19">IF(AP19=$F$24,"", AP19)</f>
        <v/>
      </c>
      <c r="AD19" s="26" t="s">
        <v>5</v>
      </c>
      <c r="AE19" s="64" t="str">
        <f t="array" ref="AE19">_xlfn.TEXTJOIN("",,C30,$F$24,"",C19)</f>
        <v xml:space="preserve">mM </v>
      </c>
      <c r="AF19" s="64" t="str">
        <f t="array" ref="AF19">_xlfn.TEXTJOIN("",,D30,$F$24,"",D19)</f>
        <v>10mM Buffer1</v>
      </c>
      <c r="AG19" s="64" t="str">
        <f t="array" ref="AG19">_xlfn.TEXTJOIN("",,E30,$F$24,"",E19)</f>
        <v>10mM Buffer 2</v>
      </c>
      <c r="AH19" s="64" t="str">
        <f t="array" ref="AH19">_xlfn.TEXTJOIN("",,F30,$F$24,"",F19)</f>
        <v>10mM Buffer 3</v>
      </c>
      <c r="AI19" s="69" t="str">
        <f t="array" ref="AI19">_xlfn.TEXTJOIN("",,G30,$F$24,"",G19)</f>
        <v>10mM Buffer 5</v>
      </c>
      <c r="AJ19" s="69" t="str">
        <f t="array" ref="AJ19">_xlfn.TEXTJOIN("",,H30,$F$24,"",H19)</f>
        <v xml:space="preserve">mM </v>
      </c>
      <c r="AK19" s="69" t="str">
        <f t="array" ref="AK19">_xlfn.TEXTJOIN("",,I30,$F$24,"",I19)</f>
        <v>10mM Buffer1</v>
      </c>
      <c r="AL19" s="69" t="str">
        <f t="array" ref="AL19">_xlfn.TEXTJOIN("",,J30,$F$24,"",J19)</f>
        <v>10mM Buffer 2</v>
      </c>
      <c r="AM19" s="69" t="str">
        <f t="array" ref="AM19">_xlfn.TEXTJOIN("",,K30,$F$24,"",K19)</f>
        <v>10mM Buffer 3</v>
      </c>
      <c r="AN19" s="69" t="str">
        <f t="array" ref="AN19">_xlfn.TEXTJOIN("",,L30,$F$24,"",L19)</f>
        <v>10mM Buffer 5</v>
      </c>
      <c r="AO19" s="69" t="str">
        <f t="array" ref="AO19">_xlfn.TEXTJOIN("",,M30,$F$24,"",M19)</f>
        <v>10mM Buffer 7</v>
      </c>
      <c r="AP19" s="8" t="str">
        <f t="array" ref="AP19">_xlfn.TEXTJOIN("",,N30,$F$24,"",N19)</f>
        <v xml:space="preserve">mM </v>
      </c>
    </row>
    <row r="20" spans="2:42" s="3" customFormat="1" ht="45.6" x14ac:dyDescent="0.3">
      <c r="B20" s="26" t="s">
        <v>6</v>
      </c>
      <c r="C20" s="64"/>
      <c r="D20" s="90" t="s">
        <v>145</v>
      </c>
      <c r="E20" s="36" t="s">
        <v>146</v>
      </c>
      <c r="F20" s="90" t="s">
        <v>147</v>
      </c>
      <c r="G20" s="36" t="s">
        <v>149</v>
      </c>
      <c r="H20" s="8"/>
      <c r="I20" s="90" t="s">
        <v>145</v>
      </c>
      <c r="J20" s="36" t="s">
        <v>146</v>
      </c>
      <c r="K20" s="90" t="s">
        <v>147</v>
      </c>
      <c r="L20" s="36" t="s">
        <v>149</v>
      </c>
      <c r="M20" s="8" t="s">
        <v>151</v>
      </c>
      <c r="N20" s="8"/>
      <c r="P20" s="20" t="s">
        <v>6</v>
      </c>
      <c r="Q20" s="65" t="str">
        <f t="array" ref="Q20">IF(AE20=$F$24,"", AE20)</f>
        <v/>
      </c>
      <c r="R20" s="65" t="str">
        <f t="array" ref="R20">IF(AF20=$F$24,"", AF20)</f>
        <v>10mM Buffer1</v>
      </c>
      <c r="S20" s="65" t="str">
        <f t="array" ref="S20">IF(AG20=$F$24,"", AG20)</f>
        <v>10mM Buffer 2</v>
      </c>
      <c r="T20" s="65" t="str">
        <f t="array" ref="T20">IF(AH20=$F$24,"", AH20)</f>
        <v>10mM Buffer 3</v>
      </c>
      <c r="U20" s="65" t="str">
        <f t="array" ref="U20">IF(AI20=$F$24,"", AI20)</f>
        <v>10mM Buffer 5</v>
      </c>
      <c r="V20" s="65" t="str">
        <f t="array" ref="V20">IF(AJ20=$F$24,"", AJ20)</f>
        <v/>
      </c>
      <c r="W20" s="65" t="str">
        <f t="array" ref="W20">IF(AK20=$F$24,"", AK20)</f>
        <v>10mM Buffer1</v>
      </c>
      <c r="X20" s="65" t="str">
        <f t="array" ref="X20">IF(AL20=$F$24,"", AL20)</f>
        <v>10mM Buffer 2</v>
      </c>
      <c r="Y20" s="65" t="str">
        <f t="array" ref="Y20">IF(AM20=$F$24,"", AM20)</f>
        <v>10mM Buffer 3</v>
      </c>
      <c r="Z20" s="65" t="str">
        <f t="array" ref="Z20">IF(AN20=$F$24,"", AN20)</f>
        <v>10mM Buffer 5</v>
      </c>
      <c r="AA20" s="65" t="str">
        <f t="array" ref="AA20">IF(AO20=$F$24,"", AO20)</f>
        <v>10mM Buffer 7</v>
      </c>
      <c r="AB20" s="66" t="str">
        <f t="array" ref="AB20">IF(AP20=$F$24,"", AP20)</f>
        <v/>
      </c>
      <c r="AD20" s="26" t="s">
        <v>6</v>
      </c>
      <c r="AE20" s="64" t="str">
        <f t="array" ref="AE20">_xlfn.TEXTJOIN("",,C31,$F$24,"",C20)</f>
        <v xml:space="preserve">mM </v>
      </c>
      <c r="AF20" s="64" t="str">
        <f t="array" ref="AF20">_xlfn.TEXTJOIN("",,D31,$F$24,"",D20)</f>
        <v>10mM Buffer1</v>
      </c>
      <c r="AG20" s="64" t="str">
        <f t="array" ref="AG20">_xlfn.TEXTJOIN("",,E31,$F$24,"",E20)</f>
        <v>10mM Buffer 2</v>
      </c>
      <c r="AH20" s="64" t="str">
        <f t="array" ref="AH20">_xlfn.TEXTJOIN("",,F31,$F$24,"",F20)</f>
        <v>10mM Buffer 3</v>
      </c>
      <c r="AI20" s="69" t="str">
        <f t="array" ref="AI20">_xlfn.TEXTJOIN("",,G31,$F$24,"",G20)</f>
        <v>10mM Buffer 5</v>
      </c>
      <c r="AJ20" s="69" t="str">
        <f t="array" ref="AJ20">_xlfn.TEXTJOIN("",,H31,$F$24,"",H20)</f>
        <v xml:space="preserve">mM </v>
      </c>
      <c r="AK20" s="69" t="str">
        <f t="array" ref="AK20">_xlfn.TEXTJOIN("",,I31,$F$24,"",I20)</f>
        <v>10mM Buffer1</v>
      </c>
      <c r="AL20" s="69" t="str">
        <f t="array" ref="AL20">_xlfn.TEXTJOIN("",,J31,$F$24,"",J20)</f>
        <v>10mM Buffer 2</v>
      </c>
      <c r="AM20" s="69" t="str">
        <f t="array" ref="AM20">_xlfn.TEXTJOIN("",,K31,$F$24,"",K20)</f>
        <v>10mM Buffer 3</v>
      </c>
      <c r="AN20" s="69" t="str">
        <f t="array" ref="AN20">_xlfn.TEXTJOIN("",,L31,$F$24,"",L20)</f>
        <v>10mM Buffer 5</v>
      </c>
      <c r="AO20" s="69" t="str">
        <f t="array" ref="AO20">_xlfn.TEXTJOIN("",,M31,$F$24,"",M20)</f>
        <v>10mM Buffer 7</v>
      </c>
      <c r="AP20" s="8" t="str">
        <f t="array" ref="AP20">_xlfn.TEXTJOIN("",,N31,$F$24,"",N20)</f>
        <v xml:space="preserve">mM </v>
      </c>
    </row>
    <row r="21" spans="2:42" s="3" customFormat="1" ht="45.6" x14ac:dyDescent="0.3">
      <c r="B21" s="26" t="s">
        <v>7</v>
      </c>
      <c r="C21" s="64"/>
      <c r="D21" s="90" t="s">
        <v>145</v>
      </c>
      <c r="E21" s="36" t="s">
        <v>146</v>
      </c>
      <c r="F21" s="90" t="s">
        <v>147</v>
      </c>
      <c r="G21" s="36" t="s">
        <v>149</v>
      </c>
      <c r="H21" s="8"/>
      <c r="I21" s="90" t="s">
        <v>145</v>
      </c>
      <c r="J21" s="36" t="s">
        <v>146</v>
      </c>
      <c r="K21" s="90" t="s">
        <v>147</v>
      </c>
      <c r="L21" s="36" t="s">
        <v>149</v>
      </c>
      <c r="M21" s="8" t="s">
        <v>151</v>
      </c>
      <c r="N21" s="8"/>
      <c r="P21" s="20" t="s">
        <v>7</v>
      </c>
      <c r="Q21" s="65" t="str">
        <f t="array" ref="Q21">IF(AE21=$F$24,"", AE21)</f>
        <v/>
      </c>
      <c r="R21" s="65" t="str">
        <f t="array" ref="R21">IF(AF21=$F$24,"", AF21)</f>
        <v>10mM Buffer1</v>
      </c>
      <c r="S21" s="65" t="str">
        <f t="array" ref="S21">IF(AG21=$F$24,"", AG21)</f>
        <v>10mM Buffer 2</v>
      </c>
      <c r="T21" s="65" t="str">
        <f t="array" ref="T21">IF(AH21=$F$24,"", AH21)</f>
        <v>10mM Buffer 3</v>
      </c>
      <c r="U21" s="65" t="str">
        <f t="array" ref="U21">IF(AI21=$F$24,"", AI21)</f>
        <v>10mM Buffer 5</v>
      </c>
      <c r="V21" s="65" t="str">
        <f t="array" ref="V21">IF(AJ21=$F$24,"", AJ21)</f>
        <v/>
      </c>
      <c r="W21" s="65" t="str">
        <f t="array" ref="W21">IF(AK21=$F$24,"", AK21)</f>
        <v>10mM Buffer1</v>
      </c>
      <c r="X21" s="65" t="str">
        <f t="array" ref="X21">IF(AL21=$F$24,"", AL21)</f>
        <v>10mM Buffer 2</v>
      </c>
      <c r="Y21" s="65" t="str">
        <f t="array" ref="Y21">IF(AM21=$F$24,"", AM21)</f>
        <v>10mM Buffer 3</v>
      </c>
      <c r="Z21" s="65" t="str">
        <f t="array" ref="Z21">IF(AN21=$F$24,"", AN21)</f>
        <v>10mM Buffer 5</v>
      </c>
      <c r="AA21" s="65" t="str">
        <f t="array" ref="AA21">IF(AO21=$F$24,"", AO21)</f>
        <v>10mM Buffer 7</v>
      </c>
      <c r="AB21" s="66" t="str">
        <f t="array" ref="AB21">IF(AP21=$F$24,"", AP21)</f>
        <v/>
      </c>
      <c r="AD21" s="26" t="s">
        <v>7</v>
      </c>
      <c r="AE21" s="64" t="str">
        <f t="array" ref="AE21">_xlfn.TEXTJOIN("",,C32,$F$24,"",C21)</f>
        <v xml:space="preserve">mM </v>
      </c>
      <c r="AF21" s="64" t="str">
        <f t="array" ref="AF21">_xlfn.TEXTJOIN("",,D32,$F$24,"",D21)</f>
        <v>10mM Buffer1</v>
      </c>
      <c r="AG21" s="64" t="str">
        <f t="array" ref="AG21">_xlfn.TEXTJOIN("",,E32,$F$24,"",E21)</f>
        <v>10mM Buffer 2</v>
      </c>
      <c r="AH21" s="64" t="str">
        <f t="array" ref="AH21">_xlfn.TEXTJOIN("",,F32,$F$24,"",F21)</f>
        <v>10mM Buffer 3</v>
      </c>
      <c r="AI21" s="69" t="str">
        <f t="array" ref="AI21">_xlfn.TEXTJOIN("",,G32,$F$24,"",G21)</f>
        <v>10mM Buffer 5</v>
      </c>
      <c r="AJ21" s="69" t="str">
        <f t="array" ref="AJ21">_xlfn.TEXTJOIN("",,H32,$F$24,"",H21)</f>
        <v xml:space="preserve">mM </v>
      </c>
      <c r="AK21" s="69" t="str">
        <f t="array" ref="AK21">_xlfn.TEXTJOIN("",,I32,$F$24,"",I21)</f>
        <v>10mM Buffer1</v>
      </c>
      <c r="AL21" s="69" t="str">
        <f t="array" ref="AL21">_xlfn.TEXTJOIN("",,J32,$F$24,"",J21)</f>
        <v>10mM Buffer 2</v>
      </c>
      <c r="AM21" s="69" t="str">
        <f t="array" ref="AM21">_xlfn.TEXTJOIN("",,K32,$F$24,"",K21)</f>
        <v>10mM Buffer 3</v>
      </c>
      <c r="AN21" s="69" t="str">
        <f t="array" ref="AN21">_xlfn.TEXTJOIN("",,L32,$F$24,"",L21)</f>
        <v>10mM Buffer 5</v>
      </c>
      <c r="AO21" s="69" t="str">
        <f t="array" ref="AO21">_xlfn.TEXTJOIN("",,M32,$F$24,"",M21)</f>
        <v>10mM Buffer 7</v>
      </c>
      <c r="AP21" s="8" t="str">
        <f t="array" ref="AP21">_xlfn.TEXTJOIN("",,N32,$F$24,"",N21)</f>
        <v xml:space="preserve">mM </v>
      </c>
    </row>
    <row r="22" spans="2:42" s="3" customFormat="1" ht="23.4" thickBot="1" x14ac:dyDescent="0.35">
      <c r="B22" s="27" t="s">
        <v>8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1"/>
      <c r="P22" s="21" t="s">
        <v>8</v>
      </c>
      <c r="Q22" s="67" t="str">
        <f t="array" ref="Q22">IF(AE22=$F$24,"", AE22)</f>
        <v/>
      </c>
      <c r="R22" s="67" t="str">
        <f t="array" ref="R22">IF(AF22=$F$24,"", AF22)</f>
        <v/>
      </c>
      <c r="S22" s="67" t="str">
        <f t="array" ref="S22">IF(AG22=$F$24,"", AG22)</f>
        <v/>
      </c>
      <c r="T22" s="67" t="str">
        <f t="array" ref="T22">IF(AH22=$F$24,"", AH22)</f>
        <v/>
      </c>
      <c r="U22" s="67" t="str">
        <f t="array" ref="U22">IF(AI22=$F$24,"", AI22)</f>
        <v/>
      </c>
      <c r="V22" s="67" t="str">
        <f t="array" ref="V22">IF(AJ22=$F$24,"", AJ22)</f>
        <v/>
      </c>
      <c r="W22" s="67" t="str">
        <f t="array" ref="W22">IF(AK22=$F$24,"", AK22)</f>
        <v/>
      </c>
      <c r="X22" s="67" t="str">
        <f t="array" ref="X22">IF(AL22=$F$24,"", AL22)</f>
        <v/>
      </c>
      <c r="Y22" s="67" t="str">
        <f t="array" ref="Y22">IF(AM22=$F$24,"", AM22)</f>
        <v/>
      </c>
      <c r="Z22" s="67" t="str">
        <f t="array" ref="Z22">IF(AN22=$F$24,"", AN22)</f>
        <v/>
      </c>
      <c r="AA22" s="67" t="str">
        <f t="array" ref="AA22">IF(AO22=$F$24,"", AO22)</f>
        <v/>
      </c>
      <c r="AB22" s="68" t="str">
        <f t="array" ref="AB22">IF(AP22=$F$24,"", AP22)</f>
        <v/>
      </c>
      <c r="AD22" s="27" t="s">
        <v>8</v>
      </c>
      <c r="AE22" s="10" t="str">
        <f t="array" ref="AE22">_xlfn.TEXTJOIN("",,C33,$F$24,"",C22)</f>
        <v xml:space="preserve">mM </v>
      </c>
      <c r="AF22" s="10" t="str">
        <f t="array" ref="AF22">_xlfn.TEXTJOIN("",,D33,$F$24,"",D22)</f>
        <v xml:space="preserve">mM </v>
      </c>
      <c r="AG22" s="10" t="str">
        <f t="array" ref="AG22">_xlfn.TEXTJOIN("",,E33,$F$24,"",E22)</f>
        <v xml:space="preserve">mM </v>
      </c>
      <c r="AH22" s="10" t="str">
        <f t="array" ref="AH22">_xlfn.TEXTJOIN("",,F33,$F$24,"",F22)</f>
        <v xml:space="preserve">mM </v>
      </c>
      <c r="AI22" s="10" t="str">
        <f t="array" ref="AI22">_xlfn.TEXTJOIN("",,G33,$F$24,"",G22)</f>
        <v xml:space="preserve">mM </v>
      </c>
      <c r="AJ22" s="10" t="str">
        <f t="array" ref="AJ22">_xlfn.TEXTJOIN("",,H33,$F$24,"",H22)</f>
        <v xml:space="preserve">mM </v>
      </c>
      <c r="AK22" s="10" t="str">
        <f t="array" ref="AK22">_xlfn.TEXTJOIN("",,I33,$F$24,"",I22)</f>
        <v xml:space="preserve">mM </v>
      </c>
      <c r="AL22" s="10" t="str">
        <f t="array" ref="AL22">_xlfn.TEXTJOIN("",,J33,$F$24,"",J22)</f>
        <v xml:space="preserve">mM </v>
      </c>
      <c r="AM22" s="10" t="str">
        <f t="array" ref="AM22">_xlfn.TEXTJOIN("",,K33,$F$24,"",K22)</f>
        <v xml:space="preserve">mM </v>
      </c>
      <c r="AN22" s="10" t="str">
        <f t="array" ref="AN22">_xlfn.TEXTJOIN("",,L33,$F$24,"",L22)</f>
        <v xml:space="preserve">mM </v>
      </c>
      <c r="AO22" s="10" t="str">
        <f t="array" ref="AO22">_xlfn.TEXTJOIN("",,M33,$F$24,"",M22)</f>
        <v xml:space="preserve">mM </v>
      </c>
      <c r="AP22" s="11" t="str">
        <f t="array" ref="AP22">_xlfn.TEXTJOIN("",,N33,$F$24,"",N22)</f>
        <v xml:space="preserve">mM </v>
      </c>
    </row>
    <row r="23" spans="2:42" s="3" customFormat="1" ht="22.8" x14ac:dyDescent="0.3">
      <c r="B23" s="24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2:42" s="3" customFormat="1" ht="23.55" customHeight="1" thickBot="1" x14ac:dyDescent="0.35">
      <c r="B24" s="102" t="s">
        <v>10</v>
      </c>
      <c r="C24" s="102"/>
      <c r="D24" s="102"/>
      <c r="E24" s="9"/>
      <c r="F24" s="9" t="s">
        <v>11</v>
      </c>
      <c r="G24" s="9"/>
      <c r="H24" s="9"/>
      <c r="I24" s="9"/>
      <c r="J24" s="9"/>
      <c r="K24" s="9"/>
      <c r="L24" s="9"/>
      <c r="M24" s="9"/>
      <c r="N24" s="9"/>
    </row>
    <row r="25" spans="2:42" s="3" customFormat="1" ht="22.8" x14ac:dyDescent="0.3">
      <c r="B25" s="17"/>
      <c r="C25" s="12">
        <v>1</v>
      </c>
      <c r="D25" s="12">
        <v>2</v>
      </c>
      <c r="E25" s="12">
        <v>3</v>
      </c>
      <c r="F25" s="12">
        <v>4</v>
      </c>
      <c r="G25" s="12">
        <v>5</v>
      </c>
      <c r="H25" s="12">
        <v>6</v>
      </c>
      <c r="I25" s="12">
        <v>7</v>
      </c>
      <c r="J25" s="12">
        <v>8</v>
      </c>
      <c r="K25" s="12">
        <v>9</v>
      </c>
      <c r="L25" s="12">
        <v>10</v>
      </c>
      <c r="M25" s="12">
        <v>11</v>
      </c>
      <c r="N25" s="13">
        <v>12</v>
      </c>
    </row>
    <row r="26" spans="2:42" s="3" customFormat="1" ht="22.8" x14ac:dyDescent="0.3">
      <c r="B26" s="20" t="s">
        <v>1</v>
      </c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8"/>
    </row>
    <row r="27" spans="2:42" s="3" customFormat="1" ht="22.8" x14ac:dyDescent="0.3">
      <c r="B27" s="20" t="s">
        <v>2</v>
      </c>
      <c r="C27" s="64"/>
      <c r="D27" s="91">
        <v>10</v>
      </c>
      <c r="E27" s="91">
        <v>10</v>
      </c>
      <c r="F27" s="91">
        <v>10</v>
      </c>
      <c r="G27" s="91">
        <v>10</v>
      </c>
      <c r="H27" s="91">
        <v>10</v>
      </c>
      <c r="I27" s="91">
        <v>10</v>
      </c>
      <c r="J27" s="91">
        <v>10</v>
      </c>
      <c r="K27" s="91">
        <v>10</v>
      </c>
      <c r="L27" s="91">
        <v>10</v>
      </c>
      <c r="M27" s="91">
        <v>10</v>
      </c>
      <c r="N27" s="8"/>
    </row>
    <row r="28" spans="2:42" s="3" customFormat="1" ht="22.8" x14ac:dyDescent="0.3">
      <c r="B28" s="20" t="s">
        <v>3</v>
      </c>
      <c r="C28" s="64"/>
      <c r="D28" s="91">
        <v>10</v>
      </c>
      <c r="E28" s="91">
        <v>10</v>
      </c>
      <c r="F28" s="91">
        <v>10</v>
      </c>
      <c r="G28" s="91">
        <v>10</v>
      </c>
      <c r="H28" s="91">
        <v>10</v>
      </c>
      <c r="I28" s="91">
        <v>10</v>
      </c>
      <c r="J28" s="91">
        <v>10</v>
      </c>
      <c r="K28" s="91">
        <v>10</v>
      </c>
      <c r="L28" s="91">
        <v>10</v>
      </c>
      <c r="M28" s="91">
        <v>10</v>
      </c>
      <c r="N28" s="8"/>
    </row>
    <row r="29" spans="2:42" s="3" customFormat="1" ht="22.8" x14ac:dyDescent="0.3">
      <c r="B29" s="20" t="s">
        <v>4</v>
      </c>
      <c r="C29" s="64"/>
      <c r="D29" s="91">
        <v>10</v>
      </c>
      <c r="E29" s="91">
        <v>10</v>
      </c>
      <c r="F29" s="91">
        <v>10</v>
      </c>
      <c r="G29" s="91">
        <v>10</v>
      </c>
      <c r="H29" s="91">
        <v>10</v>
      </c>
      <c r="I29" s="91">
        <v>10</v>
      </c>
      <c r="J29" s="91">
        <v>10</v>
      </c>
      <c r="K29" s="91">
        <v>10</v>
      </c>
      <c r="L29" s="91">
        <v>10</v>
      </c>
      <c r="M29" s="91">
        <v>10</v>
      </c>
      <c r="N29" s="8"/>
    </row>
    <row r="30" spans="2:42" s="3" customFormat="1" ht="22.8" x14ac:dyDescent="0.3">
      <c r="B30" s="20" t="s">
        <v>5</v>
      </c>
      <c r="C30" s="64"/>
      <c r="D30" s="91">
        <v>10</v>
      </c>
      <c r="E30" s="91">
        <v>10</v>
      </c>
      <c r="F30" s="91">
        <v>10</v>
      </c>
      <c r="G30" s="91">
        <v>10</v>
      </c>
      <c r="H30" s="8"/>
      <c r="I30" s="91">
        <v>10</v>
      </c>
      <c r="J30" s="91">
        <v>10</v>
      </c>
      <c r="K30" s="91">
        <v>10</v>
      </c>
      <c r="L30" s="91">
        <v>10</v>
      </c>
      <c r="M30" s="91">
        <v>10</v>
      </c>
      <c r="N30" s="8"/>
    </row>
    <row r="31" spans="2:42" s="3" customFormat="1" ht="22.8" x14ac:dyDescent="0.3">
      <c r="B31" s="20" t="s">
        <v>6</v>
      </c>
      <c r="C31" s="64"/>
      <c r="D31" s="91">
        <v>10</v>
      </c>
      <c r="E31" s="91">
        <v>10</v>
      </c>
      <c r="F31" s="91">
        <v>10</v>
      </c>
      <c r="G31" s="91">
        <v>10</v>
      </c>
      <c r="H31" s="8"/>
      <c r="I31" s="91">
        <v>10</v>
      </c>
      <c r="J31" s="91">
        <v>10</v>
      </c>
      <c r="K31" s="91">
        <v>10</v>
      </c>
      <c r="L31" s="91">
        <v>10</v>
      </c>
      <c r="M31" s="91">
        <v>10</v>
      </c>
      <c r="N31" s="8"/>
    </row>
    <row r="32" spans="2:42" s="3" customFormat="1" ht="22.8" x14ac:dyDescent="0.3">
      <c r="B32" s="20" t="s">
        <v>7</v>
      </c>
      <c r="C32" s="64"/>
      <c r="D32" s="91">
        <v>10</v>
      </c>
      <c r="E32" s="91">
        <v>10</v>
      </c>
      <c r="F32" s="91">
        <v>10</v>
      </c>
      <c r="G32" s="91">
        <v>10</v>
      </c>
      <c r="H32" s="8"/>
      <c r="I32" s="91">
        <v>10</v>
      </c>
      <c r="J32" s="91">
        <v>10</v>
      </c>
      <c r="K32" s="91">
        <v>10</v>
      </c>
      <c r="L32" s="91">
        <v>10</v>
      </c>
      <c r="M32" s="91">
        <v>10</v>
      </c>
      <c r="N32" s="8"/>
    </row>
    <row r="33" spans="2:44" s="3" customFormat="1" ht="23.4" thickBot="1" x14ac:dyDescent="0.35">
      <c r="B33" s="21" t="s">
        <v>8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1"/>
    </row>
    <row r="34" spans="2:44" ht="22.8" x14ac:dyDescent="0.4">
      <c r="B34" s="16"/>
      <c r="C34" s="29"/>
      <c r="D34" s="4"/>
      <c r="E34" s="4"/>
      <c r="F34" s="4"/>
      <c r="G34" s="4"/>
      <c r="H34" s="4"/>
      <c r="I34" s="4"/>
      <c r="J34" s="4"/>
      <c r="K34" s="4"/>
      <c r="L34" s="9"/>
      <c r="M34" s="4"/>
      <c r="N34" s="4"/>
    </row>
    <row r="35" spans="2:44" s="30" customFormat="1" ht="23.4" thickBot="1" x14ac:dyDescent="0.35">
      <c r="B35" s="102" t="s">
        <v>17</v>
      </c>
      <c r="C35" s="102"/>
      <c r="D35" s="102"/>
      <c r="E35" s="9"/>
      <c r="F35" s="9"/>
      <c r="G35" s="9"/>
      <c r="H35" s="9"/>
      <c r="I35" s="9"/>
      <c r="J35" s="9"/>
      <c r="K35" s="9"/>
      <c r="L35" s="9"/>
      <c r="M35" s="9"/>
      <c r="N35" s="9"/>
      <c r="P35" s="96" t="s">
        <v>143</v>
      </c>
      <c r="Q35" s="96"/>
      <c r="R35" s="96"/>
      <c r="S35" s="2"/>
      <c r="T35" s="2"/>
      <c r="U35" s="2"/>
      <c r="V35" s="2"/>
      <c r="W35" s="2"/>
      <c r="X35" s="2"/>
      <c r="Y35" s="2"/>
      <c r="Z35" s="2"/>
      <c r="AA35" s="2"/>
      <c r="AB35" s="2"/>
      <c r="AD35" s="97" t="s">
        <v>142</v>
      </c>
      <c r="AE35" s="97"/>
      <c r="AF35" s="97"/>
      <c r="AG35" s="3">
        <v>1</v>
      </c>
      <c r="AH35" s="3"/>
      <c r="AI35" s="3"/>
      <c r="AJ35" s="3"/>
      <c r="AK35" s="3"/>
      <c r="AL35" s="3"/>
      <c r="AM35" s="3"/>
      <c r="AN35" s="3"/>
      <c r="AO35" s="3"/>
      <c r="AP35" s="3"/>
    </row>
    <row r="36" spans="2:44" s="30" customFormat="1" ht="22.8" x14ac:dyDescent="0.3">
      <c r="B36" s="17"/>
      <c r="C36" s="12">
        <v>1</v>
      </c>
      <c r="D36" s="12">
        <v>2</v>
      </c>
      <c r="E36" s="12">
        <v>3</v>
      </c>
      <c r="F36" s="12">
        <v>4</v>
      </c>
      <c r="G36" s="12">
        <v>5</v>
      </c>
      <c r="H36" s="12">
        <v>6</v>
      </c>
      <c r="I36" s="12">
        <v>7</v>
      </c>
      <c r="J36" s="12">
        <v>8</v>
      </c>
      <c r="K36" s="12">
        <v>9</v>
      </c>
      <c r="L36" s="12">
        <v>10</v>
      </c>
      <c r="M36" s="12">
        <v>11</v>
      </c>
      <c r="N36" s="13">
        <v>12</v>
      </c>
      <c r="P36" s="17"/>
      <c r="Q36" s="12">
        <v>1</v>
      </c>
      <c r="R36" s="12">
        <v>2</v>
      </c>
      <c r="S36" s="12">
        <v>3</v>
      </c>
      <c r="T36" s="12">
        <v>4</v>
      </c>
      <c r="U36" s="12">
        <v>5</v>
      </c>
      <c r="V36" s="12">
        <v>6</v>
      </c>
      <c r="W36" s="12">
        <v>7</v>
      </c>
      <c r="X36" s="12">
        <v>8</v>
      </c>
      <c r="Y36" s="12">
        <v>9</v>
      </c>
      <c r="Z36" s="12">
        <v>10</v>
      </c>
      <c r="AA36" s="12">
        <v>11</v>
      </c>
      <c r="AB36" s="13">
        <v>12</v>
      </c>
      <c r="AD36" s="25"/>
      <c r="AE36" s="12">
        <v>1</v>
      </c>
      <c r="AF36" s="12">
        <v>2</v>
      </c>
      <c r="AG36" s="12">
        <v>3</v>
      </c>
      <c r="AH36" s="12">
        <v>4</v>
      </c>
      <c r="AI36" s="12">
        <v>5</v>
      </c>
      <c r="AJ36" s="12">
        <v>6</v>
      </c>
      <c r="AK36" s="12">
        <v>7</v>
      </c>
      <c r="AL36" s="12">
        <v>8</v>
      </c>
      <c r="AM36" s="12">
        <v>9</v>
      </c>
      <c r="AN36" s="12">
        <v>10</v>
      </c>
      <c r="AO36" s="12">
        <v>11</v>
      </c>
      <c r="AP36" s="13">
        <v>12</v>
      </c>
    </row>
    <row r="37" spans="2:44" s="30" customFormat="1" ht="22.8" x14ac:dyDescent="0.3">
      <c r="B37" s="20" t="s">
        <v>1</v>
      </c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8"/>
      <c r="P37" s="20" t="s">
        <v>1</v>
      </c>
      <c r="Q37" s="65" t="str">
        <f>IF(AE37=$B$35,"", AE37)</f>
        <v/>
      </c>
      <c r="R37" s="65" t="str">
        <f t="shared" ref="R37:AB37" si="13">IF(AF37=$B$35,"", AF37)</f>
        <v/>
      </c>
      <c r="S37" s="65" t="str">
        <f t="shared" si="13"/>
        <v/>
      </c>
      <c r="T37" s="65" t="str">
        <f t="shared" si="13"/>
        <v/>
      </c>
      <c r="U37" s="65" t="str">
        <f t="shared" si="13"/>
        <v/>
      </c>
      <c r="V37" s="65" t="str">
        <f t="shared" si="13"/>
        <v/>
      </c>
      <c r="W37" s="65" t="str">
        <f t="shared" si="13"/>
        <v/>
      </c>
      <c r="X37" s="65" t="str">
        <f t="shared" si="13"/>
        <v/>
      </c>
      <c r="Y37" s="65" t="str">
        <f t="shared" si="13"/>
        <v/>
      </c>
      <c r="Z37" s="65" t="str">
        <f t="shared" si="13"/>
        <v/>
      </c>
      <c r="AA37" s="65" t="str">
        <f t="shared" si="13"/>
        <v/>
      </c>
      <c r="AB37" s="65" t="str">
        <f t="shared" si="13"/>
        <v/>
      </c>
      <c r="AD37" s="26" t="s">
        <v>1</v>
      </c>
      <c r="AE37" s="64" t="str">
        <f>_xlfn.TEXTJOIN(" ",,$B$35,C37,"")</f>
        <v>pH</v>
      </c>
      <c r="AF37" s="64" t="str">
        <f>_xlfn.TEXTJOIN(" ",,$B$35,D37,"")</f>
        <v>pH</v>
      </c>
      <c r="AG37" s="64" t="str">
        <f t="shared" ref="AG37" si="14">_xlfn.TEXTJOIN(" ",,$B$35,E37,"")</f>
        <v>pH</v>
      </c>
      <c r="AH37" s="64" t="str">
        <f t="shared" ref="AH37" si="15">_xlfn.TEXTJOIN(" ",,$B$35,F37,"")</f>
        <v>pH</v>
      </c>
      <c r="AI37" s="64" t="str">
        <f t="shared" ref="AI37" si="16">_xlfn.TEXTJOIN(" ",,$B$35,G37,"")</f>
        <v>pH</v>
      </c>
      <c r="AJ37" s="64" t="str">
        <f t="shared" ref="AJ37" si="17">_xlfn.TEXTJOIN(" ",,$B$35,H37,"")</f>
        <v>pH</v>
      </c>
      <c r="AK37" s="64" t="str">
        <f t="shared" ref="AK37" si="18">_xlfn.TEXTJOIN(" ",,$B$35,I37,"")</f>
        <v>pH</v>
      </c>
      <c r="AL37" s="64" t="str">
        <f t="shared" ref="AL37" si="19">_xlfn.TEXTJOIN(" ",,$B$35,J37,"")</f>
        <v>pH</v>
      </c>
      <c r="AM37" s="64" t="str">
        <f t="shared" ref="AM37" si="20">_xlfn.TEXTJOIN(" ",,$B$35,K37,"")</f>
        <v>pH</v>
      </c>
      <c r="AN37" s="64" t="str">
        <f t="shared" ref="AN37" si="21">_xlfn.TEXTJOIN(" ",,$B$35,L37,"")</f>
        <v>pH</v>
      </c>
      <c r="AO37" s="64" t="str">
        <f t="shared" ref="AO37" si="22">_xlfn.TEXTJOIN(" ",,$B$35,M37,"")</f>
        <v>pH</v>
      </c>
      <c r="AP37" s="64" t="str">
        <f t="shared" ref="AP37" si="23">_xlfn.TEXTJOIN(" ",,$B$35,N37,"")</f>
        <v>pH</v>
      </c>
    </row>
    <row r="38" spans="2:44" s="30" customFormat="1" ht="22.8" x14ac:dyDescent="0.3">
      <c r="B38" s="20" t="s">
        <v>2</v>
      </c>
      <c r="C38" s="64"/>
      <c r="D38" s="92">
        <v>5</v>
      </c>
      <c r="E38" s="91">
        <v>5.5</v>
      </c>
      <c r="F38" s="92">
        <v>6</v>
      </c>
      <c r="G38" s="92">
        <v>7</v>
      </c>
      <c r="H38" s="92">
        <v>9</v>
      </c>
      <c r="I38" s="92">
        <v>5</v>
      </c>
      <c r="J38" s="91">
        <v>5.5</v>
      </c>
      <c r="K38" s="92">
        <v>6</v>
      </c>
      <c r="L38" s="92">
        <v>7</v>
      </c>
      <c r="M38" s="92">
        <v>9</v>
      </c>
      <c r="N38" s="8"/>
      <c r="P38" s="20" t="s">
        <v>2</v>
      </c>
      <c r="Q38" s="65" t="str">
        <f t="shared" ref="Q38:Q44" si="24">IF(AE38=$B$35,"", AE38)</f>
        <v/>
      </c>
      <c r="R38" s="65" t="str">
        <f t="shared" ref="R38:R44" si="25">IF(AF38=$B$35,"", AF38)</f>
        <v>pH 5</v>
      </c>
      <c r="S38" s="65" t="str">
        <f t="shared" ref="S38:S44" si="26">IF(AG38=$B$35,"", AG38)</f>
        <v>pH 5.5</v>
      </c>
      <c r="T38" s="65" t="str">
        <f t="shared" ref="T38:T44" si="27">IF(AH38=$B$35,"", AH38)</f>
        <v>pH 6</v>
      </c>
      <c r="U38" s="65" t="str">
        <f t="shared" ref="U38:U44" si="28">IF(AI38=$B$35,"", AI38)</f>
        <v>pH 7</v>
      </c>
      <c r="V38" s="65" t="str">
        <f t="shared" ref="V38:V44" si="29">IF(AJ38=$B$35,"", AJ38)</f>
        <v>pH 9</v>
      </c>
      <c r="W38" s="65" t="str">
        <f t="shared" ref="W38:W44" si="30">IF(AK38=$B$35,"", AK38)</f>
        <v>pH 5</v>
      </c>
      <c r="X38" s="65" t="str">
        <f t="shared" ref="X38:X44" si="31">IF(AL38=$B$35,"", AL38)</f>
        <v>pH 5.5</v>
      </c>
      <c r="Y38" s="65" t="str">
        <f t="shared" ref="Y38:Y44" si="32">IF(AM38=$B$35,"", AM38)</f>
        <v>pH 6</v>
      </c>
      <c r="Z38" s="65" t="str">
        <f t="shared" ref="Z38:Z44" si="33">IF(AN38=$B$35,"", AN38)</f>
        <v>pH 7</v>
      </c>
      <c r="AA38" s="65" t="str">
        <f t="shared" ref="AA38:AA44" si="34">IF(AO38=$B$35,"", AO38)</f>
        <v>pH 9</v>
      </c>
      <c r="AB38" s="65" t="str">
        <f t="shared" ref="AB38:AB44" si="35">IF(AP38=$B$35,"", AP38)</f>
        <v/>
      </c>
      <c r="AD38" s="26" t="s">
        <v>2</v>
      </c>
      <c r="AE38" s="64" t="str">
        <f>_xlfn.TEXTJOIN(" ",,$B$35,C38,"")</f>
        <v>pH</v>
      </c>
      <c r="AF38" s="64" t="str">
        <f>_xlfn.TEXTJOIN(" ",,$B$35,D38,"")</f>
        <v>pH 5</v>
      </c>
      <c r="AG38" s="64" t="str">
        <f t="shared" ref="AG38:AP39" si="36">_xlfn.TEXTJOIN(" ",,$B$35,E38,"")</f>
        <v>pH 5.5</v>
      </c>
      <c r="AH38" s="64" t="str">
        <f t="shared" si="36"/>
        <v>pH 6</v>
      </c>
      <c r="AI38" s="64" t="str">
        <f t="shared" si="36"/>
        <v>pH 7</v>
      </c>
      <c r="AJ38" s="64" t="str">
        <f t="shared" si="36"/>
        <v>pH 9</v>
      </c>
      <c r="AK38" s="64" t="str">
        <f t="shared" si="36"/>
        <v>pH 5</v>
      </c>
      <c r="AL38" s="64" t="str">
        <f t="shared" si="36"/>
        <v>pH 5.5</v>
      </c>
      <c r="AM38" s="64" t="str">
        <f t="shared" si="36"/>
        <v>pH 6</v>
      </c>
      <c r="AN38" s="64" t="str">
        <f t="shared" si="36"/>
        <v>pH 7</v>
      </c>
      <c r="AO38" s="64" t="str">
        <f t="shared" si="36"/>
        <v>pH 9</v>
      </c>
      <c r="AP38" s="64" t="str">
        <f t="shared" si="36"/>
        <v>pH</v>
      </c>
    </row>
    <row r="39" spans="2:44" s="30" customFormat="1" ht="22.8" x14ac:dyDescent="0.3">
      <c r="B39" s="20" t="s">
        <v>3</v>
      </c>
      <c r="C39" s="64"/>
      <c r="D39" s="92">
        <v>5</v>
      </c>
      <c r="E39" s="91">
        <v>5.5</v>
      </c>
      <c r="F39" s="92">
        <v>6</v>
      </c>
      <c r="G39" s="92">
        <v>7</v>
      </c>
      <c r="H39" s="92">
        <v>9</v>
      </c>
      <c r="I39" s="92">
        <v>5</v>
      </c>
      <c r="J39" s="91">
        <v>5.5</v>
      </c>
      <c r="K39" s="92">
        <v>6</v>
      </c>
      <c r="L39" s="92">
        <v>7</v>
      </c>
      <c r="M39" s="92">
        <v>9</v>
      </c>
      <c r="N39" s="8"/>
      <c r="P39" s="20" t="s">
        <v>3</v>
      </c>
      <c r="Q39" s="65" t="str">
        <f t="shared" si="24"/>
        <v/>
      </c>
      <c r="R39" s="65" t="str">
        <f t="shared" si="25"/>
        <v>pH 5</v>
      </c>
      <c r="S39" s="65" t="str">
        <f t="shared" si="26"/>
        <v>pH 5.5</v>
      </c>
      <c r="T39" s="65" t="str">
        <f t="shared" si="27"/>
        <v>pH 6</v>
      </c>
      <c r="U39" s="65" t="str">
        <f t="shared" si="28"/>
        <v>pH 7</v>
      </c>
      <c r="V39" s="65" t="str">
        <f t="shared" si="29"/>
        <v>pH 9</v>
      </c>
      <c r="W39" s="65" t="str">
        <f t="shared" si="30"/>
        <v>pH 5</v>
      </c>
      <c r="X39" s="65" t="str">
        <f t="shared" si="31"/>
        <v>pH 5.5</v>
      </c>
      <c r="Y39" s="65" t="str">
        <f t="shared" si="32"/>
        <v>pH 6</v>
      </c>
      <c r="Z39" s="65" t="str">
        <f t="shared" si="33"/>
        <v>pH 7</v>
      </c>
      <c r="AA39" s="65" t="str">
        <f t="shared" si="34"/>
        <v>pH 9</v>
      </c>
      <c r="AB39" s="65" t="str">
        <f t="shared" si="35"/>
        <v/>
      </c>
      <c r="AD39" s="26" t="s">
        <v>3</v>
      </c>
      <c r="AE39" s="64" t="str">
        <f t="shared" ref="AE39:AE44" si="37">_xlfn.TEXTJOIN(" ",,$B$35,C39,"")</f>
        <v>pH</v>
      </c>
      <c r="AF39" s="64" t="str">
        <f t="shared" ref="AF39:AF44" si="38">_xlfn.TEXTJOIN(" ",,$B$35,D39,"")</f>
        <v>pH 5</v>
      </c>
      <c r="AG39" s="64" t="str">
        <f t="shared" si="36"/>
        <v>pH 5.5</v>
      </c>
      <c r="AH39" s="64" t="str">
        <f t="shared" si="36"/>
        <v>pH 6</v>
      </c>
      <c r="AI39" s="64" t="str">
        <f t="shared" si="36"/>
        <v>pH 7</v>
      </c>
      <c r="AJ39" s="64" t="str">
        <f t="shared" si="36"/>
        <v>pH 9</v>
      </c>
      <c r="AK39" s="64" t="str">
        <f t="shared" si="36"/>
        <v>pH 5</v>
      </c>
      <c r="AL39" s="64" t="str">
        <f t="shared" si="36"/>
        <v>pH 5.5</v>
      </c>
      <c r="AM39" s="64" t="str">
        <f t="shared" si="36"/>
        <v>pH 6</v>
      </c>
      <c r="AN39" s="64" t="str">
        <f t="shared" si="36"/>
        <v>pH 7</v>
      </c>
      <c r="AO39" s="64" t="str">
        <f t="shared" si="36"/>
        <v>pH 9</v>
      </c>
      <c r="AP39" s="64" t="str">
        <f t="shared" si="36"/>
        <v>pH</v>
      </c>
    </row>
    <row r="40" spans="2:44" s="30" customFormat="1" ht="22.8" x14ac:dyDescent="0.3">
      <c r="B40" s="20" t="s">
        <v>4</v>
      </c>
      <c r="C40" s="64"/>
      <c r="D40" s="92">
        <v>5</v>
      </c>
      <c r="E40" s="91">
        <v>5.5</v>
      </c>
      <c r="F40" s="92">
        <v>6</v>
      </c>
      <c r="G40" s="92">
        <v>7</v>
      </c>
      <c r="H40" s="92">
        <v>9</v>
      </c>
      <c r="I40" s="92">
        <v>5</v>
      </c>
      <c r="J40" s="91">
        <v>5.5</v>
      </c>
      <c r="K40" s="92">
        <v>6</v>
      </c>
      <c r="L40" s="92">
        <v>7</v>
      </c>
      <c r="M40" s="92">
        <v>9</v>
      </c>
      <c r="N40" s="8"/>
      <c r="P40" s="20" t="s">
        <v>4</v>
      </c>
      <c r="Q40" s="65" t="str">
        <f t="shared" si="24"/>
        <v/>
      </c>
      <c r="R40" s="65" t="str">
        <f t="shared" si="25"/>
        <v>pH 5</v>
      </c>
      <c r="S40" s="65" t="str">
        <f t="shared" si="26"/>
        <v>pH 5.5</v>
      </c>
      <c r="T40" s="65" t="str">
        <f t="shared" si="27"/>
        <v>pH 6</v>
      </c>
      <c r="U40" s="65" t="str">
        <f t="shared" si="28"/>
        <v>pH 7</v>
      </c>
      <c r="V40" s="65" t="str">
        <f t="shared" si="29"/>
        <v>pH 9</v>
      </c>
      <c r="W40" s="65" t="str">
        <f t="shared" si="30"/>
        <v>pH 5</v>
      </c>
      <c r="X40" s="65" t="str">
        <f t="shared" si="31"/>
        <v>pH 5.5</v>
      </c>
      <c r="Y40" s="65" t="str">
        <f t="shared" si="32"/>
        <v>pH 6</v>
      </c>
      <c r="Z40" s="65" t="str">
        <f t="shared" si="33"/>
        <v>pH 7</v>
      </c>
      <c r="AA40" s="65" t="str">
        <f t="shared" si="34"/>
        <v>pH 9</v>
      </c>
      <c r="AB40" s="65" t="str">
        <f t="shared" si="35"/>
        <v/>
      </c>
      <c r="AD40" s="26" t="s">
        <v>4</v>
      </c>
      <c r="AE40" s="64" t="str">
        <f t="shared" si="37"/>
        <v>pH</v>
      </c>
      <c r="AF40" s="64" t="str">
        <f t="shared" si="38"/>
        <v>pH 5</v>
      </c>
      <c r="AG40" s="64" t="str">
        <f t="shared" ref="AG40:AG44" si="39">_xlfn.TEXTJOIN(" ",,$B$35,E40,"")</f>
        <v>pH 5.5</v>
      </c>
      <c r="AH40" s="64" t="str">
        <f t="shared" ref="AH40:AH44" si="40">_xlfn.TEXTJOIN(" ",,$B$35,F40,"")</f>
        <v>pH 6</v>
      </c>
      <c r="AI40" s="64" t="str">
        <f t="shared" ref="AI40:AI44" si="41">_xlfn.TEXTJOIN(" ",,$B$35,G40,"")</f>
        <v>pH 7</v>
      </c>
      <c r="AJ40" s="64" t="str">
        <f t="shared" ref="AJ40:AJ44" si="42">_xlfn.TEXTJOIN(" ",,$B$35,H40,"")</f>
        <v>pH 9</v>
      </c>
      <c r="AK40" s="64" t="str">
        <f t="shared" ref="AK40:AK44" si="43">_xlfn.TEXTJOIN(" ",,$B$35,I40,"")</f>
        <v>pH 5</v>
      </c>
      <c r="AL40" s="64" t="str">
        <f t="shared" ref="AL40:AL44" si="44">_xlfn.TEXTJOIN(" ",,$B$35,J40,"")</f>
        <v>pH 5.5</v>
      </c>
      <c r="AM40" s="64" t="str">
        <f t="shared" ref="AM40:AM44" si="45">_xlfn.TEXTJOIN(" ",,$B$35,K40,"")</f>
        <v>pH 6</v>
      </c>
      <c r="AN40" s="64" t="str">
        <f t="shared" ref="AN40:AN44" si="46">_xlfn.TEXTJOIN(" ",,$B$35,L40,"")</f>
        <v>pH 7</v>
      </c>
      <c r="AO40" s="64" t="str">
        <f t="shared" ref="AO40:AO44" si="47">_xlfn.TEXTJOIN(" ",,$B$35,M40,"")</f>
        <v>pH 9</v>
      </c>
      <c r="AP40" s="64" t="str">
        <f t="shared" ref="AP40:AP44" si="48">_xlfn.TEXTJOIN(" ",,$B$35,N40,"")</f>
        <v>pH</v>
      </c>
    </row>
    <row r="41" spans="2:44" s="30" customFormat="1" ht="22.8" x14ac:dyDescent="0.3">
      <c r="B41" s="20" t="s">
        <v>5</v>
      </c>
      <c r="C41" s="64"/>
      <c r="D41" s="91">
        <v>5.5</v>
      </c>
      <c r="E41" s="92">
        <v>6</v>
      </c>
      <c r="F41" s="92">
        <v>7</v>
      </c>
      <c r="G41" s="91">
        <v>8</v>
      </c>
      <c r="H41" s="8"/>
      <c r="I41" s="91">
        <v>5.5</v>
      </c>
      <c r="J41" s="92">
        <v>6</v>
      </c>
      <c r="K41" s="92">
        <v>7</v>
      </c>
      <c r="L41" s="91">
        <v>8</v>
      </c>
      <c r="M41" s="91">
        <v>6.8</v>
      </c>
      <c r="N41" s="8"/>
      <c r="P41" s="20" t="s">
        <v>5</v>
      </c>
      <c r="Q41" s="65" t="str">
        <f t="shared" si="24"/>
        <v/>
      </c>
      <c r="R41" s="65" t="str">
        <f t="shared" si="25"/>
        <v>pH 5.5</v>
      </c>
      <c r="S41" s="65" t="str">
        <f t="shared" si="26"/>
        <v>pH 6</v>
      </c>
      <c r="T41" s="65" t="str">
        <f t="shared" si="27"/>
        <v>pH 7</v>
      </c>
      <c r="U41" s="65" t="str">
        <f t="shared" si="28"/>
        <v>pH 8</v>
      </c>
      <c r="V41" s="65" t="str">
        <f t="shared" si="29"/>
        <v/>
      </c>
      <c r="W41" s="65" t="str">
        <f t="shared" si="30"/>
        <v>pH 5.5</v>
      </c>
      <c r="X41" s="65" t="str">
        <f t="shared" si="31"/>
        <v>pH 6</v>
      </c>
      <c r="Y41" s="65" t="str">
        <f t="shared" si="32"/>
        <v>pH 7</v>
      </c>
      <c r="Z41" s="65" t="str">
        <f t="shared" si="33"/>
        <v>pH 8</v>
      </c>
      <c r="AA41" s="65" t="str">
        <f t="shared" si="34"/>
        <v>pH 6.8</v>
      </c>
      <c r="AB41" s="65" t="str">
        <f t="shared" si="35"/>
        <v/>
      </c>
      <c r="AD41" s="26" t="s">
        <v>5</v>
      </c>
      <c r="AE41" s="64" t="str">
        <f t="shared" si="37"/>
        <v>pH</v>
      </c>
      <c r="AF41" s="64" t="str">
        <f t="shared" si="38"/>
        <v>pH 5.5</v>
      </c>
      <c r="AG41" s="64" t="str">
        <f t="shared" si="39"/>
        <v>pH 6</v>
      </c>
      <c r="AH41" s="64" t="str">
        <f t="shared" si="40"/>
        <v>pH 7</v>
      </c>
      <c r="AI41" s="64" t="str">
        <f t="shared" si="41"/>
        <v>pH 8</v>
      </c>
      <c r="AJ41" s="64" t="str">
        <f t="shared" si="42"/>
        <v>pH</v>
      </c>
      <c r="AK41" s="64" t="str">
        <f t="shared" si="43"/>
        <v>pH 5.5</v>
      </c>
      <c r="AL41" s="64" t="str">
        <f t="shared" si="44"/>
        <v>pH 6</v>
      </c>
      <c r="AM41" s="64" t="str">
        <f t="shared" si="45"/>
        <v>pH 7</v>
      </c>
      <c r="AN41" s="64" t="str">
        <f t="shared" si="46"/>
        <v>pH 8</v>
      </c>
      <c r="AO41" s="64" t="str">
        <f t="shared" si="47"/>
        <v>pH 6.8</v>
      </c>
      <c r="AP41" s="64" t="str">
        <f t="shared" si="48"/>
        <v>pH</v>
      </c>
    </row>
    <row r="42" spans="2:44" s="30" customFormat="1" ht="22.8" x14ac:dyDescent="0.3">
      <c r="B42" s="20" t="s">
        <v>6</v>
      </c>
      <c r="C42" s="64"/>
      <c r="D42" s="91">
        <v>5.5</v>
      </c>
      <c r="E42" s="92">
        <v>6</v>
      </c>
      <c r="F42" s="92">
        <v>7</v>
      </c>
      <c r="G42" s="91">
        <v>8</v>
      </c>
      <c r="H42" s="8"/>
      <c r="I42" s="91">
        <v>5.5</v>
      </c>
      <c r="J42" s="92">
        <v>6</v>
      </c>
      <c r="K42" s="92">
        <v>7</v>
      </c>
      <c r="L42" s="91">
        <v>8</v>
      </c>
      <c r="M42" s="91">
        <v>6.8</v>
      </c>
      <c r="N42" s="8"/>
      <c r="P42" s="20" t="s">
        <v>6</v>
      </c>
      <c r="Q42" s="65" t="str">
        <f t="shared" si="24"/>
        <v/>
      </c>
      <c r="R42" s="65" t="str">
        <f t="shared" si="25"/>
        <v>pH 5.5</v>
      </c>
      <c r="S42" s="65" t="str">
        <f t="shared" si="26"/>
        <v>pH 6</v>
      </c>
      <c r="T42" s="65" t="str">
        <f t="shared" si="27"/>
        <v>pH 7</v>
      </c>
      <c r="U42" s="65" t="str">
        <f t="shared" si="28"/>
        <v>pH 8</v>
      </c>
      <c r="V42" s="65" t="str">
        <f t="shared" si="29"/>
        <v/>
      </c>
      <c r="W42" s="65" t="str">
        <f t="shared" si="30"/>
        <v>pH 5.5</v>
      </c>
      <c r="X42" s="65" t="str">
        <f t="shared" si="31"/>
        <v>pH 6</v>
      </c>
      <c r="Y42" s="65" t="str">
        <f t="shared" si="32"/>
        <v>pH 7</v>
      </c>
      <c r="Z42" s="65" t="str">
        <f t="shared" si="33"/>
        <v>pH 8</v>
      </c>
      <c r="AA42" s="65" t="str">
        <f t="shared" si="34"/>
        <v>pH 6.8</v>
      </c>
      <c r="AB42" s="65" t="str">
        <f t="shared" si="35"/>
        <v/>
      </c>
      <c r="AD42" s="26" t="s">
        <v>6</v>
      </c>
      <c r="AE42" s="64" t="str">
        <f t="shared" si="37"/>
        <v>pH</v>
      </c>
      <c r="AF42" s="64" t="str">
        <f t="shared" si="38"/>
        <v>pH 5.5</v>
      </c>
      <c r="AG42" s="64" t="str">
        <f t="shared" si="39"/>
        <v>pH 6</v>
      </c>
      <c r="AH42" s="64" t="str">
        <f t="shared" si="40"/>
        <v>pH 7</v>
      </c>
      <c r="AI42" s="64" t="str">
        <f t="shared" si="41"/>
        <v>pH 8</v>
      </c>
      <c r="AJ42" s="64" t="str">
        <f t="shared" si="42"/>
        <v>pH</v>
      </c>
      <c r="AK42" s="64" t="str">
        <f t="shared" si="43"/>
        <v>pH 5.5</v>
      </c>
      <c r="AL42" s="64" t="str">
        <f t="shared" si="44"/>
        <v>pH 6</v>
      </c>
      <c r="AM42" s="64" t="str">
        <f t="shared" si="45"/>
        <v>pH 7</v>
      </c>
      <c r="AN42" s="64" t="str">
        <f t="shared" si="46"/>
        <v>pH 8</v>
      </c>
      <c r="AO42" s="64" t="str">
        <f t="shared" si="47"/>
        <v>pH 6.8</v>
      </c>
      <c r="AP42" s="64" t="str">
        <f t="shared" si="48"/>
        <v>pH</v>
      </c>
    </row>
    <row r="43" spans="2:44" s="30" customFormat="1" ht="22.8" x14ac:dyDescent="0.3">
      <c r="B43" s="20" t="s">
        <v>7</v>
      </c>
      <c r="C43" s="64"/>
      <c r="D43" s="91">
        <v>5.5</v>
      </c>
      <c r="E43" s="92">
        <v>6</v>
      </c>
      <c r="F43" s="92">
        <v>7</v>
      </c>
      <c r="G43" s="91">
        <v>8</v>
      </c>
      <c r="H43" s="8"/>
      <c r="I43" s="91">
        <v>5.5</v>
      </c>
      <c r="J43" s="92">
        <v>6</v>
      </c>
      <c r="K43" s="92">
        <v>7</v>
      </c>
      <c r="L43" s="91">
        <v>8</v>
      </c>
      <c r="M43" s="91">
        <v>6.8</v>
      </c>
      <c r="N43" s="8"/>
      <c r="P43" s="20" t="s">
        <v>7</v>
      </c>
      <c r="Q43" s="65" t="str">
        <f t="shared" si="24"/>
        <v/>
      </c>
      <c r="R43" s="65" t="str">
        <f t="shared" si="25"/>
        <v>pH 5.5</v>
      </c>
      <c r="S43" s="65" t="str">
        <f t="shared" si="26"/>
        <v>pH 6</v>
      </c>
      <c r="T43" s="65" t="str">
        <f t="shared" si="27"/>
        <v>pH 7</v>
      </c>
      <c r="U43" s="65" t="str">
        <f t="shared" si="28"/>
        <v>pH 8</v>
      </c>
      <c r="V43" s="65" t="str">
        <f t="shared" si="29"/>
        <v/>
      </c>
      <c r="W43" s="65" t="str">
        <f t="shared" si="30"/>
        <v>pH 5.5</v>
      </c>
      <c r="X43" s="65" t="str">
        <f t="shared" si="31"/>
        <v>pH 6</v>
      </c>
      <c r="Y43" s="65" t="str">
        <f t="shared" si="32"/>
        <v>pH 7</v>
      </c>
      <c r="Z43" s="65" t="str">
        <f t="shared" si="33"/>
        <v>pH 8</v>
      </c>
      <c r="AA43" s="65" t="str">
        <f t="shared" si="34"/>
        <v>pH 6.8</v>
      </c>
      <c r="AB43" s="65" t="str">
        <f t="shared" si="35"/>
        <v/>
      </c>
      <c r="AD43" s="26" t="s">
        <v>7</v>
      </c>
      <c r="AE43" s="64" t="str">
        <f t="shared" si="37"/>
        <v>pH</v>
      </c>
      <c r="AF43" s="64" t="str">
        <f t="shared" si="38"/>
        <v>pH 5.5</v>
      </c>
      <c r="AG43" s="64" t="str">
        <f t="shared" si="39"/>
        <v>pH 6</v>
      </c>
      <c r="AH43" s="64" t="str">
        <f t="shared" si="40"/>
        <v>pH 7</v>
      </c>
      <c r="AI43" s="64" t="str">
        <f t="shared" si="41"/>
        <v>pH 8</v>
      </c>
      <c r="AJ43" s="64" t="str">
        <f t="shared" si="42"/>
        <v>pH</v>
      </c>
      <c r="AK43" s="64" t="str">
        <f t="shared" si="43"/>
        <v>pH 5.5</v>
      </c>
      <c r="AL43" s="64" t="str">
        <f t="shared" si="44"/>
        <v>pH 6</v>
      </c>
      <c r="AM43" s="64" t="str">
        <f t="shared" si="45"/>
        <v>pH 7</v>
      </c>
      <c r="AN43" s="64" t="str">
        <f t="shared" si="46"/>
        <v>pH 8</v>
      </c>
      <c r="AO43" s="64" t="str">
        <f t="shared" si="47"/>
        <v>pH 6.8</v>
      </c>
      <c r="AP43" s="64" t="str">
        <f t="shared" si="48"/>
        <v>pH</v>
      </c>
    </row>
    <row r="44" spans="2:44" s="30" customFormat="1" ht="23.4" thickBot="1" x14ac:dyDescent="0.35">
      <c r="B44" s="21" t="s">
        <v>8</v>
      </c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1"/>
      <c r="P44" s="21" t="s">
        <v>8</v>
      </c>
      <c r="Q44" s="65" t="str">
        <f t="shared" si="24"/>
        <v/>
      </c>
      <c r="R44" s="65" t="str">
        <f t="shared" si="25"/>
        <v/>
      </c>
      <c r="S44" s="65" t="str">
        <f t="shared" si="26"/>
        <v/>
      </c>
      <c r="T44" s="65" t="str">
        <f t="shared" si="27"/>
        <v/>
      </c>
      <c r="U44" s="65" t="str">
        <f t="shared" si="28"/>
        <v/>
      </c>
      <c r="V44" s="65" t="str">
        <f t="shared" si="29"/>
        <v/>
      </c>
      <c r="W44" s="65" t="str">
        <f t="shared" si="30"/>
        <v/>
      </c>
      <c r="X44" s="65" t="str">
        <f t="shared" si="31"/>
        <v/>
      </c>
      <c r="Y44" s="65" t="str">
        <f t="shared" si="32"/>
        <v/>
      </c>
      <c r="Z44" s="65" t="str">
        <f t="shared" si="33"/>
        <v/>
      </c>
      <c r="AA44" s="65" t="str">
        <f t="shared" si="34"/>
        <v/>
      </c>
      <c r="AB44" s="65" t="str">
        <f t="shared" si="35"/>
        <v/>
      </c>
      <c r="AD44" s="27" t="s">
        <v>8</v>
      </c>
      <c r="AE44" s="64" t="str">
        <f t="shared" si="37"/>
        <v>pH</v>
      </c>
      <c r="AF44" s="64" t="str">
        <f t="shared" si="38"/>
        <v>pH</v>
      </c>
      <c r="AG44" s="64" t="str">
        <f t="shared" si="39"/>
        <v>pH</v>
      </c>
      <c r="AH44" s="64" t="str">
        <f t="shared" si="40"/>
        <v>pH</v>
      </c>
      <c r="AI44" s="64" t="str">
        <f t="shared" si="41"/>
        <v>pH</v>
      </c>
      <c r="AJ44" s="64" t="str">
        <f t="shared" si="42"/>
        <v>pH</v>
      </c>
      <c r="AK44" s="64" t="str">
        <f t="shared" si="43"/>
        <v>pH</v>
      </c>
      <c r="AL44" s="64" t="str">
        <f t="shared" si="44"/>
        <v>pH</v>
      </c>
      <c r="AM44" s="64" t="str">
        <f t="shared" si="45"/>
        <v>pH</v>
      </c>
      <c r="AN44" s="64" t="str">
        <f t="shared" si="46"/>
        <v>pH</v>
      </c>
      <c r="AO44" s="64" t="str">
        <f t="shared" si="47"/>
        <v>pH</v>
      </c>
      <c r="AP44" s="64" t="str">
        <f t="shared" si="48"/>
        <v>pH</v>
      </c>
    </row>
    <row r="45" spans="2:44" s="30" customFormat="1" ht="22.8" x14ac:dyDescent="0.4">
      <c r="B45" s="16"/>
      <c r="C45" s="29"/>
      <c r="D45" s="4"/>
      <c r="E45" s="4"/>
      <c r="F45" s="4"/>
      <c r="G45" s="4"/>
      <c r="H45" s="4"/>
      <c r="I45" s="4"/>
      <c r="J45" s="4"/>
      <c r="K45" s="4"/>
      <c r="L45" s="9"/>
      <c r="M45" s="4"/>
      <c r="N45" s="4"/>
    </row>
    <row r="46" spans="2:44" s="2" customFormat="1" ht="23.55" customHeight="1" thickBot="1" x14ac:dyDescent="0.45">
      <c r="B46" s="100" t="s">
        <v>12</v>
      </c>
      <c r="C46" s="100"/>
      <c r="D46" s="9"/>
      <c r="E46" s="9" t="s">
        <v>13</v>
      </c>
      <c r="F46" s="9"/>
      <c r="G46" s="9"/>
      <c r="H46" s="9"/>
      <c r="I46" s="9"/>
      <c r="J46" s="9"/>
      <c r="K46" s="9"/>
      <c r="L46" s="9"/>
      <c r="M46" s="9"/>
      <c r="N46" s="9"/>
      <c r="P46" s="96" t="s">
        <v>127</v>
      </c>
      <c r="Q46" s="96"/>
      <c r="R46" s="96"/>
      <c r="AD46" s="95" t="s">
        <v>136</v>
      </c>
      <c r="AE46" s="95"/>
      <c r="AF46" s="95"/>
    </row>
    <row r="47" spans="2:44" s="3" customFormat="1" ht="22.8" x14ac:dyDescent="0.4">
      <c r="B47" s="17"/>
      <c r="C47" s="6">
        <v>1</v>
      </c>
      <c r="D47" s="6">
        <v>2</v>
      </c>
      <c r="E47" s="6">
        <v>3</v>
      </c>
      <c r="F47" s="6">
        <v>4</v>
      </c>
      <c r="G47" s="6">
        <v>5</v>
      </c>
      <c r="H47" s="6">
        <v>6</v>
      </c>
      <c r="I47" s="6">
        <v>7</v>
      </c>
      <c r="J47" s="6">
        <v>8</v>
      </c>
      <c r="K47" s="6">
        <v>9</v>
      </c>
      <c r="L47" s="6">
        <v>10</v>
      </c>
      <c r="M47" s="6">
        <v>11</v>
      </c>
      <c r="N47" s="7">
        <v>12</v>
      </c>
      <c r="P47" s="17"/>
      <c r="Q47" s="12">
        <v>1</v>
      </c>
      <c r="R47" s="12">
        <v>2</v>
      </c>
      <c r="S47" s="12">
        <v>3</v>
      </c>
      <c r="T47" s="12">
        <v>4</v>
      </c>
      <c r="U47" s="12">
        <v>5</v>
      </c>
      <c r="V47" s="12">
        <v>6</v>
      </c>
      <c r="W47" s="12">
        <v>7</v>
      </c>
      <c r="X47" s="12">
        <v>8</v>
      </c>
      <c r="Y47" s="12">
        <v>9</v>
      </c>
      <c r="Z47" s="12">
        <v>10</v>
      </c>
      <c r="AA47" s="12">
        <v>11</v>
      </c>
      <c r="AB47" s="13">
        <v>12</v>
      </c>
      <c r="AD47" s="17"/>
      <c r="AE47" s="6">
        <v>1</v>
      </c>
      <c r="AF47" s="6">
        <v>2</v>
      </c>
      <c r="AG47" s="6">
        <v>3</v>
      </c>
      <c r="AH47" s="6">
        <v>4</v>
      </c>
      <c r="AI47" s="6">
        <v>5</v>
      </c>
      <c r="AJ47" s="6">
        <v>6</v>
      </c>
      <c r="AK47" s="6">
        <v>7</v>
      </c>
      <c r="AL47" s="6">
        <v>8</v>
      </c>
      <c r="AM47" s="6">
        <v>9</v>
      </c>
      <c r="AN47" s="6">
        <v>10</v>
      </c>
      <c r="AO47" s="6">
        <v>11</v>
      </c>
      <c r="AP47" s="7">
        <v>12</v>
      </c>
    </row>
    <row r="48" spans="2:44" s="3" customFormat="1" ht="19.2" customHeight="1" x14ac:dyDescent="0.3">
      <c r="B48" s="20" t="s">
        <v>1</v>
      </c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8"/>
      <c r="P48" s="20" t="s">
        <v>1</v>
      </c>
      <c r="Q48" s="65" t="str">
        <f>IF(OR(AE48=$AR$48, AE48=$AR$49),"", AE48)</f>
        <v/>
      </c>
      <c r="R48" s="65" t="str">
        <f t="shared" ref="R48:AB55" si="49">IF(OR(AF48=$AR$48, AF48=$AR$49),"", AF48)</f>
        <v/>
      </c>
      <c r="S48" s="65" t="str">
        <f t="shared" si="49"/>
        <v/>
      </c>
      <c r="T48" s="65" t="str">
        <f t="shared" si="49"/>
        <v/>
      </c>
      <c r="U48" s="65" t="str">
        <f t="shared" si="49"/>
        <v/>
      </c>
      <c r="V48" s="65" t="str">
        <f t="shared" si="49"/>
        <v/>
      </c>
      <c r="W48" s="65" t="str">
        <f t="shared" si="49"/>
        <v/>
      </c>
      <c r="X48" s="65" t="str">
        <f t="shared" si="49"/>
        <v/>
      </c>
      <c r="Y48" s="65" t="str">
        <f t="shared" si="49"/>
        <v/>
      </c>
      <c r="Z48" s="65" t="str">
        <f t="shared" si="49"/>
        <v/>
      </c>
      <c r="AA48" s="65" t="str">
        <f t="shared" si="49"/>
        <v/>
      </c>
      <c r="AB48" s="66" t="str">
        <f t="shared" si="49"/>
        <v/>
      </c>
      <c r="AD48" s="20" t="s">
        <v>1</v>
      </c>
      <c r="AE48" s="64" t="str">
        <f t="array" ref="AE48">_xlfn.TEXTJOIN("",,C48,$E$46," ",$B$46)</f>
        <v>mM NaCl</v>
      </c>
      <c r="AF48" s="64" t="str">
        <f t="array" ref="AF48">_xlfn.TEXTJOIN("",,D48,$E$46," ",$B$46)</f>
        <v>mM NaCl</v>
      </c>
      <c r="AG48" s="64" t="str">
        <f t="array" ref="AG48">_xlfn.TEXTJOIN("",,E48,$E$46," ",$B$46)</f>
        <v>mM NaCl</v>
      </c>
      <c r="AH48" s="64" t="str">
        <f t="array" ref="AH48">_xlfn.TEXTJOIN("",,F48,$E$46," ",$B$46)</f>
        <v>mM NaCl</v>
      </c>
      <c r="AI48" s="64" t="str">
        <f t="array" ref="AI48">_xlfn.TEXTJOIN("",,G48,$E$46," ",$B$46)</f>
        <v>mM NaCl</v>
      </c>
      <c r="AJ48" s="64" t="str">
        <f t="array" ref="AJ48">_xlfn.TEXTJOIN("",,H48,$E$46," ",$B$46)</f>
        <v>mM NaCl</v>
      </c>
      <c r="AK48" s="64" t="str">
        <f t="array" ref="AK48">_xlfn.TEXTJOIN("",,I48,$E$46," ",$B$46)</f>
        <v>mM NaCl</v>
      </c>
      <c r="AL48" s="64" t="str">
        <f t="array" ref="AL48">_xlfn.TEXTJOIN("",,J48,$E$46," ",$B$46)</f>
        <v>mM NaCl</v>
      </c>
      <c r="AM48" s="64" t="str">
        <f t="array" ref="AM48">_xlfn.TEXTJOIN("",,K48,$E$46," ",$B$46)</f>
        <v>mM NaCl</v>
      </c>
      <c r="AN48" s="64" t="str">
        <f t="array" ref="AN48">_xlfn.TEXTJOIN("",,L48,$E$46," ",$B$46)</f>
        <v>mM NaCl</v>
      </c>
      <c r="AO48" s="64" t="str">
        <f t="array" ref="AO48">_xlfn.TEXTJOIN("",,M48,$E$46," ",$B$46)</f>
        <v>mM NaCl</v>
      </c>
      <c r="AP48" s="8" t="str">
        <f t="array" ref="AP48">_xlfn.TEXTJOIN("",,N48,$E$46," ",$B$46)</f>
        <v>mM NaCl</v>
      </c>
      <c r="AR48" s="3" t="str">
        <f>$AE$48</f>
        <v>mM NaCl</v>
      </c>
    </row>
    <row r="49" spans="2:44" s="3" customFormat="1" ht="24.6" customHeight="1" x14ac:dyDescent="0.3">
      <c r="B49" s="20" t="s">
        <v>2</v>
      </c>
      <c r="C49" s="64"/>
      <c r="D49" s="93">
        <v>150</v>
      </c>
      <c r="E49" s="93">
        <v>150</v>
      </c>
      <c r="F49" s="93">
        <v>150</v>
      </c>
      <c r="G49" s="93">
        <v>150</v>
      </c>
      <c r="H49" s="93">
        <v>150</v>
      </c>
      <c r="I49" s="94">
        <v>0</v>
      </c>
      <c r="J49" s="94">
        <v>0</v>
      </c>
      <c r="K49" s="94">
        <v>0</v>
      </c>
      <c r="L49" s="94">
        <v>0</v>
      </c>
      <c r="M49" s="94">
        <v>0</v>
      </c>
      <c r="N49" s="8"/>
      <c r="P49" s="20" t="s">
        <v>2</v>
      </c>
      <c r="Q49" s="65" t="str">
        <f t="shared" ref="Q49:Q55" si="50">IF(OR(AE49=$AR$48, AE49=$AR$49),"", AE49)</f>
        <v/>
      </c>
      <c r="R49" s="65" t="str">
        <f t="shared" si="49"/>
        <v>150mM NaCl</v>
      </c>
      <c r="S49" s="65" t="str">
        <f t="shared" si="49"/>
        <v>150mM NaCl</v>
      </c>
      <c r="T49" s="65" t="str">
        <f t="shared" si="49"/>
        <v>150mM NaCl</v>
      </c>
      <c r="U49" s="65" t="str">
        <f t="shared" si="49"/>
        <v>150mM NaCl</v>
      </c>
      <c r="V49" s="65" t="str">
        <f t="shared" si="49"/>
        <v>150mM NaCl</v>
      </c>
      <c r="W49" s="65" t="str">
        <f t="shared" si="49"/>
        <v/>
      </c>
      <c r="X49" s="65" t="str">
        <f t="shared" si="49"/>
        <v/>
      </c>
      <c r="Y49" s="65" t="str">
        <f t="shared" si="49"/>
        <v/>
      </c>
      <c r="Z49" s="65" t="str">
        <f t="shared" si="49"/>
        <v/>
      </c>
      <c r="AA49" s="65" t="str">
        <f t="shared" si="49"/>
        <v/>
      </c>
      <c r="AB49" s="66" t="str">
        <f t="shared" si="49"/>
        <v/>
      </c>
      <c r="AD49" s="20" t="s">
        <v>2</v>
      </c>
      <c r="AE49" s="64" t="str">
        <f t="array" ref="AE49">_xlfn.TEXTJOIN("",,C49,$E$46," ",$B$46)</f>
        <v>mM NaCl</v>
      </c>
      <c r="AF49" s="64" t="str">
        <f t="array" ref="AF49">_xlfn.TEXTJOIN("",,D49,$E$46," ",$B$46)</f>
        <v>150mM NaCl</v>
      </c>
      <c r="AG49" s="64" t="str">
        <f t="array" ref="AG49">_xlfn.TEXTJOIN("",,E49,$E$46," ",$B$46)</f>
        <v>150mM NaCl</v>
      </c>
      <c r="AH49" s="64" t="str">
        <f t="array" ref="AH49">_xlfn.TEXTJOIN("",,F49,$E$46," ",$B$46)</f>
        <v>150mM NaCl</v>
      </c>
      <c r="AI49" s="64" t="str">
        <f t="array" ref="AI49">_xlfn.TEXTJOIN("",,G49,$E$46," ",$B$46)</f>
        <v>150mM NaCl</v>
      </c>
      <c r="AJ49" s="64" t="str">
        <f t="array" ref="AJ49">_xlfn.TEXTJOIN("",,H49,$E$46," ",$B$46)</f>
        <v>150mM NaCl</v>
      </c>
      <c r="AK49" s="64" t="str">
        <f t="array" ref="AK49">_xlfn.TEXTJOIN("",,I49,$E$46," ",$B$46)</f>
        <v>0mM NaCl</v>
      </c>
      <c r="AL49" s="64" t="str">
        <f t="array" ref="AL49">_xlfn.TEXTJOIN("",,J49,$E$46," ",$B$46)</f>
        <v>0mM NaCl</v>
      </c>
      <c r="AM49" s="64" t="str">
        <f t="array" ref="AM49">_xlfn.TEXTJOIN("",,K49,$E$46," ",$B$46)</f>
        <v>0mM NaCl</v>
      </c>
      <c r="AN49" s="64" t="str">
        <f t="array" ref="AN49">_xlfn.TEXTJOIN("",,L49,$E$46," ",$B$46)</f>
        <v>0mM NaCl</v>
      </c>
      <c r="AO49" s="64" t="str">
        <f t="array" ref="AO49">_xlfn.TEXTJOIN("",,M49,$E$46," ",$B$46)</f>
        <v>0mM NaCl</v>
      </c>
      <c r="AP49" s="8" t="str">
        <f t="array" ref="AP49">_xlfn.TEXTJOIN("",,N49,$E$46," ",$B$46)</f>
        <v>mM NaCl</v>
      </c>
      <c r="AR49" s="3" t="str">
        <f>_xlfn.TEXTJOIN("",,"0",AR48)</f>
        <v>0mM NaCl</v>
      </c>
    </row>
    <row r="50" spans="2:44" s="3" customFormat="1" ht="24.6" customHeight="1" x14ac:dyDescent="0.3">
      <c r="B50" s="20" t="s">
        <v>3</v>
      </c>
      <c r="C50" s="64"/>
      <c r="D50" s="93">
        <v>150</v>
      </c>
      <c r="E50" s="93">
        <v>150</v>
      </c>
      <c r="F50" s="93">
        <v>150</v>
      </c>
      <c r="G50" s="93">
        <v>150</v>
      </c>
      <c r="H50" s="93">
        <v>150</v>
      </c>
      <c r="I50" s="94">
        <v>0</v>
      </c>
      <c r="J50" s="94">
        <v>0</v>
      </c>
      <c r="K50" s="94">
        <v>0</v>
      </c>
      <c r="L50" s="94">
        <v>0</v>
      </c>
      <c r="M50" s="94">
        <v>0</v>
      </c>
      <c r="N50" s="8"/>
      <c r="P50" s="20" t="s">
        <v>3</v>
      </c>
      <c r="Q50" s="65" t="str">
        <f t="shared" si="50"/>
        <v/>
      </c>
      <c r="R50" s="65" t="str">
        <f t="shared" si="49"/>
        <v>150mM NaCl</v>
      </c>
      <c r="S50" s="65" t="str">
        <f t="shared" si="49"/>
        <v>150mM NaCl</v>
      </c>
      <c r="T50" s="65" t="str">
        <f t="shared" si="49"/>
        <v>150mM NaCl</v>
      </c>
      <c r="U50" s="65" t="str">
        <f t="shared" si="49"/>
        <v>150mM NaCl</v>
      </c>
      <c r="V50" s="65" t="str">
        <f t="shared" si="49"/>
        <v>150mM NaCl</v>
      </c>
      <c r="W50" s="65" t="str">
        <f t="shared" si="49"/>
        <v/>
      </c>
      <c r="X50" s="65" t="str">
        <f t="shared" si="49"/>
        <v/>
      </c>
      <c r="Y50" s="65" t="str">
        <f t="shared" si="49"/>
        <v/>
      </c>
      <c r="Z50" s="65" t="str">
        <f t="shared" si="49"/>
        <v/>
      </c>
      <c r="AA50" s="65" t="str">
        <f t="shared" si="49"/>
        <v/>
      </c>
      <c r="AB50" s="66" t="str">
        <f t="shared" si="49"/>
        <v/>
      </c>
      <c r="AD50" s="20" t="s">
        <v>3</v>
      </c>
      <c r="AE50" s="64" t="str">
        <f t="array" ref="AE50">_xlfn.TEXTJOIN("",,C50,$E$46," ",$B$46)</f>
        <v>mM NaCl</v>
      </c>
      <c r="AF50" s="64" t="str">
        <f t="array" ref="AF50">_xlfn.TEXTJOIN("",,D50,$E$46," ",$B$46)</f>
        <v>150mM NaCl</v>
      </c>
      <c r="AG50" s="64" t="str">
        <f t="array" ref="AG50">_xlfn.TEXTJOIN("",,E50,$E$46," ",$B$46)</f>
        <v>150mM NaCl</v>
      </c>
      <c r="AH50" s="64" t="str">
        <f t="array" ref="AH50">_xlfn.TEXTJOIN("",,F50,$E$46," ",$B$46)</f>
        <v>150mM NaCl</v>
      </c>
      <c r="AI50" s="64" t="str">
        <f t="array" ref="AI50">_xlfn.TEXTJOIN("",,G50,$E$46," ",$B$46)</f>
        <v>150mM NaCl</v>
      </c>
      <c r="AJ50" s="64" t="str">
        <f t="array" ref="AJ50">_xlfn.TEXTJOIN("",,H50,$E$46," ",$B$46)</f>
        <v>150mM NaCl</v>
      </c>
      <c r="AK50" s="64" t="str">
        <f t="array" ref="AK50">_xlfn.TEXTJOIN("",,I50,$E$46," ",$B$46)</f>
        <v>0mM NaCl</v>
      </c>
      <c r="AL50" s="64" t="str">
        <f t="array" ref="AL50">_xlfn.TEXTJOIN("",,J50,$E$46," ",$B$46)</f>
        <v>0mM NaCl</v>
      </c>
      <c r="AM50" s="64" t="str">
        <f t="array" ref="AM50">_xlfn.TEXTJOIN("",,K50,$E$46," ",$B$46)</f>
        <v>0mM NaCl</v>
      </c>
      <c r="AN50" s="64" t="str">
        <f t="array" ref="AN50">_xlfn.TEXTJOIN("",,L50,$E$46," ",$B$46)</f>
        <v>0mM NaCl</v>
      </c>
      <c r="AO50" s="64" t="str">
        <f t="array" ref="AO50">_xlfn.TEXTJOIN("",,M50,$E$46," ",$B$46)</f>
        <v>0mM NaCl</v>
      </c>
      <c r="AP50" s="8" t="str">
        <f t="array" ref="AP50">_xlfn.TEXTJOIN("",,N50,$E$46," ",$B$46)</f>
        <v>mM NaCl</v>
      </c>
    </row>
    <row r="51" spans="2:44" s="3" customFormat="1" ht="31.95" customHeight="1" x14ac:dyDescent="0.3">
      <c r="B51" s="20" t="s">
        <v>4</v>
      </c>
      <c r="C51" s="64"/>
      <c r="D51" s="93">
        <v>150</v>
      </c>
      <c r="E51" s="93">
        <v>150</v>
      </c>
      <c r="F51" s="93">
        <v>150</v>
      </c>
      <c r="G51" s="93">
        <v>150</v>
      </c>
      <c r="H51" s="93">
        <v>150</v>
      </c>
      <c r="I51" s="94">
        <v>0</v>
      </c>
      <c r="J51" s="94">
        <v>0</v>
      </c>
      <c r="K51" s="94">
        <v>0</v>
      </c>
      <c r="L51" s="94">
        <v>0</v>
      </c>
      <c r="M51" s="94">
        <v>0</v>
      </c>
      <c r="N51" s="8"/>
      <c r="P51" s="20" t="s">
        <v>4</v>
      </c>
      <c r="Q51" s="65" t="str">
        <f t="shared" si="50"/>
        <v/>
      </c>
      <c r="R51" s="65" t="str">
        <f t="shared" si="49"/>
        <v>150mM NaCl</v>
      </c>
      <c r="S51" s="65" t="str">
        <f t="shared" si="49"/>
        <v>150mM NaCl</v>
      </c>
      <c r="T51" s="65" t="str">
        <f t="shared" si="49"/>
        <v>150mM NaCl</v>
      </c>
      <c r="U51" s="65" t="str">
        <f t="shared" si="49"/>
        <v>150mM NaCl</v>
      </c>
      <c r="V51" s="65" t="str">
        <f t="shared" si="49"/>
        <v>150mM NaCl</v>
      </c>
      <c r="W51" s="65" t="str">
        <f t="shared" si="49"/>
        <v/>
      </c>
      <c r="X51" s="65" t="str">
        <f t="shared" si="49"/>
        <v/>
      </c>
      <c r="Y51" s="65" t="str">
        <f t="shared" si="49"/>
        <v/>
      </c>
      <c r="Z51" s="65" t="str">
        <f t="shared" si="49"/>
        <v/>
      </c>
      <c r="AA51" s="65" t="str">
        <f t="shared" si="49"/>
        <v/>
      </c>
      <c r="AB51" s="66" t="str">
        <f t="shared" si="49"/>
        <v/>
      </c>
      <c r="AD51" s="20" t="s">
        <v>4</v>
      </c>
      <c r="AE51" s="64" t="str">
        <f t="array" ref="AE51">_xlfn.TEXTJOIN("",,C51,$E$46," ",$B$46)</f>
        <v>mM NaCl</v>
      </c>
      <c r="AF51" s="64" t="str">
        <f t="array" ref="AF51">_xlfn.TEXTJOIN("",,D51,$E$46," ",$B$46)</f>
        <v>150mM NaCl</v>
      </c>
      <c r="AG51" s="64" t="str">
        <f t="array" ref="AG51">_xlfn.TEXTJOIN("",,E51,$E$46," ",$B$46)</f>
        <v>150mM NaCl</v>
      </c>
      <c r="AH51" s="64" t="str">
        <f t="array" ref="AH51">_xlfn.TEXTJOIN("",,F51,$E$46," ",$B$46)</f>
        <v>150mM NaCl</v>
      </c>
      <c r="AI51" s="64" t="str">
        <f t="array" ref="AI51">_xlfn.TEXTJOIN("",,G51,$E$46," ",$B$46)</f>
        <v>150mM NaCl</v>
      </c>
      <c r="AJ51" s="64" t="str">
        <f t="array" ref="AJ51">_xlfn.TEXTJOIN("",,H51,$E$46," ",$B$46)</f>
        <v>150mM NaCl</v>
      </c>
      <c r="AK51" s="64" t="str">
        <f t="array" ref="AK51">_xlfn.TEXTJOIN("",,I51,$E$46," ",$B$46)</f>
        <v>0mM NaCl</v>
      </c>
      <c r="AL51" s="64" t="str">
        <f t="array" ref="AL51">_xlfn.TEXTJOIN("",,J51,$E$46," ",$B$46)</f>
        <v>0mM NaCl</v>
      </c>
      <c r="AM51" s="64" t="str">
        <f t="array" ref="AM51">_xlfn.TEXTJOIN("",,K51,$E$46," ",$B$46)</f>
        <v>0mM NaCl</v>
      </c>
      <c r="AN51" s="64" t="str">
        <f t="array" ref="AN51">_xlfn.TEXTJOIN("",,L51,$E$46," ",$B$46)</f>
        <v>0mM NaCl</v>
      </c>
      <c r="AO51" s="64" t="str">
        <f t="array" ref="AO51">_xlfn.TEXTJOIN("",,M51,$E$46," ",$B$46)</f>
        <v>0mM NaCl</v>
      </c>
      <c r="AP51" s="8" t="str">
        <f t="array" ref="AP51">_xlfn.TEXTJOIN("",,N51,$E$46," ",$B$46)</f>
        <v>mM NaCl</v>
      </c>
    </row>
    <row r="52" spans="2:44" s="3" customFormat="1" ht="22.95" customHeight="1" x14ac:dyDescent="0.3">
      <c r="B52" s="20" t="s">
        <v>5</v>
      </c>
      <c r="C52" s="64"/>
      <c r="D52" s="93">
        <v>150</v>
      </c>
      <c r="E52" s="93">
        <v>150</v>
      </c>
      <c r="F52" s="93">
        <v>150</v>
      </c>
      <c r="G52" s="93">
        <v>150</v>
      </c>
      <c r="H52" s="94">
        <v>0</v>
      </c>
      <c r="I52" s="94">
        <v>0</v>
      </c>
      <c r="J52" s="94">
        <v>0</v>
      </c>
      <c r="K52" s="94">
        <v>0</v>
      </c>
      <c r="L52" s="94">
        <v>0</v>
      </c>
      <c r="M52" s="94">
        <v>0</v>
      </c>
      <c r="N52" s="8"/>
      <c r="P52" s="20" t="s">
        <v>5</v>
      </c>
      <c r="Q52" s="65" t="str">
        <f t="shared" si="50"/>
        <v/>
      </c>
      <c r="R52" s="65" t="str">
        <f t="shared" si="49"/>
        <v>150mM NaCl</v>
      </c>
      <c r="S52" s="65" t="str">
        <f t="shared" si="49"/>
        <v>150mM NaCl</v>
      </c>
      <c r="T52" s="65" t="str">
        <f t="shared" si="49"/>
        <v>150mM NaCl</v>
      </c>
      <c r="U52" s="65" t="str">
        <f t="shared" si="49"/>
        <v>150mM NaCl</v>
      </c>
      <c r="V52" s="65" t="str">
        <f t="shared" si="49"/>
        <v/>
      </c>
      <c r="W52" s="65" t="str">
        <f t="shared" si="49"/>
        <v/>
      </c>
      <c r="X52" s="65" t="str">
        <f t="shared" si="49"/>
        <v/>
      </c>
      <c r="Y52" s="65" t="str">
        <f t="shared" si="49"/>
        <v/>
      </c>
      <c r="Z52" s="65" t="str">
        <f t="shared" si="49"/>
        <v/>
      </c>
      <c r="AA52" s="65" t="str">
        <f t="shared" si="49"/>
        <v/>
      </c>
      <c r="AB52" s="66" t="str">
        <f t="shared" si="49"/>
        <v/>
      </c>
      <c r="AD52" s="20" t="s">
        <v>5</v>
      </c>
      <c r="AE52" s="64" t="str">
        <f t="array" ref="AE52">_xlfn.TEXTJOIN("",,C52,$E$46," ",$B$46)</f>
        <v>mM NaCl</v>
      </c>
      <c r="AF52" s="64" t="str">
        <f t="array" ref="AF52">_xlfn.TEXTJOIN("",,D52,$E$46," ",$B$46)</f>
        <v>150mM NaCl</v>
      </c>
      <c r="AG52" s="64" t="str">
        <f t="array" ref="AG52">_xlfn.TEXTJOIN("",,E52,$E$46," ",$B$46)</f>
        <v>150mM NaCl</v>
      </c>
      <c r="AH52" s="64" t="str">
        <f t="array" ref="AH52">_xlfn.TEXTJOIN("",,F52,$E$46," ",$B$46)</f>
        <v>150mM NaCl</v>
      </c>
      <c r="AI52" s="64" t="str">
        <f t="array" ref="AI52">_xlfn.TEXTJOIN("",,G52,$E$46," ",$B$46)</f>
        <v>150mM NaCl</v>
      </c>
      <c r="AJ52" s="64" t="str">
        <f t="array" ref="AJ52">_xlfn.TEXTJOIN("",,H52,$E$46," ",$B$46)</f>
        <v>0mM NaCl</v>
      </c>
      <c r="AK52" s="64" t="str">
        <f t="array" ref="AK52">_xlfn.TEXTJOIN("",,I52,$E$46," ",$B$46)</f>
        <v>0mM NaCl</v>
      </c>
      <c r="AL52" s="64" t="str">
        <f t="array" ref="AL52">_xlfn.TEXTJOIN("",,J52,$E$46," ",$B$46)</f>
        <v>0mM NaCl</v>
      </c>
      <c r="AM52" s="64" t="str">
        <f t="array" ref="AM52">_xlfn.TEXTJOIN("",,K52,$E$46," ",$B$46)</f>
        <v>0mM NaCl</v>
      </c>
      <c r="AN52" s="64" t="str">
        <f t="array" ref="AN52">_xlfn.TEXTJOIN("",,L52,$E$46," ",$B$46)</f>
        <v>0mM NaCl</v>
      </c>
      <c r="AO52" s="64" t="str">
        <f t="array" ref="AO52">_xlfn.TEXTJOIN("",,M52,$E$46," ",$B$46)</f>
        <v>0mM NaCl</v>
      </c>
      <c r="AP52" s="8" t="str">
        <f t="array" ref="AP52">_xlfn.TEXTJOIN("",,N52,$E$46," ",$B$46)</f>
        <v>mM NaCl</v>
      </c>
    </row>
    <row r="53" spans="2:44" s="3" customFormat="1" ht="27" customHeight="1" x14ac:dyDescent="0.3">
      <c r="B53" s="20" t="s">
        <v>6</v>
      </c>
      <c r="C53" s="64"/>
      <c r="D53" s="93">
        <v>150</v>
      </c>
      <c r="E53" s="93">
        <v>150</v>
      </c>
      <c r="F53" s="93">
        <v>150</v>
      </c>
      <c r="G53" s="93">
        <v>150</v>
      </c>
      <c r="H53" s="94">
        <v>0</v>
      </c>
      <c r="I53" s="94">
        <v>0</v>
      </c>
      <c r="J53" s="94">
        <v>0</v>
      </c>
      <c r="K53" s="94">
        <v>0</v>
      </c>
      <c r="L53" s="94">
        <v>0</v>
      </c>
      <c r="M53" s="94">
        <v>0</v>
      </c>
      <c r="N53" s="8"/>
      <c r="P53" s="20" t="s">
        <v>6</v>
      </c>
      <c r="Q53" s="65" t="str">
        <f t="shared" si="50"/>
        <v/>
      </c>
      <c r="R53" s="65" t="str">
        <f t="shared" si="49"/>
        <v>150mM NaCl</v>
      </c>
      <c r="S53" s="65" t="str">
        <f t="shared" si="49"/>
        <v>150mM NaCl</v>
      </c>
      <c r="T53" s="65" t="str">
        <f t="shared" si="49"/>
        <v>150mM NaCl</v>
      </c>
      <c r="U53" s="65" t="str">
        <f t="shared" si="49"/>
        <v>150mM NaCl</v>
      </c>
      <c r="V53" s="65" t="str">
        <f t="shared" si="49"/>
        <v/>
      </c>
      <c r="W53" s="65" t="str">
        <f t="shared" si="49"/>
        <v/>
      </c>
      <c r="X53" s="65" t="str">
        <f t="shared" si="49"/>
        <v/>
      </c>
      <c r="Y53" s="65" t="str">
        <f t="shared" si="49"/>
        <v/>
      </c>
      <c r="Z53" s="65" t="str">
        <f t="shared" si="49"/>
        <v/>
      </c>
      <c r="AA53" s="65" t="str">
        <f t="shared" si="49"/>
        <v/>
      </c>
      <c r="AB53" s="66" t="str">
        <f t="shared" si="49"/>
        <v/>
      </c>
      <c r="AD53" s="20" t="s">
        <v>6</v>
      </c>
      <c r="AE53" s="64" t="str">
        <f t="array" ref="AE53">_xlfn.TEXTJOIN("",,C53,$E$46," ",$B$46)</f>
        <v>mM NaCl</v>
      </c>
      <c r="AF53" s="64" t="str">
        <f t="array" ref="AF53">_xlfn.TEXTJOIN("",,D53,$E$46," ",$B$46)</f>
        <v>150mM NaCl</v>
      </c>
      <c r="AG53" s="64" t="str">
        <f t="array" ref="AG53">_xlfn.TEXTJOIN("",,E53,$E$46," ",$B$46)</f>
        <v>150mM NaCl</v>
      </c>
      <c r="AH53" s="64" t="str">
        <f t="array" ref="AH53">_xlfn.TEXTJOIN("",,F53,$E$46," ",$B$46)</f>
        <v>150mM NaCl</v>
      </c>
      <c r="AI53" s="64" t="str">
        <f t="array" ref="AI53">_xlfn.TEXTJOIN("",,G53,$E$46," ",$B$46)</f>
        <v>150mM NaCl</v>
      </c>
      <c r="AJ53" s="64" t="str">
        <f t="array" ref="AJ53">_xlfn.TEXTJOIN("",,H53,$E$46," ",$B$46)</f>
        <v>0mM NaCl</v>
      </c>
      <c r="AK53" s="64" t="str">
        <f t="array" ref="AK53">_xlfn.TEXTJOIN("",,I53,$E$46," ",$B$46)</f>
        <v>0mM NaCl</v>
      </c>
      <c r="AL53" s="64" t="str">
        <f t="array" ref="AL53">_xlfn.TEXTJOIN("",,J53,$E$46," ",$B$46)</f>
        <v>0mM NaCl</v>
      </c>
      <c r="AM53" s="64" t="str">
        <f t="array" ref="AM53">_xlfn.TEXTJOIN("",,K53,$E$46," ",$B$46)</f>
        <v>0mM NaCl</v>
      </c>
      <c r="AN53" s="64" t="str">
        <f t="array" ref="AN53">_xlfn.TEXTJOIN("",,L53,$E$46," ",$B$46)</f>
        <v>0mM NaCl</v>
      </c>
      <c r="AO53" s="64" t="str">
        <f t="array" ref="AO53">_xlfn.TEXTJOIN("",,M53,$E$46," ",$B$46)</f>
        <v>0mM NaCl</v>
      </c>
      <c r="AP53" s="8" t="str">
        <f t="array" ref="AP53">_xlfn.TEXTJOIN("",,N53,$E$46," ",$B$46)</f>
        <v>mM NaCl</v>
      </c>
    </row>
    <row r="54" spans="2:44" s="3" customFormat="1" ht="22.95" customHeight="1" x14ac:dyDescent="0.3">
      <c r="B54" s="20" t="s">
        <v>7</v>
      </c>
      <c r="C54" s="64"/>
      <c r="D54" s="93">
        <v>150</v>
      </c>
      <c r="E54" s="93">
        <v>150</v>
      </c>
      <c r="F54" s="93">
        <v>150</v>
      </c>
      <c r="G54" s="93">
        <v>150</v>
      </c>
      <c r="H54" s="94">
        <v>0</v>
      </c>
      <c r="I54" s="94">
        <v>0</v>
      </c>
      <c r="J54" s="94">
        <v>0</v>
      </c>
      <c r="K54" s="94">
        <v>0</v>
      </c>
      <c r="L54" s="94">
        <v>0</v>
      </c>
      <c r="M54" s="94">
        <v>0</v>
      </c>
      <c r="N54" s="8"/>
      <c r="P54" s="20" t="s">
        <v>7</v>
      </c>
      <c r="Q54" s="65" t="str">
        <f t="shared" si="50"/>
        <v/>
      </c>
      <c r="R54" s="65" t="str">
        <f t="shared" si="49"/>
        <v>150mM NaCl</v>
      </c>
      <c r="S54" s="65" t="str">
        <f t="shared" si="49"/>
        <v>150mM NaCl</v>
      </c>
      <c r="T54" s="65" t="str">
        <f t="shared" si="49"/>
        <v>150mM NaCl</v>
      </c>
      <c r="U54" s="65" t="str">
        <f t="shared" si="49"/>
        <v>150mM NaCl</v>
      </c>
      <c r="V54" s="65" t="str">
        <f t="shared" si="49"/>
        <v/>
      </c>
      <c r="W54" s="65" t="str">
        <f t="shared" si="49"/>
        <v/>
      </c>
      <c r="X54" s="65" t="str">
        <f t="shared" si="49"/>
        <v/>
      </c>
      <c r="Y54" s="65" t="str">
        <f t="shared" si="49"/>
        <v/>
      </c>
      <c r="Z54" s="65" t="str">
        <f t="shared" si="49"/>
        <v/>
      </c>
      <c r="AA54" s="65" t="str">
        <f t="shared" si="49"/>
        <v/>
      </c>
      <c r="AB54" s="66" t="str">
        <f t="shared" si="49"/>
        <v/>
      </c>
      <c r="AD54" s="20" t="s">
        <v>7</v>
      </c>
      <c r="AE54" s="64" t="str">
        <f t="array" ref="AE54">_xlfn.TEXTJOIN("",,C54,$E$46," ",$B$46)</f>
        <v>mM NaCl</v>
      </c>
      <c r="AF54" s="64" t="str">
        <f t="array" ref="AF54">_xlfn.TEXTJOIN("",,D54,$E$46," ",$B$46)</f>
        <v>150mM NaCl</v>
      </c>
      <c r="AG54" s="64" t="str">
        <f t="array" ref="AG54">_xlfn.TEXTJOIN("",,E54,$E$46," ",$B$46)</f>
        <v>150mM NaCl</v>
      </c>
      <c r="AH54" s="64" t="str">
        <f t="array" ref="AH54">_xlfn.TEXTJOIN("",,F54,$E$46," ",$B$46)</f>
        <v>150mM NaCl</v>
      </c>
      <c r="AI54" s="64" t="str">
        <f t="array" ref="AI54">_xlfn.TEXTJOIN("",,G54,$E$46," ",$B$46)</f>
        <v>150mM NaCl</v>
      </c>
      <c r="AJ54" s="64" t="str">
        <f t="array" ref="AJ54">_xlfn.TEXTJOIN("",,H54,$E$46," ",$B$46)</f>
        <v>0mM NaCl</v>
      </c>
      <c r="AK54" s="64" t="str">
        <f t="array" ref="AK54">_xlfn.TEXTJOIN("",,I54,$E$46," ",$B$46)</f>
        <v>0mM NaCl</v>
      </c>
      <c r="AL54" s="64" t="str">
        <f t="array" ref="AL54">_xlfn.TEXTJOIN("",,J54,$E$46," ",$B$46)</f>
        <v>0mM NaCl</v>
      </c>
      <c r="AM54" s="64" t="str">
        <f t="array" ref="AM54">_xlfn.TEXTJOIN("",,K54,$E$46," ",$B$46)</f>
        <v>0mM NaCl</v>
      </c>
      <c r="AN54" s="64" t="str">
        <f t="array" ref="AN54">_xlfn.TEXTJOIN("",,L54,$E$46," ",$B$46)</f>
        <v>0mM NaCl</v>
      </c>
      <c r="AO54" s="64" t="str">
        <f t="array" ref="AO54">_xlfn.TEXTJOIN("",,M54,$E$46," ",$B$46)</f>
        <v>0mM NaCl</v>
      </c>
      <c r="AP54" s="8" t="str">
        <f t="array" ref="AP54">_xlfn.TEXTJOIN("",,N54,$E$46," ",$B$46)</f>
        <v>mM NaCl</v>
      </c>
    </row>
    <row r="55" spans="2:44" s="3" customFormat="1" ht="23.4" thickBot="1" x14ac:dyDescent="0.35">
      <c r="B55" s="21" t="s">
        <v>8</v>
      </c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1"/>
      <c r="P55" s="21" t="s">
        <v>8</v>
      </c>
      <c r="Q55" s="67" t="str">
        <f t="shared" si="50"/>
        <v/>
      </c>
      <c r="R55" s="67" t="str">
        <f t="shared" si="49"/>
        <v/>
      </c>
      <c r="S55" s="67" t="str">
        <f t="shared" si="49"/>
        <v/>
      </c>
      <c r="T55" s="67" t="str">
        <f t="shared" si="49"/>
        <v/>
      </c>
      <c r="U55" s="67" t="str">
        <f t="shared" si="49"/>
        <v/>
      </c>
      <c r="V55" s="67" t="str">
        <f t="shared" si="49"/>
        <v/>
      </c>
      <c r="W55" s="67" t="str">
        <f t="shared" si="49"/>
        <v/>
      </c>
      <c r="X55" s="67" t="str">
        <f t="shared" si="49"/>
        <v/>
      </c>
      <c r="Y55" s="67" t="str">
        <f t="shared" si="49"/>
        <v/>
      </c>
      <c r="Z55" s="67" t="str">
        <f t="shared" si="49"/>
        <v/>
      </c>
      <c r="AA55" s="67" t="str">
        <f t="shared" si="49"/>
        <v/>
      </c>
      <c r="AB55" s="68" t="str">
        <f t="shared" si="49"/>
        <v/>
      </c>
      <c r="AD55" s="21" t="s">
        <v>8</v>
      </c>
      <c r="AE55" s="10" t="str">
        <f t="array" ref="AE55">_xlfn.TEXTJOIN("",,C55,$E$46," ",$B$46)</f>
        <v>mM NaCl</v>
      </c>
      <c r="AF55" s="10" t="str">
        <f t="array" ref="AF55">_xlfn.TEXTJOIN("",,D55,$E$46," ",$B$46)</f>
        <v>mM NaCl</v>
      </c>
      <c r="AG55" s="10" t="str">
        <f t="array" ref="AG55">_xlfn.TEXTJOIN("",,E55,$E$46," ",$B$46)</f>
        <v>mM NaCl</v>
      </c>
      <c r="AH55" s="10" t="str">
        <f t="array" ref="AH55">_xlfn.TEXTJOIN("",,F55,$E$46," ",$B$46)</f>
        <v>mM NaCl</v>
      </c>
      <c r="AI55" s="10" t="str">
        <f t="array" ref="AI55">_xlfn.TEXTJOIN("",,G55,$E$46," ",$B$46)</f>
        <v>mM NaCl</v>
      </c>
      <c r="AJ55" s="10" t="str">
        <f t="array" ref="AJ55">_xlfn.TEXTJOIN("",,H55,$E$46," ",$B$46)</f>
        <v>mM NaCl</v>
      </c>
      <c r="AK55" s="10" t="str">
        <f t="array" ref="AK55">_xlfn.TEXTJOIN("",,I55,$E$46," ",$B$46)</f>
        <v>mM NaCl</v>
      </c>
      <c r="AL55" s="10" t="str">
        <f t="array" ref="AL55">_xlfn.TEXTJOIN("",,J55,$E$46," ",$B$46)</f>
        <v>mM NaCl</v>
      </c>
      <c r="AM55" s="10" t="str">
        <f t="array" ref="AM55">_xlfn.TEXTJOIN("",,K55,$E$46," ",$B$46)</f>
        <v>mM NaCl</v>
      </c>
      <c r="AN55" s="10" t="str">
        <f t="array" ref="AN55">_xlfn.TEXTJOIN("",,L55,$E$46," ",$B$46)</f>
        <v>mM NaCl</v>
      </c>
      <c r="AO55" s="10" t="str">
        <f t="array" ref="AO55">_xlfn.TEXTJOIN("",,M55,$E$46," ",$B$46)</f>
        <v>mM NaCl</v>
      </c>
      <c r="AP55" s="11" t="str">
        <f t="array" ref="AP55">_xlfn.TEXTJOIN("",,N55,$E$46," ",$B$46)</f>
        <v>mM NaCl</v>
      </c>
    </row>
    <row r="56" spans="2:44" s="3" customFormat="1" ht="22.8" x14ac:dyDescent="0.3">
      <c r="B56" s="2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2:44" s="2" customFormat="1" ht="24" customHeight="1" thickBot="1" x14ac:dyDescent="0.45">
      <c r="B57" s="101" t="s">
        <v>119</v>
      </c>
      <c r="C57" s="101"/>
      <c r="D57" s="77"/>
      <c r="E57" s="9" t="s">
        <v>121</v>
      </c>
      <c r="F57" s="9"/>
      <c r="G57" s="9"/>
      <c r="H57" s="9"/>
      <c r="I57" s="9"/>
      <c r="J57" s="9"/>
      <c r="K57" s="9"/>
      <c r="L57" s="9"/>
      <c r="M57" s="9"/>
      <c r="N57" s="9"/>
      <c r="P57" s="96" t="s">
        <v>128</v>
      </c>
      <c r="Q57" s="96"/>
      <c r="R57" s="96"/>
      <c r="AD57" s="95" t="s">
        <v>137</v>
      </c>
      <c r="AE57" s="95"/>
      <c r="AF57" s="95"/>
    </row>
    <row r="58" spans="2:44" s="3" customFormat="1" ht="22.8" x14ac:dyDescent="0.4">
      <c r="B58" s="17"/>
      <c r="C58" s="6">
        <v>1</v>
      </c>
      <c r="D58" s="6">
        <v>2</v>
      </c>
      <c r="E58" s="6">
        <v>3</v>
      </c>
      <c r="F58" s="6">
        <v>4</v>
      </c>
      <c r="G58" s="6">
        <v>5</v>
      </c>
      <c r="H58" s="6">
        <v>6</v>
      </c>
      <c r="I58" s="6">
        <v>7</v>
      </c>
      <c r="J58" s="6">
        <v>8</v>
      </c>
      <c r="K58" s="6">
        <v>9</v>
      </c>
      <c r="L58" s="6">
        <v>10</v>
      </c>
      <c r="M58" s="6">
        <v>11</v>
      </c>
      <c r="N58" s="7">
        <v>12</v>
      </c>
      <c r="P58" s="17"/>
      <c r="Q58" s="12">
        <v>1</v>
      </c>
      <c r="R58" s="12">
        <v>2</v>
      </c>
      <c r="S58" s="12">
        <v>3</v>
      </c>
      <c r="T58" s="12">
        <v>4</v>
      </c>
      <c r="U58" s="12">
        <v>5</v>
      </c>
      <c r="V58" s="12">
        <v>6</v>
      </c>
      <c r="W58" s="12">
        <v>7</v>
      </c>
      <c r="X58" s="12">
        <v>8</v>
      </c>
      <c r="Y58" s="12">
        <v>9</v>
      </c>
      <c r="Z58" s="12">
        <v>10</v>
      </c>
      <c r="AA58" s="12">
        <v>11</v>
      </c>
      <c r="AB58" s="13">
        <v>12</v>
      </c>
      <c r="AD58" s="17"/>
      <c r="AE58" s="6">
        <v>1</v>
      </c>
      <c r="AF58" s="6">
        <v>2</v>
      </c>
      <c r="AG58" s="6">
        <v>3</v>
      </c>
      <c r="AH58" s="6">
        <v>4</v>
      </c>
      <c r="AI58" s="6">
        <v>5</v>
      </c>
      <c r="AJ58" s="6">
        <v>6</v>
      </c>
      <c r="AK58" s="6">
        <v>7</v>
      </c>
      <c r="AL58" s="6">
        <v>8</v>
      </c>
      <c r="AM58" s="6">
        <v>9</v>
      </c>
      <c r="AN58" s="6">
        <v>10</v>
      </c>
      <c r="AO58" s="6">
        <v>11</v>
      </c>
      <c r="AP58" s="7">
        <v>12</v>
      </c>
    </row>
    <row r="59" spans="2:44" s="3" customFormat="1" ht="22.8" x14ac:dyDescent="0.3">
      <c r="B59" s="20" t="s">
        <v>1</v>
      </c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8"/>
      <c r="P59" s="20" t="s">
        <v>1</v>
      </c>
      <c r="Q59" s="65" t="str">
        <f t="array" ref="Q59">IF(OR(AE59=$AR$59, AE59=$AR$60),"", AE59)</f>
        <v/>
      </c>
      <c r="R59" s="65" t="str">
        <f t="array" ref="R59">IF(OR(AF59=$AR$59, AF59=$AR$60),"", AF59)</f>
        <v/>
      </c>
      <c r="S59" s="65" t="str">
        <f t="array" ref="S59">IF(OR(AG59=$AR$59, AG59=$AR$60),"", AG59)</f>
        <v/>
      </c>
      <c r="T59" s="65" t="str">
        <f t="array" ref="T59">IF(OR(AH59=$AR$59, AH59=$AR$60),"", AH59)</f>
        <v/>
      </c>
      <c r="U59" s="65" t="str">
        <f t="array" ref="U59">IF(OR(AI59=$AR$59, AI59=$AR$60),"", AI59)</f>
        <v/>
      </c>
      <c r="V59" s="65" t="str">
        <f t="array" ref="V59">IF(OR(AJ59=$AR$59, AJ59=$AR$60),"", AJ59)</f>
        <v/>
      </c>
      <c r="W59" s="65" t="str">
        <f t="array" ref="W59">IF(OR(AK59=$AR$59, AK59=$AR$60),"", AK59)</f>
        <v/>
      </c>
      <c r="X59" s="65" t="str">
        <f t="array" ref="X59">IF(OR(AL59=$AR$59, AL59=$AR$60),"", AL59)</f>
        <v/>
      </c>
      <c r="Y59" s="65" t="str">
        <f t="array" ref="Y59">IF(OR(AM59=$AR$59, AM59=$AR$60),"", AM59)</f>
        <v/>
      </c>
      <c r="Z59" s="65" t="str">
        <f t="array" ref="Z59">IF(OR(AN59=$AR$59, AN59=$AR$60),"", AN59)</f>
        <v/>
      </c>
      <c r="AA59" s="65" t="str">
        <f t="array" ref="AA59">IF(OR(AO59=$AR$59, AO59=$AR$60),"", AO59)</f>
        <v/>
      </c>
      <c r="AB59" s="66" t="str">
        <f t="array" ref="AB59">IF(OR(AP59=$AR$59, AP59=$AR$60),"", AP59)</f>
        <v/>
      </c>
      <c r="AD59" s="20" t="s">
        <v>1</v>
      </c>
      <c r="AE59" s="69" t="str">
        <f t="array" ref="AE59">_xlfn.TEXTJOIN("",,C59,$E$57," ",$B$57)</f>
        <v>% w/v PS80</v>
      </c>
      <c r="AF59" s="69" t="str">
        <f t="array" ref="AF59">_xlfn.TEXTJOIN("",,D59,$E$57," ",$B$57)</f>
        <v>% w/v PS80</v>
      </c>
      <c r="AG59" s="69" t="str">
        <f t="array" ref="AG59">_xlfn.TEXTJOIN("",,E59,$E$57," ",$B$57)</f>
        <v>% w/v PS80</v>
      </c>
      <c r="AH59" s="69" t="str">
        <f t="array" ref="AH59">_xlfn.TEXTJOIN("",,F59,$E$57," ",$B$57)</f>
        <v>% w/v PS80</v>
      </c>
      <c r="AI59" s="69" t="str">
        <f t="array" ref="AI59">_xlfn.TEXTJOIN("",,G59,$E$57," ",$B$57)</f>
        <v>% w/v PS80</v>
      </c>
      <c r="AJ59" s="69" t="str">
        <f t="array" ref="AJ59">_xlfn.TEXTJOIN("",,H59,$E$57," ",$B$57)</f>
        <v>% w/v PS80</v>
      </c>
      <c r="AK59" s="69" t="str">
        <f t="array" ref="AK59">_xlfn.TEXTJOIN("",,I59,$E$57," ",$B$57)</f>
        <v>% w/v PS80</v>
      </c>
      <c r="AL59" s="69" t="str">
        <f t="array" ref="AL59">_xlfn.TEXTJOIN("",,J59,$E$57," ",$B$57)</f>
        <v>% w/v PS80</v>
      </c>
      <c r="AM59" s="69" t="str">
        <f t="array" ref="AM59">_xlfn.TEXTJOIN("",,K59,$E$57," ",$B$57)</f>
        <v>% w/v PS80</v>
      </c>
      <c r="AN59" s="69" t="str">
        <f t="array" ref="AN59">_xlfn.TEXTJOIN("",,L59,$E$57," ",$B$57)</f>
        <v>% w/v PS80</v>
      </c>
      <c r="AO59" s="69" t="str">
        <f t="array" ref="AO59">_xlfn.TEXTJOIN("",,M59,$E$57," ",$B$57)</f>
        <v>% w/v PS80</v>
      </c>
      <c r="AP59" s="70" t="str">
        <f t="array" ref="AP59">_xlfn.TEXTJOIN("",,N59,$E$57," ",$B$57)</f>
        <v>% w/v PS80</v>
      </c>
      <c r="AR59" s="3" t="str">
        <f>$AE$59</f>
        <v>% w/v PS80</v>
      </c>
    </row>
    <row r="60" spans="2:44" s="3" customFormat="1" ht="22.8" x14ac:dyDescent="0.3">
      <c r="B60" s="20" t="s">
        <v>2</v>
      </c>
      <c r="C60" s="37"/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8"/>
      <c r="P60" s="20" t="s">
        <v>2</v>
      </c>
      <c r="Q60" s="65" t="str">
        <f t="array" ref="Q60">IF(OR(AE60=$AR$59, AE60=$AR$60),"", AE60)</f>
        <v/>
      </c>
      <c r="R60" s="65" t="str">
        <f t="array" ref="R60">IF(OR(AF60=$AR$59, AF60=$AR$60),"", AF60)</f>
        <v/>
      </c>
      <c r="S60" s="65" t="str">
        <f t="array" ref="S60">IF(OR(AG60=$AR$59, AG60=$AR$60),"", AG60)</f>
        <v/>
      </c>
      <c r="T60" s="65" t="str">
        <f t="array" ref="T60">IF(OR(AH60=$AR$59, AH60=$AR$60),"", AH60)</f>
        <v/>
      </c>
      <c r="U60" s="65" t="str">
        <f t="array" ref="U60">IF(OR(AI60=$AR$59, AI60=$AR$60),"", AI60)</f>
        <v/>
      </c>
      <c r="V60" s="65" t="str">
        <f t="array" ref="V60">IF(OR(AJ60=$AR$59, AJ60=$AR$60),"", AJ60)</f>
        <v/>
      </c>
      <c r="W60" s="65" t="str">
        <f t="array" ref="W60">IF(OR(AK60=$AR$59, AK60=$AR$60),"", AK60)</f>
        <v/>
      </c>
      <c r="X60" s="65" t="str">
        <f t="array" ref="X60">IF(OR(AL60=$AR$59, AL60=$AR$60),"", AL60)</f>
        <v/>
      </c>
      <c r="Y60" s="65" t="str">
        <f t="array" ref="Y60">IF(OR(AM60=$AR$59, AM60=$AR$60),"", AM60)</f>
        <v/>
      </c>
      <c r="Z60" s="65" t="str">
        <f t="array" ref="Z60">IF(OR(AN60=$AR$59, AN60=$AR$60),"", AN60)</f>
        <v/>
      </c>
      <c r="AA60" s="65" t="str">
        <f t="array" ref="AA60">IF(OR(AO60=$AR$59, AO60=$AR$60),"", AO60)</f>
        <v/>
      </c>
      <c r="AB60" s="66" t="str">
        <f t="array" ref="AB60">IF(OR(AP60=$AR$59, AP60=$AR$60),"", AP60)</f>
        <v/>
      </c>
      <c r="AD60" s="20" t="s">
        <v>2</v>
      </c>
      <c r="AE60" s="69" t="str">
        <f t="array" ref="AE60">_xlfn.TEXTJOIN("",,C60,$E$57," ",$B$57)</f>
        <v>% w/v PS80</v>
      </c>
      <c r="AF60" s="69" t="str">
        <f t="array" ref="AF60">_xlfn.TEXTJOIN("",,D60,$E$57," ",$B$57)</f>
        <v>0% w/v PS80</v>
      </c>
      <c r="AG60" s="69" t="str">
        <f t="array" ref="AG60">_xlfn.TEXTJOIN("",,E60,$E$57," ",$B$57)</f>
        <v>0% w/v PS80</v>
      </c>
      <c r="AH60" s="69" t="str">
        <f t="array" ref="AH60">_xlfn.TEXTJOIN("",,F60,$E$57," ",$B$57)</f>
        <v>0% w/v PS80</v>
      </c>
      <c r="AI60" s="69" t="str">
        <f t="array" ref="AI60">_xlfn.TEXTJOIN("",,G60,$E$57," ",$B$57)</f>
        <v>0% w/v PS80</v>
      </c>
      <c r="AJ60" s="69" t="str">
        <f t="array" ref="AJ60">_xlfn.TEXTJOIN("",,H60,$E$57," ",$B$57)</f>
        <v>0% w/v PS80</v>
      </c>
      <c r="AK60" s="69" t="str">
        <f t="array" ref="AK60">_xlfn.TEXTJOIN("",,I60,$E$57," ",$B$57)</f>
        <v>0% w/v PS80</v>
      </c>
      <c r="AL60" s="69" t="str">
        <f t="array" ref="AL60">_xlfn.TEXTJOIN("",,J60,$E$57," ",$B$57)</f>
        <v>0% w/v PS80</v>
      </c>
      <c r="AM60" s="69" t="str">
        <f t="array" ref="AM60">_xlfn.TEXTJOIN("",,K60,$E$57," ",$B$57)</f>
        <v>0% w/v PS80</v>
      </c>
      <c r="AN60" s="69" t="str">
        <f t="array" ref="AN60">_xlfn.TEXTJOIN("",,L60,$E$57," ",$B$57)</f>
        <v>0% w/v PS80</v>
      </c>
      <c r="AO60" s="69" t="str">
        <f t="array" ref="AO60">_xlfn.TEXTJOIN("",,M60,$E$57," ",$B$57)</f>
        <v>0% w/v PS80</v>
      </c>
      <c r="AP60" s="70" t="str">
        <f t="array" ref="AP60">_xlfn.TEXTJOIN("",,N60,$E$57," ",$B$57)</f>
        <v>% w/v PS80</v>
      </c>
      <c r="AR60" s="3" t="str">
        <f>_xlfn.TEXTJOIN("",,"0",AR59)</f>
        <v>0% w/v PS80</v>
      </c>
    </row>
    <row r="61" spans="2:44" s="3" customFormat="1" ht="22.8" x14ac:dyDescent="0.3">
      <c r="B61" s="20" t="s">
        <v>3</v>
      </c>
      <c r="C61" s="37"/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35">
        <v>0</v>
      </c>
      <c r="M61" s="35">
        <v>0</v>
      </c>
      <c r="N61" s="8"/>
      <c r="P61" s="20" t="s">
        <v>3</v>
      </c>
      <c r="Q61" s="65" t="str">
        <f t="array" ref="Q61">IF(OR(AE61=$AR$59, AE61=$AR$60),"", AE61)</f>
        <v/>
      </c>
      <c r="R61" s="65" t="str">
        <f t="array" ref="R61">IF(OR(AF61=$AR$59, AF61=$AR$60),"", AF61)</f>
        <v/>
      </c>
      <c r="S61" s="65" t="str">
        <f t="array" ref="S61">IF(OR(AG61=$AR$59, AG61=$AR$60),"", AG61)</f>
        <v/>
      </c>
      <c r="T61" s="65" t="str">
        <f t="array" ref="T61">IF(OR(AH61=$AR$59, AH61=$AR$60),"", AH61)</f>
        <v/>
      </c>
      <c r="U61" s="65" t="str">
        <f t="array" ref="U61">IF(OR(AI61=$AR$59, AI61=$AR$60),"", AI61)</f>
        <v/>
      </c>
      <c r="V61" s="65" t="str">
        <f t="array" ref="V61">IF(OR(AJ61=$AR$59, AJ61=$AR$60),"", AJ61)</f>
        <v/>
      </c>
      <c r="W61" s="65" t="str">
        <f t="array" ref="W61">IF(OR(AK61=$AR$59, AK61=$AR$60),"", AK61)</f>
        <v/>
      </c>
      <c r="X61" s="65" t="str">
        <f t="array" ref="X61">IF(OR(AL61=$AR$59, AL61=$AR$60),"", AL61)</f>
        <v/>
      </c>
      <c r="Y61" s="65" t="str">
        <f t="array" ref="Y61">IF(OR(AM61=$AR$59, AM61=$AR$60),"", AM61)</f>
        <v/>
      </c>
      <c r="Z61" s="65" t="str">
        <f t="array" ref="Z61">IF(OR(AN61=$AR$59, AN61=$AR$60),"", AN61)</f>
        <v/>
      </c>
      <c r="AA61" s="65" t="str">
        <f t="array" ref="AA61">IF(OR(AO61=$AR$59, AO61=$AR$60),"", AO61)</f>
        <v/>
      </c>
      <c r="AB61" s="66" t="str">
        <f t="array" ref="AB61">IF(OR(AP61=$AR$59, AP61=$AR$60),"", AP61)</f>
        <v/>
      </c>
      <c r="AD61" s="20" t="s">
        <v>3</v>
      </c>
      <c r="AE61" s="69" t="str">
        <f t="array" ref="AE61">_xlfn.TEXTJOIN("",,C61,$E$57," ",$B$57)</f>
        <v>% w/v PS80</v>
      </c>
      <c r="AF61" s="69" t="str">
        <f t="array" ref="AF61">_xlfn.TEXTJOIN("",,D61,$E$57," ",$B$57)</f>
        <v>0% w/v PS80</v>
      </c>
      <c r="AG61" s="69" t="str">
        <f t="array" ref="AG61">_xlfn.TEXTJOIN("",,E61,$E$57," ",$B$57)</f>
        <v>0% w/v PS80</v>
      </c>
      <c r="AH61" s="69" t="str">
        <f t="array" ref="AH61">_xlfn.TEXTJOIN("",,F61,$E$57," ",$B$57)</f>
        <v>0% w/v PS80</v>
      </c>
      <c r="AI61" s="69" t="str">
        <f t="array" ref="AI61">_xlfn.TEXTJOIN("",,G61,$E$57," ",$B$57)</f>
        <v>0% w/v PS80</v>
      </c>
      <c r="AJ61" s="69" t="str">
        <f t="array" ref="AJ61">_xlfn.TEXTJOIN("",,H61,$E$57," ",$B$57)</f>
        <v>0% w/v PS80</v>
      </c>
      <c r="AK61" s="69" t="str">
        <f t="array" ref="AK61">_xlfn.TEXTJOIN("",,I61,$E$57," ",$B$57)</f>
        <v>0% w/v PS80</v>
      </c>
      <c r="AL61" s="69" t="str">
        <f t="array" ref="AL61">_xlfn.TEXTJOIN("",,J61,$E$57," ",$B$57)</f>
        <v>0% w/v PS80</v>
      </c>
      <c r="AM61" s="69" t="str">
        <f t="array" ref="AM61">_xlfn.TEXTJOIN("",,K61,$E$57," ",$B$57)</f>
        <v>0% w/v PS80</v>
      </c>
      <c r="AN61" s="69" t="str">
        <f t="array" ref="AN61">_xlfn.TEXTJOIN("",,L61,$E$57," ",$B$57)</f>
        <v>0% w/v PS80</v>
      </c>
      <c r="AO61" s="69" t="str">
        <f t="array" ref="AO61">_xlfn.TEXTJOIN("",,M61,$E$57," ",$B$57)</f>
        <v>0% w/v PS80</v>
      </c>
      <c r="AP61" s="70" t="str">
        <f t="array" ref="AP61">_xlfn.TEXTJOIN("",,N61,$E$57," ",$B$57)</f>
        <v>% w/v PS80</v>
      </c>
    </row>
    <row r="62" spans="2:44" s="3" customFormat="1" ht="22.8" x14ac:dyDescent="0.3">
      <c r="B62" s="20" t="s">
        <v>4</v>
      </c>
      <c r="C62" s="37"/>
      <c r="D62" s="35">
        <v>0</v>
      </c>
      <c r="E62" s="35">
        <v>0</v>
      </c>
      <c r="F62" s="35">
        <v>0</v>
      </c>
      <c r="G62" s="35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8"/>
      <c r="P62" s="20" t="s">
        <v>4</v>
      </c>
      <c r="Q62" s="65" t="str">
        <f t="array" ref="Q62">IF(OR(AE62=$AR$59, AE62=$AR$60),"", AE62)</f>
        <v/>
      </c>
      <c r="R62" s="65" t="str">
        <f t="array" ref="R62">IF(OR(AF62=$AR$59, AF62=$AR$60),"", AF62)</f>
        <v/>
      </c>
      <c r="S62" s="65" t="str">
        <f t="array" ref="S62">IF(OR(AG62=$AR$59, AG62=$AR$60),"", AG62)</f>
        <v/>
      </c>
      <c r="T62" s="65" t="str">
        <f t="array" ref="T62">IF(OR(AH62=$AR$59, AH62=$AR$60),"", AH62)</f>
        <v/>
      </c>
      <c r="U62" s="65" t="str">
        <f t="array" ref="U62">IF(OR(AI62=$AR$59, AI62=$AR$60),"", AI62)</f>
        <v/>
      </c>
      <c r="V62" s="65" t="str">
        <f t="array" ref="V62">IF(OR(AJ62=$AR$59, AJ62=$AR$60),"", AJ62)</f>
        <v/>
      </c>
      <c r="W62" s="65" t="str">
        <f t="array" ref="W62">IF(OR(AK62=$AR$59, AK62=$AR$60),"", AK62)</f>
        <v/>
      </c>
      <c r="X62" s="65" t="str">
        <f t="array" ref="X62">IF(OR(AL62=$AR$59, AL62=$AR$60),"", AL62)</f>
        <v/>
      </c>
      <c r="Y62" s="65" t="str">
        <f t="array" ref="Y62">IF(OR(AM62=$AR$59, AM62=$AR$60),"", AM62)</f>
        <v/>
      </c>
      <c r="Z62" s="65" t="str">
        <f t="array" ref="Z62">IF(OR(AN62=$AR$59, AN62=$AR$60),"", AN62)</f>
        <v/>
      </c>
      <c r="AA62" s="65" t="str">
        <f t="array" ref="AA62">IF(OR(AO62=$AR$59, AO62=$AR$60),"", AO62)</f>
        <v/>
      </c>
      <c r="AB62" s="66" t="str">
        <f t="array" ref="AB62">IF(OR(AP62=$AR$59, AP62=$AR$60),"", AP62)</f>
        <v/>
      </c>
      <c r="AD62" s="20" t="s">
        <v>4</v>
      </c>
      <c r="AE62" s="69" t="str">
        <f t="array" ref="AE62">_xlfn.TEXTJOIN("",,C62,$E$57," ",$B$57)</f>
        <v>% w/v PS80</v>
      </c>
      <c r="AF62" s="69" t="str">
        <f t="array" ref="AF62">_xlfn.TEXTJOIN("",,D62,$E$57," ",$B$57)</f>
        <v>0% w/v PS80</v>
      </c>
      <c r="AG62" s="69" t="str">
        <f t="array" ref="AG62">_xlfn.TEXTJOIN("",,E62,$E$57," ",$B$57)</f>
        <v>0% w/v PS80</v>
      </c>
      <c r="AH62" s="69" t="str">
        <f t="array" ref="AH62">_xlfn.TEXTJOIN("",,F62,$E$57," ",$B$57)</f>
        <v>0% w/v PS80</v>
      </c>
      <c r="AI62" s="69" t="str">
        <f t="array" ref="AI62">_xlfn.TEXTJOIN("",,G62,$E$57," ",$B$57)</f>
        <v>0% w/v PS80</v>
      </c>
      <c r="AJ62" s="69" t="str">
        <f t="array" ref="AJ62">_xlfn.TEXTJOIN("",,H62,$E$57," ",$B$57)</f>
        <v>0% w/v PS80</v>
      </c>
      <c r="AK62" s="69" t="str">
        <f t="array" ref="AK62">_xlfn.TEXTJOIN("",,I62,$E$57," ",$B$57)</f>
        <v>0% w/v PS80</v>
      </c>
      <c r="AL62" s="69" t="str">
        <f t="array" ref="AL62">_xlfn.TEXTJOIN("",,J62,$E$57," ",$B$57)</f>
        <v>0% w/v PS80</v>
      </c>
      <c r="AM62" s="69" t="str">
        <f t="array" ref="AM62">_xlfn.TEXTJOIN("",,K62,$E$57," ",$B$57)</f>
        <v>0% w/v PS80</v>
      </c>
      <c r="AN62" s="69" t="str">
        <f t="array" ref="AN62">_xlfn.TEXTJOIN("",,L62,$E$57," ",$B$57)</f>
        <v>0% w/v PS80</v>
      </c>
      <c r="AO62" s="69" t="str">
        <f t="array" ref="AO62">_xlfn.TEXTJOIN("",,M62,$E$57," ",$B$57)</f>
        <v>0% w/v PS80</v>
      </c>
      <c r="AP62" s="70" t="str">
        <f t="array" ref="AP62">_xlfn.TEXTJOIN("",,N62,$E$57," ",$B$57)</f>
        <v>% w/v PS80</v>
      </c>
    </row>
    <row r="63" spans="2:44" s="3" customFormat="1" ht="22.8" x14ac:dyDescent="0.3">
      <c r="B63" s="20" t="s">
        <v>5</v>
      </c>
      <c r="C63" s="37"/>
      <c r="D63" s="64">
        <v>0</v>
      </c>
      <c r="E63" s="64">
        <v>0</v>
      </c>
      <c r="F63" s="37">
        <v>0</v>
      </c>
      <c r="G63" s="64">
        <v>0</v>
      </c>
      <c r="H63" s="64">
        <v>0</v>
      </c>
      <c r="I63" s="64">
        <v>0</v>
      </c>
      <c r="J63" s="64">
        <v>0</v>
      </c>
      <c r="K63" s="64">
        <v>0</v>
      </c>
      <c r="L63" s="64">
        <v>0</v>
      </c>
      <c r="M63" s="64">
        <v>0</v>
      </c>
      <c r="N63" s="8"/>
      <c r="P63" s="20" t="s">
        <v>5</v>
      </c>
      <c r="Q63" s="65" t="str">
        <f t="array" ref="Q63">IF(OR(AE63=$AR$59, AE63=$AR$60),"", AE63)</f>
        <v/>
      </c>
      <c r="R63" s="65" t="str">
        <f t="array" ref="R63">IF(OR(AF63=$AR$59, AF63=$AR$60),"", AF63)</f>
        <v/>
      </c>
      <c r="S63" s="65" t="str">
        <f t="array" ref="S63">IF(OR(AG63=$AR$59, AG63=$AR$60),"", AG63)</f>
        <v/>
      </c>
      <c r="T63" s="65" t="str">
        <f t="array" ref="T63">IF(OR(AH63=$AR$59, AH63=$AR$60),"", AH63)</f>
        <v/>
      </c>
      <c r="U63" s="65" t="str">
        <f t="array" ref="U63">IF(OR(AI63=$AR$59, AI63=$AR$60),"", AI63)</f>
        <v/>
      </c>
      <c r="V63" s="65" t="str">
        <f t="array" ref="V63">IF(OR(AJ63=$AR$59, AJ63=$AR$60),"", AJ63)</f>
        <v/>
      </c>
      <c r="W63" s="65" t="str">
        <f t="array" ref="W63">IF(OR(AK63=$AR$59, AK63=$AR$60),"", AK63)</f>
        <v/>
      </c>
      <c r="X63" s="65" t="str">
        <f t="array" ref="X63">IF(OR(AL63=$AR$59, AL63=$AR$60),"", AL63)</f>
        <v/>
      </c>
      <c r="Y63" s="65" t="str">
        <f t="array" ref="Y63">IF(OR(AM63=$AR$59, AM63=$AR$60),"", AM63)</f>
        <v/>
      </c>
      <c r="Z63" s="65" t="str">
        <f t="array" ref="Z63">IF(OR(AN63=$AR$59, AN63=$AR$60),"", AN63)</f>
        <v/>
      </c>
      <c r="AA63" s="65" t="str">
        <f t="array" ref="AA63">IF(OR(AO63=$AR$59, AO63=$AR$60),"", AO63)</f>
        <v/>
      </c>
      <c r="AB63" s="66" t="str">
        <f t="array" ref="AB63">IF(OR(AP63=$AR$59, AP63=$AR$60),"", AP63)</f>
        <v/>
      </c>
      <c r="AD63" s="20" t="s">
        <v>5</v>
      </c>
      <c r="AE63" s="69" t="str">
        <f t="array" ref="AE63">_xlfn.TEXTJOIN("",,C63,$E$57," ",$B$57)</f>
        <v>% w/v PS80</v>
      </c>
      <c r="AF63" s="69" t="str">
        <f t="array" ref="AF63">_xlfn.TEXTJOIN("",,D63,$E$57," ",$B$57)</f>
        <v>0% w/v PS80</v>
      </c>
      <c r="AG63" s="69" t="str">
        <f t="array" ref="AG63">_xlfn.TEXTJOIN("",,E63,$E$57," ",$B$57)</f>
        <v>0% w/v PS80</v>
      </c>
      <c r="AH63" s="69" t="str">
        <f t="array" ref="AH63">_xlfn.TEXTJOIN("",,F63,$E$57," ",$B$57)</f>
        <v>0% w/v PS80</v>
      </c>
      <c r="AI63" s="69" t="str">
        <f t="array" ref="AI63">_xlfn.TEXTJOIN("",,G63,$E$57," ",$B$57)</f>
        <v>0% w/v PS80</v>
      </c>
      <c r="AJ63" s="69" t="str">
        <f t="array" ref="AJ63">_xlfn.TEXTJOIN("",,H63,$E$57," ",$B$57)</f>
        <v>0% w/v PS80</v>
      </c>
      <c r="AK63" s="69" t="str">
        <f t="array" ref="AK63">_xlfn.TEXTJOIN("",,I63,$E$57," ",$B$57)</f>
        <v>0% w/v PS80</v>
      </c>
      <c r="AL63" s="69" t="str">
        <f t="array" ref="AL63">_xlfn.TEXTJOIN("",,J63,$E$57," ",$B$57)</f>
        <v>0% w/v PS80</v>
      </c>
      <c r="AM63" s="69" t="str">
        <f t="array" ref="AM63">_xlfn.TEXTJOIN("",,K63,$E$57," ",$B$57)</f>
        <v>0% w/v PS80</v>
      </c>
      <c r="AN63" s="69" t="str">
        <f t="array" ref="AN63">_xlfn.TEXTJOIN("",,L63,$E$57," ",$B$57)</f>
        <v>0% w/v PS80</v>
      </c>
      <c r="AO63" s="69" t="str">
        <f t="array" ref="AO63">_xlfn.TEXTJOIN("",,M63,$E$57," ",$B$57)</f>
        <v>0% w/v PS80</v>
      </c>
      <c r="AP63" s="70" t="str">
        <f t="array" ref="AP63">_xlfn.TEXTJOIN("",,N63,$E$57," ",$B$57)</f>
        <v>% w/v PS80</v>
      </c>
    </row>
    <row r="64" spans="2:44" s="3" customFormat="1" ht="22.8" x14ac:dyDescent="0.3">
      <c r="B64" s="20" t="s">
        <v>6</v>
      </c>
      <c r="C64" s="37"/>
      <c r="D64" s="64">
        <v>0</v>
      </c>
      <c r="E64" s="64">
        <v>0</v>
      </c>
      <c r="F64" s="37">
        <v>0</v>
      </c>
      <c r="G64" s="64">
        <v>0</v>
      </c>
      <c r="H64" s="64">
        <v>0</v>
      </c>
      <c r="I64" s="64">
        <v>0</v>
      </c>
      <c r="J64" s="64">
        <v>0</v>
      </c>
      <c r="K64" s="64">
        <v>0</v>
      </c>
      <c r="L64" s="64">
        <v>0</v>
      </c>
      <c r="M64" s="64">
        <v>0</v>
      </c>
      <c r="N64" s="8"/>
      <c r="P64" s="20" t="s">
        <v>6</v>
      </c>
      <c r="Q64" s="65" t="str">
        <f t="array" ref="Q64">IF(OR(AE64=$AR$59, AE64=$AR$60),"", AE64)</f>
        <v/>
      </c>
      <c r="R64" s="65" t="str">
        <f t="array" ref="R64">IF(OR(AF64=$AR$59, AF64=$AR$60),"", AF64)</f>
        <v/>
      </c>
      <c r="S64" s="65" t="str">
        <f t="array" ref="S64">IF(OR(AG64=$AR$59, AG64=$AR$60),"", AG64)</f>
        <v/>
      </c>
      <c r="T64" s="65" t="str">
        <f t="array" ref="T64">IF(OR(AH64=$AR$59, AH64=$AR$60),"", AH64)</f>
        <v/>
      </c>
      <c r="U64" s="65" t="str">
        <f t="array" ref="U64">IF(OR(AI64=$AR$59, AI64=$AR$60),"", AI64)</f>
        <v/>
      </c>
      <c r="V64" s="65" t="str">
        <f t="array" ref="V64">IF(OR(AJ64=$AR$59, AJ64=$AR$60),"", AJ64)</f>
        <v/>
      </c>
      <c r="W64" s="65" t="str">
        <f t="array" ref="W64">IF(OR(AK64=$AR$59, AK64=$AR$60),"", AK64)</f>
        <v/>
      </c>
      <c r="X64" s="65" t="str">
        <f t="array" ref="X64">IF(OR(AL64=$AR$59, AL64=$AR$60),"", AL64)</f>
        <v/>
      </c>
      <c r="Y64" s="65" t="str">
        <f t="array" ref="Y64">IF(OR(AM64=$AR$59, AM64=$AR$60),"", AM64)</f>
        <v/>
      </c>
      <c r="Z64" s="65" t="str">
        <f t="array" ref="Z64">IF(OR(AN64=$AR$59, AN64=$AR$60),"", AN64)</f>
        <v/>
      </c>
      <c r="AA64" s="65" t="str">
        <f t="array" ref="AA64">IF(OR(AO64=$AR$59, AO64=$AR$60),"", AO64)</f>
        <v/>
      </c>
      <c r="AB64" s="66" t="str">
        <f t="array" ref="AB64">IF(OR(AP64=$AR$59, AP64=$AR$60),"", AP64)</f>
        <v/>
      </c>
      <c r="AD64" s="20" t="s">
        <v>6</v>
      </c>
      <c r="AE64" s="69" t="str">
        <f t="array" ref="AE64">_xlfn.TEXTJOIN("",,C64,$E$57," ",$B$57)</f>
        <v>% w/v PS80</v>
      </c>
      <c r="AF64" s="69" t="str">
        <f t="array" ref="AF64">_xlfn.TEXTJOIN("",,D64,$E$57," ",$B$57)</f>
        <v>0% w/v PS80</v>
      </c>
      <c r="AG64" s="69" t="str">
        <f t="array" ref="AG64">_xlfn.TEXTJOIN("",,E64,$E$57," ",$B$57)</f>
        <v>0% w/v PS80</v>
      </c>
      <c r="AH64" s="69" t="str">
        <f t="array" ref="AH64">_xlfn.TEXTJOIN("",,F64,$E$57," ",$B$57)</f>
        <v>0% w/v PS80</v>
      </c>
      <c r="AI64" s="69" t="str">
        <f t="array" ref="AI64">_xlfn.TEXTJOIN("",,G64,$E$57," ",$B$57)</f>
        <v>0% w/v PS80</v>
      </c>
      <c r="AJ64" s="69" t="str">
        <f t="array" ref="AJ64">_xlfn.TEXTJOIN("",,H64,$E$57," ",$B$57)</f>
        <v>0% w/v PS80</v>
      </c>
      <c r="AK64" s="69" t="str">
        <f t="array" ref="AK64">_xlfn.TEXTJOIN("",,I64,$E$57," ",$B$57)</f>
        <v>0% w/v PS80</v>
      </c>
      <c r="AL64" s="69" t="str">
        <f t="array" ref="AL64">_xlfn.TEXTJOIN("",,J64,$E$57," ",$B$57)</f>
        <v>0% w/v PS80</v>
      </c>
      <c r="AM64" s="69" t="str">
        <f t="array" ref="AM64">_xlfn.TEXTJOIN("",,K64,$E$57," ",$B$57)</f>
        <v>0% w/v PS80</v>
      </c>
      <c r="AN64" s="69" t="str">
        <f t="array" ref="AN64">_xlfn.TEXTJOIN("",,L64,$E$57," ",$B$57)</f>
        <v>0% w/v PS80</v>
      </c>
      <c r="AO64" s="69" t="str">
        <f t="array" ref="AO64">_xlfn.TEXTJOIN("",,M64,$E$57," ",$B$57)</f>
        <v>0% w/v PS80</v>
      </c>
      <c r="AP64" s="70" t="str">
        <f t="array" ref="AP64">_xlfn.TEXTJOIN("",,N64,$E$57," ",$B$57)</f>
        <v>% w/v PS80</v>
      </c>
    </row>
    <row r="65" spans="2:44" s="3" customFormat="1" ht="22.8" x14ac:dyDescent="0.3">
      <c r="B65" s="20" t="s">
        <v>7</v>
      </c>
      <c r="C65" s="37"/>
      <c r="D65" s="64">
        <v>0</v>
      </c>
      <c r="E65" s="64">
        <v>0</v>
      </c>
      <c r="F65" s="37">
        <v>0</v>
      </c>
      <c r="G65" s="64">
        <v>0</v>
      </c>
      <c r="H65" s="64">
        <v>0</v>
      </c>
      <c r="I65" s="64">
        <v>0</v>
      </c>
      <c r="J65" s="64">
        <v>0</v>
      </c>
      <c r="K65" s="64">
        <v>0</v>
      </c>
      <c r="L65" s="64">
        <v>0</v>
      </c>
      <c r="M65" s="64">
        <v>0</v>
      </c>
      <c r="N65" s="8"/>
      <c r="P65" s="20" t="s">
        <v>7</v>
      </c>
      <c r="Q65" s="65" t="str">
        <f t="array" ref="Q65">IF(OR(AE65=$AR$59, AE65=$AR$60),"", AE65)</f>
        <v/>
      </c>
      <c r="R65" s="65" t="str">
        <f t="array" ref="R65">IF(OR(AF65=$AR$59, AF65=$AR$60),"", AF65)</f>
        <v/>
      </c>
      <c r="S65" s="65" t="str">
        <f t="array" ref="S65">IF(OR(AG65=$AR$59, AG65=$AR$60),"", AG65)</f>
        <v/>
      </c>
      <c r="T65" s="65" t="str">
        <f t="array" ref="T65">IF(OR(AH65=$AR$59, AH65=$AR$60),"", AH65)</f>
        <v/>
      </c>
      <c r="U65" s="65" t="str">
        <f t="array" ref="U65">IF(OR(AI65=$AR$59, AI65=$AR$60),"", AI65)</f>
        <v/>
      </c>
      <c r="V65" s="65" t="str">
        <f t="array" ref="V65">IF(OR(AJ65=$AR$59, AJ65=$AR$60),"", AJ65)</f>
        <v/>
      </c>
      <c r="W65" s="65" t="str">
        <f t="array" ref="W65">IF(OR(AK65=$AR$59, AK65=$AR$60),"", AK65)</f>
        <v/>
      </c>
      <c r="X65" s="65" t="str">
        <f t="array" ref="X65">IF(OR(AL65=$AR$59, AL65=$AR$60),"", AL65)</f>
        <v/>
      </c>
      <c r="Y65" s="65" t="str">
        <f t="array" ref="Y65">IF(OR(AM65=$AR$59, AM65=$AR$60),"", AM65)</f>
        <v/>
      </c>
      <c r="Z65" s="65" t="str">
        <f t="array" ref="Z65">IF(OR(AN65=$AR$59, AN65=$AR$60),"", AN65)</f>
        <v/>
      </c>
      <c r="AA65" s="65" t="str">
        <f t="array" ref="AA65">IF(OR(AO65=$AR$59, AO65=$AR$60),"", AO65)</f>
        <v/>
      </c>
      <c r="AB65" s="66" t="str">
        <f t="array" ref="AB65">IF(OR(AP65=$AR$59, AP65=$AR$60),"", AP65)</f>
        <v/>
      </c>
      <c r="AD65" s="20" t="s">
        <v>7</v>
      </c>
      <c r="AE65" s="69" t="str">
        <f t="array" ref="AE65">_xlfn.TEXTJOIN("",,C65,$E$57," ",$B$57)</f>
        <v>% w/v PS80</v>
      </c>
      <c r="AF65" s="69" t="str">
        <f t="array" ref="AF65">_xlfn.TEXTJOIN("",,D65,$E$57," ",$B$57)</f>
        <v>0% w/v PS80</v>
      </c>
      <c r="AG65" s="69" t="str">
        <f t="array" ref="AG65">_xlfn.TEXTJOIN("",,E65,$E$57," ",$B$57)</f>
        <v>0% w/v PS80</v>
      </c>
      <c r="AH65" s="69" t="str">
        <f t="array" ref="AH65">_xlfn.TEXTJOIN("",,F65,$E$57," ",$B$57)</f>
        <v>0% w/v PS80</v>
      </c>
      <c r="AI65" s="69" t="str">
        <f t="array" ref="AI65">_xlfn.TEXTJOIN("",,G65,$E$57," ",$B$57)</f>
        <v>0% w/v PS80</v>
      </c>
      <c r="AJ65" s="69" t="str">
        <f t="array" ref="AJ65">_xlfn.TEXTJOIN("",,H65,$E$57," ",$B$57)</f>
        <v>0% w/v PS80</v>
      </c>
      <c r="AK65" s="69" t="str">
        <f t="array" ref="AK65">_xlfn.TEXTJOIN("",,I65,$E$57," ",$B$57)</f>
        <v>0% w/v PS80</v>
      </c>
      <c r="AL65" s="69" t="str">
        <f t="array" ref="AL65">_xlfn.TEXTJOIN("",,J65,$E$57," ",$B$57)</f>
        <v>0% w/v PS80</v>
      </c>
      <c r="AM65" s="69" t="str">
        <f t="array" ref="AM65">_xlfn.TEXTJOIN("",,K65,$E$57," ",$B$57)</f>
        <v>0% w/v PS80</v>
      </c>
      <c r="AN65" s="69" t="str">
        <f t="array" ref="AN65">_xlfn.TEXTJOIN("",,L65,$E$57," ",$B$57)</f>
        <v>0% w/v PS80</v>
      </c>
      <c r="AO65" s="69" t="str">
        <f t="array" ref="AO65">_xlfn.TEXTJOIN("",,M65,$E$57," ",$B$57)</f>
        <v>0% w/v PS80</v>
      </c>
      <c r="AP65" s="70" t="str">
        <f t="array" ref="AP65">_xlfn.TEXTJOIN("",,N65,$E$57," ",$B$57)</f>
        <v>% w/v PS80</v>
      </c>
    </row>
    <row r="66" spans="2:44" s="3" customFormat="1" ht="23.4" customHeight="1" thickBot="1" x14ac:dyDescent="0.35">
      <c r="B66" s="21" t="s">
        <v>8</v>
      </c>
      <c r="C66" s="10"/>
      <c r="D66" s="75"/>
      <c r="E66" s="75"/>
      <c r="F66" s="75"/>
      <c r="G66" s="75"/>
      <c r="H66" s="75"/>
      <c r="I66" s="75"/>
      <c r="J66" s="76"/>
      <c r="K66" s="75"/>
      <c r="L66" s="75"/>
      <c r="M66" s="75"/>
      <c r="N66" s="11"/>
      <c r="P66" s="21" t="s">
        <v>8</v>
      </c>
      <c r="Q66" s="67" t="str">
        <f t="array" ref="Q66">IF(OR(AE66=$AR$59, AE66=$AR$60),"", AE66)</f>
        <v/>
      </c>
      <c r="R66" s="67" t="str">
        <f t="array" ref="R66">IF(OR(AF66=$AR$59, AF66=$AR$60),"", AF66)</f>
        <v/>
      </c>
      <c r="S66" s="67" t="str">
        <f t="array" ref="S66">IF(OR(AG66=$AR$59, AG66=$AR$60),"", AG66)</f>
        <v/>
      </c>
      <c r="T66" s="67" t="str">
        <f t="array" ref="T66">IF(OR(AH66=$AR$59, AH66=$AR$60),"", AH66)</f>
        <v/>
      </c>
      <c r="U66" s="67" t="str">
        <f t="array" ref="U66">IF(OR(AI66=$AR$59, AI66=$AR$60),"", AI66)</f>
        <v/>
      </c>
      <c r="V66" s="67" t="str">
        <f t="array" ref="V66">IF(OR(AJ66=$AR$59, AJ66=$AR$60),"", AJ66)</f>
        <v/>
      </c>
      <c r="W66" s="67" t="str">
        <f t="array" ref="W66">IF(OR(AK66=$AR$59, AK66=$AR$60),"", AK66)</f>
        <v/>
      </c>
      <c r="X66" s="67" t="str">
        <f t="array" ref="X66">IF(OR(AL66=$AR$59, AL66=$AR$60),"", AL66)</f>
        <v/>
      </c>
      <c r="Y66" s="67" t="str">
        <f t="array" ref="Y66">IF(OR(AM66=$AR$59, AM66=$AR$60),"", AM66)</f>
        <v/>
      </c>
      <c r="Z66" s="67" t="str">
        <f t="array" ref="Z66">IF(OR(AN66=$AR$59, AN66=$AR$60),"", AN66)</f>
        <v/>
      </c>
      <c r="AA66" s="67" t="str">
        <f t="array" ref="AA66">IF(OR(AO66=$AR$59, AO66=$AR$60),"", AO66)</f>
        <v/>
      </c>
      <c r="AB66" s="68" t="str">
        <f t="array" ref="AB66">IF(OR(AP66=$AR$59, AP66=$AR$60),"", AP66)</f>
        <v/>
      </c>
      <c r="AD66" s="21" t="s">
        <v>8</v>
      </c>
      <c r="AE66" s="71" t="str">
        <f t="array" ref="AE66">_xlfn.TEXTJOIN("",,C66,$E$57," ",$B$57)</f>
        <v>% w/v PS80</v>
      </c>
      <c r="AF66" s="71" t="str">
        <f t="array" ref="AF66">_xlfn.TEXTJOIN("",,D66,$E$57," ",$B$57)</f>
        <v>% w/v PS80</v>
      </c>
      <c r="AG66" s="71" t="str">
        <f t="array" ref="AG66">_xlfn.TEXTJOIN("",,E66,$E$57," ",$B$57)</f>
        <v>% w/v PS80</v>
      </c>
      <c r="AH66" s="71" t="str">
        <f t="array" ref="AH66">_xlfn.TEXTJOIN("",,F66,$E$57," ",$B$57)</f>
        <v>% w/v PS80</v>
      </c>
      <c r="AI66" s="71" t="str">
        <f t="array" ref="AI66">_xlfn.TEXTJOIN("",,G66,$E$57," ",$B$57)</f>
        <v>% w/v PS80</v>
      </c>
      <c r="AJ66" s="71" t="str">
        <f t="array" ref="AJ66">_xlfn.TEXTJOIN("",,H66,$E$57," ",$B$57)</f>
        <v>% w/v PS80</v>
      </c>
      <c r="AK66" s="71" t="str">
        <f t="array" ref="AK66">_xlfn.TEXTJOIN("",,I66,$E$57," ",$B$57)</f>
        <v>% w/v PS80</v>
      </c>
      <c r="AL66" s="71" t="str">
        <f t="array" ref="AL66">_xlfn.TEXTJOIN("",,J66,$E$57," ",$B$57)</f>
        <v>% w/v PS80</v>
      </c>
      <c r="AM66" s="71" t="str">
        <f t="array" ref="AM66">_xlfn.TEXTJOIN("",,K66,$E$57," ",$B$57)</f>
        <v>% w/v PS80</v>
      </c>
      <c r="AN66" s="71" t="str">
        <f t="array" ref="AN66">_xlfn.TEXTJOIN("",,L66,$E$57," ",$B$57)</f>
        <v>% w/v PS80</v>
      </c>
      <c r="AO66" s="71" t="str">
        <f t="array" ref="AO66">_xlfn.TEXTJOIN("",,M66,$E$57," ",$B$57)</f>
        <v>% w/v PS80</v>
      </c>
      <c r="AP66" s="72" t="str">
        <f t="array" ref="AP66">_xlfn.TEXTJOIN("",,N66,$E$57," ",$B$57)</f>
        <v>% w/v PS80</v>
      </c>
    </row>
    <row r="67" spans="2:44" s="3" customFormat="1" ht="22.8" x14ac:dyDescent="0.3">
      <c r="B67" s="22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</row>
    <row r="68" spans="2:44" s="3" customFormat="1" ht="23.4" thickBot="1" x14ac:dyDescent="0.45">
      <c r="B68" s="23" t="s">
        <v>129</v>
      </c>
      <c r="C68" s="9"/>
      <c r="D68" s="9"/>
      <c r="E68" s="9"/>
      <c r="F68" s="9" t="s">
        <v>121</v>
      </c>
      <c r="G68" s="9"/>
      <c r="H68" s="9"/>
      <c r="I68" s="9"/>
      <c r="J68" s="9"/>
      <c r="K68" s="9"/>
      <c r="L68" s="9"/>
      <c r="M68" s="9"/>
      <c r="N68" s="9"/>
      <c r="P68" s="96" t="s">
        <v>130</v>
      </c>
      <c r="Q68" s="96"/>
      <c r="R68" s="96"/>
      <c r="S68" s="2"/>
      <c r="T68" s="2"/>
      <c r="U68" s="2"/>
      <c r="V68" s="2"/>
      <c r="W68" s="2"/>
      <c r="X68" s="2"/>
      <c r="Y68" s="2"/>
      <c r="Z68" s="2"/>
      <c r="AA68" s="2"/>
      <c r="AB68" s="2"/>
      <c r="AD68" s="95" t="s">
        <v>138</v>
      </c>
      <c r="AE68" s="95"/>
      <c r="AF68" s="95"/>
      <c r="AG68" s="2"/>
      <c r="AH68" s="2"/>
      <c r="AI68" s="2"/>
      <c r="AJ68" s="2"/>
      <c r="AK68" s="2"/>
      <c r="AL68" s="2"/>
      <c r="AM68" s="2"/>
      <c r="AN68" s="2"/>
      <c r="AO68" s="2"/>
      <c r="AP68" s="2"/>
    </row>
    <row r="69" spans="2:44" s="3" customFormat="1" ht="22.8" x14ac:dyDescent="0.4">
      <c r="B69" s="17"/>
      <c r="C69" s="12">
        <v>1</v>
      </c>
      <c r="D69" s="12">
        <v>2</v>
      </c>
      <c r="E69" s="12">
        <v>3</v>
      </c>
      <c r="F69" s="12">
        <v>4</v>
      </c>
      <c r="G69" s="12">
        <v>5</v>
      </c>
      <c r="H69" s="12">
        <v>6</v>
      </c>
      <c r="I69" s="12">
        <v>7</v>
      </c>
      <c r="J69" s="12">
        <v>8</v>
      </c>
      <c r="K69" s="12">
        <v>9</v>
      </c>
      <c r="L69" s="12">
        <v>10</v>
      </c>
      <c r="M69" s="12">
        <v>11</v>
      </c>
      <c r="N69" s="13">
        <v>12</v>
      </c>
      <c r="P69" s="17"/>
      <c r="Q69" s="12">
        <v>1</v>
      </c>
      <c r="R69" s="12">
        <v>2</v>
      </c>
      <c r="S69" s="12">
        <v>3</v>
      </c>
      <c r="T69" s="12">
        <v>4</v>
      </c>
      <c r="U69" s="12">
        <v>5</v>
      </c>
      <c r="V69" s="12">
        <v>6</v>
      </c>
      <c r="W69" s="12">
        <v>7</v>
      </c>
      <c r="X69" s="12">
        <v>8</v>
      </c>
      <c r="Y69" s="12">
        <v>9</v>
      </c>
      <c r="Z69" s="12">
        <v>10</v>
      </c>
      <c r="AA69" s="12">
        <v>11</v>
      </c>
      <c r="AB69" s="13">
        <v>12</v>
      </c>
      <c r="AD69" s="17"/>
      <c r="AE69" s="6">
        <v>1</v>
      </c>
      <c r="AF69" s="6">
        <v>2</v>
      </c>
      <c r="AG69" s="6">
        <v>3</v>
      </c>
      <c r="AH69" s="6">
        <v>4</v>
      </c>
      <c r="AI69" s="6">
        <v>5</v>
      </c>
      <c r="AJ69" s="6">
        <v>6</v>
      </c>
      <c r="AK69" s="6">
        <v>7</v>
      </c>
      <c r="AL69" s="6">
        <v>8</v>
      </c>
      <c r="AM69" s="6">
        <v>9</v>
      </c>
      <c r="AN69" s="6">
        <v>10</v>
      </c>
      <c r="AO69" s="6">
        <v>11</v>
      </c>
      <c r="AP69" s="7">
        <v>12</v>
      </c>
    </row>
    <row r="70" spans="2:44" s="3" customFormat="1" ht="22.8" x14ac:dyDescent="0.3">
      <c r="B70" s="20" t="s">
        <v>1</v>
      </c>
      <c r="C70" s="37"/>
      <c r="D70" s="37"/>
      <c r="E70" s="37"/>
      <c r="F70" s="37"/>
      <c r="G70" s="37"/>
      <c r="H70" s="37"/>
      <c r="I70" s="37"/>
      <c r="J70" s="37"/>
      <c r="K70" s="37"/>
      <c r="L70" s="34"/>
      <c r="M70" s="37"/>
      <c r="N70" s="8"/>
      <c r="P70" s="20" t="s">
        <v>1</v>
      </c>
      <c r="Q70" s="65" t="str">
        <f t="array" ref="Q70">IF(OR(AE70=$AR$70, AE70=$AR$71),"", AE70)</f>
        <v/>
      </c>
      <c r="R70" s="65" t="str">
        <f t="array" ref="R70">IF(OR(AF70=$AR$70, AF70=$AR$71),"", AF70)</f>
        <v/>
      </c>
      <c r="S70" s="65" t="str">
        <f t="array" ref="S70">IF(OR(AG70=$AR$70, AG70=$AR$71),"", AG70)</f>
        <v/>
      </c>
      <c r="T70" s="65" t="str">
        <f t="array" ref="T70">IF(OR(AH70=$AR$70, AH70=$AR$71),"", AH70)</f>
        <v/>
      </c>
      <c r="U70" s="65" t="str">
        <f t="array" ref="U70">IF(OR(AI70=$AR$70, AI70=$AR$71),"", AI70)</f>
        <v/>
      </c>
      <c r="V70" s="65" t="str">
        <f t="array" ref="V70">IF(OR(AJ70=$AR$70, AJ70=$AR$71),"", AJ70)</f>
        <v/>
      </c>
      <c r="W70" s="65" t="str">
        <f t="array" ref="W70">IF(OR(AK70=$AR$70, AK70=$AR$71),"", AK70)</f>
        <v/>
      </c>
      <c r="X70" s="65" t="str">
        <f t="array" ref="X70">IF(OR(AL70=$AR$70, AL70=$AR$71),"", AL70)</f>
        <v/>
      </c>
      <c r="Y70" s="65" t="str">
        <f t="array" ref="Y70">IF(OR(AM70=$AR$70, AM70=$AR$71),"", AM70)</f>
        <v/>
      </c>
      <c r="Z70" s="65" t="str">
        <f t="array" ref="Z70">IF(OR(AN70=$AR$70, AN70=$AR$71),"", AN70)</f>
        <v/>
      </c>
      <c r="AA70" s="65" t="str">
        <f t="array" ref="AA70">IF(OR(AO70=$AR$70, AO70=$AR$71),"", AO70)</f>
        <v/>
      </c>
      <c r="AB70" s="66" t="str">
        <f t="array" ref="AB70">IF(OR(AP70=$AR$70, AP70=$AR$71),"", AP70)</f>
        <v/>
      </c>
      <c r="AD70" s="20" t="s">
        <v>1</v>
      </c>
      <c r="AE70" s="69" t="str">
        <f t="array" ref="AE70">_xlfn.TEXTJOIN("",,C70,$F$68," ",$B$68)</f>
        <v>% w/v PX188</v>
      </c>
      <c r="AF70" s="69" t="str">
        <f t="array" ref="AF70">_xlfn.TEXTJOIN("",,D70,$F$68," ",$B$68)</f>
        <v>% w/v PX188</v>
      </c>
      <c r="AG70" s="69" t="str">
        <f t="array" ref="AG70">_xlfn.TEXTJOIN("",,E70,$F$68," ",$B$68)</f>
        <v>% w/v PX188</v>
      </c>
      <c r="AH70" s="69" t="str">
        <f t="array" ref="AH70">_xlfn.TEXTJOIN("",,F70,$F$68," ",$B$68)</f>
        <v>% w/v PX188</v>
      </c>
      <c r="AI70" s="69" t="str">
        <f t="array" ref="AI70">_xlfn.TEXTJOIN("",,G70,$F$68," ",$B$68)</f>
        <v>% w/v PX188</v>
      </c>
      <c r="AJ70" s="69" t="str">
        <f t="array" ref="AJ70">_xlfn.TEXTJOIN("",,H70,$F$68," ",$B$68)</f>
        <v>% w/v PX188</v>
      </c>
      <c r="AK70" s="69" t="str">
        <f t="array" ref="AK70">_xlfn.TEXTJOIN("",,I70,$F$68," ",$B$68)</f>
        <v>% w/v PX188</v>
      </c>
      <c r="AL70" s="69" t="str">
        <f t="array" ref="AL70">_xlfn.TEXTJOIN("",,J70,$F$68," ",$B$68)</f>
        <v>% w/v PX188</v>
      </c>
      <c r="AM70" s="69" t="str">
        <f t="array" ref="AM70">_xlfn.TEXTJOIN("",,K70,$F$68," ",$B$68)</f>
        <v>% w/v PX188</v>
      </c>
      <c r="AN70" s="69" t="str">
        <f t="array" ref="AN70">_xlfn.TEXTJOIN("",,L70,$F$68," ",$B$68)</f>
        <v>% w/v PX188</v>
      </c>
      <c r="AO70" s="69" t="str">
        <f t="array" ref="AO70">_xlfn.TEXTJOIN("",,M70,$F$68," ",$B$68)</f>
        <v>% w/v PX188</v>
      </c>
      <c r="AP70" s="69" t="str">
        <f t="array" ref="AP70">_xlfn.TEXTJOIN("",,N70,$F$68," ",$B$68)</f>
        <v>% w/v PX188</v>
      </c>
      <c r="AR70" s="3" t="str">
        <f>$AE$70</f>
        <v>% w/v PX188</v>
      </c>
    </row>
    <row r="71" spans="2:44" s="3" customFormat="1" ht="28.8" x14ac:dyDescent="0.3">
      <c r="B71" s="20" t="s">
        <v>2</v>
      </c>
      <c r="C71" s="37"/>
      <c r="D71" s="64">
        <v>0</v>
      </c>
      <c r="E71" s="64">
        <v>0</v>
      </c>
      <c r="F71" s="64">
        <v>0</v>
      </c>
      <c r="G71" s="64">
        <v>0</v>
      </c>
      <c r="H71" s="64">
        <v>0</v>
      </c>
      <c r="I71" s="64">
        <v>0</v>
      </c>
      <c r="J71" s="64">
        <v>0</v>
      </c>
      <c r="K71" s="37">
        <v>0</v>
      </c>
      <c r="L71" s="64">
        <v>0</v>
      </c>
      <c r="M71" s="64">
        <v>0</v>
      </c>
      <c r="N71" s="8"/>
      <c r="P71" s="20" t="s">
        <v>2</v>
      </c>
      <c r="Q71" s="65" t="str">
        <f t="array" ref="Q71">IF(OR(AE71=$AR$70, AE71=$AR$71),"", AE71)</f>
        <v/>
      </c>
      <c r="R71" s="65" t="str">
        <f t="array" ref="R71">IF(OR(AF71=$AR$70, AF71=$AR$71),"", AF71)</f>
        <v/>
      </c>
      <c r="S71" s="65" t="str">
        <f t="array" ref="S71">IF(OR(AG71=$AR$70, AG71=$AR$71),"", AG71)</f>
        <v/>
      </c>
      <c r="T71" s="65" t="str">
        <f t="array" ref="T71">IF(OR(AH71=$AR$70, AH71=$AR$71),"", AH71)</f>
        <v/>
      </c>
      <c r="U71" s="65" t="str">
        <f t="array" ref="U71">IF(OR(AI71=$AR$70, AI71=$AR$71),"", AI71)</f>
        <v/>
      </c>
      <c r="V71" s="65" t="str">
        <f t="array" ref="V71">IF(OR(AJ71=$AR$70, AJ71=$AR$71),"", AJ71)</f>
        <v/>
      </c>
      <c r="W71" s="65" t="str">
        <f t="array" ref="W71">IF(OR(AK71=$AR$70, AK71=$AR$71),"", AK71)</f>
        <v/>
      </c>
      <c r="X71" s="65" t="str">
        <f t="array" ref="X71">IF(OR(AL71=$AR$70, AL71=$AR$71),"", AL71)</f>
        <v/>
      </c>
      <c r="Y71" s="65" t="str">
        <f t="array" ref="Y71">IF(OR(AM71=$AR$70, AM71=$AR$71),"", AM71)</f>
        <v/>
      </c>
      <c r="Z71" s="65" t="str">
        <f t="array" ref="Z71">IF(OR(AN71=$AR$70, AN71=$AR$71),"", AN71)</f>
        <v/>
      </c>
      <c r="AA71" s="65" t="str">
        <f t="array" ref="AA71">IF(OR(AO71=$AR$70, AO71=$AR$71),"", AO71)</f>
        <v/>
      </c>
      <c r="AB71" s="66" t="str">
        <f t="array" ref="AB71">IF(OR(AP71=$AR$70, AP71=$AR$71),"", AP71)</f>
        <v/>
      </c>
      <c r="AD71" s="20" t="s">
        <v>2</v>
      </c>
      <c r="AE71" s="69" t="str">
        <f t="array" ref="AE71">_xlfn.TEXTJOIN("",,C71,$F$68," ",$B$68)</f>
        <v>% w/v PX188</v>
      </c>
      <c r="AF71" s="69" t="str">
        <f t="array" ref="AF71">_xlfn.TEXTJOIN("",,D71,$F$68," ",$B$68)</f>
        <v>0% w/v PX188</v>
      </c>
      <c r="AG71" s="69" t="str">
        <f t="array" ref="AG71">_xlfn.TEXTJOIN("",,E71,$F$68," ",$B$68)</f>
        <v>0% w/v PX188</v>
      </c>
      <c r="AH71" s="69" t="str">
        <f t="array" ref="AH71">_xlfn.TEXTJOIN("",,F71,$F$68," ",$B$68)</f>
        <v>0% w/v PX188</v>
      </c>
      <c r="AI71" s="69" t="str">
        <f t="array" ref="AI71">_xlfn.TEXTJOIN("",,G71,$F$68," ",$B$68)</f>
        <v>0% w/v PX188</v>
      </c>
      <c r="AJ71" s="69" t="str">
        <f t="array" ref="AJ71">_xlfn.TEXTJOIN("",,H71,$F$68," ",$B$68)</f>
        <v>0% w/v PX188</v>
      </c>
      <c r="AK71" s="69" t="str">
        <f t="array" ref="AK71">_xlfn.TEXTJOIN("",,I71,$F$68," ",$B$68)</f>
        <v>0% w/v PX188</v>
      </c>
      <c r="AL71" s="69" t="str">
        <f t="array" ref="AL71">_xlfn.TEXTJOIN("",,J71,$F$68," ",$B$68)</f>
        <v>0% w/v PX188</v>
      </c>
      <c r="AM71" s="69" t="str">
        <f t="array" ref="AM71">_xlfn.TEXTJOIN("",,K71,$F$68," ",$B$68)</f>
        <v>0% w/v PX188</v>
      </c>
      <c r="AN71" s="69" t="str">
        <f t="array" ref="AN71">_xlfn.TEXTJOIN("",,L71,$F$68," ",$B$68)</f>
        <v>0% w/v PX188</v>
      </c>
      <c r="AO71" s="69" t="str">
        <f t="array" ref="AO71">_xlfn.TEXTJOIN("",,M71,$F$68," ",$B$68)</f>
        <v>0% w/v PX188</v>
      </c>
      <c r="AP71" s="69" t="str">
        <f t="array" ref="AP71">_xlfn.TEXTJOIN("",,N71,$F$68," ",$B$68)</f>
        <v>% w/v PX188</v>
      </c>
      <c r="AR71" s="3" t="str">
        <f>_xlfn.TEXTJOIN("",,"0",AR70)</f>
        <v>0% w/v PX188</v>
      </c>
    </row>
    <row r="72" spans="2:44" s="3" customFormat="1" ht="22.8" x14ac:dyDescent="0.3">
      <c r="B72" s="20" t="s">
        <v>3</v>
      </c>
      <c r="C72" s="37"/>
      <c r="D72" s="64">
        <v>0</v>
      </c>
      <c r="E72" s="64">
        <v>0</v>
      </c>
      <c r="F72" s="64">
        <v>0</v>
      </c>
      <c r="G72" s="64">
        <v>0</v>
      </c>
      <c r="H72" s="64">
        <v>0</v>
      </c>
      <c r="I72" s="64">
        <v>0</v>
      </c>
      <c r="J72" s="64">
        <v>0</v>
      </c>
      <c r="K72" s="37">
        <v>0</v>
      </c>
      <c r="L72" s="64">
        <v>0</v>
      </c>
      <c r="M72" s="64">
        <v>0</v>
      </c>
      <c r="N72" s="8"/>
      <c r="P72" s="20" t="s">
        <v>3</v>
      </c>
      <c r="Q72" s="65" t="str">
        <f t="array" ref="Q72">IF(OR(AE72=$AR$70, AE72=$AR$71),"", AE72)</f>
        <v/>
      </c>
      <c r="R72" s="65" t="str">
        <f t="array" ref="R72">IF(OR(AF72=$AR$70, AF72=$AR$71),"", AF72)</f>
        <v/>
      </c>
      <c r="S72" s="65" t="str">
        <f t="array" ref="S72">IF(OR(AG72=$AR$70, AG72=$AR$71),"", AG72)</f>
        <v/>
      </c>
      <c r="T72" s="65" t="str">
        <f t="array" ref="T72">IF(OR(AH72=$AR$70, AH72=$AR$71),"", AH72)</f>
        <v/>
      </c>
      <c r="U72" s="65" t="str">
        <f t="array" ref="U72">IF(OR(AI72=$AR$70, AI72=$AR$71),"", AI72)</f>
        <v/>
      </c>
      <c r="V72" s="65" t="str">
        <f t="array" ref="V72">IF(OR(AJ72=$AR$70, AJ72=$AR$71),"", AJ72)</f>
        <v/>
      </c>
      <c r="W72" s="65" t="str">
        <f t="array" ref="W72">IF(OR(AK72=$AR$70, AK72=$AR$71),"", AK72)</f>
        <v/>
      </c>
      <c r="X72" s="65" t="str">
        <f t="array" ref="X72">IF(OR(AL72=$AR$70, AL72=$AR$71),"", AL72)</f>
        <v/>
      </c>
      <c r="Y72" s="65" t="str">
        <f t="array" ref="Y72">IF(OR(AM72=$AR$70, AM72=$AR$71),"", AM72)</f>
        <v/>
      </c>
      <c r="Z72" s="65" t="str">
        <f t="array" ref="Z72">IF(OR(AN72=$AR$70, AN72=$AR$71),"", AN72)</f>
        <v/>
      </c>
      <c r="AA72" s="65" t="str">
        <f t="array" ref="AA72">IF(OR(AO72=$AR$70, AO72=$AR$71),"", AO72)</f>
        <v/>
      </c>
      <c r="AB72" s="66" t="str">
        <f t="array" ref="AB72">IF(OR(AP72=$AR$70, AP72=$AR$71),"", AP72)</f>
        <v/>
      </c>
      <c r="AD72" s="20" t="s">
        <v>3</v>
      </c>
      <c r="AE72" s="69" t="str">
        <f t="array" ref="AE72">_xlfn.TEXTJOIN("",,C72,$F$68," ",$B$68)</f>
        <v>% w/v PX188</v>
      </c>
      <c r="AF72" s="69" t="str">
        <f t="array" ref="AF72">_xlfn.TEXTJOIN("",,D72,$F$68," ",$B$68)</f>
        <v>0% w/v PX188</v>
      </c>
      <c r="AG72" s="69" t="str">
        <f t="array" ref="AG72">_xlfn.TEXTJOIN("",,E72,$F$68," ",$B$68)</f>
        <v>0% w/v PX188</v>
      </c>
      <c r="AH72" s="69" t="str">
        <f t="array" ref="AH72">_xlfn.TEXTJOIN("",,F72,$F$68," ",$B$68)</f>
        <v>0% w/v PX188</v>
      </c>
      <c r="AI72" s="69" t="str">
        <f t="array" ref="AI72">_xlfn.TEXTJOIN("",,G72,$F$68," ",$B$68)</f>
        <v>0% w/v PX188</v>
      </c>
      <c r="AJ72" s="69" t="str">
        <f t="array" ref="AJ72">_xlfn.TEXTJOIN("",,H72,$F$68," ",$B$68)</f>
        <v>0% w/v PX188</v>
      </c>
      <c r="AK72" s="69" t="str">
        <f t="array" ref="AK72">_xlfn.TEXTJOIN("",,I72,$F$68," ",$B$68)</f>
        <v>0% w/v PX188</v>
      </c>
      <c r="AL72" s="69" t="str">
        <f t="array" ref="AL72">_xlfn.TEXTJOIN("",,J72,$F$68," ",$B$68)</f>
        <v>0% w/v PX188</v>
      </c>
      <c r="AM72" s="69" t="str">
        <f t="array" ref="AM72">_xlfn.TEXTJOIN("",,K72,$F$68," ",$B$68)</f>
        <v>0% w/v PX188</v>
      </c>
      <c r="AN72" s="69" t="str">
        <f t="array" ref="AN72">_xlfn.TEXTJOIN("",,L72,$F$68," ",$B$68)</f>
        <v>0% w/v PX188</v>
      </c>
      <c r="AO72" s="69" t="str">
        <f t="array" ref="AO72">_xlfn.TEXTJOIN("",,M72,$F$68," ",$B$68)</f>
        <v>0% w/v PX188</v>
      </c>
      <c r="AP72" s="69" t="str">
        <f t="array" ref="AP72">_xlfn.TEXTJOIN("",,N72,$F$68," ",$B$68)</f>
        <v>% w/v PX188</v>
      </c>
    </row>
    <row r="73" spans="2:44" s="3" customFormat="1" ht="22.8" x14ac:dyDescent="0.3">
      <c r="B73" s="20" t="s">
        <v>4</v>
      </c>
      <c r="C73" s="37"/>
      <c r="D73" s="64">
        <v>0</v>
      </c>
      <c r="E73" s="64">
        <v>0</v>
      </c>
      <c r="F73" s="64">
        <v>0</v>
      </c>
      <c r="G73" s="64">
        <v>0</v>
      </c>
      <c r="H73" s="64">
        <v>0</v>
      </c>
      <c r="I73" s="64">
        <v>0</v>
      </c>
      <c r="J73" s="64">
        <v>0</v>
      </c>
      <c r="K73" s="37">
        <v>0</v>
      </c>
      <c r="L73" s="64">
        <v>0</v>
      </c>
      <c r="M73" s="64">
        <v>0</v>
      </c>
      <c r="N73" s="8"/>
      <c r="P73" s="20" t="s">
        <v>4</v>
      </c>
      <c r="Q73" s="65" t="str">
        <f t="array" ref="Q73">IF(OR(AE73=$AR$70, AE73=$AR$71),"", AE73)</f>
        <v/>
      </c>
      <c r="R73" s="65" t="str">
        <f t="array" ref="R73">IF(OR(AF73=$AR$70, AF73=$AR$71),"", AF73)</f>
        <v/>
      </c>
      <c r="S73" s="65" t="str">
        <f t="array" ref="S73">IF(OR(AG73=$AR$70, AG73=$AR$71),"", AG73)</f>
        <v/>
      </c>
      <c r="T73" s="65" t="str">
        <f t="array" ref="T73">IF(OR(AH73=$AR$70, AH73=$AR$71),"", AH73)</f>
        <v/>
      </c>
      <c r="U73" s="65" t="str">
        <f t="array" ref="U73">IF(OR(AI73=$AR$70, AI73=$AR$71),"", AI73)</f>
        <v/>
      </c>
      <c r="V73" s="65" t="str">
        <f t="array" ref="V73">IF(OR(AJ73=$AR$70, AJ73=$AR$71),"", AJ73)</f>
        <v/>
      </c>
      <c r="W73" s="65" t="str">
        <f t="array" ref="W73">IF(OR(AK73=$AR$70, AK73=$AR$71),"", AK73)</f>
        <v/>
      </c>
      <c r="X73" s="65" t="str">
        <f t="array" ref="X73">IF(OR(AL73=$AR$70, AL73=$AR$71),"", AL73)</f>
        <v/>
      </c>
      <c r="Y73" s="65" t="str">
        <f t="array" ref="Y73">IF(OR(AM73=$AR$70, AM73=$AR$71),"", AM73)</f>
        <v/>
      </c>
      <c r="Z73" s="65" t="str">
        <f t="array" ref="Z73">IF(OR(AN73=$AR$70, AN73=$AR$71),"", AN73)</f>
        <v/>
      </c>
      <c r="AA73" s="65" t="str">
        <f t="array" ref="AA73">IF(OR(AO73=$AR$70, AO73=$AR$71),"", AO73)</f>
        <v/>
      </c>
      <c r="AB73" s="66" t="str">
        <f t="array" ref="AB73">IF(OR(AP73=$AR$70, AP73=$AR$71),"", AP73)</f>
        <v/>
      </c>
      <c r="AD73" s="20" t="s">
        <v>4</v>
      </c>
      <c r="AE73" s="69" t="str">
        <f t="array" ref="AE73">_xlfn.TEXTJOIN("",,C73,$F$68," ",$B$68)</f>
        <v>% w/v PX188</v>
      </c>
      <c r="AF73" s="69" t="str">
        <f t="array" ref="AF73">_xlfn.TEXTJOIN("",,D73,$F$68," ",$B$68)</f>
        <v>0% w/v PX188</v>
      </c>
      <c r="AG73" s="69" t="str">
        <f t="array" ref="AG73">_xlfn.TEXTJOIN("",,E73,$F$68," ",$B$68)</f>
        <v>0% w/v PX188</v>
      </c>
      <c r="AH73" s="69" t="str">
        <f t="array" ref="AH73">_xlfn.TEXTJOIN("",,F73,$F$68," ",$B$68)</f>
        <v>0% w/v PX188</v>
      </c>
      <c r="AI73" s="69" t="str">
        <f t="array" ref="AI73">_xlfn.TEXTJOIN("",,G73,$F$68," ",$B$68)</f>
        <v>0% w/v PX188</v>
      </c>
      <c r="AJ73" s="69" t="str">
        <f t="array" ref="AJ73">_xlfn.TEXTJOIN("",,H73,$F$68," ",$B$68)</f>
        <v>0% w/v PX188</v>
      </c>
      <c r="AK73" s="69" t="str">
        <f t="array" ref="AK73">_xlfn.TEXTJOIN("",,I73,$F$68," ",$B$68)</f>
        <v>0% w/v PX188</v>
      </c>
      <c r="AL73" s="69" t="str">
        <f t="array" ref="AL73">_xlfn.TEXTJOIN("",,J73,$F$68," ",$B$68)</f>
        <v>0% w/v PX188</v>
      </c>
      <c r="AM73" s="69" t="str">
        <f t="array" ref="AM73">_xlfn.TEXTJOIN("",,K73,$F$68," ",$B$68)</f>
        <v>0% w/v PX188</v>
      </c>
      <c r="AN73" s="69" t="str">
        <f t="array" ref="AN73">_xlfn.TEXTJOIN("",,L73,$F$68," ",$B$68)</f>
        <v>0% w/v PX188</v>
      </c>
      <c r="AO73" s="69" t="str">
        <f t="array" ref="AO73">_xlfn.TEXTJOIN("",,M73,$F$68," ",$B$68)</f>
        <v>0% w/v PX188</v>
      </c>
      <c r="AP73" s="69" t="str">
        <f t="array" ref="AP73">_xlfn.TEXTJOIN("",,N73,$F$68," ",$B$68)</f>
        <v>% w/v PX188</v>
      </c>
    </row>
    <row r="74" spans="2:44" s="3" customFormat="1" ht="22.8" x14ac:dyDescent="0.3">
      <c r="B74" s="20" t="s">
        <v>5</v>
      </c>
      <c r="C74" s="37"/>
      <c r="D74" s="64">
        <v>0</v>
      </c>
      <c r="E74" s="64">
        <v>0</v>
      </c>
      <c r="F74" s="64">
        <v>0</v>
      </c>
      <c r="G74" s="64">
        <v>0</v>
      </c>
      <c r="H74" s="64">
        <v>0</v>
      </c>
      <c r="I74" s="64">
        <v>0</v>
      </c>
      <c r="J74" s="64">
        <v>0</v>
      </c>
      <c r="K74" s="37">
        <v>0</v>
      </c>
      <c r="L74" s="64">
        <v>0</v>
      </c>
      <c r="M74" s="64">
        <v>0</v>
      </c>
      <c r="N74" s="8"/>
      <c r="P74" s="20" t="s">
        <v>5</v>
      </c>
      <c r="Q74" s="65" t="str">
        <f t="array" ref="Q74">IF(OR(AE74=$AR$70, AE74=$AR$71),"", AE74)</f>
        <v/>
      </c>
      <c r="R74" s="65" t="str">
        <f t="array" ref="R74">IF(OR(AF74=$AR$70, AF74=$AR$71),"", AF74)</f>
        <v/>
      </c>
      <c r="S74" s="65" t="str">
        <f t="array" ref="S74">IF(OR(AG74=$AR$70, AG74=$AR$71),"", AG74)</f>
        <v/>
      </c>
      <c r="T74" s="65" t="str">
        <f t="array" ref="T74">IF(OR(AH74=$AR$70, AH74=$AR$71),"", AH74)</f>
        <v/>
      </c>
      <c r="U74" s="65" t="str">
        <f t="array" ref="U74">IF(OR(AI74=$AR$70, AI74=$AR$71),"", AI74)</f>
        <v/>
      </c>
      <c r="V74" s="65" t="str">
        <f t="array" ref="V74">IF(OR(AJ74=$AR$70, AJ74=$AR$71),"", AJ74)</f>
        <v/>
      </c>
      <c r="W74" s="65" t="str">
        <f t="array" ref="W74">IF(OR(AK74=$AR$70, AK74=$AR$71),"", AK74)</f>
        <v/>
      </c>
      <c r="X74" s="65" t="str">
        <f t="array" ref="X74">IF(OR(AL74=$AR$70, AL74=$AR$71),"", AL74)</f>
        <v/>
      </c>
      <c r="Y74" s="65" t="str">
        <f t="array" ref="Y74">IF(OR(AM74=$AR$70, AM74=$AR$71),"", AM74)</f>
        <v/>
      </c>
      <c r="Z74" s="65" t="str">
        <f t="array" ref="Z74">IF(OR(AN74=$AR$70, AN74=$AR$71),"", AN74)</f>
        <v/>
      </c>
      <c r="AA74" s="65" t="str">
        <f t="array" ref="AA74">IF(OR(AO74=$AR$70, AO74=$AR$71),"", AO74)</f>
        <v/>
      </c>
      <c r="AB74" s="66" t="str">
        <f t="array" ref="AB74">IF(OR(AP74=$AR$70, AP74=$AR$71),"", AP74)</f>
        <v/>
      </c>
      <c r="AD74" s="20" t="s">
        <v>5</v>
      </c>
      <c r="AE74" s="69" t="str">
        <f t="array" ref="AE74">_xlfn.TEXTJOIN("",,C74,$F$68," ",$B$68)</f>
        <v>% w/v PX188</v>
      </c>
      <c r="AF74" s="69" t="str">
        <f t="array" ref="AF74">_xlfn.TEXTJOIN("",,D74,$F$68," ",$B$68)</f>
        <v>0% w/v PX188</v>
      </c>
      <c r="AG74" s="69" t="str">
        <f t="array" ref="AG74">_xlfn.TEXTJOIN("",,E74,$F$68," ",$B$68)</f>
        <v>0% w/v PX188</v>
      </c>
      <c r="AH74" s="69" t="str">
        <f t="array" ref="AH74">_xlfn.TEXTJOIN("",,F74,$F$68," ",$B$68)</f>
        <v>0% w/v PX188</v>
      </c>
      <c r="AI74" s="69" t="str">
        <f t="array" ref="AI74">_xlfn.TEXTJOIN("",,G74,$F$68," ",$B$68)</f>
        <v>0% w/v PX188</v>
      </c>
      <c r="AJ74" s="69" t="str">
        <f t="array" ref="AJ74">_xlfn.TEXTJOIN("",,H74,$F$68," ",$B$68)</f>
        <v>0% w/v PX188</v>
      </c>
      <c r="AK74" s="69" t="str">
        <f t="array" ref="AK74">_xlfn.TEXTJOIN("",,I74,$F$68," ",$B$68)</f>
        <v>0% w/v PX188</v>
      </c>
      <c r="AL74" s="69" t="str">
        <f t="array" ref="AL74">_xlfn.TEXTJOIN("",,J74,$F$68," ",$B$68)</f>
        <v>0% w/v PX188</v>
      </c>
      <c r="AM74" s="69" t="str">
        <f t="array" ref="AM74">_xlfn.TEXTJOIN("",,K74,$F$68," ",$B$68)</f>
        <v>0% w/v PX188</v>
      </c>
      <c r="AN74" s="69" t="str">
        <f t="array" ref="AN74">_xlfn.TEXTJOIN("",,L74,$F$68," ",$B$68)</f>
        <v>0% w/v PX188</v>
      </c>
      <c r="AO74" s="69" t="str">
        <f t="array" ref="AO74">_xlfn.TEXTJOIN("",,M74,$F$68," ",$B$68)</f>
        <v>0% w/v PX188</v>
      </c>
      <c r="AP74" s="69" t="str">
        <f t="array" ref="AP74">_xlfn.TEXTJOIN("",,N74,$F$68," ",$B$68)</f>
        <v>% w/v PX188</v>
      </c>
    </row>
    <row r="75" spans="2:44" s="3" customFormat="1" ht="22.8" x14ac:dyDescent="0.3">
      <c r="B75" s="20" t="s">
        <v>6</v>
      </c>
      <c r="C75" s="37"/>
      <c r="D75" s="64">
        <v>0</v>
      </c>
      <c r="E75" s="64">
        <v>0</v>
      </c>
      <c r="F75" s="64">
        <v>0</v>
      </c>
      <c r="G75" s="64">
        <v>0</v>
      </c>
      <c r="H75" s="64">
        <v>0</v>
      </c>
      <c r="I75" s="64">
        <v>0</v>
      </c>
      <c r="J75" s="64">
        <v>0</v>
      </c>
      <c r="K75" s="37">
        <v>0</v>
      </c>
      <c r="L75" s="64">
        <v>0</v>
      </c>
      <c r="M75" s="64">
        <v>0</v>
      </c>
      <c r="N75" s="8"/>
      <c r="P75" s="20" t="s">
        <v>6</v>
      </c>
      <c r="Q75" s="65" t="str">
        <f t="array" ref="Q75">IF(OR(AE75=$AR$70, AE75=$AR$71),"", AE75)</f>
        <v/>
      </c>
      <c r="R75" s="65" t="str">
        <f t="array" ref="R75">IF(OR(AF75=$AR$70, AF75=$AR$71),"", AF75)</f>
        <v/>
      </c>
      <c r="S75" s="65" t="str">
        <f t="array" ref="S75">IF(OR(AG75=$AR$70, AG75=$AR$71),"", AG75)</f>
        <v/>
      </c>
      <c r="T75" s="65" t="str">
        <f t="array" ref="T75">IF(OR(AH75=$AR$70, AH75=$AR$71),"", AH75)</f>
        <v/>
      </c>
      <c r="U75" s="65" t="str">
        <f t="array" ref="U75">IF(OR(AI75=$AR$70, AI75=$AR$71),"", AI75)</f>
        <v/>
      </c>
      <c r="V75" s="65" t="str">
        <f t="array" ref="V75">IF(OR(AJ75=$AR$70, AJ75=$AR$71),"", AJ75)</f>
        <v/>
      </c>
      <c r="W75" s="65" t="str">
        <f t="array" ref="W75">IF(OR(AK75=$AR$70, AK75=$AR$71),"", AK75)</f>
        <v/>
      </c>
      <c r="X75" s="65" t="str">
        <f t="array" ref="X75">IF(OR(AL75=$AR$70, AL75=$AR$71),"", AL75)</f>
        <v/>
      </c>
      <c r="Y75" s="65" t="str">
        <f t="array" ref="Y75">IF(OR(AM75=$AR$70, AM75=$AR$71),"", AM75)</f>
        <v/>
      </c>
      <c r="Z75" s="65" t="str">
        <f t="array" ref="Z75">IF(OR(AN75=$AR$70, AN75=$AR$71),"", AN75)</f>
        <v/>
      </c>
      <c r="AA75" s="65" t="str">
        <f t="array" ref="AA75">IF(OR(AO75=$AR$70, AO75=$AR$71),"", AO75)</f>
        <v/>
      </c>
      <c r="AB75" s="66" t="str">
        <f t="array" ref="AB75">IF(OR(AP75=$AR$70, AP75=$AR$71),"", AP75)</f>
        <v/>
      </c>
      <c r="AD75" s="20" t="s">
        <v>6</v>
      </c>
      <c r="AE75" s="69" t="str">
        <f t="array" ref="AE75">_xlfn.TEXTJOIN("",,C75,$F$68," ",$B$68)</f>
        <v>% w/v PX188</v>
      </c>
      <c r="AF75" s="69" t="str">
        <f t="array" ref="AF75">_xlfn.TEXTJOIN("",,D75,$F$68," ",$B$68)</f>
        <v>0% w/v PX188</v>
      </c>
      <c r="AG75" s="69" t="str">
        <f t="array" ref="AG75">_xlfn.TEXTJOIN("",,E75,$F$68," ",$B$68)</f>
        <v>0% w/v PX188</v>
      </c>
      <c r="AH75" s="69" t="str">
        <f t="array" ref="AH75">_xlfn.TEXTJOIN("",,F75,$F$68," ",$B$68)</f>
        <v>0% w/v PX188</v>
      </c>
      <c r="AI75" s="69" t="str">
        <f t="array" ref="AI75">_xlfn.TEXTJOIN("",,G75,$F$68," ",$B$68)</f>
        <v>0% w/v PX188</v>
      </c>
      <c r="AJ75" s="69" t="str">
        <f t="array" ref="AJ75">_xlfn.TEXTJOIN("",,H75,$F$68," ",$B$68)</f>
        <v>0% w/v PX188</v>
      </c>
      <c r="AK75" s="69" t="str">
        <f t="array" ref="AK75">_xlfn.TEXTJOIN("",,I75,$F$68," ",$B$68)</f>
        <v>0% w/v PX188</v>
      </c>
      <c r="AL75" s="69" t="str">
        <f t="array" ref="AL75">_xlfn.TEXTJOIN("",,J75,$F$68," ",$B$68)</f>
        <v>0% w/v PX188</v>
      </c>
      <c r="AM75" s="69" t="str">
        <f t="array" ref="AM75">_xlfn.TEXTJOIN("",,K75,$F$68," ",$B$68)</f>
        <v>0% w/v PX188</v>
      </c>
      <c r="AN75" s="69" t="str">
        <f t="array" ref="AN75">_xlfn.TEXTJOIN("",,L75,$F$68," ",$B$68)</f>
        <v>0% w/v PX188</v>
      </c>
      <c r="AO75" s="69" t="str">
        <f t="array" ref="AO75">_xlfn.TEXTJOIN("",,M75,$F$68," ",$B$68)</f>
        <v>0% w/v PX188</v>
      </c>
      <c r="AP75" s="69" t="str">
        <f t="array" ref="AP75">_xlfn.TEXTJOIN("",,N75,$F$68," ",$B$68)</f>
        <v>% w/v PX188</v>
      </c>
    </row>
    <row r="76" spans="2:44" s="3" customFormat="1" ht="22.8" x14ac:dyDescent="0.3">
      <c r="B76" s="20" t="s">
        <v>7</v>
      </c>
      <c r="C76" s="37"/>
      <c r="D76" s="64">
        <v>0</v>
      </c>
      <c r="E76" s="64">
        <v>0</v>
      </c>
      <c r="F76" s="64">
        <v>0</v>
      </c>
      <c r="G76" s="64">
        <v>0</v>
      </c>
      <c r="H76" s="64">
        <v>0</v>
      </c>
      <c r="I76" s="64">
        <v>0</v>
      </c>
      <c r="J76" s="64">
        <v>0</v>
      </c>
      <c r="K76" s="37">
        <v>0</v>
      </c>
      <c r="L76" s="64">
        <v>0</v>
      </c>
      <c r="M76" s="64">
        <v>0</v>
      </c>
      <c r="N76" s="8"/>
      <c r="P76" s="20" t="s">
        <v>7</v>
      </c>
      <c r="Q76" s="65" t="str">
        <f t="array" ref="Q76">IF(OR(AE76=$AR$70, AE76=$AR$71),"", AE76)</f>
        <v/>
      </c>
      <c r="R76" s="65" t="str">
        <f t="array" ref="R76">IF(OR(AF76=$AR$70, AF76=$AR$71),"", AF76)</f>
        <v/>
      </c>
      <c r="S76" s="65" t="str">
        <f t="array" ref="S76">IF(OR(AG76=$AR$70, AG76=$AR$71),"", AG76)</f>
        <v/>
      </c>
      <c r="T76" s="65" t="str">
        <f t="array" ref="T76">IF(OR(AH76=$AR$70, AH76=$AR$71),"", AH76)</f>
        <v/>
      </c>
      <c r="U76" s="65" t="str">
        <f t="array" ref="U76">IF(OR(AI76=$AR$70, AI76=$AR$71),"", AI76)</f>
        <v/>
      </c>
      <c r="V76" s="65" t="str">
        <f t="array" ref="V76">IF(OR(AJ76=$AR$70, AJ76=$AR$71),"", AJ76)</f>
        <v/>
      </c>
      <c r="W76" s="65" t="str">
        <f t="array" ref="W76">IF(OR(AK76=$AR$70, AK76=$AR$71),"", AK76)</f>
        <v/>
      </c>
      <c r="X76" s="65" t="str">
        <f t="array" ref="X76">IF(OR(AL76=$AR$70, AL76=$AR$71),"", AL76)</f>
        <v/>
      </c>
      <c r="Y76" s="65" t="str">
        <f t="array" ref="Y76">IF(OR(AM76=$AR$70, AM76=$AR$71),"", AM76)</f>
        <v/>
      </c>
      <c r="Z76" s="65" t="str">
        <f t="array" ref="Z76">IF(OR(AN76=$AR$70, AN76=$AR$71),"", AN76)</f>
        <v/>
      </c>
      <c r="AA76" s="65" t="str">
        <f t="array" ref="AA76">IF(OR(AO76=$AR$70, AO76=$AR$71),"", AO76)</f>
        <v/>
      </c>
      <c r="AB76" s="66" t="str">
        <f t="array" ref="AB76">IF(OR(AP76=$AR$70, AP76=$AR$71),"", AP76)</f>
        <v/>
      </c>
      <c r="AD76" s="20" t="s">
        <v>7</v>
      </c>
      <c r="AE76" s="69" t="str">
        <f t="array" ref="AE76">_xlfn.TEXTJOIN("",,C76,$F$68," ",$B$68)</f>
        <v>% w/v PX188</v>
      </c>
      <c r="AF76" s="69" t="str">
        <f t="array" ref="AF76">_xlfn.TEXTJOIN("",,D76,$F$68," ",$B$68)</f>
        <v>0% w/v PX188</v>
      </c>
      <c r="AG76" s="69" t="str">
        <f t="array" ref="AG76">_xlfn.TEXTJOIN("",,E76,$F$68," ",$B$68)</f>
        <v>0% w/v PX188</v>
      </c>
      <c r="AH76" s="69" t="str">
        <f t="array" ref="AH76">_xlfn.TEXTJOIN("",,F76,$F$68," ",$B$68)</f>
        <v>0% w/v PX188</v>
      </c>
      <c r="AI76" s="69" t="str">
        <f t="array" ref="AI76">_xlfn.TEXTJOIN("",,G76,$F$68," ",$B$68)</f>
        <v>0% w/v PX188</v>
      </c>
      <c r="AJ76" s="69" t="str">
        <f t="array" ref="AJ76">_xlfn.TEXTJOIN("",,H76,$F$68," ",$B$68)</f>
        <v>0% w/v PX188</v>
      </c>
      <c r="AK76" s="69" t="str">
        <f t="array" ref="AK76">_xlfn.TEXTJOIN("",,I76,$F$68," ",$B$68)</f>
        <v>0% w/v PX188</v>
      </c>
      <c r="AL76" s="69" t="str">
        <f t="array" ref="AL76">_xlfn.TEXTJOIN("",,J76,$F$68," ",$B$68)</f>
        <v>0% w/v PX188</v>
      </c>
      <c r="AM76" s="69" t="str">
        <f t="array" ref="AM76">_xlfn.TEXTJOIN("",,K76,$F$68," ",$B$68)</f>
        <v>0% w/v PX188</v>
      </c>
      <c r="AN76" s="69" t="str">
        <f t="array" ref="AN76">_xlfn.TEXTJOIN("",,L76,$F$68," ",$B$68)</f>
        <v>0% w/v PX188</v>
      </c>
      <c r="AO76" s="69" t="str">
        <f t="array" ref="AO76">_xlfn.TEXTJOIN("",,M76,$F$68," ",$B$68)</f>
        <v>0% w/v PX188</v>
      </c>
      <c r="AP76" s="69" t="str">
        <f t="array" ref="AP76">_xlfn.TEXTJOIN("",,N76,$F$68," ",$B$68)</f>
        <v>% w/v PX188</v>
      </c>
    </row>
    <row r="77" spans="2:44" s="3" customFormat="1" ht="23.4" customHeight="1" thickBot="1" x14ac:dyDescent="0.35">
      <c r="B77" s="21" t="s">
        <v>8</v>
      </c>
      <c r="C77" s="10"/>
      <c r="D77" s="75"/>
      <c r="E77" s="75"/>
      <c r="F77" s="75"/>
      <c r="G77" s="75"/>
      <c r="H77" s="75"/>
      <c r="I77" s="75"/>
      <c r="J77" s="76"/>
      <c r="K77" s="75"/>
      <c r="L77" s="75"/>
      <c r="M77" s="75"/>
      <c r="N77" s="11"/>
      <c r="P77" s="21" t="s">
        <v>8</v>
      </c>
      <c r="Q77" s="67" t="str">
        <f t="array" ref="Q77">IF(OR(AE77=$AR$70, AE77=$AR$71),"", AE77)</f>
        <v/>
      </c>
      <c r="R77" s="67" t="str">
        <f t="array" ref="R77">IF(OR(AF77=$AR$70, AF77=$AR$71),"", AF77)</f>
        <v/>
      </c>
      <c r="S77" s="67" t="str">
        <f t="array" ref="S77">IF(OR(AG77=$AR$70, AG77=$AR$71),"", AG77)</f>
        <v/>
      </c>
      <c r="T77" s="67" t="str">
        <f t="array" ref="T77">IF(OR(AH77=$AR$70, AH77=$AR$71),"", AH77)</f>
        <v/>
      </c>
      <c r="U77" s="67" t="str">
        <f t="array" ref="U77">IF(OR(AI77=$AR$70, AI77=$AR$71),"", AI77)</f>
        <v/>
      </c>
      <c r="V77" s="67" t="str">
        <f t="array" ref="V77">IF(OR(AJ77=$AR$70, AJ77=$AR$71),"", AJ77)</f>
        <v/>
      </c>
      <c r="W77" s="67" t="str">
        <f t="array" ref="W77">IF(OR(AK77=$AR$70, AK77=$AR$71),"", AK77)</f>
        <v/>
      </c>
      <c r="X77" s="67" t="str">
        <f t="array" ref="X77">IF(OR(AL77=$AR$70, AL77=$AR$71),"", AL77)</f>
        <v/>
      </c>
      <c r="Y77" s="67" t="str">
        <f t="array" ref="Y77">IF(OR(AM77=$AR$70, AM77=$AR$71),"", AM77)</f>
        <v/>
      </c>
      <c r="Z77" s="67" t="str">
        <f t="array" ref="Z77">IF(OR(AN77=$AR$70, AN77=$AR$71),"", AN77)</f>
        <v/>
      </c>
      <c r="AA77" s="67" t="str">
        <f t="array" ref="AA77">IF(OR(AO77=$AR$70, AO77=$AR$71),"", AO77)</f>
        <v/>
      </c>
      <c r="AB77" s="68" t="str">
        <f t="array" ref="AB77">IF(OR(AP77=$AR$70, AP77=$AR$71),"", AP77)</f>
        <v/>
      </c>
      <c r="AD77" s="21" t="s">
        <v>8</v>
      </c>
      <c r="AE77" s="69" t="str">
        <f t="array" ref="AE77">_xlfn.TEXTJOIN("",,C77,$F$68," ",$B$68)</f>
        <v>% w/v PX188</v>
      </c>
      <c r="AF77" s="69" t="str">
        <f t="array" ref="AF77">_xlfn.TEXTJOIN("",,D77,$F$68," ",$B$68)</f>
        <v>% w/v PX188</v>
      </c>
      <c r="AG77" s="69" t="str">
        <f t="array" ref="AG77">_xlfn.TEXTJOIN("",,E77,$F$68," ",$B$68)</f>
        <v>% w/v PX188</v>
      </c>
      <c r="AH77" s="69" t="str">
        <f t="array" ref="AH77">_xlfn.TEXTJOIN("",,F77,$F$68," ",$B$68)</f>
        <v>% w/v PX188</v>
      </c>
      <c r="AI77" s="69" t="str">
        <f t="array" ref="AI77">_xlfn.TEXTJOIN("",,G77,$F$68," ",$B$68)</f>
        <v>% w/v PX188</v>
      </c>
      <c r="AJ77" s="69" t="str">
        <f t="array" ref="AJ77">_xlfn.TEXTJOIN("",,H77,$F$68," ",$B$68)</f>
        <v>% w/v PX188</v>
      </c>
      <c r="AK77" s="69" t="str">
        <f t="array" ref="AK77">_xlfn.TEXTJOIN("",,I77,$F$68," ",$B$68)</f>
        <v>% w/v PX188</v>
      </c>
      <c r="AL77" s="69" t="str">
        <f t="array" ref="AL77">_xlfn.TEXTJOIN("",,J77,$F$68," ",$B$68)</f>
        <v>% w/v PX188</v>
      </c>
      <c r="AM77" s="69" t="str">
        <f t="array" ref="AM77">_xlfn.TEXTJOIN("",,K77,$F$68," ",$B$68)</f>
        <v>% w/v PX188</v>
      </c>
      <c r="AN77" s="69" t="str">
        <f t="array" ref="AN77">_xlfn.TEXTJOIN("",,L77,$F$68," ",$B$68)</f>
        <v>% w/v PX188</v>
      </c>
      <c r="AO77" s="69" t="str">
        <f t="array" ref="AO77">_xlfn.TEXTJOIN("",,M77,$F$68," ",$B$68)</f>
        <v>% w/v PX188</v>
      </c>
      <c r="AP77" s="69" t="str">
        <f t="array" ref="AP77">_xlfn.TEXTJOIN("",,N77,$F$68," ",$B$68)</f>
        <v>% w/v PX188</v>
      </c>
    </row>
    <row r="78" spans="2:44" s="3" customFormat="1" ht="22.8" x14ac:dyDescent="0.3">
      <c r="B78" s="24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2:44" s="3" customFormat="1" ht="23.4" thickBot="1" x14ac:dyDescent="0.45">
      <c r="B79" s="98" t="s">
        <v>123</v>
      </c>
      <c r="C79" s="98"/>
      <c r="E79" s="9"/>
      <c r="F79" s="9" t="s">
        <v>121</v>
      </c>
      <c r="G79" s="9"/>
      <c r="H79" s="9"/>
      <c r="I79" s="9"/>
      <c r="J79" s="9"/>
      <c r="K79" s="9"/>
      <c r="L79" s="9"/>
      <c r="M79" s="9"/>
      <c r="N79" s="9"/>
      <c r="P79" s="96" t="s">
        <v>131</v>
      </c>
      <c r="Q79" s="96"/>
      <c r="R79" s="96"/>
      <c r="S79" s="2"/>
      <c r="T79" s="2"/>
      <c r="U79" s="2"/>
      <c r="V79" s="2"/>
      <c r="W79" s="2"/>
      <c r="X79" s="2"/>
      <c r="Y79" s="2"/>
      <c r="Z79" s="2"/>
      <c r="AA79" s="2"/>
      <c r="AB79" s="2"/>
      <c r="AD79" s="95" t="s">
        <v>139</v>
      </c>
      <c r="AE79" s="95"/>
      <c r="AF79" s="95"/>
      <c r="AG79" s="2"/>
      <c r="AH79" s="2"/>
      <c r="AI79" s="2"/>
      <c r="AJ79" s="2"/>
      <c r="AK79" s="2"/>
      <c r="AL79" s="2"/>
      <c r="AM79" s="2"/>
      <c r="AN79" s="2"/>
      <c r="AO79" s="2"/>
      <c r="AP79" s="2"/>
    </row>
    <row r="80" spans="2:44" s="3" customFormat="1" ht="22.8" x14ac:dyDescent="0.4">
      <c r="B80" s="17"/>
      <c r="C80" s="12">
        <v>1</v>
      </c>
      <c r="D80" s="12">
        <v>2</v>
      </c>
      <c r="E80" s="12">
        <v>3</v>
      </c>
      <c r="F80" s="12">
        <v>4</v>
      </c>
      <c r="G80" s="12">
        <v>5</v>
      </c>
      <c r="H80" s="12">
        <v>6</v>
      </c>
      <c r="I80" s="12">
        <v>7</v>
      </c>
      <c r="J80" s="12">
        <v>8</v>
      </c>
      <c r="K80" s="12">
        <v>9</v>
      </c>
      <c r="L80" s="12">
        <v>10</v>
      </c>
      <c r="M80" s="12">
        <v>11</v>
      </c>
      <c r="N80" s="13">
        <v>12</v>
      </c>
      <c r="P80" s="17"/>
      <c r="Q80" s="12">
        <v>1</v>
      </c>
      <c r="R80" s="12">
        <v>2</v>
      </c>
      <c r="S80" s="12">
        <v>3</v>
      </c>
      <c r="T80" s="12">
        <v>4</v>
      </c>
      <c r="U80" s="12">
        <v>5</v>
      </c>
      <c r="V80" s="12">
        <v>6</v>
      </c>
      <c r="W80" s="12">
        <v>7</v>
      </c>
      <c r="X80" s="12">
        <v>8</v>
      </c>
      <c r="Y80" s="12">
        <v>9</v>
      </c>
      <c r="Z80" s="12">
        <v>10</v>
      </c>
      <c r="AA80" s="12">
        <v>11</v>
      </c>
      <c r="AB80" s="13">
        <v>12</v>
      </c>
      <c r="AD80" s="17"/>
      <c r="AE80" s="6">
        <v>1</v>
      </c>
      <c r="AF80" s="6">
        <v>2</v>
      </c>
      <c r="AG80" s="6">
        <v>3</v>
      </c>
      <c r="AH80" s="6">
        <v>4</v>
      </c>
      <c r="AI80" s="6">
        <v>5</v>
      </c>
      <c r="AJ80" s="6">
        <v>6</v>
      </c>
      <c r="AK80" s="6">
        <v>7</v>
      </c>
      <c r="AL80" s="6">
        <v>8</v>
      </c>
      <c r="AM80" s="6">
        <v>9</v>
      </c>
      <c r="AN80" s="6">
        <v>10</v>
      </c>
      <c r="AO80" s="6">
        <v>11</v>
      </c>
      <c r="AP80" s="7">
        <v>12</v>
      </c>
    </row>
    <row r="81" spans="2:44" s="3" customFormat="1" ht="28.8" x14ac:dyDescent="0.3">
      <c r="B81" s="20" t="s">
        <v>1</v>
      </c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8"/>
      <c r="P81" s="20" t="s">
        <v>1</v>
      </c>
      <c r="Q81" s="65" t="str">
        <f t="array" ref="Q81">IF(OR(AE81=$AR$81, AE81=$AR$82),"", AE81)</f>
        <v/>
      </c>
      <c r="R81" s="65" t="str">
        <f t="array" ref="R81">IF(OR(AF81=$AR$81, AF81=$AR$82),"", AF81)</f>
        <v/>
      </c>
      <c r="S81" s="65" t="str">
        <f t="array" ref="S81">IF(OR(AG81=$AR$81, AG81=$AR$82),"", AG81)</f>
        <v/>
      </c>
      <c r="T81" s="65" t="str">
        <f t="array" ref="T81">IF(OR(AH81=$AR$81, AH81=$AR$82),"", AH81)</f>
        <v/>
      </c>
      <c r="U81" s="65" t="str">
        <f t="array" ref="U81">IF(OR(AI81=$AR$81, AI81=$AR$82),"", AI81)</f>
        <v/>
      </c>
      <c r="V81" s="65" t="str">
        <f t="array" ref="V81">IF(OR(AJ81=$AR$81, AJ81=$AR$82),"", AJ81)</f>
        <v/>
      </c>
      <c r="W81" s="65" t="str">
        <f t="array" ref="W81">IF(OR(AK81=$AR$81, AK81=$AR$82),"", AK81)</f>
        <v/>
      </c>
      <c r="X81" s="65" t="str">
        <f t="array" ref="X81">IF(OR(AL81=$AR$81, AL81=$AR$82),"", AL81)</f>
        <v/>
      </c>
      <c r="Y81" s="65" t="str">
        <f t="array" ref="Y81">IF(OR(AM81=$AR$81, AM81=$AR$82),"", AM81)</f>
        <v/>
      </c>
      <c r="Z81" s="65" t="str">
        <f t="array" ref="Z81">IF(OR(AN81=$AR$81, AN81=$AR$82),"", AN81)</f>
        <v/>
      </c>
      <c r="AA81" s="65" t="str">
        <f t="array" ref="AA81">IF(OR(AO81=$AR$81, AO81=$AR$82),"", AO81)</f>
        <v/>
      </c>
      <c r="AB81" s="66" t="str">
        <f t="array" ref="AB81">IF(OR(AP81=$AR$81, AP81=$AR$82),"", AP81)</f>
        <v/>
      </c>
      <c r="AD81" s="20" t="s">
        <v>1</v>
      </c>
      <c r="AE81" s="69" t="str">
        <f t="array" ref="AE81">_xlfn.TEXTJOIN("",,C81,$F$79," ",$B$79)</f>
        <v>% w/v sorbitol</v>
      </c>
      <c r="AF81" s="69" t="str">
        <f t="array" ref="AF81">_xlfn.TEXTJOIN("",,D81,$F$79," ",$B$79)</f>
        <v>% w/v sorbitol</v>
      </c>
      <c r="AG81" s="69" t="str">
        <f t="array" ref="AG81">_xlfn.TEXTJOIN("",,E81,$F$79," ",$B$79)</f>
        <v>% w/v sorbitol</v>
      </c>
      <c r="AH81" s="69" t="str">
        <f t="array" ref="AH81">_xlfn.TEXTJOIN("",,F81,$F$79," ",$B$79)</f>
        <v>% w/v sorbitol</v>
      </c>
      <c r="AI81" s="69" t="str">
        <f t="array" ref="AI81">_xlfn.TEXTJOIN("",,G81,$F$79," ",$B$79)</f>
        <v>% w/v sorbitol</v>
      </c>
      <c r="AJ81" s="69" t="str">
        <f t="array" ref="AJ81">_xlfn.TEXTJOIN("",,H81,$F$79," ",$B$79)</f>
        <v>% w/v sorbitol</v>
      </c>
      <c r="AK81" s="69" t="str">
        <f t="array" ref="AK81">_xlfn.TEXTJOIN("",,I81,$F$79," ",$B$79)</f>
        <v>% w/v sorbitol</v>
      </c>
      <c r="AL81" s="69" t="str">
        <f t="array" ref="AL81">_xlfn.TEXTJOIN("",,J81,$F$79," ",$B$79)</f>
        <v>% w/v sorbitol</v>
      </c>
      <c r="AM81" s="69" t="str">
        <f t="array" ref="AM81">_xlfn.TEXTJOIN("",,K81,$F$79," ",$B$79)</f>
        <v>% w/v sorbitol</v>
      </c>
      <c r="AN81" s="69" t="str">
        <f t="array" ref="AN81">_xlfn.TEXTJOIN("",,L81,$F$79," ",$B$79)</f>
        <v>% w/v sorbitol</v>
      </c>
      <c r="AO81" s="69" t="str">
        <f t="array" ref="AO81">_xlfn.TEXTJOIN("",,M81,$F$79," ",$B$79)</f>
        <v>% w/v sorbitol</v>
      </c>
      <c r="AP81" s="69" t="str">
        <f t="array" ref="AP81">_xlfn.TEXTJOIN("",,N81,$F$79," ",$B$79)</f>
        <v>% w/v sorbitol</v>
      </c>
      <c r="AR81" s="3" t="str">
        <f>$AE$81</f>
        <v>% w/v sorbitol</v>
      </c>
    </row>
    <row r="82" spans="2:44" s="3" customFormat="1" ht="28.8" x14ac:dyDescent="0.3">
      <c r="B82" s="20" t="s">
        <v>2</v>
      </c>
      <c r="C82" s="37"/>
      <c r="D82" s="14">
        <v>0</v>
      </c>
      <c r="E82" s="14">
        <v>0</v>
      </c>
      <c r="F82" s="14">
        <v>0</v>
      </c>
      <c r="G82" s="14">
        <v>0</v>
      </c>
      <c r="H82" s="14">
        <v>0</v>
      </c>
      <c r="I82" s="14">
        <v>0</v>
      </c>
      <c r="J82" s="14">
        <v>0</v>
      </c>
      <c r="K82" s="14">
        <v>0</v>
      </c>
      <c r="L82" s="14">
        <v>0</v>
      </c>
      <c r="M82" s="14">
        <v>0</v>
      </c>
      <c r="N82" s="8"/>
      <c r="P82" s="20" t="s">
        <v>2</v>
      </c>
      <c r="Q82" s="65" t="str">
        <f t="array" ref="Q82">IF(OR(AE82=$AR$81, AE82=$AR$82),"", AE82)</f>
        <v/>
      </c>
      <c r="R82" s="65" t="str">
        <f t="array" ref="R82">IF(OR(AF82=$AR$81, AF82=$AR$82),"", AF82)</f>
        <v/>
      </c>
      <c r="S82" s="65" t="str">
        <f t="array" ref="S82">IF(OR(AG82=$AR$81, AG82=$AR$82),"", AG82)</f>
        <v/>
      </c>
      <c r="T82" s="65" t="str">
        <f t="array" ref="T82">IF(OR(AH82=$AR$81, AH82=$AR$82),"", AH82)</f>
        <v/>
      </c>
      <c r="U82" s="65" t="str">
        <f t="array" ref="U82">IF(OR(AI82=$AR$81, AI82=$AR$82),"", AI82)</f>
        <v/>
      </c>
      <c r="V82" s="65" t="str">
        <f t="array" ref="V82">IF(OR(AJ82=$AR$81, AJ82=$AR$82),"", AJ82)</f>
        <v/>
      </c>
      <c r="W82" s="65" t="str">
        <f t="array" ref="W82">IF(OR(AK82=$AR$81, AK82=$AR$82),"", AK82)</f>
        <v/>
      </c>
      <c r="X82" s="65" t="str">
        <f t="array" ref="X82">IF(OR(AL82=$AR$81, AL82=$AR$82),"", AL82)</f>
        <v/>
      </c>
      <c r="Y82" s="65" t="str">
        <f t="array" ref="Y82">IF(OR(AM82=$AR$81, AM82=$AR$82),"", AM82)</f>
        <v/>
      </c>
      <c r="Z82" s="65" t="str">
        <f t="array" ref="Z82">IF(OR(AN82=$AR$81, AN82=$AR$82),"", AN82)</f>
        <v/>
      </c>
      <c r="AA82" s="65" t="str">
        <f t="array" ref="AA82">IF(OR(AO82=$AR$81, AO82=$AR$82),"", AO82)</f>
        <v/>
      </c>
      <c r="AB82" s="66" t="str">
        <f t="array" ref="AB82">IF(OR(AP82=$AR$81, AP82=$AR$82),"", AP82)</f>
        <v/>
      </c>
      <c r="AD82" s="20" t="s">
        <v>2</v>
      </c>
      <c r="AE82" s="69" t="str">
        <f t="array" ref="AE82">_xlfn.TEXTJOIN("",,C82,$F$79," ",$B$79)</f>
        <v>% w/v sorbitol</v>
      </c>
      <c r="AF82" s="69" t="str">
        <f t="array" ref="AF82">_xlfn.TEXTJOIN("",,D82,$F$79," ",$B$79)</f>
        <v>0% w/v sorbitol</v>
      </c>
      <c r="AG82" s="69" t="str">
        <f t="array" ref="AG82">_xlfn.TEXTJOIN("",,E82,$F$79," ",$B$79)</f>
        <v>0% w/v sorbitol</v>
      </c>
      <c r="AH82" s="69" t="str">
        <f t="array" ref="AH82">_xlfn.TEXTJOIN("",,F82,$F$79," ",$B$79)</f>
        <v>0% w/v sorbitol</v>
      </c>
      <c r="AI82" s="69" t="str">
        <f t="array" ref="AI82">_xlfn.TEXTJOIN("",,G82,$F$79," ",$B$79)</f>
        <v>0% w/v sorbitol</v>
      </c>
      <c r="AJ82" s="69" t="str">
        <f t="array" ref="AJ82">_xlfn.TEXTJOIN("",,H82,$F$79," ",$B$79)</f>
        <v>0% w/v sorbitol</v>
      </c>
      <c r="AK82" s="69" t="str">
        <f t="array" ref="AK82">_xlfn.TEXTJOIN("",,I82,$F$79," ",$B$79)</f>
        <v>0% w/v sorbitol</v>
      </c>
      <c r="AL82" s="69" t="str">
        <f t="array" ref="AL82">_xlfn.TEXTJOIN("",,J82,$F$79," ",$B$79)</f>
        <v>0% w/v sorbitol</v>
      </c>
      <c r="AM82" s="69" t="str">
        <f t="array" ref="AM82">_xlfn.TEXTJOIN("",,K82,$F$79," ",$B$79)</f>
        <v>0% w/v sorbitol</v>
      </c>
      <c r="AN82" s="69" t="str">
        <f t="array" ref="AN82">_xlfn.TEXTJOIN("",,L82,$F$79," ",$B$79)</f>
        <v>0% w/v sorbitol</v>
      </c>
      <c r="AO82" s="69" t="str">
        <f t="array" ref="AO82">_xlfn.TEXTJOIN("",,M82,$F$79," ",$B$79)</f>
        <v>0% w/v sorbitol</v>
      </c>
      <c r="AP82" s="69" t="str">
        <f t="array" ref="AP82">_xlfn.TEXTJOIN("",,N82,$F$79," ",$B$79)</f>
        <v>% w/v sorbitol</v>
      </c>
      <c r="AR82" s="3" t="str">
        <f>_xlfn.TEXTJOIN("",,"0",AR81)</f>
        <v>0% w/v sorbitol</v>
      </c>
    </row>
    <row r="83" spans="2:44" s="3" customFormat="1" ht="22.8" x14ac:dyDescent="0.3">
      <c r="B83" s="20" t="s">
        <v>3</v>
      </c>
      <c r="C83" s="37"/>
      <c r="D83" s="14">
        <v>0</v>
      </c>
      <c r="E83" s="14">
        <v>0</v>
      </c>
      <c r="F83" s="14">
        <v>0</v>
      </c>
      <c r="G83" s="14">
        <v>0</v>
      </c>
      <c r="H83" s="14">
        <v>0</v>
      </c>
      <c r="I83" s="14">
        <v>0</v>
      </c>
      <c r="J83" s="14">
        <v>0</v>
      </c>
      <c r="K83" s="14">
        <v>0</v>
      </c>
      <c r="L83" s="14">
        <v>0</v>
      </c>
      <c r="M83" s="14">
        <v>0</v>
      </c>
      <c r="N83" s="8"/>
      <c r="P83" s="20" t="s">
        <v>3</v>
      </c>
      <c r="Q83" s="65" t="str">
        <f t="array" ref="Q83">IF(OR(AE83=$AR$81, AE83=$AR$82),"", AE83)</f>
        <v/>
      </c>
      <c r="R83" s="65" t="str">
        <f t="array" ref="R83">IF(OR(AF83=$AR$81, AF83=$AR$82),"", AF83)</f>
        <v/>
      </c>
      <c r="S83" s="65" t="str">
        <f t="array" ref="S83">IF(OR(AG83=$AR$81, AG83=$AR$82),"", AG83)</f>
        <v/>
      </c>
      <c r="T83" s="65" t="str">
        <f t="array" ref="T83">IF(OR(AH83=$AR$81, AH83=$AR$82),"", AH83)</f>
        <v/>
      </c>
      <c r="U83" s="65" t="str">
        <f t="array" ref="U83">IF(OR(AI83=$AR$81, AI83=$AR$82),"", AI83)</f>
        <v/>
      </c>
      <c r="V83" s="65" t="str">
        <f t="array" ref="V83">IF(OR(AJ83=$AR$81, AJ83=$AR$82),"", AJ83)</f>
        <v/>
      </c>
      <c r="W83" s="65" t="str">
        <f t="array" ref="W83">IF(OR(AK83=$AR$81, AK83=$AR$82),"", AK83)</f>
        <v/>
      </c>
      <c r="X83" s="65" t="str">
        <f t="array" ref="X83">IF(OR(AL83=$AR$81, AL83=$AR$82),"", AL83)</f>
        <v/>
      </c>
      <c r="Y83" s="65" t="str">
        <f t="array" ref="Y83">IF(OR(AM83=$AR$81, AM83=$AR$82),"", AM83)</f>
        <v/>
      </c>
      <c r="Z83" s="65" t="str">
        <f t="array" ref="Z83">IF(OR(AN83=$AR$81, AN83=$AR$82),"", AN83)</f>
        <v/>
      </c>
      <c r="AA83" s="65" t="str">
        <f t="array" ref="AA83">IF(OR(AO83=$AR$81, AO83=$AR$82),"", AO83)</f>
        <v/>
      </c>
      <c r="AB83" s="66" t="str">
        <f t="array" ref="AB83">IF(OR(AP83=$AR$81, AP83=$AR$82),"", AP83)</f>
        <v/>
      </c>
      <c r="AD83" s="20" t="s">
        <v>3</v>
      </c>
      <c r="AE83" s="69" t="str">
        <f t="array" ref="AE83">_xlfn.TEXTJOIN("",,C83,$F$79," ",$B$79)</f>
        <v>% w/v sorbitol</v>
      </c>
      <c r="AF83" s="69" t="str">
        <f t="array" ref="AF83">_xlfn.TEXTJOIN("",,D83,$F$79," ",$B$79)</f>
        <v>0% w/v sorbitol</v>
      </c>
      <c r="AG83" s="69" t="str">
        <f t="array" ref="AG83">_xlfn.TEXTJOIN("",,E83,$F$79," ",$B$79)</f>
        <v>0% w/v sorbitol</v>
      </c>
      <c r="AH83" s="69" t="str">
        <f t="array" ref="AH83">_xlfn.TEXTJOIN("",,F83,$F$79," ",$B$79)</f>
        <v>0% w/v sorbitol</v>
      </c>
      <c r="AI83" s="69" t="str">
        <f t="array" ref="AI83">_xlfn.TEXTJOIN("",,G83,$F$79," ",$B$79)</f>
        <v>0% w/v sorbitol</v>
      </c>
      <c r="AJ83" s="69" t="str">
        <f t="array" ref="AJ83">_xlfn.TEXTJOIN("",,H83,$F$79," ",$B$79)</f>
        <v>0% w/v sorbitol</v>
      </c>
      <c r="AK83" s="69" t="str">
        <f t="array" ref="AK83">_xlfn.TEXTJOIN("",,I83,$F$79," ",$B$79)</f>
        <v>0% w/v sorbitol</v>
      </c>
      <c r="AL83" s="69" t="str">
        <f t="array" ref="AL83">_xlfn.TEXTJOIN("",,J83,$F$79," ",$B$79)</f>
        <v>0% w/v sorbitol</v>
      </c>
      <c r="AM83" s="69" t="str">
        <f t="array" ref="AM83">_xlfn.TEXTJOIN("",,K83,$F$79," ",$B$79)</f>
        <v>0% w/v sorbitol</v>
      </c>
      <c r="AN83" s="69" t="str">
        <f t="array" ref="AN83">_xlfn.TEXTJOIN("",,L83,$F$79," ",$B$79)</f>
        <v>0% w/v sorbitol</v>
      </c>
      <c r="AO83" s="69" t="str">
        <f t="array" ref="AO83">_xlfn.TEXTJOIN("",,M83,$F$79," ",$B$79)</f>
        <v>0% w/v sorbitol</v>
      </c>
      <c r="AP83" s="69" t="str">
        <f t="array" ref="AP83">_xlfn.TEXTJOIN("",,N83,$F$79," ",$B$79)</f>
        <v>% w/v sorbitol</v>
      </c>
    </row>
    <row r="84" spans="2:44" s="3" customFormat="1" ht="22.8" x14ac:dyDescent="0.3">
      <c r="B84" s="20" t="s">
        <v>4</v>
      </c>
      <c r="C84" s="37"/>
      <c r="D84" s="14">
        <v>0</v>
      </c>
      <c r="E84" s="14">
        <v>0</v>
      </c>
      <c r="F84" s="14">
        <v>0</v>
      </c>
      <c r="G84" s="14">
        <v>0</v>
      </c>
      <c r="H84" s="14">
        <v>0</v>
      </c>
      <c r="I84" s="14">
        <v>0</v>
      </c>
      <c r="J84" s="14">
        <v>0</v>
      </c>
      <c r="K84" s="14">
        <v>0</v>
      </c>
      <c r="L84" s="14">
        <v>0</v>
      </c>
      <c r="M84" s="14">
        <v>0</v>
      </c>
      <c r="N84" s="8"/>
      <c r="P84" s="20" t="s">
        <v>4</v>
      </c>
      <c r="Q84" s="65" t="str">
        <f t="array" ref="Q84">IF(OR(AE84=$AR$81, AE84=$AR$82),"", AE84)</f>
        <v/>
      </c>
      <c r="R84" s="65" t="str">
        <f t="array" ref="R84">IF(OR(AF84=$AR$81, AF84=$AR$82),"", AF84)</f>
        <v/>
      </c>
      <c r="S84" s="65" t="str">
        <f t="array" ref="S84">IF(OR(AG84=$AR$81, AG84=$AR$82),"", AG84)</f>
        <v/>
      </c>
      <c r="T84" s="65" t="str">
        <f t="array" ref="T84">IF(OR(AH84=$AR$81, AH84=$AR$82),"", AH84)</f>
        <v/>
      </c>
      <c r="U84" s="65" t="str">
        <f t="array" ref="U84">IF(OR(AI84=$AR$81, AI84=$AR$82),"", AI84)</f>
        <v/>
      </c>
      <c r="V84" s="65" t="str">
        <f t="array" ref="V84">IF(OR(AJ84=$AR$81, AJ84=$AR$82),"", AJ84)</f>
        <v/>
      </c>
      <c r="W84" s="65" t="str">
        <f t="array" ref="W84">IF(OR(AK84=$AR$81, AK84=$AR$82),"", AK84)</f>
        <v/>
      </c>
      <c r="X84" s="65" t="str">
        <f t="array" ref="X84">IF(OR(AL84=$AR$81, AL84=$AR$82),"", AL84)</f>
        <v/>
      </c>
      <c r="Y84" s="65" t="str">
        <f t="array" ref="Y84">IF(OR(AM84=$AR$81, AM84=$AR$82),"", AM84)</f>
        <v/>
      </c>
      <c r="Z84" s="65" t="str">
        <f t="array" ref="Z84">IF(OR(AN84=$AR$81, AN84=$AR$82),"", AN84)</f>
        <v/>
      </c>
      <c r="AA84" s="65" t="str">
        <f t="array" ref="AA84">IF(OR(AO84=$AR$81, AO84=$AR$82),"", AO84)</f>
        <v/>
      </c>
      <c r="AB84" s="66" t="str">
        <f t="array" ref="AB84">IF(OR(AP84=$AR$81, AP84=$AR$82),"", AP84)</f>
        <v/>
      </c>
      <c r="AD84" s="20" t="s">
        <v>4</v>
      </c>
      <c r="AE84" s="69" t="str">
        <f t="array" ref="AE84">_xlfn.TEXTJOIN("",,C84,$F$79," ",$B$79)</f>
        <v>% w/v sorbitol</v>
      </c>
      <c r="AF84" s="69" t="str">
        <f t="array" ref="AF84">_xlfn.TEXTJOIN("",,D84,$F$79," ",$B$79)</f>
        <v>0% w/v sorbitol</v>
      </c>
      <c r="AG84" s="69" t="str">
        <f t="array" ref="AG84">_xlfn.TEXTJOIN("",,E84,$F$79," ",$B$79)</f>
        <v>0% w/v sorbitol</v>
      </c>
      <c r="AH84" s="69" t="str">
        <f t="array" ref="AH84">_xlfn.TEXTJOIN("",,F84,$F$79," ",$B$79)</f>
        <v>0% w/v sorbitol</v>
      </c>
      <c r="AI84" s="69" t="str">
        <f t="array" ref="AI84">_xlfn.TEXTJOIN("",,G84,$F$79," ",$B$79)</f>
        <v>0% w/v sorbitol</v>
      </c>
      <c r="AJ84" s="69" t="str">
        <f t="array" ref="AJ84">_xlfn.TEXTJOIN("",,H84,$F$79," ",$B$79)</f>
        <v>0% w/v sorbitol</v>
      </c>
      <c r="AK84" s="69" t="str">
        <f t="array" ref="AK84">_xlfn.TEXTJOIN("",,I84,$F$79," ",$B$79)</f>
        <v>0% w/v sorbitol</v>
      </c>
      <c r="AL84" s="69" t="str">
        <f t="array" ref="AL84">_xlfn.TEXTJOIN("",,J84,$F$79," ",$B$79)</f>
        <v>0% w/v sorbitol</v>
      </c>
      <c r="AM84" s="69" t="str">
        <f t="array" ref="AM84">_xlfn.TEXTJOIN("",,K84,$F$79," ",$B$79)</f>
        <v>0% w/v sorbitol</v>
      </c>
      <c r="AN84" s="69" t="str">
        <f t="array" ref="AN84">_xlfn.TEXTJOIN("",,L84,$F$79," ",$B$79)</f>
        <v>0% w/v sorbitol</v>
      </c>
      <c r="AO84" s="69" t="str">
        <f t="array" ref="AO84">_xlfn.TEXTJOIN("",,M84,$F$79," ",$B$79)</f>
        <v>0% w/v sorbitol</v>
      </c>
      <c r="AP84" s="69" t="str">
        <f t="array" ref="AP84">_xlfn.TEXTJOIN("",,N84,$F$79," ",$B$79)</f>
        <v>% w/v sorbitol</v>
      </c>
    </row>
    <row r="85" spans="2:44" s="3" customFormat="1" ht="22.8" x14ac:dyDescent="0.3">
      <c r="B85" s="20" t="s">
        <v>5</v>
      </c>
      <c r="C85" s="37"/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8"/>
      <c r="P85" s="20" t="s">
        <v>5</v>
      </c>
      <c r="Q85" s="65" t="str">
        <f t="array" ref="Q85">IF(OR(AE85=$AR$81, AE85=$AR$82),"", AE85)</f>
        <v/>
      </c>
      <c r="R85" s="65" t="str">
        <f t="array" ref="R85">IF(OR(AF85=$AR$81, AF85=$AR$82),"", AF85)</f>
        <v/>
      </c>
      <c r="S85" s="65" t="str">
        <f t="array" ref="S85">IF(OR(AG85=$AR$81, AG85=$AR$82),"", AG85)</f>
        <v/>
      </c>
      <c r="T85" s="65" t="str">
        <f t="array" ref="T85">IF(OR(AH85=$AR$81, AH85=$AR$82),"", AH85)</f>
        <v/>
      </c>
      <c r="U85" s="65" t="str">
        <f t="array" ref="U85">IF(OR(AI85=$AR$81, AI85=$AR$82),"", AI85)</f>
        <v/>
      </c>
      <c r="V85" s="65" t="str">
        <f t="array" ref="V85">IF(OR(AJ85=$AR$81, AJ85=$AR$82),"", AJ85)</f>
        <v/>
      </c>
      <c r="W85" s="65" t="str">
        <f t="array" ref="W85">IF(OR(AK85=$AR$81, AK85=$AR$82),"", AK85)</f>
        <v/>
      </c>
      <c r="X85" s="65" t="str">
        <f t="array" ref="X85">IF(OR(AL85=$AR$81, AL85=$AR$82),"", AL85)</f>
        <v/>
      </c>
      <c r="Y85" s="65" t="str">
        <f t="array" ref="Y85">IF(OR(AM85=$AR$81, AM85=$AR$82),"", AM85)</f>
        <v/>
      </c>
      <c r="Z85" s="65" t="str">
        <f t="array" ref="Z85">IF(OR(AN85=$AR$81, AN85=$AR$82),"", AN85)</f>
        <v/>
      </c>
      <c r="AA85" s="65" t="str">
        <f t="array" ref="AA85">IF(OR(AO85=$AR$81, AO85=$AR$82),"", AO85)</f>
        <v/>
      </c>
      <c r="AB85" s="66" t="str">
        <f t="array" ref="AB85">IF(OR(AP85=$AR$81, AP85=$AR$82),"", AP85)</f>
        <v/>
      </c>
      <c r="AD85" s="20" t="s">
        <v>5</v>
      </c>
      <c r="AE85" s="69" t="str">
        <f t="array" ref="AE85">_xlfn.TEXTJOIN("",,C85,$F$79," ",$B$79)</f>
        <v>% w/v sorbitol</v>
      </c>
      <c r="AF85" s="69" t="str">
        <f t="array" ref="AF85">_xlfn.TEXTJOIN("",,D85,$F$79," ",$B$79)</f>
        <v>0% w/v sorbitol</v>
      </c>
      <c r="AG85" s="69" t="str">
        <f t="array" ref="AG85">_xlfn.TEXTJOIN("",,E85,$F$79," ",$B$79)</f>
        <v>0% w/v sorbitol</v>
      </c>
      <c r="AH85" s="69" t="str">
        <f t="array" ref="AH85">_xlfn.TEXTJOIN("",,F85,$F$79," ",$B$79)</f>
        <v>0% w/v sorbitol</v>
      </c>
      <c r="AI85" s="69" t="str">
        <f t="array" ref="AI85">_xlfn.TEXTJOIN("",,G85,$F$79," ",$B$79)</f>
        <v>0% w/v sorbitol</v>
      </c>
      <c r="AJ85" s="69" t="str">
        <f t="array" ref="AJ85">_xlfn.TEXTJOIN("",,H85,$F$79," ",$B$79)</f>
        <v>0% w/v sorbitol</v>
      </c>
      <c r="AK85" s="69" t="str">
        <f t="array" ref="AK85">_xlfn.TEXTJOIN("",,I85,$F$79," ",$B$79)</f>
        <v>0% w/v sorbitol</v>
      </c>
      <c r="AL85" s="69" t="str">
        <f t="array" ref="AL85">_xlfn.TEXTJOIN("",,J85,$F$79," ",$B$79)</f>
        <v>0% w/v sorbitol</v>
      </c>
      <c r="AM85" s="69" t="str">
        <f t="array" ref="AM85">_xlfn.TEXTJOIN("",,K85,$F$79," ",$B$79)</f>
        <v>0% w/v sorbitol</v>
      </c>
      <c r="AN85" s="69" t="str">
        <f t="array" ref="AN85">_xlfn.TEXTJOIN("",,L85,$F$79," ",$B$79)</f>
        <v>0% w/v sorbitol</v>
      </c>
      <c r="AO85" s="69" t="str">
        <f t="array" ref="AO85">_xlfn.TEXTJOIN("",,M85,$F$79," ",$B$79)</f>
        <v>0% w/v sorbitol</v>
      </c>
      <c r="AP85" s="69" t="str">
        <f t="array" ref="AP85">_xlfn.TEXTJOIN("",,N85,$F$79," ",$B$79)</f>
        <v>% w/v sorbitol</v>
      </c>
    </row>
    <row r="86" spans="2:44" s="3" customFormat="1" ht="22.8" x14ac:dyDescent="0.3">
      <c r="B86" s="20" t="s">
        <v>6</v>
      </c>
      <c r="C86" s="37"/>
      <c r="D86" s="14">
        <v>0</v>
      </c>
      <c r="E86" s="14">
        <v>0</v>
      </c>
      <c r="F86" s="14">
        <v>0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8"/>
      <c r="P86" s="20" t="s">
        <v>6</v>
      </c>
      <c r="Q86" s="65" t="str">
        <f t="array" ref="Q86">IF(OR(AE86=$AR$81, AE86=$AR$82),"", AE86)</f>
        <v/>
      </c>
      <c r="R86" s="65" t="str">
        <f t="array" ref="R86">IF(OR(AF86=$AR$81, AF86=$AR$82),"", AF86)</f>
        <v/>
      </c>
      <c r="S86" s="65" t="str">
        <f t="array" ref="S86">IF(OR(AG86=$AR$81, AG86=$AR$82),"", AG86)</f>
        <v/>
      </c>
      <c r="T86" s="65" t="str">
        <f t="array" ref="T86">IF(OR(AH86=$AR$81, AH86=$AR$82),"", AH86)</f>
        <v/>
      </c>
      <c r="U86" s="65" t="str">
        <f t="array" ref="U86">IF(OR(AI86=$AR$81, AI86=$AR$82),"", AI86)</f>
        <v/>
      </c>
      <c r="V86" s="65" t="str">
        <f t="array" ref="V86">IF(OR(AJ86=$AR$81, AJ86=$AR$82),"", AJ86)</f>
        <v/>
      </c>
      <c r="W86" s="65" t="str">
        <f t="array" ref="W86">IF(OR(AK86=$AR$81, AK86=$AR$82),"", AK86)</f>
        <v/>
      </c>
      <c r="X86" s="65" t="str">
        <f t="array" ref="X86">IF(OR(AL86=$AR$81, AL86=$AR$82),"", AL86)</f>
        <v/>
      </c>
      <c r="Y86" s="65" t="str">
        <f t="array" ref="Y86">IF(OR(AM86=$AR$81, AM86=$AR$82),"", AM86)</f>
        <v/>
      </c>
      <c r="Z86" s="65" t="str">
        <f t="array" ref="Z86">IF(OR(AN86=$AR$81, AN86=$AR$82),"", AN86)</f>
        <v/>
      </c>
      <c r="AA86" s="65" t="str">
        <f t="array" ref="AA86">IF(OR(AO86=$AR$81, AO86=$AR$82),"", AO86)</f>
        <v/>
      </c>
      <c r="AB86" s="66" t="str">
        <f t="array" ref="AB86">IF(OR(AP86=$AR$81, AP86=$AR$82),"", AP86)</f>
        <v/>
      </c>
      <c r="AD86" s="20" t="s">
        <v>6</v>
      </c>
      <c r="AE86" s="69" t="str">
        <f t="array" ref="AE86">_xlfn.TEXTJOIN("",,C86,$F$79," ",$B$79)</f>
        <v>% w/v sorbitol</v>
      </c>
      <c r="AF86" s="69" t="str">
        <f t="array" ref="AF86">_xlfn.TEXTJOIN("",,D86,$F$79," ",$B$79)</f>
        <v>0% w/v sorbitol</v>
      </c>
      <c r="AG86" s="69" t="str">
        <f t="array" ref="AG86">_xlfn.TEXTJOIN("",,E86,$F$79," ",$B$79)</f>
        <v>0% w/v sorbitol</v>
      </c>
      <c r="AH86" s="69" t="str">
        <f t="array" ref="AH86">_xlfn.TEXTJOIN("",,F86,$F$79," ",$B$79)</f>
        <v>0% w/v sorbitol</v>
      </c>
      <c r="AI86" s="69" t="str">
        <f t="array" ref="AI86">_xlfn.TEXTJOIN("",,G86,$F$79," ",$B$79)</f>
        <v>0% w/v sorbitol</v>
      </c>
      <c r="AJ86" s="69" t="str">
        <f t="array" ref="AJ86">_xlfn.TEXTJOIN("",,H86,$F$79," ",$B$79)</f>
        <v>0% w/v sorbitol</v>
      </c>
      <c r="AK86" s="69" t="str">
        <f t="array" ref="AK86">_xlfn.TEXTJOIN("",,I86,$F$79," ",$B$79)</f>
        <v>0% w/v sorbitol</v>
      </c>
      <c r="AL86" s="69" t="str">
        <f t="array" ref="AL86">_xlfn.TEXTJOIN("",,J86,$F$79," ",$B$79)</f>
        <v>0% w/v sorbitol</v>
      </c>
      <c r="AM86" s="69" t="str">
        <f t="array" ref="AM86">_xlfn.TEXTJOIN("",,K86,$F$79," ",$B$79)</f>
        <v>0% w/v sorbitol</v>
      </c>
      <c r="AN86" s="69" t="str">
        <f t="array" ref="AN86">_xlfn.TEXTJOIN("",,L86,$F$79," ",$B$79)</f>
        <v>0% w/v sorbitol</v>
      </c>
      <c r="AO86" s="69" t="str">
        <f t="array" ref="AO86">_xlfn.TEXTJOIN("",,M86,$F$79," ",$B$79)</f>
        <v>0% w/v sorbitol</v>
      </c>
      <c r="AP86" s="69" t="str">
        <f t="array" ref="AP86">_xlfn.TEXTJOIN("",,N86,$F$79," ",$B$79)</f>
        <v>% w/v sorbitol</v>
      </c>
    </row>
    <row r="87" spans="2:44" s="3" customFormat="1" ht="22.8" x14ac:dyDescent="0.3">
      <c r="B87" s="20" t="s">
        <v>7</v>
      </c>
      <c r="C87" s="37"/>
      <c r="D87" s="14">
        <v>0</v>
      </c>
      <c r="E87" s="14">
        <v>0</v>
      </c>
      <c r="F87" s="14">
        <v>0</v>
      </c>
      <c r="G87" s="14">
        <v>0</v>
      </c>
      <c r="H87" s="14">
        <v>0</v>
      </c>
      <c r="I87" s="14">
        <v>0</v>
      </c>
      <c r="J87" s="14">
        <v>0</v>
      </c>
      <c r="K87" s="14">
        <v>0</v>
      </c>
      <c r="L87" s="14">
        <v>0</v>
      </c>
      <c r="M87" s="14">
        <v>0</v>
      </c>
      <c r="N87" s="8"/>
      <c r="P87" s="20" t="s">
        <v>7</v>
      </c>
      <c r="Q87" s="65" t="str">
        <f t="array" ref="Q87">IF(OR(AE87=$AR$81, AE87=$AR$82),"", AE87)</f>
        <v/>
      </c>
      <c r="R87" s="65" t="str">
        <f t="array" ref="R87">IF(OR(AF87=$AR$81, AF87=$AR$82),"", AF87)</f>
        <v/>
      </c>
      <c r="S87" s="65" t="str">
        <f t="array" ref="S87">IF(OR(AG87=$AR$81, AG87=$AR$82),"", AG87)</f>
        <v/>
      </c>
      <c r="T87" s="65" t="str">
        <f t="array" ref="T87">IF(OR(AH87=$AR$81, AH87=$AR$82),"", AH87)</f>
        <v/>
      </c>
      <c r="U87" s="65" t="str">
        <f t="array" ref="U87">IF(OR(AI87=$AR$81, AI87=$AR$82),"", AI87)</f>
        <v/>
      </c>
      <c r="V87" s="65" t="str">
        <f t="array" ref="V87">IF(OR(AJ87=$AR$81, AJ87=$AR$82),"", AJ87)</f>
        <v/>
      </c>
      <c r="W87" s="65" t="str">
        <f t="array" ref="W87">IF(OR(AK87=$AR$81, AK87=$AR$82),"", AK87)</f>
        <v/>
      </c>
      <c r="X87" s="65" t="str">
        <f t="array" ref="X87">IF(OR(AL87=$AR$81, AL87=$AR$82),"", AL87)</f>
        <v/>
      </c>
      <c r="Y87" s="65" t="str">
        <f t="array" ref="Y87">IF(OR(AM87=$AR$81, AM87=$AR$82),"", AM87)</f>
        <v/>
      </c>
      <c r="Z87" s="65" t="str">
        <f t="array" ref="Z87">IF(OR(AN87=$AR$81, AN87=$AR$82),"", AN87)</f>
        <v/>
      </c>
      <c r="AA87" s="65" t="str">
        <f t="array" ref="AA87">IF(OR(AO87=$AR$81, AO87=$AR$82),"", AO87)</f>
        <v/>
      </c>
      <c r="AB87" s="66" t="str">
        <f t="array" ref="AB87">IF(OR(AP87=$AR$81, AP87=$AR$82),"", AP87)</f>
        <v/>
      </c>
      <c r="AD87" s="20" t="s">
        <v>7</v>
      </c>
      <c r="AE87" s="69" t="str">
        <f t="array" ref="AE87">_xlfn.TEXTJOIN("",,C87,$F$79," ",$B$79)</f>
        <v>% w/v sorbitol</v>
      </c>
      <c r="AF87" s="69" t="str">
        <f t="array" ref="AF87">_xlfn.TEXTJOIN("",,D87,$F$79," ",$B$79)</f>
        <v>0% w/v sorbitol</v>
      </c>
      <c r="AG87" s="69" t="str">
        <f t="array" ref="AG87">_xlfn.TEXTJOIN("",,E87,$F$79," ",$B$79)</f>
        <v>0% w/v sorbitol</v>
      </c>
      <c r="AH87" s="69" t="str">
        <f t="array" ref="AH87">_xlfn.TEXTJOIN("",,F87,$F$79," ",$B$79)</f>
        <v>0% w/v sorbitol</v>
      </c>
      <c r="AI87" s="69" t="str">
        <f t="array" ref="AI87">_xlfn.TEXTJOIN("",,G87,$F$79," ",$B$79)</f>
        <v>0% w/v sorbitol</v>
      </c>
      <c r="AJ87" s="69" t="str">
        <f t="array" ref="AJ87">_xlfn.TEXTJOIN("",,H87,$F$79," ",$B$79)</f>
        <v>0% w/v sorbitol</v>
      </c>
      <c r="AK87" s="69" t="str">
        <f t="array" ref="AK87">_xlfn.TEXTJOIN("",,I87,$F$79," ",$B$79)</f>
        <v>0% w/v sorbitol</v>
      </c>
      <c r="AL87" s="69" t="str">
        <f t="array" ref="AL87">_xlfn.TEXTJOIN("",,J87,$F$79," ",$B$79)</f>
        <v>0% w/v sorbitol</v>
      </c>
      <c r="AM87" s="69" t="str">
        <f t="array" ref="AM87">_xlfn.TEXTJOIN("",,K87,$F$79," ",$B$79)</f>
        <v>0% w/v sorbitol</v>
      </c>
      <c r="AN87" s="69" t="str">
        <f t="array" ref="AN87">_xlfn.TEXTJOIN("",,L87,$F$79," ",$B$79)</f>
        <v>0% w/v sorbitol</v>
      </c>
      <c r="AO87" s="69" t="str">
        <f t="array" ref="AO87">_xlfn.TEXTJOIN("",,M87,$F$79," ",$B$79)</f>
        <v>0% w/v sorbitol</v>
      </c>
      <c r="AP87" s="69" t="str">
        <f t="array" ref="AP87">_xlfn.TEXTJOIN("",,N87,$F$79," ",$B$79)</f>
        <v>% w/v sorbitol</v>
      </c>
    </row>
    <row r="88" spans="2:44" s="3" customFormat="1" ht="23.4" thickBot="1" x14ac:dyDescent="0.35">
      <c r="B88" s="21" t="s">
        <v>8</v>
      </c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1"/>
      <c r="P88" s="21" t="s">
        <v>8</v>
      </c>
      <c r="Q88" s="67" t="str">
        <f t="array" ref="Q88">IF(OR(AE88=$AR$81, AE88=$AR$82),"", AE88)</f>
        <v/>
      </c>
      <c r="R88" s="67" t="str">
        <f t="array" ref="R88">IF(OR(AF88=$AR$81, AF88=$AR$82),"", AF88)</f>
        <v/>
      </c>
      <c r="S88" s="67" t="str">
        <f t="array" ref="S88">IF(OR(AG88=$AR$81, AG88=$AR$82),"", AG88)</f>
        <v/>
      </c>
      <c r="T88" s="67" t="str">
        <f t="array" ref="T88">IF(OR(AH88=$AR$81, AH88=$AR$82),"", AH88)</f>
        <v/>
      </c>
      <c r="U88" s="67" t="str">
        <f t="array" ref="U88">IF(OR(AI88=$AR$81, AI88=$AR$82),"", AI88)</f>
        <v/>
      </c>
      <c r="V88" s="67" t="str">
        <f t="array" ref="V88">IF(OR(AJ88=$AR$81, AJ88=$AR$82),"", AJ88)</f>
        <v/>
      </c>
      <c r="W88" s="67" t="str">
        <f t="array" ref="W88">IF(OR(AK88=$AR$81, AK88=$AR$82),"", AK88)</f>
        <v/>
      </c>
      <c r="X88" s="67" t="str">
        <f t="array" ref="X88">IF(OR(AL88=$AR$81, AL88=$AR$82),"", AL88)</f>
        <v/>
      </c>
      <c r="Y88" s="67" t="str">
        <f t="array" ref="Y88">IF(OR(AM88=$AR$81, AM88=$AR$82),"", AM88)</f>
        <v/>
      </c>
      <c r="Z88" s="67" t="str">
        <f t="array" ref="Z88">IF(OR(AN88=$AR$81, AN88=$AR$82),"", AN88)</f>
        <v/>
      </c>
      <c r="AA88" s="67" t="str">
        <f t="array" ref="AA88">IF(OR(AO88=$AR$81, AO88=$AR$82),"", AO88)</f>
        <v/>
      </c>
      <c r="AB88" s="68" t="str">
        <f t="array" ref="AB88">IF(OR(AP88=$AR$81, AP88=$AR$82),"", AP88)</f>
        <v/>
      </c>
      <c r="AD88" s="21" t="s">
        <v>8</v>
      </c>
      <c r="AE88" s="69" t="str">
        <f t="array" ref="AE88">_xlfn.TEXTJOIN("",,C88,$F$79," ",$B$79)</f>
        <v>% w/v sorbitol</v>
      </c>
      <c r="AF88" s="69" t="str">
        <f t="array" ref="AF88">_xlfn.TEXTJOIN("",,D88,$F$79," ",$B$79)</f>
        <v>% w/v sorbitol</v>
      </c>
      <c r="AG88" s="69" t="str">
        <f t="array" ref="AG88">_xlfn.TEXTJOIN("",,E88,$F$79," ",$B$79)</f>
        <v>% w/v sorbitol</v>
      </c>
      <c r="AH88" s="69" t="str">
        <f t="array" ref="AH88">_xlfn.TEXTJOIN("",,F88,$F$79," ",$B$79)</f>
        <v>% w/v sorbitol</v>
      </c>
      <c r="AI88" s="69" t="str">
        <f t="array" ref="AI88">_xlfn.TEXTJOIN("",,G88,$F$79," ",$B$79)</f>
        <v>% w/v sorbitol</v>
      </c>
      <c r="AJ88" s="69" t="str">
        <f t="array" ref="AJ88">_xlfn.TEXTJOIN("",,H88,$F$79," ",$B$79)</f>
        <v>% w/v sorbitol</v>
      </c>
      <c r="AK88" s="69" t="str">
        <f t="array" ref="AK88">_xlfn.TEXTJOIN("",,I88,$F$79," ",$B$79)</f>
        <v>% w/v sorbitol</v>
      </c>
      <c r="AL88" s="69" t="str">
        <f t="array" ref="AL88">_xlfn.TEXTJOIN("",,J88,$F$79," ",$B$79)</f>
        <v>% w/v sorbitol</v>
      </c>
      <c r="AM88" s="69" t="str">
        <f t="array" ref="AM88">_xlfn.TEXTJOIN("",,K88,$F$79," ",$B$79)</f>
        <v>% w/v sorbitol</v>
      </c>
      <c r="AN88" s="69" t="str">
        <f t="array" ref="AN88">_xlfn.TEXTJOIN("",,L88,$F$79," ",$B$79)</f>
        <v>% w/v sorbitol</v>
      </c>
      <c r="AO88" s="69" t="str">
        <f t="array" ref="AO88">_xlfn.TEXTJOIN("",,M88,$F$79," ",$B$79)</f>
        <v>% w/v sorbitol</v>
      </c>
      <c r="AP88" s="69" t="str">
        <f t="array" ref="AP88">_xlfn.TEXTJOIN("",,N88,$F$79," ",$B$79)</f>
        <v>% w/v sorbitol</v>
      </c>
    </row>
    <row r="89" spans="2:44" ht="15" customHeight="1" x14ac:dyDescent="0.4">
      <c r="B89" s="16"/>
      <c r="C89" s="29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 spans="2:44" s="3" customFormat="1" ht="23.4" thickBot="1" x14ac:dyDescent="0.45">
      <c r="B90" s="98" t="s">
        <v>125</v>
      </c>
      <c r="C90" s="98"/>
      <c r="E90" s="9"/>
      <c r="F90" s="9" t="s">
        <v>121</v>
      </c>
      <c r="G90" s="9"/>
      <c r="H90" s="9"/>
      <c r="I90" s="9"/>
      <c r="J90" s="9"/>
      <c r="K90" s="9"/>
      <c r="L90" s="9"/>
      <c r="M90" s="9"/>
      <c r="N90" s="9"/>
      <c r="P90" s="96" t="s">
        <v>132</v>
      </c>
      <c r="Q90" s="96"/>
      <c r="R90" s="96"/>
      <c r="S90" s="2"/>
      <c r="T90" s="2"/>
      <c r="U90" s="2"/>
      <c r="V90" s="2"/>
      <c r="W90" s="2"/>
      <c r="X90" s="2"/>
      <c r="Y90" s="2"/>
      <c r="Z90" s="2"/>
      <c r="AA90" s="2"/>
      <c r="AB90" s="2"/>
      <c r="AD90" s="95" t="s">
        <v>140</v>
      </c>
      <c r="AE90" s="95"/>
      <c r="AF90" s="95"/>
      <c r="AG90" s="2"/>
      <c r="AH90" s="2"/>
      <c r="AI90" s="2"/>
      <c r="AJ90" s="2"/>
      <c r="AK90" s="2"/>
      <c r="AL90" s="2"/>
      <c r="AM90" s="2"/>
      <c r="AN90" s="2"/>
      <c r="AO90" s="2"/>
      <c r="AP90" s="2"/>
    </row>
    <row r="91" spans="2:44" s="3" customFormat="1" ht="22.8" x14ac:dyDescent="0.4">
      <c r="B91" s="17"/>
      <c r="C91" s="12">
        <v>1</v>
      </c>
      <c r="D91" s="12">
        <v>2</v>
      </c>
      <c r="E91" s="12">
        <v>3</v>
      </c>
      <c r="F91" s="12">
        <v>4</v>
      </c>
      <c r="G91" s="12">
        <v>5</v>
      </c>
      <c r="H91" s="12">
        <v>6</v>
      </c>
      <c r="I91" s="12">
        <v>7</v>
      </c>
      <c r="J91" s="12">
        <v>8</v>
      </c>
      <c r="K91" s="12">
        <v>9</v>
      </c>
      <c r="L91" s="12">
        <v>10</v>
      </c>
      <c r="M91" s="12">
        <v>11</v>
      </c>
      <c r="N91" s="13">
        <v>12</v>
      </c>
      <c r="P91" s="17"/>
      <c r="Q91" s="12">
        <v>1</v>
      </c>
      <c r="R91" s="12">
        <v>2</v>
      </c>
      <c r="S91" s="12">
        <v>3</v>
      </c>
      <c r="T91" s="12">
        <v>4</v>
      </c>
      <c r="U91" s="12">
        <v>5</v>
      </c>
      <c r="V91" s="12">
        <v>6</v>
      </c>
      <c r="W91" s="12">
        <v>7</v>
      </c>
      <c r="X91" s="12">
        <v>8</v>
      </c>
      <c r="Y91" s="12">
        <v>9</v>
      </c>
      <c r="Z91" s="12">
        <v>10</v>
      </c>
      <c r="AA91" s="12">
        <v>11</v>
      </c>
      <c r="AB91" s="13">
        <v>12</v>
      </c>
      <c r="AD91" s="17"/>
      <c r="AE91" s="6">
        <v>1</v>
      </c>
      <c r="AF91" s="6">
        <v>2</v>
      </c>
      <c r="AG91" s="6">
        <v>3</v>
      </c>
      <c r="AH91" s="6">
        <v>4</v>
      </c>
      <c r="AI91" s="6">
        <v>5</v>
      </c>
      <c r="AJ91" s="6">
        <v>6</v>
      </c>
      <c r="AK91" s="6">
        <v>7</v>
      </c>
      <c r="AL91" s="6">
        <v>8</v>
      </c>
      <c r="AM91" s="6">
        <v>9</v>
      </c>
      <c r="AN91" s="6">
        <v>10</v>
      </c>
      <c r="AO91" s="6">
        <v>11</v>
      </c>
      <c r="AP91" s="7">
        <v>12</v>
      </c>
    </row>
    <row r="92" spans="2:44" s="3" customFormat="1" ht="43.2" x14ac:dyDescent="0.3">
      <c r="B92" s="20" t="s">
        <v>1</v>
      </c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8"/>
      <c r="P92" s="20" t="s">
        <v>1</v>
      </c>
      <c r="Q92" s="65" t="str">
        <f t="array" ref="Q92">IF(OR(AE92=$AR$92, AE92=$AR$93),"", AE92)</f>
        <v/>
      </c>
      <c r="R92" s="65" t="str">
        <f t="array" ref="R92">IF(OR(AF92=$AR$92, AF92=$AR$93),"", AF92)</f>
        <v/>
      </c>
      <c r="S92" s="65" t="str">
        <f t="array" ref="S92">IF(OR(AG92=$AR$92, AG92=$AR$93),"", AG92)</f>
        <v/>
      </c>
      <c r="T92" s="65" t="str">
        <f t="array" ref="T92">IF(OR(AH92=$AR$92, AH92=$AR$93),"", AH92)</f>
        <v/>
      </c>
      <c r="U92" s="65" t="str">
        <f t="array" ref="U92">IF(OR(AI92=$AR$92, AI92=$AR$93),"", AI92)</f>
        <v/>
      </c>
      <c r="V92" s="65" t="str">
        <f t="array" ref="V92">IF(OR(AJ92=$AR$92, AJ92=$AR$93),"", AJ92)</f>
        <v/>
      </c>
      <c r="W92" s="65" t="str">
        <f t="array" ref="W92">IF(OR(AK92=$AR$92, AK92=$AR$93),"", AK92)</f>
        <v/>
      </c>
      <c r="X92" s="65" t="str">
        <f t="array" ref="X92">IF(OR(AL92=$AR$92, AL92=$AR$93),"", AL92)</f>
        <v/>
      </c>
      <c r="Y92" s="65" t="str">
        <f t="array" ref="Y92">IF(OR(AM92=$AR$92, AM92=$AR$93),"", AM92)</f>
        <v/>
      </c>
      <c r="Z92" s="65" t="str">
        <f t="array" ref="Z92">IF(OR(AN92=$AR$92, AN92=$AR$93),"", AN92)</f>
        <v/>
      </c>
      <c r="AA92" s="65" t="str">
        <f t="array" ref="AA92">IF(OR(AO92=$AR$92, AO92=$AR$93),"", AO92)</f>
        <v/>
      </c>
      <c r="AB92" s="66" t="str">
        <f t="array" ref="AB92">IF(OR(AP92=$AR$92, AP92=$AR$93),"", AP92)</f>
        <v/>
      </c>
      <c r="AD92" s="20" t="s">
        <v>1</v>
      </c>
      <c r="AE92" s="69" t="str">
        <f t="array" ref="AE92">_xlfn.TEXTJOIN("",,C92,$F$90," ",$B$90)</f>
        <v>% w/v Component X</v>
      </c>
      <c r="AF92" s="69" t="str">
        <f t="array" ref="AF92">_xlfn.TEXTJOIN("",,D92,$F$90," ",$B$90)</f>
        <v>% w/v Component X</v>
      </c>
      <c r="AG92" s="69" t="str">
        <f t="array" ref="AG92">_xlfn.TEXTJOIN("",,E92,$F$90," ",$B$90)</f>
        <v>% w/v Component X</v>
      </c>
      <c r="AH92" s="69" t="str">
        <f t="array" ref="AH92">_xlfn.TEXTJOIN("",,F92,$F$90," ",$B$90)</f>
        <v>% w/v Component X</v>
      </c>
      <c r="AI92" s="69" t="str">
        <f t="array" ref="AI92">_xlfn.TEXTJOIN("",,G92,$F$90," ",$B$90)</f>
        <v>% w/v Component X</v>
      </c>
      <c r="AJ92" s="69" t="str">
        <f t="array" ref="AJ92">_xlfn.TEXTJOIN("",,H92,$F$90," ",$B$90)</f>
        <v>% w/v Component X</v>
      </c>
      <c r="AK92" s="69" t="str">
        <f t="array" ref="AK92">_xlfn.TEXTJOIN("",,I92,$F$90," ",$B$90)</f>
        <v>% w/v Component X</v>
      </c>
      <c r="AL92" s="69" t="str">
        <f t="array" ref="AL92">_xlfn.TEXTJOIN("",,J92,$F$90," ",$B$90)</f>
        <v>% w/v Component X</v>
      </c>
      <c r="AM92" s="69" t="str">
        <f t="array" ref="AM92">_xlfn.TEXTJOIN("",,K92,$F$90," ",$B$90)</f>
        <v>% w/v Component X</v>
      </c>
      <c r="AN92" s="69" t="str">
        <f t="array" ref="AN92">_xlfn.TEXTJOIN("",,L92,$F$90," ",$B$90)</f>
        <v>% w/v Component X</v>
      </c>
      <c r="AO92" s="69" t="str">
        <f t="array" ref="AO92">_xlfn.TEXTJOIN("",,M92,$F$90," ",$B$90)</f>
        <v>% w/v Component X</v>
      </c>
      <c r="AP92" s="69" t="str">
        <f t="array" ref="AP92">_xlfn.TEXTJOIN("",,N92,$F$90," ",$B$90)</f>
        <v>% w/v Component X</v>
      </c>
      <c r="AR92" s="3" t="str">
        <f>$AE$92</f>
        <v>% w/v Component X</v>
      </c>
    </row>
    <row r="93" spans="2:44" s="3" customFormat="1" ht="43.2" x14ac:dyDescent="0.3">
      <c r="B93" s="20" t="s">
        <v>2</v>
      </c>
      <c r="C93" s="64"/>
      <c r="D93" s="14">
        <v>0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  <c r="K93" s="14">
        <v>0</v>
      </c>
      <c r="L93" s="14">
        <v>0</v>
      </c>
      <c r="M93" s="14">
        <v>0</v>
      </c>
      <c r="N93" s="8"/>
      <c r="P93" s="20" t="s">
        <v>2</v>
      </c>
      <c r="Q93" s="65" t="str">
        <f t="array" ref="Q93">IF(OR(AE93=$AR$92, AE93=$AR$93),"", AE93)</f>
        <v/>
      </c>
      <c r="R93" s="65" t="str">
        <f t="array" ref="R93">IF(OR(AF93=$AR$92, AF93=$AR$93),"", AF93)</f>
        <v/>
      </c>
      <c r="S93" s="65" t="str">
        <f t="array" ref="S93">IF(OR(AG93=$AR$92, AG93=$AR$93),"", AG93)</f>
        <v/>
      </c>
      <c r="T93" s="65" t="str">
        <f t="array" ref="T93">IF(OR(AH93=$AR$92, AH93=$AR$93),"", AH93)</f>
        <v/>
      </c>
      <c r="U93" s="65" t="str">
        <f t="array" ref="U93">IF(OR(AI93=$AR$92, AI93=$AR$93),"", AI93)</f>
        <v/>
      </c>
      <c r="V93" s="65" t="str">
        <f t="array" ref="V93">IF(OR(AJ93=$AR$92, AJ93=$AR$93),"", AJ93)</f>
        <v/>
      </c>
      <c r="W93" s="65" t="str">
        <f t="array" ref="W93">IF(OR(AK93=$AR$92, AK93=$AR$93),"", AK93)</f>
        <v/>
      </c>
      <c r="X93" s="65" t="str">
        <f t="array" ref="X93">IF(OR(AL93=$AR$92, AL93=$AR$93),"", AL93)</f>
        <v/>
      </c>
      <c r="Y93" s="65" t="str">
        <f t="array" ref="Y93">IF(OR(AM93=$AR$92, AM93=$AR$93),"", AM93)</f>
        <v/>
      </c>
      <c r="Z93" s="65" t="str">
        <f t="array" ref="Z93">IF(OR(AN93=$AR$92, AN93=$AR$93),"", AN93)</f>
        <v/>
      </c>
      <c r="AA93" s="65" t="str">
        <f t="array" ref="AA93">IF(OR(AO93=$AR$92, AO93=$AR$93),"", AO93)</f>
        <v/>
      </c>
      <c r="AB93" s="66" t="str">
        <f t="array" ref="AB93">IF(OR(AP93=$AR$92, AP93=$AR$93),"", AP93)</f>
        <v/>
      </c>
      <c r="AD93" s="20" t="s">
        <v>2</v>
      </c>
      <c r="AE93" s="69" t="str">
        <f t="array" ref="AE93">_xlfn.TEXTJOIN("",,C93,$F$90," ",$B$90)</f>
        <v>% w/v Component X</v>
      </c>
      <c r="AF93" s="69" t="str">
        <f t="array" ref="AF93">_xlfn.TEXTJOIN("",,D93,$F$90," ",$B$90)</f>
        <v>0% w/v Component X</v>
      </c>
      <c r="AG93" s="69" t="str">
        <f t="array" ref="AG93">_xlfn.TEXTJOIN("",,E93,$F$90," ",$B$90)</f>
        <v>0% w/v Component X</v>
      </c>
      <c r="AH93" s="69" t="str">
        <f t="array" ref="AH93">_xlfn.TEXTJOIN("",,F93,$F$90," ",$B$90)</f>
        <v>0% w/v Component X</v>
      </c>
      <c r="AI93" s="69" t="str">
        <f t="array" ref="AI93">_xlfn.TEXTJOIN("",,G93,$F$90," ",$B$90)</f>
        <v>0% w/v Component X</v>
      </c>
      <c r="AJ93" s="69" t="str">
        <f t="array" ref="AJ93">_xlfn.TEXTJOIN("",,H93,$F$90," ",$B$90)</f>
        <v>0% w/v Component X</v>
      </c>
      <c r="AK93" s="69" t="str">
        <f t="array" ref="AK93">_xlfn.TEXTJOIN("",,I93,$F$90," ",$B$90)</f>
        <v>0% w/v Component X</v>
      </c>
      <c r="AL93" s="69" t="str">
        <f t="array" ref="AL93">_xlfn.TEXTJOIN("",,J93,$F$90," ",$B$90)</f>
        <v>0% w/v Component X</v>
      </c>
      <c r="AM93" s="69" t="str">
        <f t="array" ref="AM93">_xlfn.TEXTJOIN("",,K93,$F$90," ",$B$90)</f>
        <v>0% w/v Component X</v>
      </c>
      <c r="AN93" s="69" t="str">
        <f t="array" ref="AN93">_xlfn.TEXTJOIN("",,L93,$F$90," ",$B$90)</f>
        <v>0% w/v Component X</v>
      </c>
      <c r="AO93" s="69" t="str">
        <f t="array" ref="AO93">_xlfn.TEXTJOIN("",,M93,$F$90," ",$B$90)</f>
        <v>0% w/v Component X</v>
      </c>
      <c r="AP93" s="69" t="str">
        <f t="array" ref="AP93">_xlfn.TEXTJOIN("",,N93,$F$90," ",$B$90)</f>
        <v>% w/v Component X</v>
      </c>
      <c r="AR93" s="3" t="str">
        <f>_xlfn.TEXTJOIN("",,"0",AR92)</f>
        <v>0% w/v Component X</v>
      </c>
    </row>
    <row r="94" spans="2:44" s="3" customFormat="1" ht="22.8" x14ac:dyDescent="0.3">
      <c r="B94" s="20" t="s">
        <v>3</v>
      </c>
      <c r="C94" s="64"/>
      <c r="D94" s="14">
        <v>0</v>
      </c>
      <c r="E94" s="14">
        <v>0</v>
      </c>
      <c r="F94" s="14">
        <v>0</v>
      </c>
      <c r="G94" s="14">
        <v>0</v>
      </c>
      <c r="H94" s="14">
        <v>0</v>
      </c>
      <c r="I94" s="14">
        <v>0</v>
      </c>
      <c r="J94" s="14">
        <v>0</v>
      </c>
      <c r="K94" s="14">
        <v>0</v>
      </c>
      <c r="L94" s="14">
        <v>0</v>
      </c>
      <c r="M94" s="14">
        <v>0</v>
      </c>
      <c r="N94" s="8"/>
      <c r="P94" s="20" t="s">
        <v>3</v>
      </c>
      <c r="Q94" s="65" t="str">
        <f t="array" ref="Q94">IF(OR(AE94=$AR$92, AE94=$AR$93),"", AE94)</f>
        <v/>
      </c>
      <c r="R94" s="65" t="str">
        <f t="array" ref="R94">IF(OR(AF94=$AR$92, AF94=$AR$93),"", AF94)</f>
        <v/>
      </c>
      <c r="S94" s="65" t="str">
        <f t="array" ref="S94">IF(OR(AG94=$AR$92, AG94=$AR$93),"", AG94)</f>
        <v/>
      </c>
      <c r="T94" s="65" t="str">
        <f t="array" ref="T94">IF(OR(AH94=$AR$92, AH94=$AR$93),"", AH94)</f>
        <v/>
      </c>
      <c r="U94" s="65" t="str">
        <f t="array" ref="U94">IF(OR(AI94=$AR$92, AI94=$AR$93),"", AI94)</f>
        <v/>
      </c>
      <c r="V94" s="65" t="str">
        <f t="array" ref="V94">IF(OR(AJ94=$AR$92, AJ94=$AR$93),"", AJ94)</f>
        <v/>
      </c>
      <c r="W94" s="65" t="str">
        <f t="array" ref="W94">IF(OR(AK94=$AR$92, AK94=$AR$93),"", AK94)</f>
        <v/>
      </c>
      <c r="X94" s="65" t="str">
        <f t="array" ref="X94">IF(OR(AL94=$AR$92, AL94=$AR$93),"", AL94)</f>
        <v/>
      </c>
      <c r="Y94" s="65" t="str">
        <f t="array" ref="Y94">IF(OR(AM94=$AR$92, AM94=$AR$93),"", AM94)</f>
        <v/>
      </c>
      <c r="Z94" s="65" t="str">
        <f t="array" ref="Z94">IF(OR(AN94=$AR$92, AN94=$AR$93),"", AN94)</f>
        <v/>
      </c>
      <c r="AA94" s="65" t="str">
        <f t="array" ref="AA94">IF(OR(AO94=$AR$92, AO94=$AR$93),"", AO94)</f>
        <v/>
      </c>
      <c r="AB94" s="66" t="str">
        <f t="array" ref="AB94">IF(OR(AP94=$AR$92, AP94=$AR$93),"", AP94)</f>
        <v/>
      </c>
      <c r="AD94" s="20" t="s">
        <v>3</v>
      </c>
      <c r="AE94" s="69" t="str">
        <f t="array" ref="AE94">_xlfn.TEXTJOIN("",,C94,$F$90," ",$B$90)</f>
        <v>% w/v Component X</v>
      </c>
      <c r="AF94" s="69" t="str">
        <f t="array" ref="AF94">_xlfn.TEXTJOIN("",,D94,$F$90," ",$B$90)</f>
        <v>0% w/v Component X</v>
      </c>
      <c r="AG94" s="69" t="str">
        <f t="array" ref="AG94">_xlfn.TEXTJOIN("",,E94,$F$90," ",$B$90)</f>
        <v>0% w/v Component X</v>
      </c>
      <c r="AH94" s="69" t="str">
        <f t="array" ref="AH94">_xlfn.TEXTJOIN("",,F94,$F$90," ",$B$90)</f>
        <v>0% w/v Component X</v>
      </c>
      <c r="AI94" s="69" t="str">
        <f t="array" ref="AI94">_xlfn.TEXTJOIN("",,G94,$F$90," ",$B$90)</f>
        <v>0% w/v Component X</v>
      </c>
      <c r="AJ94" s="69" t="str">
        <f t="array" ref="AJ94">_xlfn.TEXTJOIN("",,H94,$F$90," ",$B$90)</f>
        <v>0% w/v Component X</v>
      </c>
      <c r="AK94" s="69" t="str">
        <f t="array" ref="AK94">_xlfn.TEXTJOIN("",,I94,$F$90," ",$B$90)</f>
        <v>0% w/v Component X</v>
      </c>
      <c r="AL94" s="69" t="str">
        <f t="array" ref="AL94">_xlfn.TEXTJOIN("",,J94,$F$90," ",$B$90)</f>
        <v>0% w/v Component X</v>
      </c>
      <c r="AM94" s="69" t="str">
        <f t="array" ref="AM94">_xlfn.TEXTJOIN("",,K94,$F$90," ",$B$90)</f>
        <v>0% w/v Component X</v>
      </c>
      <c r="AN94" s="69" t="str">
        <f t="array" ref="AN94">_xlfn.TEXTJOIN("",,L94,$F$90," ",$B$90)</f>
        <v>0% w/v Component X</v>
      </c>
      <c r="AO94" s="69" t="str">
        <f t="array" ref="AO94">_xlfn.TEXTJOIN("",,M94,$F$90," ",$B$90)</f>
        <v>0% w/v Component X</v>
      </c>
      <c r="AP94" s="69" t="str">
        <f t="array" ref="AP94">_xlfn.TEXTJOIN("",,N94,$F$90," ",$B$90)</f>
        <v>% w/v Component X</v>
      </c>
    </row>
    <row r="95" spans="2:44" s="3" customFormat="1" ht="22.8" x14ac:dyDescent="0.3">
      <c r="B95" s="20" t="s">
        <v>4</v>
      </c>
      <c r="C95" s="64"/>
      <c r="D95" s="14">
        <v>0</v>
      </c>
      <c r="E95" s="14">
        <v>0</v>
      </c>
      <c r="F95" s="14">
        <v>0</v>
      </c>
      <c r="G95" s="14">
        <v>0</v>
      </c>
      <c r="H95" s="14">
        <v>0</v>
      </c>
      <c r="I95" s="14">
        <v>0</v>
      </c>
      <c r="J95" s="14">
        <v>0</v>
      </c>
      <c r="K95" s="14">
        <v>0</v>
      </c>
      <c r="L95" s="14">
        <v>0</v>
      </c>
      <c r="M95" s="14">
        <v>0</v>
      </c>
      <c r="N95" s="8"/>
      <c r="P95" s="20" t="s">
        <v>4</v>
      </c>
      <c r="Q95" s="65" t="str">
        <f t="array" ref="Q95">IF(OR(AE95=$AR$92, AE95=$AR$93),"", AE95)</f>
        <v/>
      </c>
      <c r="R95" s="65" t="str">
        <f t="array" ref="R95">IF(OR(AF95=$AR$92, AF95=$AR$93),"", AF95)</f>
        <v/>
      </c>
      <c r="S95" s="65" t="str">
        <f t="array" ref="S95">IF(OR(AG95=$AR$92, AG95=$AR$93),"", AG95)</f>
        <v/>
      </c>
      <c r="T95" s="65" t="str">
        <f t="array" ref="T95">IF(OR(AH95=$AR$92, AH95=$AR$93),"", AH95)</f>
        <v/>
      </c>
      <c r="U95" s="65" t="str">
        <f t="array" ref="U95">IF(OR(AI95=$AR$92, AI95=$AR$93),"", AI95)</f>
        <v/>
      </c>
      <c r="V95" s="65" t="str">
        <f t="array" ref="V95">IF(OR(AJ95=$AR$92, AJ95=$AR$93),"", AJ95)</f>
        <v/>
      </c>
      <c r="W95" s="65" t="str">
        <f t="array" ref="W95">IF(OR(AK95=$AR$92, AK95=$AR$93),"", AK95)</f>
        <v/>
      </c>
      <c r="X95" s="65" t="str">
        <f t="array" ref="X95">IF(OR(AL95=$AR$92, AL95=$AR$93),"", AL95)</f>
        <v/>
      </c>
      <c r="Y95" s="65" t="str">
        <f t="array" ref="Y95">IF(OR(AM95=$AR$92, AM95=$AR$93),"", AM95)</f>
        <v/>
      </c>
      <c r="Z95" s="65" t="str">
        <f t="array" ref="Z95">IF(OR(AN95=$AR$92, AN95=$AR$93),"", AN95)</f>
        <v/>
      </c>
      <c r="AA95" s="65" t="str">
        <f t="array" ref="AA95">IF(OR(AO95=$AR$92, AO95=$AR$93),"", AO95)</f>
        <v/>
      </c>
      <c r="AB95" s="66" t="str">
        <f t="array" ref="AB95">IF(OR(AP95=$AR$92, AP95=$AR$93),"", AP95)</f>
        <v/>
      </c>
      <c r="AD95" s="20" t="s">
        <v>4</v>
      </c>
      <c r="AE95" s="69" t="str">
        <f t="array" ref="AE95">_xlfn.TEXTJOIN("",,C95,$F$90," ",$B$90)</f>
        <v>% w/v Component X</v>
      </c>
      <c r="AF95" s="69" t="str">
        <f t="array" ref="AF95">_xlfn.TEXTJOIN("",,D95,$F$90," ",$B$90)</f>
        <v>0% w/v Component X</v>
      </c>
      <c r="AG95" s="69" t="str">
        <f t="array" ref="AG95">_xlfn.TEXTJOIN("",,E95,$F$90," ",$B$90)</f>
        <v>0% w/v Component X</v>
      </c>
      <c r="AH95" s="69" t="str">
        <f t="array" ref="AH95">_xlfn.TEXTJOIN("",,F95,$F$90," ",$B$90)</f>
        <v>0% w/v Component X</v>
      </c>
      <c r="AI95" s="69" t="str">
        <f t="array" ref="AI95">_xlfn.TEXTJOIN("",,G95,$F$90," ",$B$90)</f>
        <v>0% w/v Component X</v>
      </c>
      <c r="AJ95" s="69" t="str">
        <f t="array" ref="AJ95">_xlfn.TEXTJOIN("",,H95,$F$90," ",$B$90)</f>
        <v>0% w/v Component X</v>
      </c>
      <c r="AK95" s="69" t="str">
        <f t="array" ref="AK95">_xlfn.TEXTJOIN("",,I95,$F$90," ",$B$90)</f>
        <v>0% w/v Component X</v>
      </c>
      <c r="AL95" s="69" t="str">
        <f t="array" ref="AL95">_xlfn.TEXTJOIN("",,J95,$F$90," ",$B$90)</f>
        <v>0% w/v Component X</v>
      </c>
      <c r="AM95" s="69" t="str">
        <f t="array" ref="AM95">_xlfn.TEXTJOIN("",,K95,$F$90," ",$B$90)</f>
        <v>0% w/v Component X</v>
      </c>
      <c r="AN95" s="69" t="str">
        <f t="array" ref="AN95">_xlfn.TEXTJOIN("",,L95,$F$90," ",$B$90)</f>
        <v>0% w/v Component X</v>
      </c>
      <c r="AO95" s="69" t="str">
        <f t="array" ref="AO95">_xlfn.TEXTJOIN("",,M95,$F$90," ",$B$90)</f>
        <v>0% w/v Component X</v>
      </c>
      <c r="AP95" s="69" t="str">
        <f t="array" ref="AP95">_xlfn.TEXTJOIN("",,N95,$F$90," ",$B$90)</f>
        <v>% w/v Component X</v>
      </c>
    </row>
    <row r="96" spans="2:44" s="3" customFormat="1" ht="22.8" x14ac:dyDescent="0.3">
      <c r="B96" s="20" t="s">
        <v>5</v>
      </c>
      <c r="C96" s="64"/>
      <c r="D96" s="14">
        <v>0</v>
      </c>
      <c r="E96" s="14">
        <v>0</v>
      </c>
      <c r="F96" s="14">
        <v>0</v>
      </c>
      <c r="G96" s="14">
        <v>0</v>
      </c>
      <c r="H96" s="14">
        <v>0</v>
      </c>
      <c r="I96" s="14">
        <v>0</v>
      </c>
      <c r="J96" s="14">
        <v>0</v>
      </c>
      <c r="K96" s="14">
        <v>0</v>
      </c>
      <c r="L96" s="14">
        <v>0</v>
      </c>
      <c r="M96" s="14">
        <v>0</v>
      </c>
      <c r="N96" s="8"/>
      <c r="P96" s="20" t="s">
        <v>5</v>
      </c>
      <c r="Q96" s="65" t="str">
        <f t="array" ref="Q96">IF(OR(AE96=$AR$92, AE96=$AR$93),"", AE96)</f>
        <v/>
      </c>
      <c r="R96" s="65" t="str">
        <f t="array" ref="R96">IF(OR(AF96=$AR$92, AF96=$AR$93),"", AF96)</f>
        <v/>
      </c>
      <c r="S96" s="65" t="str">
        <f t="array" ref="S96">IF(OR(AG96=$AR$92, AG96=$AR$93),"", AG96)</f>
        <v/>
      </c>
      <c r="T96" s="65" t="str">
        <f t="array" ref="T96">IF(OR(AH96=$AR$92, AH96=$AR$93),"", AH96)</f>
        <v/>
      </c>
      <c r="U96" s="65" t="str">
        <f t="array" ref="U96">IF(OR(AI96=$AR$92, AI96=$AR$93),"", AI96)</f>
        <v/>
      </c>
      <c r="V96" s="65" t="str">
        <f t="array" ref="V96">IF(OR(AJ96=$AR$92, AJ96=$AR$93),"", AJ96)</f>
        <v/>
      </c>
      <c r="W96" s="65" t="str">
        <f t="array" ref="W96">IF(OR(AK96=$AR$92, AK96=$AR$93),"", AK96)</f>
        <v/>
      </c>
      <c r="X96" s="65" t="str">
        <f t="array" ref="X96">IF(OR(AL96=$AR$92, AL96=$AR$93),"", AL96)</f>
        <v/>
      </c>
      <c r="Y96" s="65" t="str">
        <f t="array" ref="Y96">IF(OR(AM96=$AR$92, AM96=$AR$93),"", AM96)</f>
        <v/>
      </c>
      <c r="Z96" s="65" t="str">
        <f t="array" ref="Z96">IF(OR(AN96=$AR$92, AN96=$AR$93),"", AN96)</f>
        <v/>
      </c>
      <c r="AA96" s="65" t="str">
        <f t="array" ref="AA96">IF(OR(AO96=$AR$92, AO96=$AR$93),"", AO96)</f>
        <v/>
      </c>
      <c r="AB96" s="66" t="str">
        <f t="array" ref="AB96">IF(OR(AP96=$AR$92, AP96=$AR$93),"", AP96)</f>
        <v/>
      </c>
      <c r="AD96" s="20" t="s">
        <v>5</v>
      </c>
      <c r="AE96" s="69" t="str">
        <f t="array" ref="AE96">_xlfn.TEXTJOIN("",,C96,$F$90," ",$B$90)</f>
        <v>% w/v Component X</v>
      </c>
      <c r="AF96" s="69" t="str">
        <f t="array" ref="AF96">_xlfn.TEXTJOIN("",,D96,$F$90," ",$B$90)</f>
        <v>0% w/v Component X</v>
      </c>
      <c r="AG96" s="69" t="str">
        <f t="array" ref="AG96">_xlfn.TEXTJOIN("",,E96,$F$90," ",$B$90)</f>
        <v>0% w/v Component X</v>
      </c>
      <c r="AH96" s="69" t="str">
        <f t="array" ref="AH96">_xlfn.TEXTJOIN("",,F96,$F$90," ",$B$90)</f>
        <v>0% w/v Component X</v>
      </c>
      <c r="AI96" s="69" t="str">
        <f t="array" ref="AI96">_xlfn.TEXTJOIN("",,G96,$F$90," ",$B$90)</f>
        <v>0% w/v Component X</v>
      </c>
      <c r="AJ96" s="69" t="str">
        <f t="array" ref="AJ96">_xlfn.TEXTJOIN("",,H96,$F$90," ",$B$90)</f>
        <v>0% w/v Component X</v>
      </c>
      <c r="AK96" s="69" t="str">
        <f t="array" ref="AK96">_xlfn.TEXTJOIN("",,I96,$F$90," ",$B$90)</f>
        <v>0% w/v Component X</v>
      </c>
      <c r="AL96" s="69" t="str">
        <f t="array" ref="AL96">_xlfn.TEXTJOIN("",,J96,$F$90," ",$B$90)</f>
        <v>0% w/v Component X</v>
      </c>
      <c r="AM96" s="69" t="str">
        <f t="array" ref="AM96">_xlfn.TEXTJOIN("",,K96,$F$90," ",$B$90)</f>
        <v>0% w/v Component X</v>
      </c>
      <c r="AN96" s="69" t="str">
        <f t="array" ref="AN96">_xlfn.TEXTJOIN("",,L96,$F$90," ",$B$90)</f>
        <v>0% w/v Component X</v>
      </c>
      <c r="AO96" s="69" t="str">
        <f t="array" ref="AO96">_xlfn.TEXTJOIN("",,M96,$F$90," ",$B$90)</f>
        <v>0% w/v Component X</v>
      </c>
      <c r="AP96" s="69" t="str">
        <f t="array" ref="AP96">_xlfn.TEXTJOIN("",,N96,$F$90," ",$B$90)</f>
        <v>% w/v Component X</v>
      </c>
    </row>
    <row r="97" spans="2:44" s="3" customFormat="1" ht="22.8" x14ac:dyDescent="0.3">
      <c r="B97" s="20" t="s">
        <v>6</v>
      </c>
      <c r="C97" s="64"/>
      <c r="D97" s="14">
        <v>0</v>
      </c>
      <c r="E97" s="14">
        <v>0</v>
      </c>
      <c r="F97" s="14">
        <v>0</v>
      </c>
      <c r="G97" s="14">
        <v>0</v>
      </c>
      <c r="H97" s="14">
        <v>0</v>
      </c>
      <c r="I97" s="14">
        <v>0</v>
      </c>
      <c r="J97" s="14">
        <v>0</v>
      </c>
      <c r="K97" s="14">
        <v>0</v>
      </c>
      <c r="L97" s="14">
        <v>0</v>
      </c>
      <c r="M97" s="14">
        <v>0</v>
      </c>
      <c r="N97" s="8"/>
      <c r="P97" s="20" t="s">
        <v>6</v>
      </c>
      <c r="Q97" s="65" t="str">
        <f t="array" ref="Q97">IF(OR(AE97=$AR$92, AE97=$AR$93),"", AE97)</f>
        <v/>
      </c>
      <c r="R97" s="65" t="str">
        <f t="array" ref="R97">IF(OR(AF97=$AR$92, AF97=$AR$93),"", AF97)</f>
        <v/>
      </c>
      <c r="S97" s="65" t="str">
        <f t="array" ref="S97">IF(OR(AG97=$AR$92, AG97=$AR$93),"", AG97)</f>
        <v/>
      </c>
      <c r="T97" s="65" t="str">
        <f t="array" ref="T97">IF(OR(AH97=$AR$92, AH97=$AR$93),"", AH97)</f>
        <v/>
      </c>
      <c r="U97" s="65" t="str">
        <f t="array" ref="U97">IF(OR(AI97=$AR$92, AI97=$AR$93),"", AI97)</f>
        <v/>
      </c>
      <c r="V97" s="65" t="str">
        <f t="array" ref="V97">IF(OR(AJ97=$AR$92, AJ97=$AR$93),"", AJ97)</f>
        <v/>
      </c>
      <c r="W97" s="65" t="str">
        <f t="array" ref="W97">IF(OR(AK97=$AR$92, AK97=$AR$93),"", AK97)</f>
        <v/>
      </c>
      <c r="X97" s="65" t="str">
        <f t="array" ref="X97">IF(OR(AL97=$AR$92, AL97=$AR$93),"", AL97)</f>
        <v/>
      </c>
      <c r="Y97" s="65" t="str">
        <f t="array" ref="Y97">IF(OR(AM97=$AR$92, AM97=$AR$93),"", AM97)</f>
        <v/>
      </c>
      <c r="Z97" s="65" t="str">
        <f t="array" ref="Z97">IF(OR(AN97=$AR$92, AN97=$AR$93),"", AN97)</f>
        <v/>
      </c>
      <c r="AA97" s="65" t="str">
        <f t="array" ref="AA97">IF(OR(AO97=$AR$92, AO97=$AR$93),"", AO97)</f>
        <v/>
      </c>
      <c r="AB97" s="66" t="str">
        <f t="array" ref="AB97">IF(OR(AP97=$AR$92, AP97=$AR$93),"", AP97)</f>
        <v/>
      </c>
      <c r="AD97" s="20" t="s">
        <v>6</v>
      </c>
      <c r="AE97" s="69" t="str">
        <f t="array" ref="AE97">_xlfn.TEXTJOIN("",,C97,$F$90," ",$B$90)</f>
        <v>% w/v Component X</v>
      </c>
      <c r="AF97" s="69" t="str">
        <f t="array" ref="AF97">_xlfn.TEXTJOIN("",,D97,$F$90," ",$B$90)</f>
        <v>0% w/v Component X</v>
      </c>
      <c r="AG97" s="69" t="str">
        <f t="array" ref="AG97">_xlfn.TEXTJOIN("",,E97,$F$90," ",$B$90)</f>
        <v>0% w/v Component X</v>
      </c>
      <c r="AH97" s="69" t="str">
        <f t="array" ref="AH97">_xlfn.TEXTJOIN("",,F97,$F$90," ",$B$90)</f>
        <v>0% w/v Component X</v>
      </c>
      <c r="AI97" s="69" t="str">
        <f t="array" ref="AI97">_xlfn.TEXTJOIN("",,G97,$F$90," ",$B$90)</f>
        <v>0% w/v Component X</v>
      </c>
      <c r="AJ97" s="69" t="str">
        <f t="array" ref="AJ97">_xlfn.TEXTJOIN("",,H97,$F$90," ",$B$90)</f>
        <v>0% w/v Component X</v>
      </c>
      <c r="AK97" s="69" t="str">
        <f t="array" ref="AK97">_xlfn.TEXTJOIN("",,I97,$F$90," ",$B$90)</f>
        <v>0% w/v Component X</v>
      </c>
      <c r="AL97" s="69" t="str">
        <f t="array" ref="AL97">_xlfn.TEXTJOIN("",,J97,$F$90," ",$B$90)</f>
        <v>0% w/v Component X</v>
      </c>
      <c r="AM97" s="69" t="str">
        <f t="array" ref="AM97">_xlfn.TEXTJOIN("",,K97,$F$90," ",$B$90)</f>
        <v>0% w/v Component X</v>
      </c>
      <c r="AN97" s="69" t="str">
        <f t="array" ref="AN97">_xlfn.TEXTJOIN("",,L97,$F$90," ",$B$90)</f>
        <v>0% w/v Component X</v>
      </c>
      <c r="AO97" s="69" t="str">
        <f t="array" ref="AO97">_xlfn.TEXTJOIN("",,M97,$F$90," ",$B$90)</f>
        <v>0% w/v Component X</v>
      </c>
      <c r="AP97" s="69" t="str">
        <f t="array" ref="AP97">_xlfn.TEXTJOIN("",,N97,$F$90," ",$B$90)</f>
        <v>% w/v Component X</v>
      </c>
    </row>
    <row r="98" spans="2:44" s="3" customFormat="1" ht="22.8" x14ac:dyDescent="0.3">
      <c r="B98" s="20" t="s">
        <v>7</v>
      </c>
      <c r="C98" s="64"/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0</v>
      </c>
      <c r="J98" s="14">
        <v>0</v>
      </c>
      <c r="K98" s="14">
        <v>0</v>
      </c>
      <c r="L98" s="14">
        <v>0</v>
      </c>
      <c r="M98" s="14">
        <v>0</v>
      </c>
      <c r="N98" s="8"/>
      <c r="P98" s="20" t="s">
        <v>7</v>
      </c>
      <c r="Q98" s="65" t="str">
        <f t="array" ref="Q98">IF(OR(AE98=$AR$92, AE98=$AR$93),"", AE98)</f>
        <v/>
      </c>
      <c r="R98" s="65" t="str">
        <f t="array" ref="R98">IF(OR(AF98=$AR$92, AF98=$AR$93),"", AF98)</f>
        <v/>
      </c>
      <c r="S98" s="65" t="str">
        <f t="array" ref="S98">IF(OR(AG98=$AR$92, AG98=$AR$93),"", AG98)</f>
        <v/>
      </c>
      <c r="T98" s="65" t="str">
        <f t="array" ref="T98">IF(OR(AH98=$AR$92, AH98=$AR$93),"", AH98)</f>
        <v/>
      </c>
      <c r="U98" s="65" t="str">
        <f t="array" ref="U98">IF(OR(AI98=$AR$92, AI98=$AR$93),"", AI98)</f>
        <v/>
      </c>
      <c r="V98" s="65" t="str">
        <f t="array" ref="V98">IF(OR(AJ98=$AR$92, AJ98=$AR$93),"", AJ98)</f>
        <v/>
      </c>
      <c r="W98" s="65" t="str">
        <f t="array" ref="W98">IF(OR(AK98=$AR$92, AK98=$AR$93),"", AK98)</f>
        <v/>
      </c>
      <c r="X98" s="65" t="str">
        <f t="array" ref="X98">IF(OR(AL98=$AR$92, AL98=$AR$93),"", AL98)</f>
        <v/>
      </c>
      <c r="Y98" s="65" t="str">
        <f t="array" ref="Y98">IF(OR(AM98=$AR$92, AM98=$AR$93),"", AM98)</f>
        <v/>
      </c>
      <c r="Z98" s="65" t="str">
        <f t="array" ref="Z98">IF(OR(AN98=$AR$92, AN98=$AR$93),"", AN98)</f>
        <v/>
      </c>
      <c r="AA98" s="65" t="str">
        <f t="array" ref="AA98">IF(OR(AO98=$AR$92, AO98=$AR$93),"", AO98)</f>
        <v/>
      </c>
      <c r="AB98" s="66" t="str">
        <f t="array" ref="AB98">IF(OR(AP98=$AR$92, AP98=$AR$93),"", AP98)</f>
        <v/>
      </c>
      <c r="AD98" s="20" t="s">
        <v>7</v>
      </c>
      <c r="AE98" s="69" t="str">
        <f t="array" ref="AE98">_xlfn.TEXTJOIN("",,C98,$F$90," ",$B$90)</f>
        <v>% w/v Component X</v>
      </c>
      <c r="AF98" s="69" t="str">
        <f t="array" ref="AF98">_xlfn.TEXTJOIN("",,D98,$F$90," ",$B$90)</f>
        <v>0% w/v Component X</v>
      </c>
      <c r="AG98" s="69" t="str">
        <f t="array" ref="AG98">_xlfn.TEXTJOIN("",,E98,$F$90," ",$B$90)</f>
        <v>0% w/v Component X</v>
      </c>
      <c r="AH98" s="69" t="str">
        <f t="array" ref="AH98">_xlfn.TEXTJOIN("",,F98,$F$90," ",$B$90)</f>
        <v>0% w/v Component X</v>
      </c>
      <c r="AI98" s="69" t="str">
        <f t="array" ref="AI98">_xlfn.TEXTJOIN("",,G98,$F$90," ",$B$90)</f>
        <v>0% w/v Component X</v>
      </c>
      <c r="AJ98" s="69" t="str">
        <f t="array" ref="AJ98">_xlfn.TEXTJOIN("",,H98,$F$90," ",$B$90)</f>
        <v>0% w/v Component X</v>
      </c>
      <c r="AK98" s="69" t="str">
        <f t="array" ref="AK98">_xlfn.TEXTJOIN("",,I98,$F$90," ",$B$90)</f>
        <v>0% w/v Component X</v>
      </c>
      <c r="AL98" s="69" t="str">
        <f t="array" ref="AL98">_xlfn.TEXTJOIN("",,J98,$F$90," ",$B$90)</f>
        <v>0% w/v Component X</v>
      </c>
      <c r="AM98" s="69" t="str">
        <f t="array" ref="AM98">_xlfn.TEXTJOIN("",,K98,$F$90," ",$B$90)</f>
        <v>0% w/v Component X</v>
      </c>
      <c r="AN98" s="69" t="str">
        <f t="array" ref="AN98">_xlfn.TEXTJOIN("",,L98,$F$90," ",$B$90)</f>
        <v>0% w/v Component X</v>
      </c>
      <c r="AO98" s="69" t="str">
        <f t="array" ref="AO98">_xlfn.TEXTJOIN("",,M98,$F$90," ",$B$90)</f>
        <v>0% w/v Component X</v>
      </c>
      <c r="AP98" s="69" t="str">
        <f t="array" ref="AP98">_xlfn.TEXTJOIN("",,N98,$F$90," ",$B$90)</f>
        <v>% w/v Component X</v>
      </c>
    </row>
    <row r="99" spans="2:44" s="3" customFormat="1" ht="23.4" thickBot="1" x14ac:dyDescent="0.35">
      <c r="B99" s="21" t="s">
        <v>8</v>
      </c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1"/>
      <c r="P99" s="21" t="s">
        <v>8</v>
      </c>
      <c r="Q99" s="67" t="str">
        <f t="array" ref="Q99">IF(OR(AE99=$AR$92, AE99=$AR$93),"", AE99)</f>
        <v/>
      </c>
      <c r="R99" s="67" t="str">
        <f t="array" ref="R99">IF(OR(AF99=$AR$92, AF99=$AR$93),"", AF99)</f>
        <v/>
      </c>
      <c r="S99" s="67" t="str">
        <f t="array" ref="S99">IF(OR(AG99=$AR$92, AG99=$AR$93),"", AG99)</f>
        <v/>
      </c>
      <c r="T99" s="67" t="str">
        <f t="array" ref="T99">IF(OR(AH99=$AR$92, AH99=$AR$93),"", AH99)</f>
        <v/>
      </c>
      <c r="U99" s="67" t="str">
        <f t="array" ref="U99">IF(OR(AI99=$AR$92, AI99=$AR$93),"", AI99)</f>
        <v/>
      </c>
      <c r="V99" s="67" t="str">
        <f t="array" ref="V99">IF(OR(AJ99=$AR$92, AJ99=$AR$93),"", AJ99)</f>
        <v/>
      </c>
      <c r="W99" s="67" t="str">
        <f t="array" ref="W99">IF(OR(AK99=$AR$92, AK99=$AR$93),"", AK99)</f>
        <v/>
      </c>
      <c r="X99" s="67" t="str">
        <f t="array" ref="X99">IF(OR(AL99=$AR$92, AL99=$AR$93),"", AL99)</f>
        <v/>
      </c>
      <c r="Y99" s="67" t="str">
        <f t="array" ref="Y99">IF(OR(AM99=$AR$92, AM99=$AR$93),"", AM99)</f>
        <v/>
      </c>
      <c r="Z99" s="67" t="str">
        <f t="array" ref="Z99">IF(OR(AN99=$AR$92, AN99=$AR$93),"", AN99)</f>
        <v/>
      </c>
      <c r="AA99" s="67" t="str">
        <f t="array" ref="AA99">IF(OR(AO99=$AR$92, AO99=$AR$93),"", AO99)</f>
        <v/>
      </c>
      <c r="AB99" s="68" t="str">
        <f t="array" ref="AB99">IF(OR(AP99=$AR$92, AP99=$AR$93),"", AP99)</f>
        <v/>
      </c>
      <c r="AD99" s="21" t="s">
        <v>8</v>
      </c>
      <c r="AE99" s="69" t="str">
        <f t="array" ref="AE99">_xlfn.TEXTJOIN("",,C99,$F$90," ",$B$90)</f>
        <v>% w/v Component X</v>
      </c>
      <c r="AF99" s="69" t="str">
        <f t="array" ref="AF99">_xlfn.TEXTJOIN("",,D99,$F$90," ",$B$90)</f>
        <v>% w/v Component X</v>
      </c>
      <c r="AG99" s="69" t="str">
        <f t="array" ref="AG99">_xlfn.TEXTJOIN("",,E99,$F$90," ",$B$90)</f>
        <v>% w/v Component X</v>
      </c>
      <c r="AH99" s="69" t="str">
        <f t="array" ref="AH99">_xlfn.TEXTJOIN("",,F99,$F$90," ",$B$90)</f>
        <v>% w/v Component X</v>
      </c>
      <c r="AI99" s="69" t="str">
        <f t="array" ref="AI99">_xlfn.TEXTJOIN("",,G99,$F$90," ",$B$90)</f>
        <v>% w/v Component X</v>
      </c>
      <c r="AJ99" s="69" t="str">
        <f t="array" ref="AJ99">_xlfn.TEXTJOIN("",,H99,$F$90," ",$B$90)</f>
        <v>% w/v Component X</v>
      </c>
      <c r="AK99" s="69" t="str">
        <f t="array" ref="AK99">_xlfn.TEXTJOIN("",,I99,$F$90," ",$B$90)</f>
        <v>% w/v Component X</v>
      </c>
      <c r="AL99" s="69" t="str">
        <f t="array" ref="AL99">_xlfn.TEXTJOIN("",,J99,$F$90," ",$B$90)</f>
        <v>% w/v Component X</v>
      </c>
      <c r="AM99" s="69" t="str">
        <f t="array" ref="AM99">_xlfn.TEXTJOIN("",,K99,$F$90," ",$B$90)</f>
        <v>% w/v Component X</v>
      </c>
      <c r="AN99" s="69" t="str">
        <f t="array" ref="AN99">_xlfn.TEXTJOIN("",,L99,$F$90," ",$B$90)</f>
        <v>% w/v Component X</v>
      </c>
      <c r="AO99" s="69" t="str">
        <f t="array" ref="AO99">_xlfn.TEXTJOIN("",,M99,$F$90," ",$B$90)</f>
        <v>% w/v Component X</v>
      </c>
      <c r="AP99" s="69" t="str">
        <f t="array" ref="AP99">_xlfn.TEXTJOIN("",,N99,$F$90," ",$B$90)</f>
        <v>% w/v Component X</v>
      </c>
    </row>
    <row r="100" spans="2:44" s="30" customFormat="1" ht="15" customHeight="1" x14ac:dyDescent="0.4">
      <c r="B100" s="16"/>
      <c r="C100" s="29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2:44" s="3" customFormat="1" ht="23.4" thickBot="1" x14ac:dyDescent="0.45">
      <c r="B101" s="98" t="s">
        <v>133</v>
      </c>
      <c r="C101" s="98"/>
      <c r="E101" s="9"/>
      <c r="F101" s="9" t="s">
        <v>121</v>
      </c>
      <c r="G101" s="9"/>
      <c r="H101" s="9"/>
      <c r="I101" s="9"/>
      <c r="J101" s="9"/>
      <c r="K101" s="9"/>
      <c r="L101" s="9"/>
      <c r="M101" s="9"/>
      <c r="N101" s="9"/>
      <c r="P101" s="96" t="s">
        <v>134</v>
      </c>
      <c r="Q101" s="96"/>
      <c r="R101" s="96"/>
      <c r="S101" s="2"/>
      <c r="T101" s="2"/>
      <c r="U101" s="2"/>
      <c r="V101" s="2"/>
      <c r="W101" s="2"/>
      <c r="X101" s="2"/>
      <c r="Y101" s="2"/>
      <c r="Z101" s="2"/>
      <c r="AA101" s="2"/>
      <c r="AB101" s="2"/>
      <c r="AD101" s="95" t="s">
        <v>141</v>
      </c>
      <c r="AE101" s="95"/>
      <c r="AF101" s="95"/>
      <c r="AG101" s="2"/>
      <c r="AH101" s="2"/>
      <c r="AI101" s="2"/>
      <c r="AJ101" s="2"/>
      <c r="AK101" s="2"/>
      <c r="AL101" s="2"/>
      <c r="AM101" s="2"/>
      <c r="AN101" s="2"/>
      <c r="AO101" s="2"/>
      <c r="AP101" s="2"/>
    </row>
    <row r="102" spans="2:44" s="3" customFormat="1" ht="22.8" x14ac:dyDescent="0.4">
      <c r="B102" s="17"/>
      <c r="C102" s="12">
        <v>1</v>
      </c>
      <c r="D102" s="12">
        <v>2</v>
      </c>
      <c r="E102" s="12">
        <v>3</v>
      </c>
      <c r="F102" s="12">
        <v>4</v>
      </c>
      <c r="G102" s="12">
        <v>5</v>
      </c>
      <c r="H102" s="12">
        <v>6</v>
      </c>
      <c r="I102" s="12">
        <v>7</v>
      </c>
      <c r="J102" s="12">
        <v>8</v>
      </c>
      <c r="K102" s="12">
        <v>9</v>
      </c>
      <c r="L102" s="12">
        <v>10</v>
      </c>
      <c r="M102" s="12">
        <v>11</v>
      </c>
      <c r="N102" s="13">
        <v>12</v>
      </c>
      <c r="P102" s="17"/>
      <c r="Q102" s="12">
        <v>1</v>
      </c>
      <c r="R102" s="12">
        <v>2</v>
      </c>
      <c r="S102" s="12">
        <v>3</v>
      </c>
      <c r="T102" s="12">
        <v>4</v>
      </c>
      <c r="U102" s="12">
        <v>5</v>
      </c>
      <c r="V102" s="12">
        <v>6</v>
      </c>
      <c r="W102" s="12">
        <v>7</v>
      </c>
      <c r="X102" s="12">
        <v>8</v>
      </c>
      <c r="Y102" s="12">
        <v>9</v>
      </c>
      <c r="Z102" s="12">
        <v>10</v>
      </c>
      <c r="AA102" s="12">
        <v>11</v>
      </c>
      <c r="AB102" s="13">
        <v>12</v>
      </c>
      <c r="AD102" s="17"/>
      <c r="AE102" s="6">
        <v>1</v>
      </c>
      <c r="AF102" s="6">
        <v>2</v>
      </c>
      <c r="AG102" s="6">
        <v>3</v>
      </c>
      <c r="AH102" s="6">
        <v>4</v>
      </c>
      <c r="AI102" s="6">
        <v>5</v>
      </c>
      <c r="AJ102" s="6">
        <v>6</v>
      </c>
      <c r="AK102" s="6">
        <v>7</v>
      </c>
      <c r="AL102" s="6">
        <v>8</v>
      </c>
      <c r="AM102" s="6">
        <v>9</v>
      </c>
      <c r="AN102" s="6">
        <v>10</v>
      </c>
      <c r="AO102" s="6">
        <v>11</v>
      </c>
      <c r="AP102" s="7">
        <v>12</v>
      </c>
    </row>
    <row r="103" spans="2:44" s="3" customFormat="1" ht="43.2" x14ac:dyDescent="0.3">
      <c r="B103" s="20" t="s">
        <v>1</v>
      </c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8"/>
      <c r="P103" s="20" t="s">
        <v>1</v>
      </c>
      <c r="Q103" s="65" t="str">
        <f t="array" ref="Q103">IF(OR(AE103=$AR$103, AE103=$AR$104),"", AE103)</f>
        <v/>
      </c>
      <c r="R103" s="65" t="str">
        <f t="array" ref="R103">IF(OR(AF103=$AR$103, AF103=$AR$104),"", AF103)</f>
        <v/>
      </c>
      <c r="S103" s="65" t="str">
        <f t="array" ref="S103">IF(OR(AG103=$AR$103, AG103=$AR$104),"", AG103)</f>
        <v/>
      </c>
      <c r="T103" s="65" t="str">
        <f t="array" ref="T103">IF(OR(AH103=$AR$103, AH103=$AR$104),"", AH103)</f>
        <v/>
      </c>
      <c r="U103" s="65" t="str">
        <f t="array" ref="U103">IF(OR(AI103=$AR$103, AI103=$AR$104),"", AI103)</f>
        <v/>
      </c>
      <c r="V103" s="65" t="str">
        <f t="array" ref="V103">IF(OR(AJ103=$AR$103, AJ103=$AR$104),"", AJ103)</f>
        <v/>
      </c>
      <c r="W103" s="65" t="str">
        <f t="array" ref="W103">IF(OR(AK103=$AR$103, AK103=$AR$104),"", AK103)</f>
        <v/>
      </c>
      <c r="X103" s="65" t="str">
        <f t="array" ref="X103">IF(OR(AL103=$AR$103, AL103=$AR$104),"", AL103)</f>
        <v/>
      </c>
      <c r="Y103" s="65" t="str">
        <f t="array" ref="Y103">IF(OR(AM103=$AR$103, AM103=$AR$104),"", AM103)</f>
        <v/>
      </c>
      <c r="Z103" s="65" t="str">
        <f t="array" ref="Z103">IF(OR(AN103=$AR$103, AN103=$AR$104),"", AN103)</f>
        <v/>
      </c>
      <c r="AA103" s="65" t="str">
        <f t="array" ref="AA103">IF(OR(AO103=$AR$103, AO103=$AR$104),"", AO103)</f>
        <v/>
      </c>
      <c r="AB103" s="66" t="str">
        <f t="array" ref="AB103">IF(OR(AP103=$AR$103, AP103=$AR$104),"", AP103)</f>
        <v/>
      </c>
      <c r="AD103" s="20" t="s">
        <v>1</v>
      </c>
      <c r="AE103" s="69" t="str">
        <f t="array" ref="AE103">_xlfn.TEXTJOIN("",,C103,$F$101," ",$B$101)</f>
        <v>% w/v Component Z</v>
      </c>
      <c r="AF103" s="69" t="str">
        <f t="array" ref="AF103">_xlfn.TEXTJOIN("",,D103,$F$101," ",$B$101)</f>
        <v>% w/v Component Z</v>
      </c>
      <c r="AG103" s="69" t="str">
        <f t="array" ref="AG103">_xlfn.TEXTJOIN("",,E103,$F$101," ",$B$101)</f>
        <v>% w/v Component Z</v>
      </c>
      <c r="AH103" s="69" t="str">
        <f t="array" ref="AH103">_xlfn.TEXTJOIN("",,F103,$F$101," ",$B$101)</f>
        <v>% w/v Component Z</v>
      </c>
      <c r="AI103" s="69" t="str">
        <f t="array" ref="AI103">_xlfn.TEXTJOIN("",,G103,$F$101," ",$B$101)</f>
        <v>% w/v Component Z</v>
      </c>
      <c r="AJ103" s="69" t="str">
        <f t="array" ref="AJ103">_xlfn.TEXTJOIN("",,H103,$F$101," ",$B$101)</f>
        <v>% w/v Component Z</v>
      </c>
      <c r="AK103" s="69" t="str">
        <f t="array" ref="AK103">_xlfn.TEXTJOIN("",,I103,$F$101," ",$B$101)</f>
        <v>% w/v Component Z</v>
      </c>
      <c r="AL103" s="69" t="str">
        <f t="array" ref="AL103">_xlfn.TEXTJOIN("",,J103,$F$101," ",$B$101)</f>
        <v>% w/v Component Z</v>
      </c>
      <c r="AM103" s="69" t="str">
        <f t="array" ref="AM103">_xlfn.TEXTJOIN("",,K103,$F$101," ",$B$101)</f>
        <v>% w/v Component Z</v>
      </c>
      <c r="AN103" s="69" t="str">
        <f t="array" ref="AN103">_xlfn.TEXTJOIN("",,L103,$F$101," ",$B$101)</f>
        <v>% w/v Component Z</v>
      </c>
      <c r="AO103" s="69" t="str">
        <f t="array" ref="AO103">_xlfn.TEXTJOIN("",,M103,$F$101," ",$B$101)</f>
        <v>% w/v Component Z</v>
      </c>
      <c r="AP103" s="69" t="str">
        <f t="array" ref="AP103">_xlfn.TEXTJOIN("",,N103,$F$101," ",$B$101)</f>
        <v>% w/v Component Z</v>
      </c>
      <c r="AR103" s="3" t="str">
        <f>$AE$103</f>
        <v>% w/v Component Z</v>
      </c>
    </row>
    <row r="104" spans="2:44" s="3" customFormat="1" ht="43.2" x14ac:dyDescent="0.3">
      <c r="B104" s="20" t="s">
        <v>2</v>
      </c>
      <c r="C104" s="64"/>
      <c r="D104" s="14">
        <v>0</v>
      </c>
      <c r="E104" s="14">
        <v>0</v>
      </c>
      <c r="F104" s="14">
        <v>0</v>
      </c>
      <c r="G104" s="14">
        <v>0</v>
      </c>
      <c r="H104" s="14">
        <v>0</v>
      </c>
      <c r="I104" s="14">
        <v>0</v>
      </c>
      <c r="J104" s="14">
        <v>0</v>
      </c>
      <c r="K104" s="14">
        <v>0</v>
      </c>
      <c r="L104" s="14">
        <v>0</v>
      </c>
      <c r="M104" s="14">
        <v>0</v>
      </c>
      <c r="N104" s="8"/>
      <c r="P104" s="20" t="s">
        <v>2</v>
      </c>
      <c r="Q104" s="65" t="str">
        <f t="array" ref="Q104">IF(OR(AE104=$AR$103, AE104=$AR$104),"", AE104)</f>
        <v/>
      </c>
      <c r="R104" s="65" t="str">
        <f t="array" ref="R104">IF(OR(AF104=$AR$103, AF104=$AR$104),"", AF104)</f>
        <v/>
      </c>
      <c r="S104" s="65" t="str">
        <f t="array" ref="S104">IF(OR(AG104=$AR$103, AG104=$AR$104),"", AG104)</f>
        <v/>
      </c>
      <c r="T104" s="65" t="str">
        <f t="array" ref="T104">IF(OR(AH104=$AR$103, AH104=$AR$104),"", AH104)</f>
        <v/>
      </c>
      <c r="U104" s="65" t="str">
        <f t="array" ref="U104">IF(OR(AI104=$AR$103, AI104=$AR$104),"", AI104)</f>
        <v/>
      </c>
      <c r="V104" s="65" t="str">
        <f t="array" ref="V104">IF(OR(AJ104=$AR$103, AJ104=$AR$104),"", AJ104)</f>
        <v/>
      </c>
      <c r="W104" s="65" t="str">
        <f t="array" ref="W104">IF(OR(AK104=$AR$103, AK104=$AR$104),"", AK104)</f>
        <v/>
      </c>
      <c r="X104" s="65" t="str">
        <f t="array" ref="X104">IF(OR(AL104=$AR$103, AL104=$AR$104),"", AL104)</f>
        <v/>
      </c>
      <c r="Y104" s="65" t="str">
        <f t="array" ref="Y104">IF(OR(AM104=$AR$103, AM104=$AR$104),"", AM104)</f>
        <v/>
      </c>
      <c r="Z104" s="65" t="str">
        <f t="array" ref="Z104">IF(OR(AN104=$AR$103, AN104=$AR$104),"", AN104)</f>
        <v/>
      </c>
      <c r="AA104" s="65" t="str">
        <f t="array" ref="AA104">IF(OR(AO104=$AR$103, AO104=$AR$104),"", AO104)</f>
        <v/>
      </c>
      <c r="AB104" s="66" t="str">
        <f t="array" ref="AB104">IF(OR(AP104=$AR$103, AP104=$AR$104),"", AP104)</f>
        <v/>
      </c>
      <c r="AD104" s="20" t="s">
        <v>2</v>
      </c>
      <c r="AE104" s="69" t="str">
        <f t="array" ref="AE104">_xlfn.TEXTJOIN("",,C104,$F$101," ",$B$101)</f>
        <v>% w/v Component Z</v>
      </c>
      <c r="AF104" s="69" t="str">
        <f t="array" ref="AF104">_xlfn.TEXTJOIN("",,D104,$F$101," ",$B$101)</f>
        <v>0% w/v Component Z</v>
      </c>
      <c r="AG104" s="69" t="str">
        <f t="array" ref="AG104">_xlfn.TEXTJOIN("",,E104,$F$101," ",$B$101)</f>
        <v>0% w/v Component Z</v>
      </c>
      <c r="AH104" s="69" t="str">
        <f t="array" ref="AH104">_xlfn.TEXTJOIN("",,F104,$F$101," ",$B$101)</f>
        <v>0% w/v Component Z</v>
      </c>
      <c r="AI104" s="69" t="str">
        <f t="array" ref="AI104">_xlfn.TEXTJOIN("",,G104,$F$101," ",$B$101)</f>
        <v>0% w/v Component Z</v>
      </c>
      <c r="AJ104" s="69" t="str">
        <f t="array" ref="AJ104">_xlfn.TEXTJOIN("",,H104,$F$101," ",$B$101)</f>
        <v>0% w/v Component Z</v>
      </c>
      <c r="AK104" s="69" t="str">
        <f t="array" ref="AK104">_xlfn.TEXTJOIN("",,I104,$F$101," ",$B$101)</f>
        <v>0% w/v Component Z</v>
      </c>
      <c r="AL104" s="69" t="str">
        <f t="array" ref="AL104">_xlfn.TEXTJOIN("",,J104,$F$101," ",$B$101)</f>
        <v>0% w/v Component Z</v>
      </c>
      <c r="AM104" s="69" t="str">
        <f t="array" ref="AM104">_xlfn.TEXTJOIN("",,K104,$F$101," ",$B$101)</f>
        <v>0% w/v Component Z</v>
      </c>
      <c r="AN104" s="69" t="str">
        <f t="array" ref="AN104">_xlfn.TEXTJOIN("",,L104,$F$101," ",$B$101)</f>
        <v>0% w/v Component Z</v>
      </c>
      <c r="AO104" s="69" t="str">
        <f t="array" ref="AO104">_xlfn.TEXTJOIN("",,M104,$F$101," ",$B$101)</f>
        <v>0% w/v Component Z</v>
      </c>
      <c r="AP104" s="69" t="str">
        <f t="array" ref="AP104">_xlfn.TEXTJOIN("",,N104,$F$101," ",$B$101)</f>
        <v>% w/v Component Z</v>
      </c>
      <c r="AR104" s="3" t="str">
        <f>_xlfn.TEXTJOIN("",,"0",AR103)</f>
        <v>0% w/v Component Z</v>
      </c>
    </row>
    <row r="105" spans="2:44" s="3" customFormat="1" ht="22.8" x14ac:dyDescent="0.3">
      <c r="B105" s="20" t="s">
        <v>3</v>
      </c>
      <c r="C105" s="64"/>
      <c r="D105" s="14">
        <v>0</v>
      </c>
      <c r="E105" s="14">
        <v>0</v>
      </c>
      <c r="F105" s="14">
        <v>0</v>
      </c>
      <c r="G105" s="14">
        <v>0</v>
      </c>
      <c r="H105" s="14">
        <v>0</v>
      </c>
      <c r="I105" s="14">
        <v>0</v>
      </c>
      <c r="J105" s="14">
        <v>0</v>
      </c>
      <c r="K105" s="14">
        <v>0</v>
      </c>
      <c r="L105" s="14">
        <v>0</v>
      </c>
      <c r="M105" s="14">
        <v>0</v>
      </c>
      <c r="N105" s="8"/>
      <c r="P105" s="20" t="s">
        <v>3</v>
      </c>
      <c r="Q105" s="65" t="str">
        <f t="array" ref="Q105">IF(OR(AE105=$AR$103, AE105=$AR$104),"", AE105)</f>
        <v/>
      </c>
      <c r="R105" s="65" t="str">
        <f t="array" ref="R105">IF(OR(AF105=$AR$103, AF105=$AR$104),"", AF105)</f>
        <v/>
      </c>
      <c r="S105" s="65" t="str">
        <f t="array" ref="S105">IF(OR(AG105=$AR$103, AG105=$AR$104),"", AG105)</f>
        <v/>
      </c>
      <c r="T105" s="65" t="str">
        <f t="array" ref="T105">IF(OR(AH105=$AR$103, AH105=$AR$104),"", AH105)</f>
        <v/>
      </c>
      <c r="U105" s="65" t="str">
        <f t="array" ref="U105">IF(OR(AI105=$AR$103, AI105=$AR$104),"", AI105)</f>
        <v/>
      </c>
      <c r="V105" s="65" t="str">
        <f t="array" ref="V105">IF(OR(AJ105=$AR$103, AJ105=$AR$104),"", AJ105)</f>
        <v/>
      </c>
      <c r="W105" s="65" t="str">
        <f t="array" ref="W105">IF(OR(AK105=$AR$103, AK105=$AR$104),"", AK105)</f>
        <v/>
      </c>
      <c r="X105" s="65" t="str">
        <f t="array" ref="X105">IF(OR(AL105=$AR$103, AL105=$AR$104),"", AL105)</f>
        <v/>
      </c>
      <c r="Y105" s="65" t="str">
        <f t="array" ref="Y105">IF(OR(AM105=$AR$103, AM105=$AR$104),"", AM105)</f>
        <v/>
      </c>
      <c r="Z105" s="65" t="str">
        <f t="array" ref="Z105">IF(OR(AN105=$AR$103, AN105=$AR$104),"", AN105)</f>
        <v/>
      </c>
      <c r="AA105" s="65" t="str">
        <f t="array" ref="AA105">IF(OR(AO105=$AR$103, AO105=$AR$104),"", AO105)</f>
        <v/>
      </c>
      <c r="AB105" s="66" t="str">
        <f t="array" ref="AB105">IF(OR(AP105=$AR$103, AP105=$AR$104),"", AP105)</f>
        <v/>
      </c>
      <c r="AD105" s="20" t="s">
        <v>3</v>
      </c>
      <c r="AE105" s="69" t="str">
        <f t="array" ref="AE105">_xlfn.TEXTJOIN("",,C105,$F$101," ",$B$101)</f>
        <v>% w/v Component Z</v>
      </c>
      <c r="AF105" s="69" t="str">
        <f t="array" ref="AF105">_xlfn.TEXTJOIN("",,D105,$F$101," ",$B$101)</f>
        <v>0% w/v Component Z</v>
      </c>
      <c r="AG105" s="69" t="str">
        <f t="array" ref="AG105">_xlfn.TEXTJOIN("",,E105,$F$101," ",$B$101)</f>
        <v>0% w/v Component Z</v>
      </c>
      <c r="AH105" s="69" t="str">
        <f t="array" ref="AH105">_xlfn.TEXTJOIN("",,F105,$F$101," ",$B$101)</f>
        <v>0% w/v Component Z</v>
      </c>
      <c r="AI105" s="69" t="str">
        <f t="array" ref="AI105">_xlfn.TEXTJOIN("",,G105,$F$101," ",$B$101)</f>
        <v>0% w/v Component Z</v>
      </c>
      <c r="AJ105" s="69" t="str">
        <f t="array" ref="AJ105">_xlfn.TEXTJOIN("",,H105,$F$101," ",$B$101)</f>
        <v>0% w/v Component Z</v>
      </c>
      <c r="AK105" s="69" t="str">
        <f t="array" ref="AK105">_xlfn.TEXTJOIN("",,I105,$F$101," ",$B$101)</f>
        <v>0% w/v Component Z</v>
      </c>
      <c r="AL105" s="69" t="str">
        <f t="array" ref="AL105">_xlfn.TEXTJOIN("",,J105,$F$101," ",$B$101)</f>
        <v>0% w/v Component Z</v>
      </c>
      <c r="AM105" s="69" t="str">
        <f t="array" ref="AM105">_xlfn.TEXTJOIN("",,K105,$F$101," ",$B$101)</f>
        <v>0% w/v Component Z</v>
      </c>
      <c r="AN105" s="69" t="str">
        <f t="array" ref="AN105">_xlfn.TEXTJOIN("",,L105,$F$101," ",$B$101)</f>
        <v>0% w/v Component Z</v>
      </c>
      <c r="AO105" s="69" t="str">
        <f t="array" ref="AO105">_xlfn.TEXTJOIN("",,M105,$F$101," ",$B$101)</f>
        <v>0% w/v Component Z</v>
      </c>
      <c r="AP105" s="69" t="str">
        <f t="array" ref="AP105">_xlfn.TEXTJOIN("",,N105,$F$101," ",$B$101)</f>
        <v>% w/v Component Z</v>
      </c>
    </row>
    <row r="106" spans="2:44" s="3" customFormat="1" ht="22.8" x14ac:dyDescent="0.3">
      <c r="B106" s="20" t="s">
        <v>4</v>
      </c>
      <c r="C106" s="64"/>
      <c r="D106" s="14">
        <v>0</v>
      </c>
      <c r="E106" s="14">
        <v>0</v>
      </c>
      <c r="F106" s="14">
        <v>0</v>
      </c>
      <c r="G106" s="14">
        <v>0</v>
      </c>
      <c r="H106" s="14">
        <v>0</v>
      </c>
      <c r="I106" s="14">
        <v>0</v>
      </c>
      <c r="J106" s="14">
        <v>0</v>
      </c>
      <c r="K106" s="14">
        <v>0</v>
      </c>
      <c r="L106" s="14">
        <v>0</v>
      </c>
      <c r="M106" s="14">
        <v>0</v>
      </c>
      <c r="N106" s="8"/>
      <c r="P106" s="20" t="s">
        <v>4</v>
      </c>
      <c r="Q106" s="65" t="str">
        <f t="array" ref="Q106">IF(OR(AE106=$AR$103, AE106=$AR$104),"", AE106)</f>
        <v/>
      </c>
      <c r="R106" s="65" t="str">
        <f t="array" ref="R106">IF(OR(AF106=$AR$103, AF106=$AR$104),"", AF106)</f>
        <v/>
      </c>
      <c r="S106" s="65" t="str">
        <f t="array" ref="S106">IF(OR(AG106=$AR$103, AG106=$AR$104),"", AG106)</f>
        <v/>
      </c>
      <c r="T106" s="65" t="str">
        <f t="array" ref="T106">IF(OR(AH106=$AR$103, AH106=$AR$104),"", AH106)</f>
        <v/>
      </c>
      <c r="U106" s="65" t="str">
        <f t="array" ref="U106">IF(OR(AI106=$AR$103, AI106=$AR$104),"", AI106)</f>
        <v/>
      </c>
      <c r="V106" s="65" t="str">
        <f t="array" ref="V106">IF(OR(AJ106=$AR$103, AJ106=$AR$104),"", AJ106)</f>
        <v/>
      </c>
      <c r="W106" s="65" t="str">
        <f t="array" ref="W106">IF(OR(AK106=$AR$103, AK106=$AR$104),"", AK106)</f>
        <v/>
      </c>
      <c r="X106" s="65" t="str">
        <f t="array" ref="X106">IF(OR(AL106=$AR$103, AL106=$AR$104),"", AL106)</f>
        <v/>
      </c>
      <c r="Y106" s="65" t="str">
        <f t="array" ref="Y106">IF(OR(AM106=$AR$103, AM106=$AR$104),"", AM106)</f>
        <v/>
      </c>
      <c r="Z106" s="65" t="str">
        <f t="array" ref="Z106">IF(OR(AN106=$AR$103, AN106=$AR$104),"", AN106)</f>
        <v/>
      </c>
      <c r="AA106" s="65" t="str">
        <f t="array" ref="AA106">IF(OR(AO106=$AR$103, AO106=$AR$104),"", AO106)</f>
        <v/>
      </c>
      <c r="AB106" s="66" t="str">
        <f t="array" ref="AB106">IF(OR(AP106=$AR$103, AP106=$AR$104),"", AP106)</f>
        <v/>
      </c>
      <c r="AD106" s="20" t="s">
        <v>4</v>
      </c>
      <c r="AE106" s="69" t="str">
        <f t="array" ref="AE106">_xlfn.TEXTJOIN("",,C106,$F$101," ",$B$101)</f>
        <v>% w/v Component Z</v>
      </c>
      <c r="AF106" s="69" t="str">
        <f t="array" ref="AF106">_xlfn.TEXTJOIN("",,D106,$F$101," ",$B$101)</f>
        <v>0% w/v Component Z</v>
      </c>
      <c r="AG106" s="69" t="str">
        <f t="array" ref="AG106">_xlfn.TEXTJOIN("",,E106,$F$101," ",$B$101)</f>
        <v>0% w/v Component Z</v>
      </c>
      <c r="AH106" s="69" t="str">
        <f t="array" ref="AH106">_xlfn.TEXTJOIN("",,F106,$F$101," ",$B$101)</f>
        <v>0% w/v Component Z</v>
      </c>
      <c r="AI106" s="69" t="str">
        <f t="array" ref="AI106">_xlfn.TEXTJOIN("",,G106,$F$101," ",$B$101)</f>
        <v>0% w/v Component Z</v>
      </c>
      <c r="AJ106" s="69" t="str">
        <f t="array" ref="AJ106">_xlfn.TEXTJOIN("",,H106,$F$101," ",$B$101)</f>
        <v>0% w/v Component Z</v>
      </c>
      <c r="AK106" s="69" t="str">
        <f t="array" ref="AK106">_xlfn.TEXTJOIN("",,I106,$F$101," ",$B$101)</f>
        <v>0% w/v Component Z</v>
      </c>
      <c r="AL106" s="69" t="str">
        <f t="array" ref="AL106">_xlfn.TEXTJOIN("",,J106,$F$101," ",$B$101)</f>
        <v>0% w/v Component Z</v>
      </c>
      <c r="AM106" s="69" t="str">
        <f t="array" ref="AM106">_xlfn.TEXTJOIN("",,K106,$F$101," ",$B$101)</f>
        <v>0% w/v Component Z</v>
      </c>
      <c r="AN106" s="69" t="str">
        <f t="array" ref="AN106">_xlfn.TEXTJOIN("",,L106,$F$101," ",$B$101)</f>
        <v>0% w/v Component Z</v>
      </c>
      <c r="AO106" s="69" t="str">
        <f t="array" ref="AO106">_xlfn.TEXTJOIN("",,M106,$F$101," ",$B$101)</f>
        <v>0% w/v Component Z</v>
      </c>
      <c r="AP106" s="69" t="str">
        <f t="array" ref="AP106">_xlfn.TEXTJOIN("",,N106,$F$101," ",$B$101)</f>
        <v>% w/v Component Z</v>
      </c>
    </row>
    <row r="107" spans="2:44" s="3" customFormat="1" ht="22.8" x14ac:dyDescent="0.3">
      <c r="B107" s="20" t="s">
        <v>5</v>
      </c>
      <c r="C107" s="64"/>
      <c r="D107" s="14">
        <v>0</v>
      </c>
      <c r="E107" s="14">
        <v>0</v>
      </c>
      <c r="F107" s="14">
        <v>0</v>
      </c>
      <c r="G107" s="14">
        <v>0</v>
      </c>
      <c r="H107" s="14">
        <v>0</v>
      </c>
      <c r="I107" s="14">
        <v>0</v>
      </c>
      <c r="J107" s="14">
        <v>0</v>
      </c>
      <c r="K107" s="14">
        <v>0</v>
      </c>
      <c r="L107" s="14">
        <v>0</v>
      </c>
      <c r="M107" s="14">
        <v>0</v>
      </c>
      <c r="N107" s="8"/>
      <c r="P107" s="20" t="s">
        <v>5</v>
      </c>
      <c r="Q107" s="65" t="str">
        <f t="array" ref="Q107">IF(OR(AE107=$AR$103, AE107=$AR$104),"", AE107)</f>
        <v/>
      </c>
      <c r="R107" s="65" t="str">
        <f t="array" ref="R107">IF(OR(AF107=$AR$103, AF107=$AR$104),"", AF107)</f>
        <v/>
      </c>
      <c r="S107" s="65" t="str">
        <f t="array" ref="S107">IF(OR(AG107=$AR$103, AG107=$AR$104),"", AG107)</f>
        <v/>
      </c>
      <c r="T107" s="65" t="str">
        <f t="array" ref="T107">IF(OR(AH107=$AR$103, AH107=$AR$104),"", AH107)</f>
        <v/>
      </c>
      <c r="U107" s="65" t="str">
        <f t="array" ref="U107">IF(OR(AI107=$AR$103, AI107=$AR$104),"", AI107)</f>
        <v/>
      </c>
      <c r="V107" s="65" t="str">
        <f t="array" ref="V107">IF(OR(AJ107=$AR$103, AJ107=$AR$104),"", AJ107)</f>
        <v/>
      </c>
      <c r="W107" s="65" t="str">
        <f t="array" ref="W107">IF(OR(AK107=$AR$103, AK107=$AR$104),"", AK107)</f>
        <v/>
      </c>
      <c r="X107" s="65" t="str">
        <f t="array" ref="X107">IF(OR(AL107=$AR$103, AL107=$AR$104),"", AL107)</f>
        <v/>
      </c>
      <c r="Y107" s="65" t="str">
        <f t="array" ref="Y107">IF(OR(AM107=$AR$103, AM107=$AR$104),"", AM107)</f>
        <v/>
      </c>
      <c r="Z107" s="65" t="str">
        <f t="array" ref="Z107">IF(OR(AN107=$AR$103, AN107=$AR$104),"", AN107)</f>
        <v/>
      </c>
      <c r="AA107" s="65" t="str">
        <f t="array" ref="AA107">IF(OR(AO107=$AR$103, AO107=$AR$104),"", AO107)</f>
        <v/>
      </c>
      <c r="AB107" s="66" t="str">
        <f t="array" ref="AB107">IF(OR(AP107=$AR$103, AP107=$AR$104),"", AP107)</f>
        <v/>
      </c>
      <c r="AD107" s="20" t="s">
        <v>5</v>
      </c>
      <c r="AE107" s="69" t="str">
        <f t="array" ref="AE107">_xlfn.TEXTJOIN("",,C107,$F$101," ",$B$101)</f>
        <v>% w/v Component Z</v>
      </c>
      <c r="AF107" s="69" t="str">
        <f t="array" ref="AF107">_xlfn.TEXTJOIN("",,D107,$F$101," ",$B$101)</f>
        <v>0% w/v Component Z</v>
      </c>
      <c r="AG107" s="69" t="str">
        <f t="array" ref="AG107">_xlfn.TEXTJOIN("",,E107,$F$101," ",$B$101)</f>
        <v>0% w/v Component Z</v>
      </c>
      <c r="AH107" s="69" t="str">
        <f t="array" ref="AH107">_xlfn.TEXTJOIN("",,F107,$F$101," ",$B$101)</f>
        <v>0% w/v Component Z</v>
      </c>
      <c r="AI107" s="69" t="str">
        <f t="array" ref="AI107">_xlfn.TEXTJOIN("",,G107,$F$101," ",$B$101)</f>
        <v>0% w/v Component Z</v>
      </c>
      <c r="AJ107" s="69" t="str">
        <f t="array" ref="AJ107">_xlfn.TEXTJOIN("",,H107,$F$101," ",$B$101)</f>
        <v>0% w/v Component Z</v>
      </c>
      <c r="AK107" s="69" t="str">
        <f t="array" ref="AK107">_xlfn.TEXTJOIN("",,I107,$F$101," ",$B$101)</f>
        <v>0% w/v Component Z</v>
      </c>
      <c r="AL107" s="69" t="str">
        <f t="array" ref="AL107">_xlfn.TEXTJOIN("",,J107,$F$101," ",$B$101)</f>
        <v>0% w/v Component Z</v>
      </c>
      <c r="AM107" s="69" t="str">
        <f t="array" ref="AM107">_xlfn.TEXTJOIN("",,K107,$F$101," ",$B$101)</f>
        <v>0% w/v Component Z</v>
      </c>
      <c r="AN107" s="69" t="str">
        <f t="array" ref="AN107">_xlfn.TEXTJOIN("",,L107,$F$101," ",$B$101)</f>
        <v>0% w/v Component Z</v>
      </c>
      <c r="AO107" s="69" t="str">
        <f t="array" ref="AO107">_xlfn.TEXTJOIN("",,M107,$F$101," ",$B$101)</f>
        <v>0% w/v Component Z</v>
      </c>
      <c r="AP107" s="69" t="str">
        <f t="array" ref="AP107">_xlfn.TEXTJOIN("",,N107,$F$101," ",$B$101)</f>
        <v>% w/v Component Z</v>
      </c>
    </row>
    <row r="108" spans="2:44" s="3" customFormat="1" ht="22.8" x14ac:dyDescent="0.3">
      <c r="B108" s="20" t="s">
        <v>6</v>
      </c>
      <c r="C108" s="64"/>
      <c r="D108" s="14">
        <v>0</v>
      </c>
      <c r="E108" s="14">
        <v>0</v>
      </c>
      <c r="F108" s="14">
        <v>0</v>
      </c>
      <c r="G108" s="14">
        <v>0</v>
      </c>
      <c r="H108" s="14">
        <v>0</v>
      </c>
      <c r="I108" s="14">
        <v>0</v>
      </c>
      <c r="J108" s="14">
        <v>0</v>
      </c>
      <c r="K108" s="14">
        <v>0</v>
      </c>
      <c r="L108" s="14">
        <v>0</v>
      </c>
      <c r="M108" s="14">
        <v>0</v>
      </c>
      <c r="N108" s="8"/>
      <c r="P108" s="20" t="s">
        <v>6</v>
      </c>
      <c r="Q108" s="65" t="str">
        <f t="array" ref="Q108">IF(OR(AE108=$AR$103, AE108=$AR$104),"", AE108)</f>
        <v/>
      </c>
      <c r="R108" s="65" t="str">
        <f t="array" ref="R108">IF(OR(AF108=$AR$103, AF108=$AR$104),"", AF108)</f>
        <v/>
      </c>
      <c r="S108" s="65" t="str">
        <f t="array" ref="S108">IF(OR(AG108=$AR$103, AG108=$AR$104),"", AG108)</f>
        <v/>
      </c>
      <c r="T108" s="65" t="str">
        <f t="array" ref="T108">IF(OR(AH108=$AR$103, AH108=$AR$104),"", AH108)</f>
        <v/>
      </c>
      <c r="U108" s="65" t="str">
        <f t="array" ref="U108">IF(OR(AI108=$AR$103, AI108=$AR$104),"", AI108)</f>
        <v/>
      </c>
      <c r="V108" s="65" t="str">
        <f t="array" ref="V108">IF(OR(AJ108=$AR$103, AJ108=$AR$104),"", AJ108)</f>
        <v/>
      </c>
      <c r="W108" s="65" t="str">
        <f t="array" ref="W108">IF(OR(AK108=$AR$103, AK108=$AR$104),"", AK108)</f>
        <v/>
      </c>
      <c r="X108" s="65" t="str">
        <f t="array" ref="X108">IF(OR(AL108=$AR$103, AL108=$AR$104),"", AL108)</f>
        <v/>
      </c>
      <c r="Y108" s="65" t="str">
        <f t="array" ref="Y108">IF(OR(AM108=$AR$103, AM108=$AR$104),"", AM108)</f>
        <v/>
      </c>
      <c r="Z108" s="65" t="str">
        <f t="array" ref="Z108">IF(OR(AN108=$AR$103, AN108=$AR$104),"", AN108)</f>
        <v/>
      </c>
      <c r="AA108" s="65" t="str">
        <f t="array" ref="AA108">IF(OR(AO108=$AR$103, AO108=$AR$104),"", AO108)</f>
        <v/>
      </c>
      <c r="AB108" s="66" t="str">
        <f t="array" ref="AB108">IF(OR(AP108=$AR$103, AP108=$AR$104),"", AP108)</f>
        <v/>
      </c>
      <c r="AD108" s="20" t="s">
        <v>6</v>
      </c>
      <c r="AE108" s="69" t="str">
        <f t="array" ref="AE108">_xlfn.TEXTJOIN("",,C108,$F$101," ",$B$101)</f>
        <v>% w/v Component Z</v>
      </c>
      <c r="AF108" s="69" t="str">
        <f t="array" ref="AF108">_xlfn.TEXTJOIN("",,D108,$F$101," ",$B$101)</f>
        <v>0% w/v Component Z</v>
      </c>
      <c r="AG108" s="69" t="str">
        <f t="array" ref="AG108">_xlfn.TEXTJOIN("",,E108,$F$101," ",$B$101)</f>
        <v>0% w/v Component Z</v>
      </c>
      <c r="AH108" s="69" t="str">
        <f t="array" ref="AH108">_xlfn.TEXTJOIN("",,F108,$F$101," ",$B$101)</f>
        <v>0% w/v Component Z</v>
      </c>
      <c r="AI108" s="69" t="str">
        <f t="array" ref="AI108">_xlfn.TEXTJOIN("",,G108,$F$101," ",$B$101)</f>
        <v>0% w/v Component Z</v>
      </c>
      <c r="AJ108" s="69" t="str">
        <f t="array" ref="AJ108">_xlfn.TEXTJOIN("",,H108,$F$101," ",$B$101)</f>
        <v>0% w/v Component Z</v>
      </c>
      <c r="AK108" s="69" t="str">
        <f t="array" ref="AK108">_xlfn.TEXTJOIN("",,I108,$F$101," ",$B$101)</f>
        <v>0% w/v Component Z</v>
      </c>
      <c r="AL108" s="69" t="str">
        <f t="array" ref="AL108">_xlfn.TEXTJOIN("",,J108,$F$101," ",$B$101)</f>
        <v>0% w/v Component Z</v>
      </c>
      <c r="AM108" s="69" t="str">
        <f t="array" ref="AM108">_xlfn.TEXTJOIN("",,K108,$F$101," ",$B$101)</f>
        <v>0% w/v Component Z</v>
      </c>
      <c r="AN108" s="69" t="str">
        <f t="array" ref="AN108">_xlfn.TEXTJOIN("",,L108,$F$101," ",$B$101)</f>
        <v>0% w/v Component Z</v>
      </c>
      <c r="AO108" s="69" t="str">
        <f t="array" ref="AO108">_xlfn.TEXTJOIN("",,M108,$F$101," ",$B$101)</f>
        <v>0% w/v Component Z</v>
      </c>
      <c r="AP108" s="69" t="str">
        <f t="array" ref="AP108">_xlfn.TEXTJOIN("",,N108,$F$101," ",$B$101)</f>
        <v>% w/v Component Z</v>
      </c>
    </row>
    <row r="109" spans="2:44" s="3" customFormat="1" ht="22.8" x14ac:dyDescent="0.3">
      <c r="B109" s="20" t="s">
        <v>7</v>
      </c>
      <c r="C109" s="64"/>
      <c r="D109" s="14">
        <v>0</v>
      </c>
      <c r="E109" s="14">
        <v>0</v>
      </c>
      <c r="F109" s="14">
        <v>0</v>
      </c>
      <c r="G109" s="14">
        <v>0</v>
      </c>
      <c r="H109" s="14">
        <v>0</v>
      </c>
      <c r="I109" s="14">
        <v>0</v>
      </c>
      <c r="J109" s="14">
        <v>0</v>
      </c>
      <c r="K109" s="14">
        <v>0</v>
      </c>
      <c r="L109" s="14">
        <v>0</v>
      </c>
      <c r="M109" s="14">
        <v>0</v>
      </c>
      <c r="N109" s="8"/>
      <c r="P109" s="20" t="s">
        <v>7</v>
      </c>
      <c r="Q109" s="65" t="str">
        <f t="array" ref="Q109">IF(OR(AE109=$AR$103, AE109=$AR$104),"", AE109)</f>
        <v/>
      </c>
      <c r="R109" s="65" t="str">
        <f t="array" ref="R109">IF(OR(AF109=$AR$103, AF109=$AR$104),"", AF109)</f>
        <v/>
      </c>
      <c r="S109" s="65" t="str">
        <f t="array" ref="S109">IF(OR(AG109=$AR$103, AG109=$AR$104),"", AG109)</f>
        <v/>
      </c>
      <c r="T109" s="65" t="str">
        <f t="array" ref="T109">IF(OR(AH109=$AR$103, AH109=$AR$104),"", AH109)</f>
        <v/>
      </c>
      <c r="U109" s="65" t="str">
        <f t="array" ref="U109">IF(OR(AI109=$AR$103, AI109=$AR$104),"", AI109)</f>
        <v/>
      </c>
      <c r="V109" s="65" t="str">
        <f t="array" ref="V109">IF(OR(AJ109=$AR$103, AJ109=$AR$104),"", AJ109)</f>
        <v/>
      </c>
      <c r="W109" s="65" t="str">
        <f t="array" ref="W109">IF(OR(AK109=$AR$103, AK109=$AR$104),"", AK109)</f>
        <v/>
      </c>
      <c r="X109" s="65" t="str">
        <f t="array" ref="X109">IF(OR(AL109=$AR$103, AL109=$AR$104),"", AL109)</f>
        <v/>
      </c>
      <c r="Y109" s="65" t="str">
        <f t="array" ref="Y109">IF(OR(AM109=$AR$103, AM109=$AR$104),"", AM109)</f>
        <v/>
      </c>
      <c r="Z109" s="65" t="str">
        <f t="array" ref="Z109">IF(OR(AN109=$AR$103, AN109=$AR$104),"", AN109)</f>
        <v/>
      </c>
      <c r="AA109" s="65" t="str">
        <f t="array" ref="AA109">IF(OR(AO109=$AR$103, AO109=$AR$104),"", AO109)</f>
        <v/>
      </c>
      <c r="AB109" s="66" t="str">
        <f t="array" ref="AB109">IF(OR(AP109=$AR$103, AP109=$AR$104),"", AP109)</f>
        <v/>
      </c>
      <c r="AD109" s="20" t="s">
        <v>7</v>
      </c>
      <c r="AE109" s="69" t="str">
        <f t="array" ref="AE109">_xlfn.TEXTJOIN("",,C109,$F$101," ",$B$101)</f>
        <v>% w/v Component Z</v>
      </c>
      <c r="AF109" s="69" t="str">
        <f t="array" ref="AF109">_xlfn.TEXTJOIN("",,D109,$F$101," ",$B$101)</f>
        <v>0% w/v Component Z</v>
      </c>
      <c r="AG109" s="69" t="str">
        <f t="array" ref="AG109">_xlfn.TEXTJOIN("",,E109,$F$101," ",$B$101)</f>
        <v>0% w/v Component Z</v>
      </c>
      <c r="AH109" s="69" t="str">
        <f t="array" ref="AH109">_xlfn.TEXTJOIN("",,F109,$F$101," ",$B$101)</f>
        <v>0% w/v Component Z</v>
      </c>
      <c r="AI109" s="69" t="str">
        <f t="array" ref="AI109">_xlfn.TEXTJOIN("",,G109,$F$101," ",$B$101)</f>
        <v>0% w/v Component Z</v>
      </c>
      <c r="AJ109" s="69" t="str">
        <f t="array" ref="AJ109">_xlfn.TEXTJOIN("",,H109,$F$101," ",$B$101)</f>
        <v>0% w/v Component Z</v>
      </c>
      <c r="AK109" s="69" t="str">
        <f t="array" ref="AK109">_xlfn.TEXTJOIN("",,I109,$F$101," ",$B$101)</f>
        <v>0% w/v Component Z</v>
      </c>
      <c r="AL109" s="69" t="str">
        <f t="array" ref="AL109">_xlfn.TEXTJOIN("",,J109,$F$101," ",$B$101)</f>
        <v>0% w/v Component Z</v>
      </c>
      <c r="AM109" s="69" t="str">
        <f t="array" ref="AM109">_xlfn.TEXTJOIN("",,K109,$F$101," ",$B$101)</f>
        <v>0% w/v Component Z</v>
      </c>
      <c r="AN109" s="69" t="str">
        <f t="array" ref="AN109">_xlfn.TEXTJOIN("",,L109,$F$101," ",$B$101)</f>
        <v>0% w/v Component Z</v>
      </c>
      <c r="AO109" s="69" t="str">
        <f t="array" ref="AO109">_xlfn.TEXTJOIN("",,M109,$F$101," ",$B$101)</f>
        <v>0% w/v Component Z</v>
      </c>
      <c r="AP109" s="69" t="str">
        <f t="array" ref="AP109">_xlfn.TEXTJOIN("",,N109,$F$101," ",$B$101)</f>
        <v>% w/v Component Z</v>
      </c>
    </row>
    <row r="110" spans="2:44" s="3" customFormat="1" ht="23.4" thickBot="1" x14ac:dyDescent="0.35">
      <c r="B110" s="21" t="s">
        <v>8</v>
      </c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1"/>
      <c r="P110" s="21" t="s">
        <v>8</v>
      </c>
      <c r="Q110" s="67" t="str">
        <f t="array" ref="Q110">IF(OR(AE110=$AR$103, AE110=$AR$104),"", AE110)</f>
        <v/>
      </c>
      <c r="R110" s="67" t="str">
        <f t="array" ref="R110">IF(OR(AF110=$AR$103, AF110=$AR$104),"", AF110)</f>
        <v/>
      </c>
      <c r="S110" s="67" t="str">
        <f t="array" ref="S110">IF(OR(AG110=$AR$103, AG110=$AR$104),"", AG110)</f>
        <v/>
      </c>
      <c r="T110" s="67" t="str">
        <f t="array" ref="T110">IF(OR(AH110=$AR$103, AH110=$AR$104),"", AH110)</f>
        <v/>
      </c>
      <c r="U110" s="67" t="str">
        <f t="array" ref="U110">IF(OR(AI110=$AR$103, AI110=$AR$104),"", AI110)</f>
        <v/>
      </c>
      <c r="V110" s="67" t="str">
        <f t="array" ref="V110">IF(OR(AJ110=$AR$103, AJ110=$AR$104),"", AJ110)</f>
        <v/>
      </c>
      <c r="W110" s="67" t="str">
        <f t="array" ref="W110">IF(OR(AK110=$AR$103, AK110=$AR$104),"", AK110)</f>
        <v/>
      </c>
      <c r="X110" s="67" t="str">
        <f t="array" ref="X110">IF(OR(AL110=$AR$103, AL110=$AR$104),"", AL110)</f>
        <v/>
      </c>
      <c r="Y110" s="67" t="str">
        <f t="array" ref="Y110">IF(OR(AM110=$AR$103, AM110=$AR$104),"", AM110)</f>
        <v/>
      </c>
      <c r="Z110" s="67" t="str">
        <f t="array" ref="Z110">IF(OR(AN110=$AR$103, AN110=$AR$104),"", AN110)</f>
        <v/>
      </c>
      <c r="AA110" s="67" t="str">
        <f t="array" ref="AA110">IF(OR(AO110=$AR$103, AO110=$AR$104),"", AO110)</f>
        <v/>
      </c>
      <c r="AB110" s="68" t="str">
        <f t="array" ref="AB110">IF(OR(AP110=$AR$103, AP110=$AR$104),"", AP110)</f>
        <v/>
      </c>
      <c r="AD110" s="21" t="s">
        <v>8</v>
      </c>
      <c r="AE110" s="69" t="str">
        <f t="array" ref="AE110">_xlfn.TEXTJOIN("",,C110,$F$101," ",$B$101)</f>
        <v>% w/v Component Z</v>
      </c>
      <c r="AF110" s="69" t="str">
        <f t="array" ref="AF110">_xlfn.TEXTJOIN("",,D110,$F$101," ",$B$101)</f>
        <v>% w/v Component Z</v>
      </c>
      <c r="AG110" s="69" t="str">
        <f t="array" ref="AG110">_xlfn.TEXTJOIN("",,E110,$F$101," ",$B$101)</f>
        <v>% w/v Component Z</v>
      </c>
      <c r="AH110" s="69" t="str">
        <f t="array" ref="AH110">_xlfn.TEXTJOIN("",,F110,$F$101," ",$B$101)</f>
        <v>% w/v Component Z</v>
      </c>
      <c r="AI110" s="69" t="str">
        <f t="array" ref="AI110">_xlfn.TEXTJOIN("",,G110,$F$101," ",$B$101)</f>
        <v>% w/v Component Z</v>
      </c>
      <c r="AJ110" s="69" t="str">
        <f t="array" ref="AJ110">_xlfn.TEXTJOIN("",,H110,$F$101," ",$B$101)</f>
        <v>% w/v Component Z</v>
      </c>
      <c r="AK110" s="69" t="str">
        <f t="array" ref="AK110">_xlfn.TEXTJOIN("",,I110,$F$101," ",$B$101)</f>
        <v>% w/v Component Z</v>
      </c>
      <c r="AL110" s="69" t="str">
        <f t="array" ref="AL110">_xlfn.TEXTJOIN("",,J110,$F$101," ",$B$101)</f>
        <v>% w/v Component Z</v>
      </c>
      <c r="AM110" s="69" t="str">
        <f t="array" ref="AM110">_xlfn.TEXTJOIN("",,K110,$F$101," ",$B$101)</f>
        <v>% w/v Component Z</v>
      </c>
      <c r="AN110" s="69" t="str">
        <f t="array" ref="AN110">_xlfn.TEXTJOIN("",,L110,$F$101," ",$B$101)</f>
        <v>% w/v Component Z</v>
      </c>
      <c r="AO110" s="69" t="str">
        <f t="array" ref="AO110">_xlfn.TEXTJOIN("",,M110,$F$101," ",$B$101)</f>
        <v>% w/v Component Z</v>
      </c>
      <c r="AP110" s="69" t="str">
        <f t="array" ref="AP110">_xlfn.TEXTJOIN("",,N110,$F$101," ",$B$101)</f>
        <v>% w/v Component Z</v>
      </c>
    </row>
    <row r="111" spans="2:44" s="30" customFormat="1" ht="15" customHeight="1" x14ac:dyDescent="0.4">
      <c r="B111" s="16"/>
      <c r="C111" s="29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</sheetData>
  <mergeCells count="25">
    <mergeCell ref="AD35:AF35"/>
    <mergeCell ref="P35:R35"/>
    <mergeCell ref="B2:C2"/>
    <mergeCell ref="B79:C79"/>
    <mergeCell ref="B46:C46"/>
    <mergeCell ref="B57:C57"/>
    <mergeCell ref="B13:D13"/>
    <mergeCell ref="B24:D24"/>
    <mergeCell ref="B35:D35"/>
    <mergeCell ref="AD101:AF101"/>
    <mergeCell ref="P101:R101"/>
    <mergeCell ref="AD13:AF13"/>
    <mergeCell ref="B90:C90"/>
    <mergeCell ref="B101:C101"/>
    <mergeCell ref="AD46:AF46"/>
    <mergeCell ref="P13:R13"/>
    <mergeCell ref="P46:R46"/>
    <mergeCell ref="P57:R57"/>
    <mergeCell ref="AD57:AF57"/>
    <mergeCell ref="AD68:AF68"/>
    <mergeCell ref="P68:R68"/>
    <mergeCell ref="AD79:AF79"/>
    <mergeCell ref="P79:R79"/>
    <mergeCell ref="AD90:AF90"/>
    <mergeCell ref="P90:R90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3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 filterMode="1">
    <pageSetUpPr fitToPage="1"/>
  </sheetPr>
  <dimension ref="A1:AA110"/>
  <sheetViews>
    <sheetView tabSelected="1" topLeftCell="C5" zoomScale="50" zoomScaleNormal="50" zoomScaleSheetLayoutView="40" workbookViewId="0">
      <selection activeCell="AA14" sqref="AA14"/>
    </sheetView>
  </sheetViews>
  <sheetFormatPr defaultColWidth="9.109375" defaultRowHeight="14.4" x14ac:dyDescent="0.3"/>
  <cols>
    <col min="1" max="1" width="11.109375" style="40" bestFit="1" customWidth="1"/>
    <col min="2" max="2" width="15.88671875" style="40" customWidth="1"/>
    <col min="3" max="3" width="141.5546875" style="40" customWidth="1"/>
    <col min="4" max="4" width="13.88671875" style="40" customWidth="1"/>
    <col min="5" max="5" width="32.33203125" style="40" customWidth="1"/>
    <col min="6" max="6" width="15.109375" style="40" bestFit="1" customWidth="1"/>
    <col min="7" max="9" width="12.33203125" style="40" customWidth="1"/>
    <col min="10" max="12" width="20.6640625" style="40" customWidth="1"/>
    <col min="13" max="13" width="20.109375" style="40" customWidth="1"/>
    <col min="14" max="14" width="21.5546875" style="40" customWidth="1"/>
    <col min="15" max="15" width="18.5546875" style="40" bestFit="1" customWidth="1"/>
    <col min="16" max="18" width="18.5546875" style="40" customWidth="1"/>
    <col min="19" max="24" width="19" style="40" customWidth="1"/>
    <col min="25" max="25" width="25.5546875" style="40" bestFit="1" customWidth="1"/>
    <col min="26" max="26" width="15.6640625" style="40" bestFit="1" customWidth="1"/>
    <col min="27" max="27" width="17.33203125" style="40" bestFit="1" customWidth="1"/>
    <col min="28" max="242" width="11.44140625" style="40" customWidth="1"/>
    <col min="243" max="16384" width="9.109375" style="40"/>
  </cols>
  <sheetData>
    <row r="1" spans="1:27" s="30" customFormat="1" hidden="1" x14ac:dyDescent="0.3">
      <c r="N1" s="30">
        <f>'Plate Design'!C16</f>
        <v>0</v>
      </c>
      <c r="O1" s="30" t="str">
        <f>'Plate Design'!I16</f>
        <v>Buffer1</v>
      </c>
      <c r="S1" s="30" t="str">
        <f>'Plate Design'!J16</f>
        <v>Buffer 2</v>
      </c>
    </row>
    <row r="2" spans="1:27" s="30" customFormat="1" hidden="1" x14ac:dyDescent="0.3">
      <c r="N2" s="30">
        <f>'Plate Design'!C18</f>
        <v>0</v>
      </c>
      <c r="O2" s="30" t="str">
        <f>'Plate Design'!I18</f>
        <v>Buffer1</v>
      </c>
      <c r="S2" s="30" t="str">
        <f>'Plate Design'!J18</f>
        <v>Buffer 2</v>
      </c>
    </row>
    <row r="3" spans="1:27" s="30" customFormat="1" hidden="1" x14ac:dyDescent="0.3">
      <c r="N3" s="30">
        <f>'Plate Design'!C20</f>
        <v>0</v>
      </c>
      <c r="O3" s="30" t="str">
        <f>'Plate Design'!I20</f>
        <v>Buffer1</v>
      </c>
      <c r="S3" s="30" t="str">
        <f>'Plate Design'!J20</f>
        <v>Buffer 2</v>
      </c>
    </row>
    <row r="4" spans="1:27" s="30" customFormat="1" hidden="1" x14ac:dyDescent="0.3">
      <c r="N4" s="30">
        <f>'Plate Design'!C22</f>
        <v>0</v>
      </c>
      <c r="O4" s="30">
        <f>'Plate Design'!I22</f>
        <v>0</v>
      </c>
      <c r="S4" s="30">
        <f>'Plate Design'!J22</f>
        <v>0</v>
      </c>
    </row>
    <row r="5" spans="1:27" ht="30" x14ac:dyDescent="0.3">
      <c r="A5" s="39" t="s">
        <v>82</v>
      </c>
    </row>
    <row r="6" spans="1:27" ht="30.6" thickBot="1" x14ac:dyDescent="0.35">
      <c r="A6" s="39"/>
    </row>
    <row r="7" spans="1:27" s="48" customFormat="1" ht="27.75" customHeight="1" thickBot="1" x14ac:dyDescent="0.45">
      <c r="A7" s="103" t="s">
        <v>14</v>
      </c>
      <c r="B7" s="104"/>
      <c r="C7" s="41">
        <v>1400</v>
      </c>
      <c r="D7" s="42"/>
      <c r="E7" s="43"/>
      <c r="F7" s="43"/>
      <c r="G7" s="43"/>
      <c r="H7" s="43"/>
      <c r="I7" s="43"/>
      <c r="J7" s="43"/>
      <c r="K7" s="43"/>
      <c r="L7" s="43"/>
      <c r="M7" s="43"/>
      <c r="N7" s="44"/>
      <c r="O7" s="45"/>
      <c r="P7" s="45"/>
      <c r="Q7" s="46"/>
      <c r="R7" s="46"/>
      <c r="S7" s="46"/>
      <c r="T7" s="46"/>
      <c r="U7" s="46"/>
      <c r="V7" s="46"/>
      <c r="W7" s="46"/>
      <c r="X7" s="46"/>
      <c r="Y7" s="47"/>
      <c r="Z7" s="43"/>
    </row>
    <row r="8" spans="1:27" s="48" customFormat="1" ht="23.4" thickBot="1" x14ac:dyDescent="0.45">
      <c r="A8" s="43"/>
      <c r="B8" s="43"/>
      <c r="C8" s="43"/>
      <c r="D8" s="43"/>
      <c r="E8" s="43"/>
      <c r="F8" s="43"/>
      <c r="G8" s="43"/>
      <c r="H8" s="43"/>
      <c r="I8" s="43"/>
      <c r="J8" s="43"/>
      <c r="K8" s="73"/>
      <c r="L8" s="73"/>
      <c r="M8" s="43"/>
      <c r="N8" s="43">
        <v>1</v>
      </c>
      <c r="O8" s="43">
        <v>3</v>
      </c>
      <c r="P8" s="43"/>
      <c r="Q8" s="43"/>
      <c r="R8" s="43"/>
      <c r="S8" s="43">
        <v>5</v>
      </c>
      <c r="T8" s="43">
        <v>5</v>
      </c>
      <c r="U8" s="43"/>
      <c r="V8" s="43"/>
      <c r="W8" s="43"/>
      <c r="X8" s="43"/>
      <c r="Y8" s="73"/>
      <c r="Z8" s="43"/>
    </row>
    <row r="9" spans="1:27" ht="45.6" x14ac:dyDescent="0.4">
      <c r="A9" s="49"/>
      <c r="B9" s="50" t="s">
        <v>15</v>
      </c>
      <c r="C9" s="51" t="s">
        <v>16</v>
      </c>
      <c r="D9" s="51" t="s">
        <v>17</v>
      </c>
      <c r="E9" s="51" t="s">
        <v>18</v>
      </c>
      <c r="F9" s="51" t="s">
        <v>9</v>
      </c>
      <c r="G9" s="51" t="s">
        <v>12</v>
      </c>
      <c r="H9" s="78" t="s">
        <v>119</v>
      </c>
      <c r="I9" s="78" t="s">
        <v>129</v>
      </c>
      <c r="J9" s="78" t="s">
        <v>123</v>
      </c>
      <c r="K9" s="88" t="str">
        <f>'Plate Design'!$B$90</f>
        <v>Component X</v>
      </c>
      <c r="L9" s="74" t="str">
        <f>'Plate Design'!$B$101</f>
        <v>Component Z</v>
      </c>
      <c r="M9" s="52" t="s">
        <v>19</v>
      </c>
      <c r="N9" s="89" t="s">
        <v>12</v>
      </c>
      <c r="O9" s="53" t="s">
        <v>153</v>
      </c>
      <c r="P9" s="53" t="s">
        <v>154</v>
      </c>
      <c r="Q9" s="52" t="s">
        <v>155</v>
      </c>
      <c r="R9" s="52" t="s">
        <v>156</v>
      </c>
      <c r="S9" s="52" t="s">
        <v>157</v>
      </c>
      <c r="T9" s="52" t="s">
        <v>159</v>
      </c>
      <c r="U9" s="52" t="s">
        <v>158</v>
      </c>
      <c r="V9" s="52" t="s">
        <v>160</v>
      </c>
      <c r="W9" s="52" t="s">
        <v>161</v>
      </c>
      <c r="X9" s="52" t="s">
        <v>162</v>
      </c>
      <c r="Y9" s="51" t="s">
        <v>152</v>
      </c>
      <c r="Z9" s="87" t="s">
        <v>124</v>
      </c>
      <c r="AA9" s="86">
        <v>100</v>
      </c>
    </row>
    <row r="10" spans="1:27" ht="22.8" x14ac:dyDescent="0.4">
      <c r="A10" s="49"/>
      <c r="B10" s="54"/>
      <c r="C10" s="55"/>
      <c r="D10" s="55"/>
      <c r="E10" s="55" t="s">
        <v>20</v>
      </c>
      <c r="F10" s="55" t="s">
        <v>13</v>
      </c>
      <c r="G10" s="55" t="s">
        <v>13</v>
      </c>
      <c r="H10" s="56" t="s">
        <v>120</v>
      </c>
      <c r="I10" s="56" t="s">
        <v>120</v>
      </c>
      <c r="J10" s="56" t="s">
        <v>120</v>
      </c>
      <c r="K10" s="85"/>
      <c r="L10" s="85"/>
      <c r="M10" s="57"/>
      <c r="N10" s="58">
        <v>1500</v>
      </c>
      <c r="O10" s="58">
        <v>100</v>
      </c>
      <c r="P10" s="58"/>
      <c r="Q10" s="58" t="s">
        <v>144</v>
      </c>
      <c r="R10" s="58" t="s">
        <v>144</v>
      </c>
      <c r="S10" s="58">
        <v>100</v>
      </c>
      <c r="T10" s="58">
        <v>100</v>
      </c>
      <c r="U10" s="58" t="s">
        <v>144</v>
      </c>
      <c r="V10" s="58" t="s">
        <v>144</v>
      </c>
      <c r="W10" s="58" t="s">
        <v>144</v>
      </c>
      <c r="X10" s="58" t="s">
        <v>144</v>
      </c>
      <c r="Y10" s="86">
        <v>600</v>
      </c>
      <c r="Z10" s="49"/>
    </row>
    <row r="11" spans="1:27" ht="22.8" x14ac:dyDescent="0.4">
      <c r="A11" s="49"/>
      <c r="B11" s="31" t="s">
        <v>83</v>
      </c>
      <c r="C11" s="32" t="str">
        <f>'Plate Design'!$C$4</f>
        <v/>
      </c>
      <c r="D11" s="32" t="str">
        <f t="array" ref="D11">IF('Plate Design'!C37=0, "", 'Plate Design'!C37)</f>
        <v/>
      </c>
      <c r="E11" s="32" t="str">
        <f t="array" ref="E11">IF('Plate Design'!C15=0, "", 'Plate Design'!C15)</f>
        <v/>
      </c>
      <c r="F11" s="32" t="str">
        <f t="array" ref="F11">IF('Plate Design'!C26=0, "", 'Plate Design'!C26)</f>
        <v/>
      </c>
      <c r="G11" s="32" t="str">
        <f t="array" ref="G11">IF('Plate Design'!C48=0, "", 'Plate Design'!C48)</f>
        <v/>
      </c>
      <c r="H11" s="32" t="str">
        <f t="array" ref="H11">IF('Plate Design'!C59=0, "", 'Plate Design'!C59)</f>
        <v/>
      </c>
      <c r="I11" s="32" t="str">
        <f t="array" ref="I11">IF('Plate Design'!C70=0, "", 'Plate Design'!C70)</f>
        <v/>
      </c>
      <c r="J11" s="32" t="str">
        <f t="array" ref="J11">IF('Plate Design'!C81=0, "", 'Plate Design'!C81)</f>
        <v/>
      </c>
      <c r="K11" s="32" t="str">
        <f t="array" ref="K11">IF('Plate Design'!C92=0, "", 'Plate Design'!C92)</f>
        <v/>
      </c>
      <c r="L11" s="32" t="str">
        <f t="array" ref="L11">IF('Plate Design'!C103=0, "", 'Plate Design'!C103)</f>
        <v/>
      </c>
      <c r="M11" s="38">
        <v>1400</v>
      </c>
      <c r="N11" s="38"/>
      <c r="O11" s="38">
        <f t="shared" ref="O11:X26" si="0">IF($E11=O$9,$F11/O$10*$C$7,0)</f>
        <v>0</v>
      </c>
      <c r="P11" s="38">
        <f t="shared" si="0"/>
        <v>0</v>
      </c>
      <c r="Q11" s="38">
        <f t="shared" si="0"/>
        <v>0</v>
      </c>
      <c r="R11" s="38">
        <f t="shared" si="0"/>
        <v>0</v>
      </c>
      <c r="S11" s="38">
        <f t="shared" si="0"/>
        <v>0</v>
      </c>
      <c r="T11" s="38">
        <f t="shared" si="0"/>
        <v>0</v>
      </c>
      <c r="U11" s="38">
        <f t="shared" si="0"/>
        <v>0</v>
      </c>
      <c r="V11" s="38">
        <f t="shared" si="0"/>
        <v>0</v>
      </c>
      <c r="W11" s="38">
        <f t="shared" si="0"/>
        <v>0</v>
      </c>
      <c r="X11" s="38">
        <f t="shared" si="0"/>
        <v>0</v>
      </c>
      <c r="Y11" s="38"/>
      <c r="Z11" s="59"/>
    </row>
    <row r="12" spans="1:27" ht="22.8" x14ac:dyDescent="0.4">
      <c r="A12" s="49"/>
      <c r="B12" s="31" t="s">
        <v>84</v>
      </c>
      <c r="C12" s="32" t="str">
        <f>'Plate Design'!C5</f>
        <v/>
      </c>
      <c r="D12" s="32" t="str">
        <f t="array" ref="D12">IF('Plate Design'!C38=0, "", 'Plate Design'!C38)</f>
        <v/>
      </c>
      <c r="E12" s="32" t="str">
        <f t="array" ref="E12">IF('Plate Design'!C16=0, "", 'Plate Design'!C16)</f>
        <v/>
      </c>
      <c r="F12" s="32" t="str">
        <f t="array" ref="F12">IF('Plate Design'!C27=0, "", 'Plate Design'!C27)</f>
        <v/>
      </c>
      <c r="G12" s="32" t="str">
        <f t="array" ref="G12">IF('Plate Design'!C49=0, "", 'Plate Design'!C49)</f>
        <v/>
      </c>
      <c r="H12" s="32" t="str">
        <f t="array" ref="H12">IF('Plate Design'!C60=0, "", 'Plate Design'!C60)</f>
        <v/>
      </c>
      <c r="I12" s="32" t="str">
        <f t="array" ref="I12">IF('Plate Design'!C71=0, "", 'Plate Design'!C71)</f>
        <v/>
      </c>
      <c r="J12" s="32" t="str">
        <f t="array" ref="J12">IF('Plate Design'!C82=0, "", 'Plate Design'!C82)</f>
        <v/>
      </c>
      <c r="K12" s="32" t="str">
        <f t="array" ref="K12">IF('Plate Design'!C93=0, "", 'Plate Design'!C93)</f>
        <v/>
      </c>
      <c r="L12" s="32" t="str">
        <f t="array" ref="L12">IF('Plate Design'!C104=0, "", 'Plate Design'!C104)</f>
        <v/>
      </c>
      <c r="M12" s="38">
        <f>$C$7-Z12</f>
        <v>1400</v>
      </c>
      <c r="N12" s="38"/>
      <c r="O12" s="38">
        <f t="shared" si="0"/>
        <v>0</v>
      </c>
      <c r="P12" s="38">
        <f t="shared" si="0"/>
        <v>0</v>
      </c>
      <c r="Q12" s="38">
        <f t="shared" si="0"/>
        <v>0</v>
      </c>
      <c r="R12" s="38">
        <f t="shared" si="0"/>
        <v>0</v>
      </c>
      <c r="S12" s="38">
        <f t="shared" si="0"/>
        <v>0</v>
      </c>
      <c r="T12" s="38">
        <f t="shared" si="0"/>
        <v>0</v>
      </c>
      <c r="U12" s="38">
        <f t="shared" si="0"/>
        <v>0</v>
      </c>
      <c r="V12" s="38">
        <f t="shared" si="0"/>
        <v>0</v>
      </c>
      <c r="W12" s="38">
        <f t="shared" si="0"/>
        <v>0</v>
      </c>
      <c r="X12" s="38">
        <f t="shared" si="0"/>
        <v>0</v>
      </c>
      <c r="Y12" s="38"/>
      <c r="Z12" s="59"/>
    </row>
    <row r="13" spans="1:27" ht="22.8" x14ac:dyDescent="0.4">
      <c r="A13" s="49"/>
      <c r="B13" s="31" t="s">
        <v>85</v>
      </c>
      <c r="C13" s="32" t="str">
        <f>'Plate Design'!C6</f>
        <v/>
      </c>
      <c r="D13" s="32" t="str">
        <f t="array" ref="D13">IF('Plate Design'!C39=0, "", 'Plate Design'!C39)</f>
        <v/>
      </c>
      <c r="E13" s="32" t="str">
        <f t="array" ref="E13">IF('Plate Design'!C17=0, "", 'Plate Design'!C17)</f>
        <v/>
      </c>
      <c r="F13" s="32" t="str">
        <f t="array" ref="F13">IF('Plate Design'!C28=0, "", 'Plate Design'!C28)</f>
        <v/>
      </c>
      <c r="G13" s="32" t="str">
        <f t="array" ref="G13">IF('Plate Design'!C50=0, "", 'Plate Design'!C50)</f>
        <v/>
      </c>
      <c r="H13" s="32" t="str">
        <f t="array" ref="H13">IF('Plate Design'!C61=0, "", 'Plate Design'!C61)</f>
        <v/>
      </c>
      <c r="I13" s="32" t="str">
        <f t="array" ref="I13">IF('Plate Design'!C72=0, "", 'Plate Design'!C72)</f>
        <v/>
      </c>
      <c r="J13" s="32" t="str">
        <f t="array" ref="J13">IF('Plate Design'!C83=0, "", 'Plate Design'!C83)</f>
        <v/>
      </c>
      <c r="K13" s="32" t="str">
        <f t="array" ref="K13">IF('Plate Design'!C94=0, "", 'Plate Design'!C94)</f>
        <v/>
      </c>
      <c r="L13" s="32" t="str">
        <f t="array" ref="L13">IF('Plate Design'!C105=0, "", 'Plate Design'!C105)</f>
        <v/>
      </c>
      <c r="M13" s="38">
        <f>$C$7-Z13</f>
        <v>1400</v>
      </c>
      <c r="N13" s="38"/>
      <c r="O13" s="38">
        <f t="shared" si="0"/>
        <v>0</v>
      </c>
      <c r="P13" s="38">
        <f t="shared" si="0"/>
        <v>0</v>
      </c>
      <c r="Q13" s="38">
        <f t="shared" si="0"/>
        <v>0</v>
      </c>
      <c r="R13" s="38">
        <f t="shared" si="0"/>
        <v>0</v>
      </c>
      <c r="S13" s="38">
        <f t="shared" si="0"/>
        <v>0</v>
      </c>
      <c r="T13" s="38">
        <f t="shared" si="0"/>
        <v>0</v>
      </c>
      <c r="U13" s="38">
        <f t="shared" si="0"/>
        <v>0</v>
      </c>
      <c r="V13" s="38">
        <f t="shared" si="0"/>
        <v>0</v>
      </c>
      <c r="W13" s="38">
        <f t="shared" si="0"/>
        <v>0</v>
      </c>
      <c r="X13" s="38">
        <f t="shared" si="0"/>
        <v>0</v>
      </c>
      <c r="Y13" s="38"/>
      <c r="Z13" s="59"/>
    </row>
    <row r="14" spans="1:27" ht="22.8" x14ac:dyDescent="0.4">
      <c r="A14" s="49"/>
      <c r="B14" s="31" t="s">
        <v>86</v>
      </c>
      <c r="C14" s="32" t="str">
        <f>'Plate Design'!C7</f>
        <v/>
      </c>
      <c r="D14" s="32" t="str">
        <f t="array" ref="D14">IF('Plate Design'!C40=0, "", 'Plate Design'!C40)</f>
        <v/>
      </c>
      <c r="E14" s="32" t="str">
        <f t="array" ref="E14">IF('Plate Design'!C18=0, "", 'Plate Design'!C18)</f>
        <v/>
      </c>
      <c r="F14" s="32" t="str">
        <f t="array" ref="F14">IF('Plate Design'!C29=0, "", 'Plate Design'!C29)</f>
        <v/>
      </c>
      <c r="G14" s="32" t="str">
        <f t="array" ref="G14">IF('Plate Design'!C51=0, "", 'Plate Design'!C51)</f>
        <v/>
      </c>
      <c r="H14" s="32" t="str">
        <f t="array" ref="H14">IF('Plate Design'!C62=0, "", 'Plate Design'!C62)</f>
        <v/>
      </c>
      <c r="I14" s="32" t="str">
        <f t="array" ref="I14">IF('Plate Design'!C73=0, "", 'Plate Design'!C73)</f>
        <v/>
      </c>
      <c r="J14" s="32" t="str">
        <f t="array" ref="J14">IF('Plate Design'!C84=0, "", 'Plate Design'!C84)</f>
        <v/>
      </c>
      <c r="K14" s="32" t="str">
        <f t="array" ref="K14">IF('Plate Design'!C95=0, "", 'Plate Design'!C95)</f>
        <v/>
      </c>
      <c r="L14" s="32" t="str">
        <f t="array" ref="L14">IF('Plate Design'!C106=0, "", 'Plate Design'!C106)</f>
        <v/>
      </c>
      <c r="M14" s="38">
        <f>$C$7-Z14</f>
        <v>1400</v>
      </c>
      <c r="N14" s="38"/>
      <c r="O14" s="38">
        <f t="shared" si="0"/>
        <v>0</v>
      </c>
      <c r="P14" s="38">
        <f t="shared" si="0"/>
        <v>0</v>
      </c>
      <c r="Q14" s="38">
        <f t="shared" si="0"/>
        <v>0</v>
      </c>
      <c r="R14" s="38">
        <f t="shared" si="0"/>
        <v>0</v>
      </c>
      <c r="S14" s="38">
        <f t="shared" si="0"/>
        <v>0</v>
      </c>
      <c r="T14" s="38">
        <f t="shared" si="0"/>
        <v>0</v>
      </c>
      <c r="U14" s="38">
        <f t="shared" si="0"/>
        <v>0</v>
      </c>
      <c r="V14" s="38">
        <f t="shared" si="0"/>
        <v>0</v>
      </c>
      <c r="W14" s="38">
        <f t="shared" si="0"/>
        <v>0</v>
      </c>
      <c r="X14" s="38">
        <f t="shared" si="0"/>
        <v>0</v>
      </c>
      <c r="Y14" s="38"/>
      <c r="Z14" s="59"/>
    </row>
    <row r="15" spans="1:27" ht="22.8" x14ac:dyDescent="0.4">
      <c r="A15" s="49"/>
      <c r="B15" s="31" t="s">
        <v>87</v>
      </c>
      <c r="C15" s="32" t="str">
        <f>'Plate Design'!C8</f>
        <v/>
      </c>
      <c r="D15" s="32" t="str">
        <f t="array" ref="D15">IF('Plate Design'!C41=0, "", 'Plate Design'!C41)</f>
        <v/>
      </c>
      <c r="E15" s="32" t="str">
        <f t="array" ref="E15">IF('Plate Design'!C19=0, "", 'Plate Design'!C19)</f>
        <v/>
      </c>
      <c r="F15" s="32" t="str">
        <f t="array" ref="F15">IF('Plate Design'!C30=0, "", 'Plate Design'!C30)</f>
        <v/>
      </c>
      <c r="G15" s="32" t="str">
        <f t="array" ref="G15">IF('Plate Design'!C52=0, "", 'Plate Design'!C52)</f>
        <v/>
      </c>
      <c r="H15" s="32" t="str">
        <f t="array" ref="H15">IF('Plate Design'!C63=0, "", 'Plate Design'!C63)</f>
        <v/>
      </c>
      <c r="I15" s="32" t="str">
        <f t="array" ref="I15">IF('Plate Design'!C74=0, "", 'Plate Design'!C74)</f>
        <v/>
      </c>
      <c r="J15" s="32" t="str">
        <f t="array" ref="J15">IF('Plate Design'!C85=0, "", 'Plate Design'!C85)</f>
        <v/>
      </c>
      <c r="K15" s="32" t="str">
        <f t="array" ref="K15">IF('Plate Design'!C96=0, "", 'Plate Design'!C96)</f>
        <v/>
      </c>
      <c r="L15" s="32" t="str">
        <f t="array" ref="L15">IF('Plate Design'!C107=0, "", 'Plate Design'!C107)</f>
        <v/>
      </c>
      <c r="M15" s="38">
        <f>$C$7-Z15</f>
        <v>1400</v>
      </c>
      <c r="N15" s="38"/>
      <c r="O15" s="38">
        <f t="shared" si="0"/>
        <v>0</v>
      </c>
      <c r="P15" s="38">
        <f t="shared" si="0"/>
        <v>0</v>
      </c>
      <c r="Q15" s="38">
        <f t="shared" si="0"/>
        <v>0</v>
      </c>
      <c r="R15" s="38">
        <f t="shared" si="0"/>
        <v>0</v>
      </c>
      <c r="S15" s="38">
        <f t="shared" si="0"/>
        <v>0</v>
      </c>
      <c r="T15" s="38">
        <f t="shared" si="0"/>
        <v>0</v>
      </c>
      <c r="U15" s="38">
        <f t="shared" si="0"/>
        <v>0</v>
      </c>
      <c r="V15" s="38">
        <f t="shared" si="0"/>
        <v>0</v>
      </c>
      <c r="W15" s="38">
        <f t="shared" si="0"/>
        <v>0</v>
      </c>
      <c r="X15" s="38">
        <f t="shared" si="0"/>
        <v>0</v>
      </c>
      <c r="Y15" s="38"/>
      <c r="Z15" s="59"/>
    </row>
    <row r="16" spans="1:27" ht="22.8" x14ac:dyDescent="0.4">
      <c r="A16" s="49"/>
      <c r="B16" s="31" t="s">
        <v>88</v>
      </c>
      <c r="C16" s="32" t="str">
        <f>'Plate Design'!C9</f>
        <v/>
      </c>
      <c r="D16" s="32" t="str">
        <f t="array" ref="D16">IF('Plate Design'!C42=0, "", 'Plate Design'!C42)</f>
        <v/>
      </c>
      <c r="E16" s="32" t="str">
        <f t="array" ref="E16">IF('Plate Design'!C20=0, "", 'Plate Design'!C20)</f>
        <v/>
      </c>
      <c r="F16" s="32" t="str">
        <f t="array" ref="F16">IF('Plate Design'!C31=0, "", 'Plate Design'!C31)</f>
        <v/>
      </c>
      <c r="G16" s="32" t="str">
        <f t="array" ref="G16">IF('Plate Design'!C53=0, "", 'Plate Design'!C53)</f>
        <v/>
      </c>
      <c r="H16" s="32" t="str">
        <f t="array" ref="H16">IF('Plate Design'!C64=0, "", 'Plate Design'!C64)</f>
        <v/>
      </c>
      <c r="I16" s="32" t="str">
        <f t="array" ref="I16">IF('Plate Design'!C75=0, "", 'Plate Design'!C75)</f>
        <v/>
      </c>
      <c r="J16" s="32" t="str">
        <f t="array" ref="J16">IF('Plate Design'!C86=0, "", 'Plate Design'!C86)</f>
        <v/>
      </c>
      <c r="K16" s="32" t="str">
        <f t="array" ref="K16">IF('Plate Design'!C97=0, "", 'Plate Design'!C97)</f>
        <v/>
      </c>
      <c r="L16" s="32" t="str">
        <f t="array" ref="L16">IF('Plate Design'!C108=0, "", 'Plate Design'!C108)</f>
        <v/>
      </c>
      <c r="M16" s="38">
        <f>$C$7-Z16</f>
        <v>1400</v>
      </c>
      <c r="N16" s="38"/>
      <c r="O16" s="38">
        <f t="shared" si="0"/>
        <v>0</v>
      </c>
      <c r="P16" s="38">
        <f t="shared" si="0"/>
        <v>0</v>
      </c>
      <c r="Q16" s="38">
        <f t="shared" si="0"/>
        <v>0</v>
      </c>
      <c r="R16" s="38">
        <f t="shared" si="0"/>
        <v>0</v>
      </c>
      <c r="S16" s="38">
        <f t="shared" si="0"/>
        <v>0</v>
      </c>
      <c r="T16" s="38">
        <f t="shared" si="0"/>
        <v>0</v>
      </c>
      <c r="U16" s="38">
        <f t="shared" si="0"/>
        <v>0</v>
      </c>
      <c r="V16" s="38">
        <f t="shared" si="0"/>
        <v>0</v>
      </c>
      <c r="W16" s="38">
        <f t="shared" si="0"/>
        <v>0</v>
      </c>
      <c r="X16" s="38">
        <f t="shared" si="0"/>
        <v>0</v>
      </c>
      <c r="Y16" s="38"/>
      <c r="Z16" s="59"/>
    </row>
    <row r="17" spans="1:26" ht="22.8" x14ac:dyDescent="0.4">
      <c r="A17" s="49"/>
      <c r="B17" s="31" t="s">
        <v>89</v>
      </c>
      <c r="C17" s="32" t="str">
        <f>'Plate Design'!C10</f>
        <v/>
      </c>
      <c r="D17" s="32" t="str">
        <f t="array" ref="D17">IF('Plate Design'!C43=0, "", 'Plate Design'!C43)</f>
        <v/>
      </c>
      <c r="E17" s="32" t="str">
        <f t="array" ref="E17">IF('Plate Design'!C21=0, "", 'Plate Design'!C21)</f>
        <v/>
      </c>
      <c r="F17" s="32" t="str">
        <f t="array" ref="F17">IF('Plate Design'!C32=0, "", 'Plate Design'!C32)</f>
        <v/>
      </c>
      <c r="G17" s="32" t="str">
        <f t="array" ref="G17">IF('Plate Design'!C54=0, "", 'Plate Design'!C54)</f>
        <v/>
      </c>
      <c r="H17" s="32" t="str">
        <f t="array" ref="H17">IF('Plate Design'!C65=0, "", 'Plate Design'!C65)</f>
        <v/>
      </c>
      <c r="I17" s="32" t="str">
        <f t="array" ref="I17">IF('Plate Design'!C76=0, "", 'Plate Design'!C76)</f>
        <v/>
      </c>
      <c r="J17" s="32" t="str">
        <f t="array" ref="J17">IF('Plate Design'!C87=0, "", 'Plate Design'!C87)</f>
        <v/>
      </c>
      <c r="K17" s="32" t="str">
        <f t="array" ref="K17">IF('Plate Design'!C98=0, "", 'Plate Design'!C98)</f>
        <v/>
      </c>
      <c r="L17" s="32" t="str">
        <f t="array" ref="L17">IF('Plate Design'!C109=0, "", 'Plate Design'!C109)</f>
        <v/>
      </c>
      <c r="M17" s="38">
        <f>$C$7-Z17</f>
        <v>1400</v>
      </c>
      <c r="N17" s="38"/>
      <c r="O17" s="38">
        <f t="shared" si="0"/>
        <v>0</v>
      </c>
      <c r="P17" s="38">
        <f t="shared" si="0"/>
        <v>0</v>
      </c>
      <c r="Q17" s="38">
        <f t="shared" si="0"/>
        <v>0</v>
      </c>
      <c r="R17" s="38">
        <f t="shared" si="0"/>
        <v>0</v>
      </c>
      <c r="S17" s="38">
        <f t="shared" si="0"/>
        <v>0</v>
      </c>
      <c r="T17" s="38">
        <f t="shared" si="0"/>
        <v>0</v>
      </c>
      <c r="U17" s="38">
        <f t="shared" si="0"/>
        <v>0</v>
      </c>
      <c r="V17" s="38">
        <f t="shared" si="0"/>
        <v>0</v>
      </c>
      <c r="W17" s="38">
        <f t="shared" si="0"/>
        <v>0</v>
      </c>
      <c r="X17" s="38">
        <f t="shared" si="0"/>
        <v>0</v>
      </c>
      <c r="Y17" s="38"/>
      <c r="Z17" s="59"/>
    </row>
    <row r="18" spans="1:26" ht="22.8" x14ac:dyDescent="0.4">
      <c r="A18" s="49"/>
      <c r="B18" s="31" t="s">
        <v>90</v>
      </c>
      <c r="C18" s="32" t="str">
        <f>'Plate Design'!C11</f>
        <v/>
      </c>
      <c r="D18" s="32" t="str">
        <f t="array" ref="D18">IF('Plate Design'!C44=0, "", 'Plate Design'!C44)</f>
        <v/>
      </c>
      <c r="E18" s="32" t="str">
        <f t="array" ref="E18">IF('Plate Design'!C22=0, "", 'Plate Design'!C22)</f>
        <v/>
      </c>
      <c r="F18" s="32" t="str">
        <f t="array" ref="F18">IF('Plate Design'!C33=0, "", 'Plate Design'!C33)</f>
        <v/>
      </c>
      <c r="G18" s="32" t="str">
        <f t="array" ref="G18">IF('Plate Design'!C55=0, "", 'Plate Design'!C55)</f>
        <v/>
      </c>
      <c r="H18" s="32" t="str">
        <f t="array" ref="H18">IF('Plate Design'!C66=0, "", 'Plate Design'!C66)</f>
        <v/>
      </c>
      <c r="I18" s="32" t="str">
        <f t="array" ref="I18">IF('Plate Design'!C77=0, "", 'Plate Design'!C77)</f>
        <v/>
      </c>
      <c r="J18" s="32" t="str">
        <f t="array" ref="J18">IF('Plate Design'!C88=0, "", 'Plate Design'!C88)</f>
        <v/>
      </c>
      <c r="K18" s="32" t="str">
        <f t="array" ref="K18">IF('Plate Design'!C99=0, "", 'Plate Design'!C99)</f>
        <v/>
      </c>
      <c r="L18" s="32" t="str">
        <f t="array" ref="L18">IF('Plate Design'!C110=0, "", 'Plate Design'!C110)</f>
        <v/>
      </c>
      <c r="M18" s="38">
        <f>$C$7-Z18</f>
        <v>1400</v>
      </c>
      <c r="N18" s="38"/>
      <c r="O18" s="38">
        <f t="shared" si="0"/>
        <v>0</v>
      </c>
      <c r="P18" s="38">
        <f t="shared" si="0"/>
        <v>0</v>
      </c>
      <c r="Q18" s="38">
        <f t="shared" si="0"/>
        <v>0</v>
      </c>
      <c r="R18" s="38">
        <f t="shared" si="0"/>
        <v>0</v>
      </c>
      <c r="S18" s="38">
        <f t="shared" si="0"/>
        <v>0</v>
      </c>
      <c r="T18" s="38">
        <f t="shared" si="0"/>
        <v>0</v>
      </c>
      <c r="U18" s="38">
        <f t="shared" si="0"/>
        <v>0</v>
      </c>
      <c r="V18" s="38">
        <f t="shared" si="0"/>
        <v>0</v>
      </c>
      <c r="W18" s="38">
        <f t="shared" si="0"/>
        <v>0</v>
      </c>
      <c r="X18" s="38">
        <f t="shared" si="0"/>
        <v>0</v>
      </c>
      <c r="Y18" s="38"/>
      <c r="Z18" s="59"/>
    </row>
    <row r="19" spans="1:26" ht="22.8" x14ac:dyDescent="0.4">
      <c r="A19" s="49"/>
      <c r="B19" s="31" t="s">
        <v>91</v>
      </c>
      <c r="C19" s="32" t="str">
        <f>'Plate Design'!$D$4</f>
        <v/>
      </c>
      <c r="D19" s="32" t="str">
        <f t="array" ref="D19">IF('Plate Design'!D37=0, "", 'Plate Design'!D37)</f>
        <v/>
      </c>
      <c r="E19" s="32" t="str">
        <f t="array" ref="E19">IF('Plate Design'!D15=0, "", 'Plate Design'!D15)</f>
        <v/>
      </c>
      <c r="F19" s="32" t="str">
        <f t="array" ref="F19">IF('Plate Design'!D26=0, "", 'Plate Design'!D26)</f>
        <v/>
      </c>
      <c r="G19" s="32" t="str">
        <f t="array" ref="G19">IF('Plate Design'!D48=0, "", 'Plate Design'!D48)</f>
        <v/>
      </c>
      <c r="H19" s="32" t="str">
        <f t="array" ref="H19">IF('Plate Design'!D59=0, "", 'Plate Design'!D59)</f>
        <v/>
      </c>
      <c r="I19" s="32" t="str">
        <f t="array" ref="I19">IF('Plate Design'!D70=0, "", 'Plate Design'!D70)</f>
        <v/>
      </c>
      <c r="J19" s="32" t="str">
        <f t="array" ref="J19">IF('Plate Design'!D81=0, "", 'Plate Design'!D81)</f>
        <v/>
      </c>
      <c r="K19" s="32" t="str">
        <f t="array" ref="K19">IF('Plate Design'!D92=0, "", 'Plate Design'!D92)</f>
        <v/>
      </c>
      <c r="L19" s="32" t="str">
        <f t="array" ref="L19">IF('Plate Design'!D103=0, "", 'Plate Design'!D103)</f>
        <v/>
      </c>
      <c r="M19" s="38">
        <f>$C$7-Z19</f>
        <v>1400</v>
      </c>
      <c r="N19" s="38"/>
      <c r="O19" s="38">
        <f t="shared" si="0"/>
        <v>0</v>
      </c>
      <c r="P19" s="38">
        <f t="shared" si="0"/>
        <v>0</v>
      </c>
      <c r="Q19" s="38">
        <f t="shared" si="0"/>
        <v>0</v>
      </c>
      <c r="R19" s="38">
        <f t="shared" si="0"/>
        <v>0</v>
      </c>
      <c r="S19" s="38">
        <f t="shared" si="0"/>
        <v>0</v>
      </c>
      <c r="T19" s="38">
        <f t="shared" si="0"/>
        <v>0</v>
      </c>
      <c r="U19" s="38">
        <f t="shared" si="0"/>
        <v>0</v>
      </c>
      <c r="V19" s="38">
        <f t="shared" si="0"/>
        <v>0</v>
      </c>
      <c r="W19" s="38">
        <f t="shared" si="0"/>
        <v>0</v>
      </c>
      <c r="X19" s="38">
        <f t="shared" si="0"/>
        <v>0</v>
      </c>
      <c r="Y19" s="38"/>
      <c r="Z19" s="59"/>
    </row>
    <row r="20" spans="1:26" ht="22.8" x14ac:dyDescent="0.4">
      <c r="A20" s="49"/>
      <c r="B20" s="31" t="s">
        <v>21</v>
      </c>
      <c r="C20" s="32" t="str">
        <f>'Plate Design'!D5</f>
        <v>10mM Buffer1 - pH 5 - 150mM NaCl</v>
      </c>
      <c r="D20" s="32">
        <f t="array" ref="D20">IF('Plate Design'!D38=0, "", 'Plate Design'!D38)</f>
        <v>5</v>
      </c>
      <c r="E20" s="32" t="str">
        <f t="array" ref="E20">IF('Plate Design'!D16=0, "", 'Plate Design'!D16)</f>
        <v>Buffer1</v>
      </c>
      <c r="F20" s="32">
        <f t="array" ref="F20">IF('Plate Design'!D27=0, "", 'Plate Design'!D27)</f>
        <v>10</v>
      </c>
      <c r="G20" s="32">
        <f t="array" ref="G20">IF('Plate Design'!D49=0, "", 'Plate Design'!D49)</f>
        <v>150</v>
      </c>
      <c r="H20" s="32" t="str">
        <f t="array" ref="H20">IF('Plate Design'!D60=0, "", 'Plate Design'!D60)</f>
        <v/>
      </c>
      <c r="I20" s="32" t="str">
        <f t="array" ref="I20">IF('Plate Design'!D71=0, "", 'Plate Design'!D71)</f>
        <v/>
      </c>
      <c r="J20" s="32" t="str">
        <f t="array" ref="J20">IF('Plate Design'!D82=0, "", 'Plate Design'!D82)</f>
        <v/>
      </c>
      <c r="K20" s="32" t="str">
        <f t="array" ref="K20">IF('Plate Design'!D93=0, "", 'Plate Design'!D93)</f>
        <v/>
      </c>
      <c r="L20" s="32" t="str">
        <f t="array" ref="L20">IF('Plate Design'!D104=0, "", 'Plate Design'!D104)</f>
        <v/>
      </c>
      <c r="M20" s="38">
        <f>$C$7-Z20</f>
        <v>886.66666666666663</v>
      </c>
      <c r="N20" s="38">
        <f>IF(G20&gt;0,$C$7*G20/$N$10,0)</f>
        <v>140</v>
      </c>
      <c r="O20" s="38">
        <v>140</v>
      </c>
      <c r="P20" s="38">
        <f t="shared" si="0"/>
        <v>0</v>
      </c>
      <c r="Q20" s="38">
        <f t="shared" si="0"/>
        <v>0</v>
      </c>
      <c r="R20" s="38">
        <f t="shared" si="0"/>
        <v>0</v>
      </c>
      <c r="S20" s="38">
        <f t="shared" ref="Q20:X35" si="1">IF($E20=S$9,$F20/S$10*$C$7,0)</f>
        <v>0</v>
      </c>
      <c r="T20" s="38">
        <f t="shared" si="1"/>
        <v>0</v>
      </c>
      <c r="U20" s="38">
        <f t="shared" si="0"/>
        <v>0</v>
      </c>
      <c r="V20" s="38">
        <f t="shared" si="0"/>
        <v>0</v>
      </c>
      <c r="W20" s="38">
        <f t="shared" si="0"/>
        <v>0</v>
      </c>
      <c r="X20" s="38">
        <f t="shared" si="0"/>
        <v>0</v>
      </c>
      <c r="Y20" s="38">
        <f>($C$7*$AA$9)/$Y$10</f>
        <v>233.33333333333334</v>
      </c>
      <c r="Z20" s="59">
        <f>SUM(N20:Y20)</f>
        <v>513.33333333333337</v>
      </c>
    </row>
    <row r="21" spans="1:26" ht="22.8" x14ac:dyDescent="0.4">
      <c r="A21" s="49"/>
      <c r="B21" s="31" t="s">
        <v>22</v>
      </c>
      <c r="C21" s="32" t="str">
        <f>'Plate Design'!D6</f>
        <v>10mM Buffer1 - pH 5 - 150mM NaCl</v>
      </c>
      <c r="D21" s="32">
        <f t="array" ref="D21">IF('Plate Design'!D39=0, "", 'Plate Design'!D39)</f>
        <v>5</v>
      </c>
      <c r="E21" s="32" t="str">
        <f t="array" ref="E21">IF('Plate Design'!D17=0, "", 'Plate Design'!D17)</f>
        <v>Buffer1</v>
      </c>
      <c r="F21" s="32">
        <f t="array" ref="F21">IF('Plate Design'!D28=0, "", 'Plate Design'!D28)</f>
        <v>10</v>
      </c>
      <c r="G21" s="32">
        <f t="array" ref="G21">IF('Plate Design'!D50=0, "", 'Plate Design'!D50)</f>
        <v>150</v>
      </c>
      <c r="H21" s="32" t="str">
        <f t="array" ref="H21">IF('Plate Design'!D61=0, "", 'Plate Design'!D61)</f>
        <v/>
      </c>
      <c r="I21" s="32" t="str">
        <f t="array" ref="I21">IF('Plate Design'!D72=0, "", 'Plate Design'!D72)</f>
        <v/>
      </c>
      <c r="J21" s="32" t="str">
        <f t="array" ref="J21">IF('Plate Design'!D83=0, "", 'Plate Design'!D83)</f>
        <v/>
      </c>
      <c r="K21" s="32" t="str">
        <f t="array" ref="K21">IF('Plate Design'!D94=0, "", 'Plate Design'!D94)</f>
        <v/>
      </c>
      <c r="L21" s="32" t="str">
        <f t="array" ref="L21">IF('Plate Design'!D105=0, "", 'Plate Design'!D105)</f>
        <v/>
      </c>
      <c r="M21" s="38">
        <f>$C$7-Z21</f>
        <v>886.66666666666663</v>
      </c>
      <c r="N21" s="38">
        <f t="shared" ref="N21:N25" si="2">IF(G21&gt;0,$C$7*G21/$N$10,0)</f>
        <v>140</v>
      </c>
      <c r="O21" s="38">
        <v>140</v>
      </c>
      <c r="P21" s="38">
        <f t="shared" si="0"/>
        <v>0</v>
      </c>
      <c r="Q21" s="38">
        <f t="shared" si="0"/>
        <v>0</v>
      </c>
      <c r="R21" s="38">
        <f t="shared" si="0"/>
        <v>0</v>
      </c>
      <c r="S21" s="38">
        <f t="shared" si="1"/>
        <v>0</v>
      </c>
      <c r="T21" s="38">
        <f t="shared" si="1"/>
        <v>0</v>
      </c>
      <c r="U21" s="38">
        <f t="shared" si="0"/>
        <v>0</v>
      </c>
      <c r="V21" s="38">
        <f t="shared" si="0"/>
        <v>0</v>
      </c>
      <c r="W21" s="38">
        <f t="shared" si="0"/>
        <v>0</v>
      </c>
      <c r="X21" s="38">
        <f t="shared" si="0"/>
        <v>0</v>
      </c>
      <c r="Y21" s="38">
        <f>($C$7*$AA$9)/$Y$10</f>
        <v>233.33333333333334</v>
      </c>
      <c r="Z21" s="59">
        <f>SUM(N21:Y21)</f>
        <v>513.33333333333337</v>
      </c>
    </row>
    <row r="22" spans="1:26" ht="22.8" x14ac:dyDescent="0.4">
      <c r="A22" s="49"/>
      <c r="B22" s="31" t="s">
        <v>23</v>
      </c>
      <c r="C22" s="32" t="str">
        <f>'Plate Design'!D7</f>
        <v>10mM Buffer1 - pH 5 - 150mM NaCl</v>
      </c>
      <c r="D22" s="32">
        <f t="array" ref="D22">IF('Plate Design'!D40=0, "", 'Plate Design'!D40)</f>
        <v>5</v>
      </c>
      <c r="E22" s="32" t="str">
        <f t="array" ref="E22">IF('Plate Design'!D18=0, "", 'Plate Design'!D18)</f>
        <v>Buffer1</v>
      </c>
      <c r="F22" s="32">
        <f t="array" ref="F22">IF('Plate Design'!D29=0, "", 'Plate Design'!D29)</f>
        <v>10</v>
      </c>
      <c r="G22" s="32">
        <f t="array" ref="G22">IF('Plate Design'!D51=0, "", 'Plate Design'!D51)</f>
        <v>150</v>
      </c>
      <c r="H22" s="32" t="str">
        <f t="array" ref="H22">IF('Plate Design'!D62=0, "", 'Plate Design'!D62)</f>
        <v/>
      </c>
      <c r="I22" s="32" t="str">
        <f t="array" ref="I22">IF('Plate Design'!D73=0, "", 'Plate Design'!D73)</f>
        <v/>
      </c>
      <c r="J22" s="32" t="str">
        <f t="array" ref="J22">IF('Plate Design'!D84=0, "", 'Plate Design'!D84)</f>
        <v/>
      </c>
      <c r="K22" s="32" t="str">
        <f t="array" ref="K22">IF('Plate Design'!D95=0, "", 'Plate Design'!D95)</f>
        <v/>
      </c>
      <c r="L22" s="32" t="str">
        <f t="array" ref="L22">IF('Plate Design'!D106=0, "", 'Plate Design'!D106)</f>
        <v/>
      </c>
      <c r="M22" s="38">
        <f>$C$7-Z22</f>
        <v>886.66666666666663</v>
      </c>
      <c r="N22" s="38">
        <f t="shared" si="2"/>
        <v>140</v>
      </c>
      <c r="O22" s="38">
        <v>140</v>
      </c>
      <c r="P22" s="38">
        <f t="shared" si="0"/>
        <v>0</v>
      </c>
      <c r="Q22" s="38">
        <f t="shared" si="0"/>
        <v>0</v>
      </c>
      <c r="R22" s="38">
        <f t="shared" si="0"/>
        <v>0</v>
      </c>
      <c r="S22" s="38">
        <f t="shared" si="1"/>
        <v>0</v>
      </c>
      <c r="T22" s="38">
        <f t="shared" si="1"/>
        <v>0</v>
      </c>
      <c r="U22" s="38">
        <f t="shared" si="0"/>
        <v>0</v>
      </c>
      <c r="V22" s="38">
        <f t="shared" si="0"/>
        <v>0</v>
      </c>
      <c r="W22" s="38">
        <f t="shared" si="0"/>
        <v>0</v>
      </c>
      <c r="X22" s="38">
        <f t="shared" si="0"/>
        <v>0</v>
      </c>
      <c r="Y22" s="38">
        <f>($C$7*$AA$9)/$Y$10</f>
        <v>233.33333333333334</v>
      </c>
      <c r="Z22" s="59">
        <f>SUM(N22:Y22)</f>
        <v>513.33333333333337</v>
      </c>
    </row>
    <row r="23" spans="1:26" ht="22.8" x14ac:dyDescent="0.4">
      <c r="A23" s="49"/>
      <c r="B23" s="31" t="s">
        <v>24</v>
      </c>
      <c r="C23" s="32" t="str">
        <f>'Plate Design'!D8</f>
        <v>10mM Buffer1 - pH 5.5 - 150mM NaCl</v>
      </c>
      <c r="D23" s="32">
        <f t="array" ref="D23">IF('Plate Design'!D41=0, "", 'Plate Design'!D41)</f>
        <v>5.5</v>
      </c>
      <c r="E23" s="32" t="str">
        <f t="array" ref="E23">IF('Plate Design'!D19=0, "", 'Plate Design'!D19)</f>
        <v>Buffer1</v>
      </c>
      <c r="F23" s="32">
        <f t="array" ref="F23">IF('Plate Design'!D30=0, "", 'Plate Design'!D30)</f>
        <v>10</v>
      </c>
      <c r="G23" s="32">
        <f t="array" ref="G23">IF('Plate Design'!D52=0, "", 'Plate Design'!D52)</f>
        <v>150</v>
      </c>
      <c r="H23" s="32" t="str">
        <f t="array" ref="H23">IF('Plate Design'!D63=0, "", 'Plate Design'!D63)</f>
        <v/>
      </c>
      <c r="I23" s="32" t="str">
        <f t="array" ref="I23">IF('Plate Design'!D74=0, "", 'Plate Design'!D74)</f>
        <v/>
      </c>
      <c r="J23" s="32" t="str">
        <f t="array" ref="J23">IF('Plate Design'!D85=0, "", 'Plate Design'!D85)</f>
        <v/>
      </c>
      <c r="K23" s="32" t="str">
        <f t="array" ref="K23">IF('Plate Design'!D96=0, "", 'Plate Design'!D96)</f>
        <v/>
      </c>
      <c r="L23" s="32" t="str">
        <f t="array" ref="L23">IF('Plate Design'!D107=0, "", 'Plate Design'!D107)</f>
        <v/>
      </c>
      <c r="M23" s="38">
        <f>$C$7-Z23</f>
        <v>886.66666666666663</v>
      </c>
      <c r="N23" s="38">
        <f t="shared" si="2"/>
        <v>140</v>
      </c>
      <c r="O23" s="38">
        <f t="shared" si="0"/>
        <v>0</v>
      </c>
      <c r="P23" s="38">
        <v>140</v>
      </c>
      <c r="Q23" s="38">
        <f t="shared" si="0"/>
        <v>0</v>
      </c>
      <c r="R23" s="38">
        <f t="shared" si="0"/>
        <v>0</v>
      </c>
      <c r="S23" s="38">
        <f t="shared" si="1"/>
        <v>0</v>
      </c>
      <c r="T23" s="38">
        <f t="shared" si="1"/>
        <v>0</v>
      </c>
      <c r="U23" s="38">
        <f t="shared" si="0"/>
        <v>0</v>
      </c>
      <c r="V23" s="38">
        <f t="shared" si="0"/>
        <v>0</v>
      </c>
      <c r="W23" s="38">
        <f t="shared" si="0"/>
        <v>0</v>
      </c>
      <c r="X23" s="38">
        <f t="shared" si="0"/>
        <v>0</v>
      </c>
      <c r="Y23" s="38">
        <f>($C$7*$AA$9)/$Y$10</f>
        <v>233.33333333333334</v>
      </c>
      <c r="Z23" s="59">
        <f>SUM(N23:Y23)</f>
        <v>513.33333333333337</v>
      </c>
    </row>
    <row r="24" spans="1:26" ht="22.8" x14ac:dyDescent="0.4">
      <c r="A24" s="49"/>
      <c r="B24" s="31" t="s">
        <v>25</v>
      </c>
      <c r="C24" s="32" t="str">
        <f>'Plate Design'!D9</f>
        <v>10mM Buffer1 - pH 5.5 - 150mM NaCl</v>
      </c>
      <c r="D24" s="32">
        <f t="array" ref="D24">IF('Plate Design'!D42=0, "", 'Plate Design'!D42)</f>
        <v>5.5</v>
      </c>
      <c r="E24" s="32" t="str">
        <f t="array" ref="E24">IF('Plate Design'!D20=0, "", 'Plate Design'!D20)</f>
        <v>Buffer1</v>
      </c>
      <c r="F24" s="32">
        <f t="array" ref="F24">IF('Plate Design'!D31=0, "", 'Plate Design'!D31)</f>
        <v>10</v>
      </c>
      <c r="G24" s="32">
        <f t="array" ref="G24">IF('Plate Design'!D53=0, "", 'Plate Design'!D53)</f>
        <v>150</v>
      </c>
      <c r="H24" s="32" t="str">
        <f t="array" ref="H24">IF('Plate Design'!D64=0, "", 'Plate Design'!D64)</f>
        <v/>
      </c>
      <c r="I24" s="32" t="str">
        <f t="array" ref="I24">IF('Plate Design'!D75=0, "", 'Plate Design'!D75)</f>
        <v/>
      </c>
      <c r="J24" s="32" t="str">
        <f t="array" ref="J24">IF('Plate Design'!D86=0, "", 'Plate Design'!D86)</f>
        <v/>
      </c>
      <c r="K24" s="32" t="str">
        <f t="array" ref="K24">IF('Plate Design'!D97=0, "", 'Plate Design'!D97)</f>
        <v/>
      </c>
      <c r="L24" s="32" t="str">
        <f t="array" ref="L24">IF('Plate Design'!D108=0, "", 'Plate Design'!D108)</f>
        <v/>
      </c>
      <c r="M24" s="38">
        <f>$C$7-Z24</f>
        <v>886.66666666666663</v>
      </c>
      <c r="N24" s="38">
        <f t="shared" si="2"/>
        <v>140</v>
      </c>
      <c r="O24" s="38">
        <f t="shared" si="0"/>
        <v>0</v>
      </c>
      <c r="P24" s="38">
        <v>140</v>
      </c>
      <c r="Q24" s="38">
        <f t="shared" si="0"/>
        <v>0</v>
      </c>
      <c r="R24" s="38">
        <f t="shared" si="0"/>
        <v>0</v>
      </c>
      <c r="S24" s="38">
        <f t="shared" si="1"/>
        <v>0</v>
      </c>
      <c r="T24" s="38">
        <f t="shared" si="1"/>
        <v>0</v>
      </c>
      <c r="U24" s="38">
        <f t="shared" si="0"/>
        <v>0</v>
      </c>
      <c r="V24" s="38">
        <f t="shared" si="0"/>
        <v>0</v>
      </c>
      <c r="W24" s="38">
        <f t="shared" si="0"/>
        <v>0</v>
      </c>
      <c r="X24" s="38">
        <f t="shared" si="0"/>
        <v>0</v>
      </c>
      <c r="Y24" s="38">
        <f>($C$7*$AA$9)/$Y$10</f>
        <v>233.33333333333334</v>
      </c>
      <c r="Z24" s="59">
        <f>SUM(N24:Y24)</f>
        <v>513.33333333333337</v>
      </c>
    </row>
    <row r="25" spans="1:26" ht="22.8" x14ac:dyDescent="0.4">
      <c r="A25" s="49"/>
      <c r="B25" s="31" t="s">
        <v>26</v>
      </c>
      <c r="C25" s="32" t="str">
        <f>'Plate Design'!D10</f>
        <v>10mM Buffer1 - pH 5.5 - 150mM NaCl</v>
      </c>
      <c r="D25" s="32">
        <f t="array" ref="D25">IF('Plate Design'!D43=0, "", 'Plate Design'!D43)</f>
        <v>5.5</v>
      </c>
      <c r="E25" s="32" t="str">
        <f t="array" ref="E25">IF('Plate Design'!D21=0, "", 'Plate Design'!D21)</f>
        <v>Buffer1</v>
      </c>
      <c r="F25" s="32">
        <f t="array" ref="F25">IF('Plate Design'!D32=0, "", 'Plate Design'!D32)</f>
        <v>10</v>
      </c>
      <c r="G25" s="32">
        <f t="array" ref="G25">IF('Plate Design'!D54=0, "", 'Plate Design'!D54)</f>
        <v>150</v>
      </c>
      <c r="H25" s="32" t="str">
        <f t="array" ref="H25">IF('Plate Design'!D65=0, "", 'Plate Design'!D65)</f>
        <v/>
      </c>
      <c r="I25" s="32" t="str">
        <f t="array" ref="I25">IF('Plate Design'!D76=0, "", 'Plate Design'!D76)</f>
        <v/>
      </c>
      <c r="J25" s="32" t="str">
        <f t="array" ref="J25">IF('Plate Design'!D87=0, "", 'Plate Design'!D87)</f>
        <v/>
      </c>
      <c r="K25" s="32" t="str">
        <f t="array" ref="K25">IF('Plate Design'!D98=0, "", 'Plate Design'!D98)</f>
        <v/>
      </c>
      <c r="L25" s="32" t="str">
        <f t="array" ref="L25">IF('Plate Design'!D109=0, "", 'Plate Design'!D109)</f>
        <v/>
      </c>
      <c r="M25" s="38">
        <f>$C$7-Z25</f>
        <v>886.66666666666663</v>
      </c>
      <c r="N25" s="38">
        <f t="shared" si="2"/>
        <v>140</v>
      </c>
      <c r="O25" s="38">
        <f t="shared" si="0"/>
        <v>0</v>
      </c>
      <c r="P25" s="38">
        <v>140</v>
      </c>
      <c r="Q25" s="38">
        <f t="shared" si="0"/>
        <v>0</v>
      </c>
      <c r="R25" s="38">
        <f t="shared" si="0"/>
        <v>0</v>
      </c>
      <c r="S25" s="38">
        <f t="shared" si="1"/>
        <v>0</v>
      </c>
      <c r="T25" s="38">
        <f t="shared" si="1"/>
        <v>0</v>
      </c>
      <c r="U25" s="38">
        <f t="shared" si="0"/>
        <v>0</v>
      </c>
      <c r="V25" s="38">
        <f t="shared" si="0"/>
        <v>0</v>
      </c>
      <c r="W25" s="38">
        <f t="shared" si="0"/>
        <v>0</v>
      </c>
      <c r="X25" s="38">
        <f t="shared" si="0"/>
        <v>0</v>
      </c>
      <c r="Y25" s="38">
        <f>($C$7*$AA$9)/$Y$10</f>
        <v>233.33333333333334</v>
      </c>
      <c r="Z25" s="59">
        <f>SUM(N25:Y25)</f>
        <v>513.33333333333337</v>
      </c>
    </row>
    <row r="26" spans="1:26" ht="22.8" x14ac:dyDescent="0.4">
      <c r="A26" s="49"/>
      <c r="B26" s="31" t="s">
        <v>92</v>
      </c>
      <c r="C26" s="32" t="str">
        <f>'Plate Design'!$D$11</f>
        <v/>
      </c>
      <c r="D26" s="32" t="str">
        <f t="array" ref="D26">IF('Plate Design'!D44=0, "", 'Plate Design'!D44)</f>
        <v/>
      </c>
      <c r="E26" s="32" t="str">
        <f t="array" ref="E26">IF('Plate Design'!D22=0, "", 'Plate Design'!D22)</f>
        <v/>
      </c>
      <c r="F26" s="32" t="str">
        <f t="array" ref="F26">IF('Plate Design'!D33=0, "", 'Plate Design'!D33)</f>
        <v/>
      </c>
      <c r="G26" s="32" t="str">
        <f t="array" ref="G26">IF('Plate Design'!D55=0, "", 'Plate Design'!D55)</f>
        <v/>
      </c>
      <c r="H26" s="32" t="str">
        <f t="array" ref="H26">IF('Plate Design'!D66=0, "", 'Plate Design'!D66)</f>
        <v/>
      </c>
      <c r="I26" s="32" t="str">
        <f t="array" ref="I26">IF('Plate Design'!D77=0, "", 'Plate Design'!D77)</f>
        <v/>
      </c>
      <c r="J26" s="32" t="str">
        <f t="array" ref="J26">IF('Plate Design'!D88=0, "", 'Plate Design'!D88)</f>
        <v/>
      </c>
      <c r="K26" s="32" t="str">
        <f t="array" ref="K26">IF('Plate Design'!D99=0, "", 'Plate Design'!D99)</f>
        <v/>
      </c>
      <c r="L26" s="32" t="str">
        <f t="array" ref="L26">IF('Plate Design'!D110=0, "", 'Plate Design'!D110)</f>
        <v/>
      </c>
      <c r="M26" s="38">
        <f>$C$7-Z26</f>
        <v>1400</v>
      </c>
      <c r="N26" s="38"/>
      <c r="O26" s="38">
        <f t="shared" si="0"/>
        <v>0</v>
      </c>
      <c r="P26" s="38">
        <f t="shared" si="0"/>
        <v>0</v>
      </c>
      <c r="Q26" s="38">
        <f t="shared" si="0"/>
        <v>0</v>
      </c>
      <c r="R26" s="38">
        <f t="shared" si="0"/>
        <v>0</v>
      </c>
      <c r="S26" s="38">
        <f t="shared" si="1"/>
        <v>0</v>
      </c>
      <c r="T26" s="38">
        <f t="shared" si="1"/>
        <v>0</v>
      </c>
      <c r="U26" s="38">
        <f t="shared" si="0"/>
        <v>0</v>
      </c>
      <c r="V26" s="38">
        <f t="shared" si="0"/>
        <v>0</v>
      </c>
      <c r="W26" s="38">
        <f t="shared" si="0"/>
        <v>0</v>
      </c>
      <c r="X26" s="38">
        <f t="shared" si="0"/>
        <v>0</v>
      </c>
      <c r="Y26" s="38"/>
      <c r="Z26" s="59">
        <f>SUM(N26:Y26)</f>
        <v>0</v>
      </c>
    </row>
    <row r="27" spans="1:26" ht="22.8" x14ac:dyDescent="0.4">
      <c r="A27" s="49"/>
      <c r="B27" s="31" t="s">
        <v>93</v>
      </c>
      <c r="C27" s="32" t="str">
        <f>'Plate Design'!$E$4</f>
        <v/>
      </c>
      <c r="D27" s="32" t="str">
        <f>IF('Plate Design'!E37=0, "", 'Plate Design'!E37)</f>
        <v/>
      </c>
      <c r="E27" s="32" t="str">
        <f t="array" ref="E27">IF('Plate Design'!E15=0, "", 'Plate Design'!E15)</f>
        <v/>
      </c>
      <c r="F27" s="32" t="str">
        <f t="array" ref="F27">IF('Plate Design'!E26=0, "", 'Plate Design'!E26)</f>
        <v/>
      </c>
      <c r="G27" s="32" t="str">
        <f t="array" ref="G27">IF('Plate Design'!E48=0, "", 'Plate Design'!E48)</f>
        <v/>
      </c>
      <c r="H27" s="32" t="str">
        <f t="array" ref="H27">IF('Plate Design'!E59=0, "", 'Plate Design'!E59)</f>
        <v/>
      </c>
      <c r="I27" s="32" t="str">
        <f t="array" ref="I27">IF('Plate Design'!E70=0, "", 'Plate Design'!E70)</f>
        <v/>
      </c>
      <c r="J27" s="32" t="str">
        <f t="array" ref="J27">IF('Plate Design'!E81=0, "", 'Plate Design'!E81)</f>
        <v/>
      </c>
      <c r="K27" s="32" t="str">
        <f t="array" ref="K27">IF('Plate Design'!E92=0, "", 'Plate Design'!E92)</f>
        <v/>
      </c>
      <c r="L27" s="32" t="str">
        <f t="array" ref="L27">IF('Plate Design'!E103=0, "", 'Plate Design'!E103)</f>
        <v/>
      </c>
      <c r="M27" s="38">
        <f>$C$7-Z27</f>
        <v>1400</v>
      </c>
      <c r="N27" s="38"/>
      <c r="O27" s="38">
        <f t="shared" ref="O27:P90" si="3">IF($E27=O$9,$F27/O$10*$C$7,0)</f>
        <v>0</v>
      </c>
      <c r="P27" s="38">
        <f t="shared" si="3"/>
        <v>0</v>
      </c>
      <c r="Q27" s="38">
        <f t="shared" si="1"/>
        <v>0</v>
      </c>
      <c r="R27" s="38">
        <f t="shared" si="1"/>
        <v>0</v>
      </c>
      <c r="S27" s="38">
        <f t="shared" si="1"/>
        <v>0</v>
      </c>
      <c r="T27" s="38">
        <f t="shared" si="1"/>
        <v>0</v>
      </c>
      <c r="U27" s="38">
        <f t="shared" si="1"/>
        <v>0</v>
      </c>
      <c r="V27" s="38">
        <f t="shared" si="1"/>
        <v>0</v>
      </c>
      <c r="W27" s="38">
        <f t="shared" si="1"/>
        <v>0</v>
      </c>
      <c r="X27" s="38">
        <f t="shared" si="1"/>
        <v>0</v>
      </c>
      <c r="Y27" s="38"/>
      <c r="Z27" s="59">
        <f>SUM(N27:Y27)</f>
        <v>0</v>
      </c>
    </row>
    <row r="28" spans="1:26" ht="22.8" x14ac:dyDescent="0.4">
      <c r="A28" s="49"/>
      <c r="B28" s="31" t="s">
        <v>27</v>
      </c>
      <c r="C28" s="32" t="str">
        <f>'Plate Design'!E5</f>
        <v>10mM Buffer 2 - pH 5.5 - 150mM NaCl</v>
      </c>
      <c r="D28" s="32">
        <f>IF('Plate Design'!E38=0, "", 'Plate Design'!E38)</f>
        <v>5.5</v>
      </c>
      <c r="E28" s="32" t="str">
        <f t="array" ref="E28">IF('Plate Design'!E16=0, "", 'Plate Design'!E16)</f>
        <v>Buffer 2</v>
      </c>
      <c r="F28" s="32">
        <f t="array" ref="F28">IF('Plate Design'!E27=0, "", 'Plate Design'!E27)</f>
        <v>10</v>
      </c>
      <c r="G28" s="32">
        <f t="array" ref="G28">IF('Plate Design'!E49=0, "", 'Plate Design'!E49)</f>
        <v>150</v>
      </c>
      <c r="H28" s="32" t="str">
        <f t="array" ref="H28">IF('Plate Design'!E60=0, "", 'Plate Design'!E60)</f>
        <v/>
      </c>
      <c r="I28" s="32" t="str">
        <f t="array" ref="I28">IF('Plate Design'!E71=0, "", 'Plate Design'!E71)</f>
        <v/>
      </c>
      <c r="J28" s="32" t="str">
        <f t="array" ref="J28">IF('Plate Design'!E82=0, "", 'Plate Design'!E82)</f>
        <v/>
      </c>
      <c r="K28" s="32" t="str">
        <f t="array" ref="K28">IF('Plate Design'!E93=0, "", 'Plate Design'!E93)</f>
        <v/>
      </c>
      <c r="L28" s="32" t="str">
        <f t="array" ref="L28">IF('Plate Design'!E104=0, "", 'Plate Design'!E104)</f>
        <v/>
      </c>
      <c r="M28" s="38">
        <f>$C$7-Z28</f>
        <v>886.66666666666663</v>
      </c>
      <c r="N28" s="38">
        <f>IF(G28&gt;0,$C$7*G28/$N$10,0)</f>
        <v>140</v>
      </c>
      <c r="O28" s="38">
        <f t="shared" si="3"/>
        <v>0</v>
      </c>
      <c r="P28" s="38">
        <f t="shared" si="3"/>
        <v>0</v>
      </c>
      <c r="Q28" s="38">
        <v>140</v>
      </c>
      <c r="R28" s="38">
        <v>0</v>
      </c>
      <c r="S28" s="38">
        <f t="shared" si="1"/>
        <v>0</v>
      </c>
      <c r="T28" s="38">
        <f t="shared" si="1"/>
        <v>0</v>
      </c>
      <c r="U28" s="38">
        <f t="shared" si="1"/>
        <v>0</v>
      </c>
      <c r="V28" s="38">
        <f t="shared" si="1"/>
        <v>0</v>
      </c>
      <c r="W28" s="38">
        <f t="shared" si="1"/>
        <v>0</v>
      </c>
      <c r="X28" s="38">
        <f t="shared" si="1"/>
        <v>0</v>
      </c>
      <c r="Y28" s="38">
        <f>($C$7*$AA$9)/$Y$10</f>
        <v>233.33333333333334</v>
      </c>
      <c r="Z28" s="59">
        <f>SUM(N28:Y28)</f>
        <v>513.33333333333337</v>
      </c>
    </row>
    <row r="29" spans="1:26" ht="22.8" x14ac:dyDescent="0.4">
      <c r="A29" s="49"/>
      <c r="B29" s="31" t="s">
        <v>28</v>
      </c>
      <c r="C29" s="32" t="str">
        <f>'Plate Design'!E6</f>
        <v>10mM Buffer 2 - pH 5.5 - 150mM NaCl</v>
      </c>
      <c r="D29" s="32">
        <f>IF('Plate Design'!E39=0, "", 'Plate Design'!E39)</f>
        <v>5.5</v>
      </c>
      <c r="E29" s="32" t="str">
        <f t="array" ref="E29">IF('Plate Design'!E17=0, "", 'Plate Design'!E17)</f>
        <v>Buffer 2</v>
      </c>
      <c r="F29" s="32">
        <f t="array" ref="F29">IF('Plate Design'!E28=0, "", 'Plate Design'!E28)</f>
        <v>10</v>
      </c>
      <c r="G29" s="32">
        <f t="array" ref="G29">IF('Plate Design'!E50=0, "", 'Plate Design'!E50)</f>
        <v>150</v>
      </c>
      <c r="H29" s="32" t="str">
        <f t="array" ref="H29">IF('Plate Design'!E61=0, "", 'Plate Design'!E61)</f>
        <v/>
      </c>
      <c r="I29" s="32" t="str">
        <f t="array" ref="I29">IF('Plate Design'!E72=0, "", 'Plate Design'!E72)</f>
        <v/>
      </c>
      <c r="J29" s="32" t="str">
        <f t="array" ref="J29">IF('Plate Design'!E83=0, "", 'Plate Design'!E83)</f>
        <v/>
      </c>
      <c r="K29" s="32" t="str">
        <f t="array" ref="K29">IF('Plate Design'!E94=0, "", 'Plate Design'!E94)</f>
        <v/>
      </c>
      <c r="L29" s="32" t="str">
        <f t="array" ref="L29">IF('Plate Design'!E105=0, "", 'Plate Design'!E105)</f>
        <v/>
      </c>
      <c r="M29" s="38">
        <f>$C$7-Z29</f>
        <v>886.66666666666663</v>
      </c>
      <c r="N29" s="38">
        <f t="shared" ref="N29:N33" si="4">IF(G29&gt;0,$C$7*G29/$N$10,0)</f>
        <v>140</v>
      </c>
      <c r="O29" s="38">
        <f t="shared" si="3"/>
        <v>0</v>
      </c>
      <c r="P29" s="38">
        <f t="shared" si="3"/>
        <v>0</v>
      </c>
      <c r="Q29" s="38">
        <v>140</v>
      </c>
      <c r="R29" s="38">
        <v>0</v>
      </c>
      <c r="S29" s="38">
        <f t="shared" ref="S29:T33" si="5">IF($E29=S$9,$F29/S$10*$C$7,0)</f>
        <v>0</v>
      </c>
      <c r="T29" s="38">
        <f t="shared" si="5"/>
        <v>0</v>
      </c>
      <c r="U29" s="38">
        <f t="shared" si="1"/>
        <v>0</v>
      </c>
      <c r="V29" s="38">
        <f t="shared" si="1"/>
        <v>0</v>
      </c>
      <c r="W29" s="38">
        <f t="shared" si="1"/>
        <v>0</v>
      </c>
      <c r="X29" s="38">
        <f t="shared" si="1"/>
        <v>0</v>
      </c>
      <c r="Y29" s="38">
        <f>($C$7*$AA$9)/$Y$10</f>
        <v>233.33333333333334</v>
      </c>
      <c r="Z29" s="59">
        <f>SUM(N29:Y29)</f>
        <v>513.33333333333337</v>
      </c>
    </row>
    <row r="30" spans="1:26" ht="22.8" x14ac:dyDescent="0.4">
      <c r="A30" s="49"/>
      <c r="B30" s="31" t="s">
        <v>29</v>
      </c>
      <c r="C30" s="32" t="str">
        <f>'Plate Design'!E7</f>
        <v>10mM Buffer 2 - pH 5.5 - 150mM NaCl</v>
      </c>
      <c r="D30" s="32">
        <f>IF('Plate Design'!E40=0, "", 'Plate Design'!E40)</f>
        <v>5.5</v>
      </c>
      <c r="E30" s="32" t="str">
        <f t="array" ref="E30">IF('Plate Design'!E18=0, "", 'Plate Design'!E18)</f>
        <v>Buffer 2</v>
      </c>
      <c r="F30" s="32">
        <f t="array" ref="F30">IF('Plate Design'!E29=0, "", 'Plate Design'!E29)</f>
        <v>10</v>
      </c>
      <c r="G30" s="32">
        <f t="array" ref="G30">IF('Plate Design'!E51=0, "", 'Plate Design'!E51)</f>
        <v>150</v>
      </c>
      <c r="H30" s="32" t="str">
        <f t="array" ref="H30">IF('Plate Design'!E62=0, "", 'Plate Design'!E62)</f>
        <v/>
      </c>
      <c r="I30" s="32" t="str">
        <f t="array" ref="I30">IF('Plate Design'!E73=0, "", 'Plate Design'!E73)</f>
        <v/>
      </c>
      <c r="J30" s="32" t="str">
        <f t="array" ref="J30">IF('Plate Design'!E84=0, "", 'Plate Design'!E84)</f>
        <v/>
      </c>
      <c r="K30" s="32" t="str">
        <f t="array" ref="K30">IF('Plate Design'!E95=0, "", 'Plate Design'!E95)</f>
        <v/>
      </c>
      <c r="L30" s="32" t="str">
        <f t="array" ref="L30">IF('Plate Design'!E106=0, "", 'Plate Design'!E106)</f>
        <v/>
      </c>
      <c r="M30" s="38">
        <f>$C$7-Z30</f>
        <v>886.66666666666663</v>
      </c>
      <c r="N30" s="38">
        <f t="shared" si="4"/>
        <v>140</v>
      </c>
      <c r="O30" s="38">
        <f t="shared" si="3"/>
        <v>0</v>
      </c>
      <c r="P30" s="38">
        <f t="shared" si="3"/>
        <v>0</v>
      </c>
      <c r="Q30" s="38">
        <v>140</v>
      </c>
      <c r="R30" s="38">
        <v>0</v>
      </c>
      <c r="S30" s="38">
        <f t="shared" si="5"/>
        <v>0</v>
      </c>
      <c r="T30" s="38">
        <f t="shared" si="5"/>
        <v>0</v>
      </c>
      <c r="U30" s="38">
        <f t="shared" si="1"/>
        <v>0</v>
      </c>
      <c r="V30" s="38">
        <f t="shared" si="1"/>
        <v>0</v>
      </c>
      <c r="W30" s="38">
        <f t="shared" si="1"/>
        <v>0</v>
      </c>
      <c r="X30" s="38">
        <f t="shared" si="1"/>
        <v>0</v>
      </c>
      <c r="Y30" s="38">
        <f>($C$7*$AA$9)/$Y$10</f>
        <v>233.33333333333334</v>
      </c>
      <c r="Z30" s="59">
        <f>SUM(N30:Y30)</f>
        <v>513.33333333333337</v>
      </c>
    </row>
    <row r="31" spans="1:26" ht="22.8" x14ac:dyDescent="0.4">
      <c r="A31" s="49"/>
      <c r="B31" s="31" t="s">
        <v>30</v>
      </c>
      <c r="C31" s="32" t="str">
        <f>'Plate Design'!E8</f>
        <v>10mM Buffer 2 - pH 6 - 150mM NaCl</v>
      </c>
      <c r="D31" s="32">
        <f>IF('Plate Design'!E41=0, "", 'Plate Design'!E41)</f>
        <v>6</v>
      </c>
      <c r="E31" s="32" t="str">
        <f t="array" ref="E31">IF('Plate Design'!E19=0, "", 'Plate Design'!E19)</f>
        <v>Buffer 2</v>
      </c>
      <c r="F31" s="32">
        <f t="array" ref="F31">IF('Plate Design'!E30=0, "", 'Plate Design'!E30)</f>
        <v>10</v>
      </c>
      <c r="G31" s="32">
        <f t="array" ref="G31">IF('Plate Design'!E52=0, "", 'Plate Design'!E52)</f>
        <v>150</v>
      </c>
      <c r="H31" s="32" t="str">
        <f t="array" ref="H31">IF('Plate Design'!E63=0, "", 'Plate Design'!E63)</f>
        <v/>
      </c>
      <c r="I31" s="32" t="str">
        <f t="array" ref="I31">IF('Plate Design'!E74=0, "", 'Plate Design'!E74)</f>
        <v/>
      </c>
      <c r="J31" s="32" t="str">
        <f t="array" ref="J31">IF('Plate Design'!E85=0, "", 'Plate Design'!E85)</f>
        <v/>
      </c>
      <c r="K31" s="32" t="str">
        <f t="array" ref="K31">IF('Plate Design'!E96=0, "", 'Plate Design'!E96)</f>
        <v/>
      </c>
      <c r="L31" s="32" t="str">
        <f t="array" ref="L31">IF('Plate Design'!E107=0, "", 'Plate Design'!E107)</f>
        <v/>
      </c>
      <c r="M31" s="38">
        <f>$C$7-Z31</f>
        <v>886.66666666666663</v>
      </c>
      <c r="N31" s="38">
        <f t="shared" si="4"/>
        <v>140</v>
      </c>
      <c r="O31" s="38">
        <f t="shared" si="3"/>
        <v>0</v>
      </c>
      <c r="P31" s="38">
        <f t="shared" si="3"/>
        <v>0</v>
      </c>
      <c r="Q31" s="38">
        <v>0</v>
      </c>
      <c r="R31" s="38">
        <v>140</v>
      </c>
      <c r="S31" s="38">
        <f t="shared" si="5"/>
        <v>0</v>
      </c>
      <c r="T31" s="38">
        <f t="shared" si="5"/>
        <v>0</v>
      </c>
      <c r="U31" s="38">
        <f t="shared" si="1"/>
        <v>0</v>
      </c>
      <c r="V31" s="38">
        <f t="shared" si="1"/>
        <v>0</v>
      </c>
      <c r="W31" s="38">
        <f t="shared" si="1"/>
        <v>0</v>
      </c>
      <c r="X31" s="38">
        <f t="shared" si="1"/>
        <v>0</v>
      </c>
      <c r="Y31" s="38">
        <f>($C$7*$AA$9)/$Y$10</f>
        <v>233.33333333333334</v>
      </c>
      <c r="Z31" s="59">
        <f>SUM(N31:Y31)</f>
        <v>513.33333333333337</v>
      </c>
    </row>
    <row r="32" spans="1:26" ht="22.8" x14ac:dyDescent="0.4">
      <c r="A32" s="49"/>
      <c r="B32" s="31" t="s">
        <v>31</v>
      </c>
      <c r="C32" s="32" t="str">
        <f>'Plate Design'!E9</f>
        <v>10mM Buffer 2 - pH 6 - 150mM NaCl</v>
      </c>
      <c r="D32" s="32">
        <f>IF('Plate Design'!E42=0, "", 'Plate Design'!E42)</f>
        <v>6</v>
      </c>
      <c r="E32" s="32" t="str">
        <f t="array" ref="E32">IF('Plate Design'!E20=0, "", 'Plate Design'!E20)</f>
        <v>Buffer 2</v>
      </c>
      <c r="F32" s="32">
        <f t="array" ref="F32">IF('Plate Design'!E31=0, "", 'Plate Design'!E31)</f>
        <v>10</v>
      </c>
      <c r="G32" s="32">
        <f t="array" ref="G32">IF('Plate Design'!E53=0, "", 'Plate Design'!E53)</f>
        <v>150</v>
      </c>
      <c r="H32" s="32" t="str">
        <f t="array" ref="H32">IF('Plate Design'!E64=0, "", 'Plate Design'!E64)</f>
        <v/>
      </c>
      <c r="I32" s="32" t="str">
        <f t="array" ref="I32">IF('Plate Design'!E75=0, "", 'Plate Design'!E75)</f>
        <v/>
      </c>
      <c r="J32" s="32" t="str">
        <f t="array" ref="J32">IF('Plate Design'!E86=0, "", 'Plate Design'!E86)</f>
        <v/>
      </c>
      <c r="K32" s="32" t="str">
        <f t="array" ref="K32">IF('Plate Design'!E97=0, "", 'Plate Design'!E97)</f>
        <v/>
      </c>
      <c r="L32" s="32" t="str">
        <f t="array" ref="L32">IF('Plate Design'!E108=0, "", 'Plate Design'!E108)</f>
        <v/>
      </c>
      <c r="M32" s="38">
        <f>$C$7-Z32</f>
        <v>886.66666666666663</v>
      </c>
      <c r="N32" s="38">
        <f t="shared" si="4"/>
        <v>140</v>
      </c>
      <c r="O32" s="38">
        <f t="shared" si="3"/>
        <v>0</v>
      </c>
      <c r="P32" s="38">
        <f t="shared" si="3"/>
        <v>0</v>
      </c>
      <c r="Q32" s="38">
        <v>0</v>
      </c>
      <c r="R32" s="38">
        <v>140</v>
      </c>
      <c r="S32" s="38">
        <f t="shared" si="5"/>
        <v>0</v>
      </c>
      <c r="T32" s="38">
        <f t="shared" si="5"/>
        <v>0</v>
      </c>
      <c r="U32" s="38">
        <f t="shared" si="1"/>
        <v>0</v>
      </c>
      <c r="V32" s="38">
        <f t="shared" si="1"/>
        <v>0</v>
      </c>
      <c r="W32" s="38">
        <f t="shared" si="1"/>
        <v>0</v>
      </c>
      <c r="X32" s="38">
        <f t="shared" si="1"/>
        <v>0</v>
      </c>
      <c r="Y32" s="38">
        <f>($C$7*$AA$9)/$Y$10</f>
        <v>233.33333333333334</v>
      </c>
      <c r="Z32" s="59">
        <f>SUM(N32:Y32)</f>
        <v>513.33333333333337</v>
      </c>
    </row>
    <row r="33" spans="1:26" ht="22.8" x14ac:dyDescent="0.4">
      <c r="A33" s="49"/>
      <c r="B33" s="31" t="s">
        <v>32</v>
      </c>
      <c r="C33" s="32" t="str">
        <f>'Plate Design'!E10</f>
        <v>10mM Buffer 2 - pH 6 - 150mM NaCl</v>
      </c>
      <c r="D33" s="32">
        <f>IF('Plate Design'!E43=0, "", 'Plate Design'!E43)</f>
        <v>6</v>
      </c>
      <c r="E33" s="32" t="str">
        <f t="array" ref="E33">IF('Plate Design'!E21=0, "", 'Plate Design'!E21)</f>
        <v>Buffer 2</v>
      </c>
      <c r="F33" s="32">
        <f t="array" ref="F33">IF('Plate Design'!E32=0, "", 'Plate Design'!E32)</f>
        <v>10</v>
      </c>
      <c r="G33" s="32">
        <f t="array" ref="G33">IF('Plate Design'!E54=0, "", 'Plate Design'!E54)</f>
        <v>150</v>
      </c>
      <c r="H33" s="32" t="str">
        <f t="array" ref="H33">IF('Plate Design'!E65=0, "", 'Plate Design'!E65)</f>
        <v/>
      </c>
      <c r="I33" s="32" t="str">
        <f t="array" ref="I33">IF('Plate Design'!E76=0, "", 'Plate Design'!E76)</f>
        <v/>
      </c>
      <c r="J33" s="32" t="str">
        <f t="array" ref="J33">IF('Plate Design'!E87=0, "", 'Plate Design'!E87)</f>
        <v/>
      </c>
      <c r="K33" s="32" t="str">
        <f t="array" ref="K33">IF('Plate Design'!E98=0, "", 'Plate Design'!E98)</f>
        <v/>
      </c>
      <c r="L33" s="32" t="str">
        <f t="array" ref="L33">IF('Plate Design'!E109=0, "", 'Plate Design'!E109)</f>
        <v/>
      </c>
      <c r="M33" s="38">
        <f>$C$7-Z33</f>
        <v>886.66666666666663</v>
      </c>
      <c r="N33" s="38">
        <f t="shared" si="4"/>
        <v>140</v>
      </c>
      <c r="O33" s="38">
        <f t="shared" si="3"/>
        <v>0</v>
      </c>
      <c r="P33" s="38">
        <f t="shared" si="3"/>
        <v>0</v>
      </c>
      <c r="Q33" s="38">
        <v>0</v>
      </c>
      <c r="R33" s="38">
        <v>140</v>
      </c>
      <c r="S33" s="38">
        <f t="shared" si="5"/>
        <v>0</v>
      </c>
      <c r="T33" s="38">
        <f t="shared" si="5"/>
        <v>0</v>
      </c>
      <c r="U33" s="38">
        <f t="shared" si="1"/>
        <v>0</v>
      </c>
      <c r="V33" s="38">
        <f t="shared" si="1"/>
        <v>0</v>
      </c>
      <c r="W33" s="38">
        <f t="shared" si="1"/>
        <v>0</v>
      </c>
      <c r="X33" s="38">
        <f t="shared" si="1"/>
        <v>0</v>
      </c>
      <c r="Y33" s="38">
        <f>($C$7*$AA$9)/$Y$10</f>
        <v>233.33333333333334</v>
      </c>
      <c r="Z33" s="59">
        <f>SUM(N33:Y33)</f>
        <v>513.33333333333337</v>
      </c>
    </row>
    <row r="34" spans="1:26" ht="22.8" x14ac:dyDescent="0.4">
      <c r="A34" s="49"/>
      <c r="B34" s="31" t="s">
        <v>94</v>
      </c>
      <c r="C34" s="32" t="str">
        <f>'Plate Design'!$E$11</f>
        <v/>
      </c>
      <c r="D34" s="32" t="str">
        <f>IF('Plate Design'!E44=0, "", 'Plate Design'!E44)</f>
        <v/>
      </c>
      <c r="E34" s="32" t="str">
        <f t="array" ref="E34">IF('Plate Design'!E22=0, "", 'Plate Design'!E22)</f>
        <v/>
      </c>
      <c r="F34" s="32" t="str">
        <f t="array" ref="F34">IF('Plate Design'!E33=0, "", 'Plate Design'!E33)</f>
        <v/>
      </c>
      <c r="G34" s="32" t="str">
        <f t="array" ref="G34">IF('Plate Design'!E55=0, "", 'Plate Design'!E55)</f>
        <v/>
      </c>
      <c r="H34" s="32" t="str">
        <f t="array" ref="H34">IF('Plate Design'!E66=0, "", 'Plate Design'!E66)</f>
        <v/>
      </c>
      <c r="I34" s="32" t="str">
        <f t="array" ref="I34">IF('Plate Design'!E77=0, "", 'Plate Design'!E77)</f>
        <v/>
      </c>
      <c r="J34" s="32" t="str">
        <f t="array" ref="J34">IF('Plate Design'!E88=0, "", 'Plate Design'!E88)</f>
        <v/>
      </c>
      <c r="K34" s="32" t="str">
        <f t="array" ref="K34">IF('Plate Design'!E99=0, "", 'Plate Design'!E99)</f>
        <v/>
      </c>
      <c r="L34" s="32" t="str">
        <f t="array" ref="L34">IF('Plate Design'!E110=0, "", 'Plate Design'!E110)</f>
        <v/>
      </c>
      <c r="M34" s="38">
        <f>$C$7-Z34</f>
        <v>1400</v>
      </c>
      <c r="N34" s="38"/>
      <c r="O34" s="38">
        <f t="shared" si="3"/>
        <v>0</v>
      </c>
      <c r="P34" s="38">
        <f t="shared" si="3"/>
        <v>0</v>
      </c>
      <c r="Q34" s="38">
        <f t="shared" si="1"/>
        <v>0</v>
      </c>
      <c r="R34" s="38">
        <f t="shared" si="1"/>
        <v>0</v>
      </c>
      <c r="S34" s="38">
        <f t="shared" ref="S34:T35" si="6">IF($E34=S$9,$F34/S$10*$C$7,0)</f>
        <v>0</v>
      </c>
      <c r="T34" s="38">
        <f t="shared" si="6"/>
        <v>0</v>
      </c>
      <c r="U34" s="38">
        <f t="shared" si="1"/>
        <v>0</v>
      </c>
      <c r="V34" s="38">
        <f t="shared" si="1"/>
        <v>0</v>
      </c>
      <c r="W34" s="38">
        <f t="shared" si="1"/>
        <v>0</v>
      </c>
      <c r="X34" s="38">
        <f t="shared" si="1"/>
        <v>0</v>
      </c>
      <c r="Y34" s="38"/>
      <c r="Z34" s="59">
        <f>SUM(N34:Y34)</f>
        <v>0</v>
      </c>
    </row>
    <row r="35" spans="1:26" ht="22.8" x14ac:dyDescent="0.4">
      <c r="A35" s="49"/>
      <c r="B35" s="31" t="s">
        <v>95</v>
      </c>
      <c r="C35" s="32" t="str">
        <f>'Plate Design'!$F$4</f>
        <v/>
      </c>
      <c r="D35" s="32" t="str">
        <f>IF('Plate Design'!F37=0, "", 'Plate Design'!F37)</f>
        <v/>
      </c>
      <c r="E35" s="32" t="str">
        <f t="array" ref="E35">IF('Plate Design'!F15=0, "", 'Plate Design'!F15)</f>
        <v/>
      </c>
      <c r="F35" s="32" t="str">
        <f t="array" ref="F35">IF('Plate Design'!F26=0, "", 'Plate Design'!F26)</f>
        <v/>
      </c>
      <c r="G35" s="32" t="str">
        <f t="array" ref="G35">IF('Plate Design'!F48=0, "", 'Plate Design'!F48)</f>
        <v/>
      </c>
      <c r="H35" s="32" t="str">
        <f t="array" ref="H35">IF('Plate Design'!F59=0, "", 'Plate Design'!F59)</f>
        <v/>
      </c>
      <c r="I35" s="32" t="str">
        <f t="array" ref="I35">IF('Plate Design'!F70=0, "", 'Plate Design'!F70)</f>
        <v/>
      </c>
      <c r="J35" s="32" t="str">
        <f t="array" ref="J35">IF('Plate Design'!F81=0, "", 'Plate Design'!F81)</f>
        <v/>
      </c>
      <c r="K35" s="32" t="str">
        <f t="array" ref="K35">IF('Plate Design'!F92=0, "", 'Plate Design'!F92)</f>
        <v/>
      </c>
      <c r="L35" s="32" t="str">
        <f t="array" ref="L35">IF('Plate Design'!F103=0, "", 'Plate Design'!F103)</f>
        <v/>
      </c>
      <c r="M35" s="38">
        <f>$C$7-Z35</f>
        <v>1400</v>
      </c>
      <c r="N35" s="38"/>
      <c r="O35" s="38">
        <f t="shared" si="3"/>
        <v>0</v>
      </c>
      <c r="P35" s="38">
        <f t="shared" si="3"/>
        <v>0</v>
      </c>
      <c r="Q35" s="38">
        <f t="shared" si="1"/>
        <v>0</v>
      </c>
      <c r="R35" s="38">
        <f t="shared" si="1"/>
        <v>0</v>
      </c>
      <c r="S35" s="38">
        <f t="shared" si="6"/>
        <v>0</v>
      </c>
      <c r="T35" s="38">
        <f t="shared" si="6"/>
        <v>0</v>
      </c>
      <c r="U35" s="38">
        <f t="shared" si="1"/>
        <v>0</v>
      </c>
      <c r="V35" s="38">
        <f t="shared" si="1"/>
        <v>0</v>
      </c>
      <c r="W35" s="38">
        <f t="shared" si="1"/>
        <v>0</v>
      </c>
      <c r="X35" s="38">
        <f t="shared" si="1"/>
        <v>0</v>
      </c>
      <c r="Y35" s="38"/>
      <c r="Z35" s="59">
        <f>SUM(N35:Y35)</f>
        <v>0</v>
      </c>
    </row>
    <row r="36" spans="1:26" ht="22.8" x14ac:dyDescent="0.4">
      <c r="A36" s="49"/>
      <c r="B36" s="31" t="s">
        <v>33</v>
      </c>
      <c r="C36" s="32" t="str">
        <f>'Plate Design'!F5</f>
        <v>10mM Buffer 3 - pH 6 - 150mM NaCl</v>
      </c>
      <c r="D36" s="32">
        <f>IF('Plate Design'!F38=0, "", 'Plate Design'!F38)</f>
        <v>6</v>
      </c>
      <c r="E36" s="32" t="str">
        <f t="array" ref="E36">IF('Plate Design'!F16=0, "", 'Plate Design'!F16)</f>
        <v>Buffer 3</v>
      </c>
      <c r="F36" s="32">
        <f t="array" ref="F36">IF('Plate Design'!F27=0, "", 'Plate Design'!F27)</f>
        <v>10</v>
      </c>
      <c r="G36" s="32">
        <f t="array" ref="G36">IF('Plate Design'!F49=0, "", 'Plate Design'!F49)</f>
        <v>150</v>
      </c>
      <c r="H36" s="32" t="str">
        <f t="array" ref="H36">IF('Plate Design'!F60=0, "", 'Plate Design'!F60)</f>
        <v/>
      </c>
      <c r="I36" s="32" t="str">
        <f t="array" ref="I36">IF('Plate Design'!F71=0, "", 'Plate Design'!F71)</f>
        <v/>
      </c>
      <c r="J36" s="32" t="str">
        <f t="array" ref="J36">IF('Plate Design'!F82=0, "", 'Plate Design'!F82)</f>
        <v/>
      </c>
      <c r="K36" s="32" t="str">
        <f t="array" ref="K36">IF('Plate Design'!F93=0, "", 'Plate Design'!F93)</f>
        <v/>
      </c>
      <c r="L36" s="32" t="str">
        <f t="array" ref="L36">IF('Plate Design'!F104=0, "", 'Plate Design'!F104)</f>
        <v/>
      </c>
      <c r="M36" s="38">
        <f>$C$7-Z36</f>
        <v>886.66666666666663</v>
      </c>
      <c r="N36" s="38">
        <f t="shared" ref="N36:N41" si="7">IF(G36&gt;0,$C$7*G36/$N$10,0)</f>
        <v>140</v>
      </c>
      <c r="O36" s="38">
        <f t="shared" si="3"/>
        <v>0</v>
      </c>
      <c r="P36" s="38">
        <f t="shared" si="3"/>
        <v>0</v>
      </c>
      <c r="Q36" s="38">
        <f t="shared" ref="Q36:X51" si="8">IF($E36=Q$9,$F36/Q$10*$C$7,0)</f>
        <v>0</v>
      </c>
      <c r="R36" s="38">
        <f t="shared" si="8"/>
        <v>0</v>
      </c>
      <c r="S36" s="38">
        <v>140</v>
      </c>
      <c r="T36" s="38">
        <f t="shared" si="8"/>
        <v>0</v>
      </c>
      <c r="U36" s="38">
        <f t="shared" si="8"/>
        <v>0</v>
      </c>
      <c r="V36" s="38">
        <f t="shared" si="8"/>
        <v>0</v>
      </c>
      <c r="W36" s="38">
        <f t="shared" si="8"/>
        <v>0</v>
      </c>
      <c r="X36" s="38">
        <f t="shared" si="8"/>
        <v>0</v>
      </c>
      <c r="Y36" s="38">
        <f>($C$7*$AA$9)/$Y$10</f>
        <v>233.33333333333334</v>
      </c>
      <c r="Z36" s="59">
        <f>SUM(N36:Y36)</f>
        <v>513.33333333333337</v>
      </c>
    </row>
    <row r="37" spans="1:26" ht="22.8" x14ac:dyDescent="0.4">
      <c r="A37" s="49"/>
      <c r="B37" s="31" t="s">
        <v>34</v>
      </c>
      <c r="C37" s="32" t="str">
        <f>'Plate Design'!F6</f>
        <v>10mM Buffer 3 - pH 6 - 150mM NaCl</v>
      </c>
      <c r="D37" s="32">
        <f>IF('Plate Design'!F39=0, "", 'Plate Design'!F39)</f>
        <v>6</v>
      </c>
      <c r="E37" s="32" t="str">
        <f t="array" ref="E37">IF('Plate Design'!F17=0, "", 'Plate Design'!F17)</f>
        <v>Buffer 3</v>
      </c>
      <c r="F37" s="32">
        <f t="array" ref="F37">IF('Plate Design'!F28=0, "", 'Plate Design'!F28)</f>
        <v>10</v>
      </c>
      <c r="G37" s="32">
        <f t="array" ref="G37">IF('Plate Design'!F50=0, "", 'Plate Design'!F50)</f>
        <v>150</v>
      </c>
      <c r="H37" s="32" t="str">
        <f t="array" ref="H37">IF('Plate Design'!F61=0, "", 'Plate Design'!F61)</f>
        <v/>
      </c>
      <c r="I37" s="32" t="str">
        <f t="array" ref="I37">IF('Plate Design'!F72=0, "", 'Plate Design'!F72)</f>
        <v/>
      </c>
      <c r="J37" s="32" t="str">
        <f t="array" ref="J37">IF('Plate Design'!F83=0, "", 'Plate Design'!F83)</f>
        <v/>
      </c>
      <c r="K37" s="32" t="str">
        <f t="array" ref="K37">IF('Plate Design'!F94=0, "", 'Plate Design'!F94)</f>
        <v/>
      </c>
      <c r="L37" s="32" t="str">
        <f t="array" ref="L37">IF('Plate Design'!F105=0, "", 'Plate Design'!F105)</f>
        <v/>
      </c>
      <c r="M37" s="38">
        <f>$C$7-Z37</f>
        <v>886.66666666666663</v>
      </c>
      <c r="N37" s="38">
        <f t="shared" si="7"/>
        <v>140</v>
      </c>
      <c r="O37" s="38">
        <f t="shared" si="3"/>
        <v>0</v>
      </c>
      <c r="P37" s="38">
        <f t="shared" si="3"/>
        <v>0</v>
      </c>
      <c r="Q37" s="38">
        <f t="shared" si="8"/>
        <v>0</v>
      </c>
      <c r="R37" s="38">
        <f t="shared" si="8"/>
        <v>0</v>
      </c>
      <c r="S37" s="38">
        <v>140</v>
      </c>
      <c r="T37" s="38">
        <f t="shared" si="8"/>
        <v>0</v>
      </c>
      <c r="U37" s="38">
        <f t="shared" si="8"/>
        <v>0</v>
      </c>
      <c r="V37" s="38">
        <f t="shared" si="8"/>
        <v>0</v>
      </c>
      <c r="W37" s="38">
        <f t="shared" si="8"/>
        <v>0</v>
      </c>
      <c r="X37" s="38">
        <f t="shared" si="8"/>
        <v>0</v>
      </c>
      <c r="Y37" s="38">
        <f>($C$7*$AA$9)/$Y$10</f>
        <v>233.33333333333334</v>
      </c>
      <c r="Z37" s="59">
        <f>SUM(N37:Y37)</f>
        <v>513.33333333333337</v>
      </c>
    </row>
    <row r="38" spans="1:26" ht="22.8" x14ac:dyDescent="0.4">
      <c r="A38" s="49"/>
      <c r="B38" s="31" t="s">
        <v>35</v>
      </c>
      <c r="C38" s="32" t="str">
        <f>'Plate Design'!F7</f>
        <v>10mM Buffer 3 - pH 6 - 150mM NaCl</v>
      </c>
      <c r="D38" s="32">
        <f>IF('Plate Design'!F40=0, "", 'Plate Design'!F40)</f>
        <v>6</v>
      </c>
      <c r="E38" s="32" t="str">
        <f t="array" ref="E38">IF('Plate Design'!F18=0, "", 'Plate Design'!F18)</f>
        <v>Buffer 3</v>
      </c>
      <c r="F38" s="32">
        <f t="array" ref="F38">IF('Plate Design'!F29=0, "", 'Plate Design'!F29)</f>
        <v>10</v>
      </c>
      <c r="G38" s="32">
        <f t="array" ref="G38">IF('Plate Design'!F51=0, "", 'Plate Design'!F51)</f>
        <v>150</v>
      </c>
      <c r="H38" s="32" t="str">
        <f t="array" ref="H38">IF('Plate Design'!F62=0, "", 'Plate Design'!F62)</f>
        <v/>
      </c>
      <c r="I38" s="32" t="str">
        <f t="array" ref="I38">IF('Plate Design'!F73=0, "", 'Plate Design'!F73)</f>
        <v/>
      </c>
      <c r="J38" s="32" t="str">
        <f t="array" ref="J38">IF('Plate Design'!F84=0, "", 'Plate Design'!F84)</f>
        <v/>
      </c>
      <c r="K38" s="32" t="str">
        <f t="array" ref="K38">IF('Plate Design'!F95=0, "", 'Plate Design'!F95)</f>
        <v/>
      </c>
      <c r="L38" s="32" t="str">
        <f t="array" ref="L38">IF('Plate Design'!F106=0, "", 'Plate Design'!F106)</f>
        <v/>
      </c>
      <c r="M38" s="38">
        <f>$C$7-Z38</f>
        <v>886.66666666666663</v>
      </c>
      <c r="N38" s="38">
        <f t="shared" si="7"/>
        <v>140</v>
      </c>
      <c r="O38" s="38">
        <f t="shared" si="3"/>
        <v>0</v>
      </c>
      <c r="P38" s="38">
        <f t="shared" si="3"/>
        <v>0</v>
      </c>
      <c r="Q38" s="38">
        <f t="shared" si="8"/>
        <v>0</v>
      </c>
      <c r="R38" s="38">
        <f t="shared" si="8"/>
        <v>0</v>
      </c>
      <c r="S38" s="38">
        <v>140</v>
      </c>
      <c r="T38" s="38">
        <f t="shared" si="8"/>
        <v>0</v>
      </c>
      <c r="U38" s="38">
        <f t="shared" si="8"/>
        <v>0</v>
      </c>
      <c r="V38" s="38">
        <f t="shared" si="8"/>
        <v>0</v>
      </c>
      <c r="W38" s="38">
        <f t="shared" si="8"/>
        <v>0</v>
      </c>
      <c r="X38" s="38">
        <f t="shared" si="8"/>
        <v>0</v>
      </c>
      <c r="Y38" s="38">
        <f>($C$7*$AA$9)/$Y$10</f>
        <v>233.33333333333334</v>
      </c>
      <c r="Z38" s="59">
        <f>SUM(N38:Y38)</f>
        <v>513.33333333333337</v>
      </c>
    </row>
    <row r="39" spans="1:26" ht="22.8" x14ac:dyDescent="0.4">
      <c r="A39" s="49"/>
      <c r="B39" s="31" t="s">
        <v>36</v>
      </c>
      <c r="C39" s="32" t="str">
        <f>'Plate Design'!F8</f>
        <v>10mM Buffer 3 - pH 7 - 150mM NaCl</v>
      </c>
      <c r="D39" s="32">
        <f>IF('Plate Design'!F41=0, "", 'Plate Design'!F41)</f>
        <v>7</v>
      </c>
      <c r="E39" s="32" t="str">
        <f t="array" ref="E39">IF('Plate Design'!F19=0, "", 'Plate Design'!F19)</f>
        <v>Buffer 3</v>
      </c>
      <c r="F39" s="32">
        <f t="array" ref="F39">IF('Plate Design'!F30=0, "", 'Plate Design'!F30)</f>
        <v>10</v>
      </c>
      <c r="G39" s="32">
        <f t="array" ref="G39">IF('Plate Design'!F52=0, "", 'Plate Design'!F52)</f>
        <v>150</v>
      </c>
      <c r="H39" s="32" t="str">
        <f t="array" ref="H39">IF('Plate Design'!F63=0, "", 'Plate Design'!F63)</f>
        <v/>
      </c>
      <c r="I39" s="32" t="str">
        <f t="array" ref="I39">IF('Plate Design'!F74=0, "", 'Plate Design'!F74)</f>
        <v/>
      </c>
      <c r="J39" s="32" t="str">
        <f t="array" ref="J39">IF('Plate Design'!F85=0, "", 'Plate Design'!F85)</f>
        <v/>
      </c>
      <c r="K39" s="32" t="str">
        <f t="array" ref="K39">IF('Plate Design'!F96=0, "", 'Plate Design'!F96)</f>
        <v/>
      </c>
      <c r="L39" s="32" t="str">
        <f t="array" ref="L39">IF('Plate Design'!F107=0, "", 'Plate Design'!F107)</f>
        <v/>
      </c>
      <c r="M39" s="38">
        <f>$C$7-Z39</f>
        <v>886.66666666666663</v>
      </c>
      <c r="N39" s="38">
        <f t="shared" si="7"/>
        <v>140</v>
      </c>
      <c r="O39" s="38">
        <f t="shared" si="3"/>
        <v>0</v>
      </c>
      <c r="P39" s="38">
        <f t="shared" si="3"/>
        <v>0</v>
      </c>
      <c r="Q39" s="38">
        <f t="shared" si="8"/>
        <v>0</v>
      </c>
      <c r="R39" s="38">
        <f t="shared" si="8"/>
        <v>0</v>
      </c>
      <c r="S39" s="38">
        <f t="shared" si="8"/>
        <v>0</v>
      </c>
      <c r="T39" s="38">
        <v>140</v>
      </c>
      <c r="U39" s="38">
        <f t="shared" si="8"/>
        <v>0</v>
      </c>
      <c r="V39" s="38">
        <f t="shared" si="8"/>
        <v>0</v>
      </c>
      <c r="W39" s="38">
        <f t="shared" si="8"/>
        <v>0</v>
      </c>
      <c r="X39" s="38">
        <f t="shared" si="8"/>
        <v>0</v>
      </c>
      <c r="Y39" s="38">
        <f>($C$7*$AA$9)/$Y$10</f>
        <v>233.33333333333334</v>
      </c>
      <c r="Z39" s="59">
        <f>SUM(N39:Y39)</f>
        <v>513.33333333333337</v>
      </c>
    </row>
    <row r="40" spans="1:26" ht="22.8" x14ac:dyDescent="0.4">
      <c r="A40" s="49"/>
      <c r="B40" s="31" t="s">
        <v>37</v>
      </c>
      <c r="C40" s="32" t="str">
        <f>'Plate Design'!F9</f>
        <v>10mM Buffer 3 - pH 7 - 150mM NaCl</v>
      </c>
      <c r="D40" s="32">
        <f>IF('Plate Design'!F42=0, "", 'Plate Design'!F42)</f>
        <v>7</v>
      </c>
      <c r="E40" s="32" t="str">
        <f t="array" ref="E40">IF('Plate Design'!F20=0, "", 'Plate Design'!F20)</f>
        <v>Buffer 3</v>
      </c>
      <c r="F40" s="32">
        <f t="array" ref="F40">IF('Plate Design'!F31=0, "", 'Plate Design'!F31)</f>
        <v>10</v>
      </c>
      <c r="G40" s="32">
        <f t="array" ref="G40">IF('Plate Design'!F53=0, "", 'Plate Design'!F53)</f>
        <v>150</v>
      </c>
      <c r="H40" s="32" t="str">
        <f t="array" ref="H40">IF('Plate Design'!F64=0, "", 'Plate Design'!F64)</f>
        <v/>
      </c>
      <c r="I40" s="32" t="str">
        <f t="array" ref="I40">IF('Plate Design'!F75=0, "", 'Plate Design'!F75)</f>
        <v/>
      </c>
      <c r="J40" s="32" t="str">
        <f t="array" ref="J40">IF('Plate Design'!F86=0, "", 'Plate Design'!F86)</f>
        <v/>
      </c>
      <c r="K40" s="32" t="str">
        <f t="array" ref="K40">IF('Plate Design'!F97=0, "", 'Plate Design'!F97)</f>
        <v/>
      </c>
      <c r="L40" s="32" t="str">
        <f t="array" ref="L40">IF('Plate Design'!F108=0, "", 'Plate Design'!F108)</f>
        <v/>
      </c>
      <c r="M40" s="38">
        <f>$C$7-Z40</f>
        <v>886.66666666666663</v>
      </c>
      <c r="N40" s="38">
        <f t="shared" si="7"/>
        <v>140</v>
      </c>
      <c r="O40" s="38">
        <f t="shared" si="3"/>
        <v>0</v>
      </c>
      <c r="P40" s="38">
        <f t="shared" si="3"/>
        <v>0</v>
      </c>
      <c r="Q40" s="38">
        <f t="shared" si="8"/>
        <v>0</v>
      </c>
      <c r="R40" s="38">
        <f t="shared" si="8"/>
        <v>0</v>
      </c>
      <c r="S40" s="38">
        <f t="shared" si="8"/>
        <v>0</v>
      </c>
      <c r="T40" s="38">
        <v>140</v>
      </c>
      <c r="U40" s="38">
        <f t="shared" si="8"/>
        <v>0</v>
      </c>
      <c r="V40" s="38">
        <f t="shared" si="8"/>
        <v>0</v>
      </c>
      <c r="W40" s="38">
        <f t="shared" si="8"/>
        <v>0</v>
      </c>
      <c r="X40" s="38">
        <f t="shared" si="8"/>
        <v>0</v>
      </c>
      <c r="Y40" s="38">
        <f>($C$7*$AA$9)/$Y$10</f>
        <v>233.33333333333334</v>
      </c>
      <c r="Z40" s="59">
        <f>SUM(N40:Y40)</f>
        <v>513.33333333333337</v>
      </c>
    </row>
    <row r="41" spans="1:26" ht="22.8" x14ac:dyDescent="0.4">
      <c r="A41" s="49"/>
      <c r="B41" s="31" t="s">
        <v>38</v>
      </c>
      <c r="C41" s="32" t="str">
        <f>'Plate Design'!F10</f>
        <v>10mM Buffer 3 - pH 7 - 150mM NaCl</v>
      </c>
      <c r="D41" s="32">
        <f>IF('Plate Design'!F43=0, "", 'Plate Design'!F43)</f>
        <v>7</v>
      </c>
      <c r="E41" s="32" t="str">
        <f t="array" ref="E41">IF('Plate Design'!F21=0, "", 'Plate Design'!F21)</f>
        <v>Buffer 3</v>
      </c>
      <c r="F41" s="32">
        <f t="array" ref="F41">IF('Plate Design'!F32=0, "", 'Plate Design'!F32)</f>
        <v>10</v>
      </c>
      <c r="G41" s="32">
        <f t="array" ref="G41">IF('Plate Design'!F54=0, "", 'Plate Design'!F54)</f>
        <v>150</v>
      </c>
      <c r="H41" s="32" t="str">
        <f t="array" ref="H41">IF('Plate Design'!F65=0, "", 'Plate Design'!F65)</f>
        <v/>
      </c>
      <c r="I41" s="32" t="str">
        <f t="array" ref="I41">IF('Plate Design'!F76=0, "", 'Plate Design'!F76)</f>
        <v/>
      </c>
      <c r="J41" s="32" t="str">
        <f t="array" ref="J41">IF('Plate Design'!F87=0, "", 'Plate Design'!F87)</f>
        <v/>
      </c>
      <c r="K41" s="32" t="str">
        <f t="array" ref="K41">IF('Plate Design'!F98=0, "", 'Plate Design'!F98)</f>
        <v/>
      </c>
      <c r="L41" s="32" t="str">
        <f t="array" ref="L41">IF('Plate Design'!F109=0, "", 'Plate Design'!F109)</f>
        <v/>
      </c>
      <c r="M41" s="38">
        <f>$C$7-Z41</f>
        <v>886.66666666666663</v>
      </c>
      <c r="N41" s="38">
        <f t="shared" si="7"/>
        <v>140</v>
      </c>
      <c r="O41" s="38">
        <f t="shared" si="3"/>
        <v>0</v>
      </c>
      <c r="P41" s="38">
        <f t="shared" si="3"/>
        <v>0</v>
      </c>
      <c r="Q41" s="38">
        <f t="shared" si="8"/>
        <v>0</v>
      </c>
      <c r="R41" s="38">
        <f t="shared" si="8"/>
        <v>0</v>
      </c>
      <c r="S41" s="38">
        <f t="shared" si="8"/>
        <v>0</v>
      </c>
      <c r="T41" s="38">
        <v>140</v>
      </c>
      <c r="U41" s="38">
        <f t="shared" si="8"/>
        <v>0</v>
      </c>
      <c r="V41" s="38">
        <f t="shared" si="8"/>
        <v>0</v>
      </c>
      <c r="W41" s="38">
        <f t="shared" si="8"/>
        <v>0</v>
      </c>
      <c r="X41" s="38">
        <f t="shared" si="8"/>
        <v>0</v>
      </c>
      <c r="Y41" s="38">
        <f>($C$7*$AA$9)/$Y$10</f>
        <v>233.33333333333334</v>
      </c>
      <c r="Z41" s="59">
        <f>SUM(N41:Y41)</f>
        <v>513.33333333333337</v>
      </c>
    </row>
    <row r="42" spans="1:26" ht="22.8" x14ac:dyDescent="0.4">
      <c r="A42" s="49"/>
      <c r="B42" s="31" t="s">
        <v>96</v>
      </c>
      <c r="C42" s="32" t="str">
        <f>'Plate Design'!$F$11</f>
        <v/>
      </c>
      <c r="D42" s="32" t="str">
        <f>IF('Plate Design'!F44=0, "", 'Plate Design'!F44)</f>
        <v/>
      </c>
      <c r="E42" s="32" t="str">
        <f t="array" ref="E42">IF('Plate Design'!F22=0, "", 'Plate Design'!F22)</f>
        <v/>
      </c>
      <c r="F42" s="32" t="str">
        <f t="array" ref="F42">IF('Plate Design'!F33=0, "", 'Plate Design'!F33)</f>
        <v/>
      </c>
      <c r="G42" s="32" t="str">
        <f t="array" ref="G42">IF('Plate Design'!F55=0, "", 'Plate Design'!F55)</f>
        <v/>
      </c>
      <c r="H42" s="32" t="str">
        <f t="array" ref="H42">IF('Plate Design'!F66=0, "", 'Plate Design'!F66)</f>
        <v/>
      </c>
      <c r="I42" s="32" t="str">
        <f t="array" ref="I42">IF('Plate Design'!F77=0, "", 'Plate Design'!F77)</f>
        <v/>
      </c>
      <c r="J42" s="32" t="str">
        <f t="array" ref="J42">IF('Plate Design'!F88=0, "", 'Plate Design'!F88)</f>
        <v/>
      </c>
      <c r="K42" s="32" t="str">
        <f t="array" ref="K42">IF('Plate Design'!F99=0, "", 'Plate Design'!F99)</f>
        <v/>
      </c>
      <c r="L42" s="32" t="str">
        <f t="array" ref="L42">IF('Plate Design'!F110=0, "", 'Plate Design'!F110)</f>
        <v/>
      </c>
      <c r="M42" s="38">
        <f>$C$7-Z42</f>
        <v>1400</v>
      </c>
      <c r="N42" s="38"/>
      <c r="O42" s="38">
        <f t="shared" si="3"/>
        <v>0</v>
      </c>
      <c r="P42" s="38">
        <f t="shared" si="3"/>
        <v>0</v>
      </c>
      <c r="Q42" s="38">
        <f t="shared" si="8"/>
        <v>0</v>
      </c>
      <c r="R42" s="38">
        <f t="shared" si="8"/>
        <v>0</v>
      </c>
      <c r="S42" s="38">
        <f t="shared" si="8"/>
        <v>0</v>
      </c>
      <c r="T42" s="38">
        <f t="shared" si="8"/>
        <v>0</v>
      </c>
      <c r="U42" s="38">
        <f t="shared" si="8"/>
        <v>0</v>
      </c>
      <c r="V42" s="38">
        <f t="shared" si="8"/>
        <v>0</v>
      </c>
      <c r="W42" s="38">
        <f t="shared" si="8"/>
        <v>0</v>
      </c>
      <c r="X42" s="38">
        <f t="shared" si="8"/>
        <v>0</v>
      </c>
      <c r="Y42" s="38"/>
      <c r="Z42" s="59">
        <f>SUM(N42:Y42)</f>
        <v>0</v>
      </c>
    </row>
    <row r="43" spans="1:26" ht="22.8" x14ac:dyDescent="0.4">
      <c r="A43" s="49"/>
      <c r="B43" s="31" t="s">
        <v>97</v>
      </c>
      <c r="C43" s="32" t="str">
        <f>'Plate Design'!$G$4</f>
        <v/>
      </c>
      <c r="D43" s="32" t="str">
        <f>IF('Plate Design'!G37=0, "", 'Plate Design'!G37)</f>
        <v/>
      </c>
      <c r="E43" s="32" t="str">
        <f t="array" ref="E43">IF('Plate Design'!G15=0, "", 'Plate Design'!G15)</f>
        <v/>
      </c>
      <c r="F43" s="32" t="str">
        <f t="array" ref="F43">IF('Plate Design'!G26=0, "", 'Plate Design'!G26)</f>
        <v/>
      </c>
      <c r="G43" s="32" t="str">
        <f t="array" ref="G43">IF('Plate Design'!G48=0, "", 'Plate Design'!G48)</f>
        <v/>
      </c>
      <c r="H43" s="32" t="str">
        <f t="array" ref="H43">IF('Plate Design'!G59=0, "", 'Plate Design'!G59)</f>
        <v/>
      </c>
      <c r="I43" s="32" t="str">
        <f t="array" ref="I43">IF('Plate Design'!G70=0, "", 'Plate Design'!G70)</f>
        <v/>
      </c>
      <c r="J43" s="32" t="str">
        <f t="array" ref="J43">IF('Plate Design'!G81=0, "", 'Plate Design'!G81)</f>
        <v/>
      </c>
      <c r="K43" s="32" t="str">
        <f t="array" ref="K43">IF('Plate Design'!G92=0, "", 'Plate Design'!G92)</f>
        <v/>
      </c>
      <c r="L43" s="32" t="str">
        <f t="array" ref="L43">IF('Plate Design'!G103=0, "", 'Plate Design'!G103)</f>
        <v/>
      </c>
      <c r="M43" s="38">
        <f>$C$7-Z43</f>
        <v>1400</v>
      </c>
      <c r="N43" s="38"/>
      <c r="O43" s="38">
        <f t="shared" si="3"/>
        <v>0</v>
      </c>
      <c r="P43" s="38">
        <f t="shared" si="3"/>
        <v>0</v>
      </c>
      <c r="Q43" s="38">
        <f t="shared" si="8"/>
        <v>0</v>
      </c>
      <c r="R43" s="38">
        <f t="shared" si="8"/>
        <v>0</v>
      </c>
      <c r="S43" s="38">
        <f t="shared" si="8"/>
        <v>0</v>
      </c>
      <c r="T43" s="38">
        <f t="shared" si="8"/>
        <v>0</v>
      </c>
      <c r="U43" s="38">
        <f t="shared" si="8"/>
        <v>0</v>
      </c>
      <c r="V43" s="38">
        <f t="shared" si="8"/>
        <v>0</v>
      </c>
      <c r="W43" s="38">
        <f t="shared" si="8"/>
        <v>0</v>
      </c>
      <c r="X43" s="38">
        <f t="shared" si="8"/>
        <v>0</v>
      </c>
      <c r="Y43" s="38"/>
      <c r="Z43" s="59">
        <f>SUM(N43:Y43)</f>
        <v>0</v>
      </c>
    </row>
    <row r="44" spans="1:26" ht="22.8" x14ac:dyDescent="0.4">
      <c r="A44" s="49"/>
      <c r="B44" s="31" t="s">
        <v>39</v>
      </c>
      <c r="C44" s="32" t="str">
        <f>'Plate Design'!G5</f>
        <v>10mM Buffer 4 - pH 7 - 150mM NaCl</v>
      </c>
      <c r="D44" s="32">
        <f>IF('Plate Design'!G38=0, "", 'Plate Design'!G38)</f>
        <v>7</v>
      </c>
      <c r="E44" s="32" t="str">
        <f t="array" ref="E44">IF('Plate Design'!G16=0, "", 'Plate Design'!G16)</f>
        <v>Buffer 4</v>
      </c>
      <c r="F44" s="32">
        <f t="array" ref="F44">IF('Plate Design'!G27=0, "", 'Plate Design'!G27)</f>
        <v>10</v>
      </c>
      <c r="G44" s="32">
        <f t="array" ref="G44">IF('Plate Design'!G49=0, "", 'Plate Design'!G49)</f>
        <v>150</v>
      </c>
      <c r="H44" s="32" t="str">
        <f t="array" ref="H44">IF('Plate Design'!G60=0, "", 'Plate Design'!G60)</f>
        <v/>
      </c>
      <c r="I44" s="32" t="str">
        <f t="array" ref="I44">IF('Plate Design'!G71=0, "", 'Plate Design'!G71)</f>
        <v/>
      </c>
      <c r="J44" s="32" t="str">
        <f t="array" ref="J44">IF('Plate Design'!G82=0, "", 'Plate Design'!G82)</f>
        <v/>
      </c>
      <c r="K44" s="32" t="str">
        <f t="array" ref="K44">IF('Plate Design'!G93=0, "", 'Plate Design'!G93)</f>
        <v/>
      </c>
      <c r="L44" s="32" t="str">
        <f t="array" ref="L44">IF('Plate Design'!G104=0, "", 'Plate Design'!G104)</f>
        <v/>
      </c>
      <c r="M44" s="38">
        <f>$C$7-Z44</f>
        <v>886.66666666666663</v>
      </c>
      <c r="N44" s="38">
        <f t="shared" ref="N44:N49" si="9">IF(G44&gt;0,$C$7*G44/$N$10,0)</f>
        <v>140</v>
      </c>
      <c r="O44" s="38">
        <f t="shared" si="3"/>
        <v>0</v>
      </c>
      <c r="P44" s="38">
        <f t="shared" si="3"/>
        <v>0</v>
      </c>
      <c r="Q44" s="38">
        <f t="shared" si="8"/>
        <v>0</v>
      </c>
      <c r="R44" s="38">
        <f t="shared" si="8"/>
        <v>0</v>
      </c>
      <c r="S44" s="38">
        <f>IF($E44=S$9,$F44/S$10*$C$7,0)</f>
        <v>0</v>
      </c>
      <c r="T44" s="38">
        <f>IF($E44=T$9,$F44/T$10*$C$7,0)</f>
        <v>0</v>
      </c>
      <c r="U44" s="38">
        <v>140</v>
      </c>
      <c r="V44" s="38">
        <f t="shared" si="8"/>
        <v>0</v>
      </c>
      <c r="W44" s="38">
        <f t="shared" si="8"/>
        <v>0</v>
      </c>
      <c r="X44" s="38">
        <f t="shared" si="8"/>
        <v>0</v>
      </c>
      <c r="Y44" s="38">
        <f>($C$7*$AA$9)/$Y$10</f>
        <v>233.33333333333334</v>
      </c>
      <c r="Z44" s="59">
        <f>SUM(N44:Y44)</f>
        <v>513.33333333333337</v>
      </c>
    </row>
    <row r="45" spans="1:26" ht="22.8" x14ac:dyDescent="0.4">
      <c r="A45" s="49"/>
      <c r="B45" s="31" t="s">
        <v>40</v>
      </c>
      <c r="C45" s="32" t="str">
        <f>'Plate Design'!G6</f>
        <v>10mM Buffer 4 - pH 7 - 150mM NaCl</v>
      </c>
      <c r="D45" s="32">
        <f>IF('Plate Design'!G39=0, "", 'Plate Design'!G39)</f>
        <v>7</v>
      </c>
      <c r="E45" s="32" t="str">
        <f t="array" ref="E45">IF('Plate Design'!G17=0, "", 'Plate Design'!G17)</f>
        <v>Buffer 4</v>
      </c>
      <c r="F45" s="32">
        <f t="array" ref="F45">IF('Plate Design'!G28=0, "", 'Plate Design'!G28)</f>
        <v>10</v>
      </c>
      <c r="G45" s="32">
        <f t="array" ref="G45">IF('Plate Design'!G50=0, "", 'Plate Design'!G50)</f>
        <v>150</v>
      </c>
      <c r="H45" s="32" t="str">
        <f t="array" ref="H45">IF('Plate Design'!G61=0, "", 'Plate Design'!G61)</f>
        <v/>
      </c>
      <c r="I45" s="32" t="str">
        <f t="array" ref="I45">IF('Plate Design'!G72=0, "", 'Plate Design'!G72)</f>
        <v/>
      </c>
      <c r="J45" s="32" t="str">
        <f t="array" ref="J45">IF('Plate Design'!G83=0, "", 'Plate Design'!G83)</f>
        <v/>
      </c>
      <c r="K45" s="32" t="str">
        <f t="array" ref="K45">IF('Plate Design'!G94=0, "", 'Plate Design'!G94)</f>
        <v/>
      </c>
      <c r="L45" s="32" t="str">
        <f t="array" ref="L45">IF('Plate Design'!G105=0, "", 'Plate Design'!G105)</f>
        <v/>
      </c>
      <c r="M45" s="38">
        <f>$C$7-Z45</f>
        <v>886.66666666666663</v>
      </c>
      <c r="N45" s="38">
        <f t="shared" si="9"/>
        <v>140</v>
      </c>
      <c r="O45" s="38">
        <f t="shared" si="3"/>
        <v>0</v>
      </c>
      <c r="P45" s="38">
        <f t="shared" si="3"/>
        <v>0</v>
      </c>
      <c r="Q45" s="38">
        <f t="shared" si="8"/>
        <v>0</v>
      </c>
      <c r="R45" s="38">
        <f t="shared" si="8"/>
        <v>0</v>
      </c>
      <c r="S45" s="38">
        <f>IF($E45=S$9,$F45/S$10*$C$7,0)</f>
        <v>0</v>
      </c>
      <c r="T45" s="38">
        <f>IF($E45=T$9,$F45/T$10*$C$7,0)</f>
        <v>0</v>
      </c>
      <c r="U45" s="38">
        <v>140</v>
      </c>
      <c r="V45" s="38">
        <f t="shared" si="8"/>
        <v>0</v>
      </c>
      <c r="W45" s="38">
        <f t="shared" si="8"/>
        <v>0</v>
      </c>
      <c r="X45" s="38">
        <f t="shared" si="8"/>
        <v>0</v>
      </c>
      <c r="Y45" s="38">
        <f>($C$7*$AA$9)/$Y$10</f>
        <v>233.33333333333334</v>
      </c>
      <c r="Z45" s="59">
        <f>SUM(N45:Y45)</f>
        <v>513.33333333333337</v>
      </c>
    </row>
    <row r="46" spans="1:26" ht="22.8" x14ac:dyDescent="0.4">
      <c r="A46" s="49"/>
      <c r="B46" s="31" t="s">
        <v>41</v>
      </c>
      <c r="C46" s="32" t="str">
        <f>'Plate Design'!G7</f>
        <v>10mM Buffer 4 - pH 7 - 150mM NaCl</v>
      </c>
      <c r="D46" s="32">
        <f>IF('Plate Design'!G40=0, "", 'Plate Design'!G40)</f>
        <v>7</v>
      </c>
      <c r="E46" s="32" t="str">
        <f t="array" ref="E46">IF('Plate Design'!G18=0, "", 'Plate Design'!G18)</f>
        <v>Buffer 4</v>
      </c>
      <c r="F46" s="32">
        <f t="array" ref="F46">IF('Plate Design'!G29=0, "", 'Plate Design'!G29)</f>
        <v>10</v>
      </c>
      <c r="G46" s="32">
        <f t="array" ref="G46">IF('Plate Design'!G51=0, "", 'Plate Design'!G51)</f>
        <v>150</v>
      </c>
      <c r="H46" s="32" t="str">
        <f t="array" ref="H46">IF('Plate Design'!G62=0, "", 'Plate Design'!G62)</f>
        <v/>
      </c>
      <c r="I46" s="32" t="str">
        <f t="array" ref="I46">IF('Plate Design'!G73=0, "", 'Plate Design'!G73)</f>
        <v/>
      </c>
      <c r="J46" s="32" t="str">
        <f t="array" ref="J46">IF('Plate Design'!G84=0, "", 'Plate Design'!G84)</f>
        <v/>
      </c>
      <c r="K46" s="32" t="str">
        <f t="array" ref="K46">IF('Plate Design'!G95=0, "", 'Plate Design'!G95)</f>
        <v/>
      </c>
      <c r="L46" s="32" t="str">
        <f t="array" ref="L46">IF('Plate Design'!G106=0, "", 'Plate Design'!G106)</f>
        <v/>
      </c>
      <c r="M46" s="38">
        <f>$C$7-Z46</f>
        <v>886.66666666666663</v>
      </c>
      <c r="N46" s="38">
        <f t="shared" si="9"/>
        <v>140</v>
      </c>
      <c r="O46" s="38">
        <f t="shared" si="3"/>
        <v>0</v>
      </c>
      <c r="P46" s="38">
        <f t="shared" si="3"/>
        <v>0</v>
      </c>
      <c r="Q46" s="38">
        <f t="shared" si="8"/>
        <v>0</v>
      </c>
      <c r="R46" s="38">
        <f t="shared" si="8"/>
        <v>0</v>
      </c>
      <c r="S46" s="38">
        <f t="shared" ref="Q46:W62" si="10">IF($E46=S$9,$F46/S$10*$C$7,0)</f>
        <v>0</v>
      </c>
      <c r="T46" s="38">
        <f t="shared" si="10"/>
        <v>0</v>
      </c>
      <c r="U46" s="38">
        <v>140</v>
      </c>
      <c r="V46" s="38">
        <f t="shared" si="8"/>
        <v>0</v>
      </c>
      <c r="W46" s="38">
        <f t="shared" si="8"/>
        <v>0</v>
      </c>
      <c r="X46" s="38">
        <f t="shared" si="8"/>
        <v>0</v>
      </c>
      <c r="Y46" s="38">
        <f>($C$7*$AA$9)/$Y$10</f>
        <v>233.33333333333334</v>
      </c>
      <c r="Z46" s="59">
        <f>SUM(N46:Y46)</f>
        <v>513.33333333333337</v>
      </c>
    </row>
    <row r="47" spans="1:26" ht="22.8" x14ac:dyDescent="0.4">
      <c r="A47" s="49"/>
      <c r="B47" s="31" t="s">
        <v>42</v>
      </c>
      <c r="C47" s="32" t="str">
        <f>'Plate Design'!G8</f>
        <v>10mM Buffer 5 - pH 8 - 150mM NaCl</v>
      </c>
      <c r="D47" s="32">
        <f>IF('Plate Design'!G41=0, "", 'Plate Design'!G41)</f>
        <v>8</v>
      </c>
      <c r="E47" s="32" t="str">
        <f t="array" ref="E47">IF('Plate Design'!G19=0, "", 'Plate Design'!G19)</f>
        <v>Buffer 5</v>
      </c>
      <c r="F47" s="32">
        <f t="array" ref="F47">IF('Plate Design'!G30=0, "", 'Plate Design'!G30)</f>
        <v>10</v>
      </c>
      <c r="G47" s="32">
        <f t="array" ref="G47">IF('Plate Design'!G52=0, "", 'Plate Design'!G52)</f>
        <v>150</v>
      </c>
      <c r="H47" s="32" t="str">
        <f t="array" ref="H47">IF('Plate Design'!G63=0, "", 'Plate Design'!G63)</f>
        <v/>
      </c>
      <c r="I47" s="32" t="str">
        <f t="array" ref="I47">IF('Plate Design'!G74=0, "", 'Plate Design'!G74)</f>
        <v/>
      </c>
      <c r="J47" s="32" t="str">
        <f t="array" ref="J47">IF('Plate Design'!G85=0, "", 'Plate Design'!G85)</f>
        <v/>
      </c>
      <c r="K47" s="32" t="str">
        <f t="array" ref="K47">IF('Plate Design'!G96=0, "", 'Plate Design'!G96)</f>
        <v/>
      </c>
      <c r="L47" s="32" t="str">
        <f t="array" ref="L47">IF('Plate Design'!G107=0, "", 'Plate Design'!G107)</f>
        <v/>
      </c>
      <c r="M47" s="38">
        <f>$C$7-Z47</f>
        <v>886.66666666666663</v>
      </c>
      <c r="N47" s="38">
        <f t="shared" si="9"/>
        <v>140</v>
      </c>
      <c r="O47" s="38">
        <f t="shared" si="3"/>
        <v>0</v>
      </c>
      <c r="P47" s="38">
        <f t="shared" si="3"/>
        <v>0</v>
      </c>
      <c r="Q47" s="38">
        <f t="shared" si="8"/>
        <v>0</v>
      </c>
      <c r="R47" s="38">
        <f t="shared" si="8"/>
        <v>0</v>
      </c>
      <c r="S47" s="38">
        <f t="shared" si="10"/>
        <v>0</v>
      </c>
      <c r="T47" s="38">
        <f t="shared" si="10"/>
        <v>0</v>
      </c>
      <c r="U47" s="38">
        <v>0</v>
      </c>
      <c r="V47" s="38">
        <v>140</v>
      </c>
      <c r="W47" s="38">
        <f t="shared" si="8"/>
        <v>0</v>
      </c>
      <c r="X47" s="38">
        <f t="shared" si="8"/>
        <v>0</v>
      </c>
      <c r="Y47" s="38">
        <f>($C$7*$AA$9)/$Y$10</f>
        <v>233.33333333333334</v>
      </c>
      <c r="Z47" s="59">
        <f>SUM(N47:Y47)</f>
        <v>513.33333333333337</v>
      </c>
    </row>
    <row r="48" spans="1:26" ht="22.8" x14ac:dyDescent="0.4">
      <c r="A48" s="49"/>
      <c r="B48" s="31" t="s">
        <v>43</v>
      </c>
      <c r="C48" s="32" t="str">
        <f>'Plate Design'!G9</f>
        <v>10mM Buffer 5 - pH 8 - 150mM NaCl</v>
      </c>
      <c r="D48" s="32">
        <f>IF('Plate Design'!G42=0, "", 'Plate Design'!G42)</f>
        <v>8</v>
      </c>
      <c r="E48" s="32" t="str">
        <f t="array" ref="E48">IF('Plate Design'!G20=0, "", 'Plate Design'!G20)</f>
        <v>Buffer 5</v>
      </c>
      <c r="F48" s="32">
        <f t="array" ref="F48">IF('Plate Design'!G31=0, "", 'Plate Design'!G31)</f>
        <v>10</v>
      </c>
      <c r="G48" s="32">
        <f t="array" ref="G48">IF('Plate Design'!G53=0, "", 'Plate Design'!G53)</f>
        <v>150</v>
      </c>
      <c r="H48" s="32" t="str">
        <f t="array" ref="H48">IF('Plate Design'!G64=0, "", 'Plate Design'!G64)</f>
        <v/>
      </c>
      <c r="I48" s="32" t="str">
        <f t="array" ref="I48">IF('Plate Design'!G75=0, "", 'Plate Design'!G75)</f>
        <v/>
      </c>
      <c r="J48" s="32" t="str">
        <f t="array" ref="J48">IF('Plate Design'!G86=0, "", 'Plate Design'!G86)</f>
        <v/>
      </c>
      <c r="K48" s="32" t="str">
        <f t="array" ref="K48">IF('Plate Design'!G97=0, "", 'Plate Design'!G97)</f>
        <v/>
      </c>
      <c r="L48" s="32" t="str">
        <f t="array" ref="L48">IF('Plate Design'!G108=0, "", 'Plate Design'!G108)</f>
        <v/>
      </c>
      <c r="M48" s="38">
        <f>$C$7-Z48</f>
        <v>886.66666666666663</v>
      </c>
      <c r="N48" s="38">
        <f t="shared" si="9"/>
        <v>140</v>
      </c>
      <c r="O48" s="38">
        <f t="shared" si="3"/>
        <v>0</v>
      </c>
      <c r="P48" s="38">
        <f t="shared" si="3"/>
        <v>0</v>
      </c>
      <c r="Q48" s="38">
        <f t="shared" si="8"/>
        <v>0</v>
      </c>
      <c r="R48" s="38">
        <f t="shared" si="8"/>
        <v>0</v>
      </c>
      <c r="S48" s="38">
        <f t="shared" si="10"/>
        <v>0</v>
      </c>
      <c r="T48" s="38">
        <f t="shared" si="10"/>
        <v>0</v>
      </c>
      <c r="U48" s="38">
        <v>0</v>
      </c>
      <c r="V48" s="38">
        <v>140</v>
      </c>
      <c r="W48" s="38">
        <f t="shared" si="8"/>
        <v>0</v>
      </c>
      <c r="X48" s="38">
        <f t="shared" si="8"/>
        <v>0</v>
      </c>
      <c r="Y48" s="38">
        <f>($C$7*$AA$9)/$Y$10</f>
        <v>233.33333333333334</v>
      </c>
      <c r="Z48" s="59">
        <f>SUM(N48:Y48)</f>
        <v>513.33333333333337</v>
      </c>
    </row>
    <row r="49" spans="1:26" ht="22.8" x14ac:dyDescent="0.4">
      <c r="A49" s="49"/>
      <c r="B49" s="31" t="s">
        <v>44</v>
      </c>
      <c r="C49" s="32" t="str">
        <f>'Plate Design'!G10</f>
        <v>10mM Buffer 5 - pH 8 - 150mM NaCl</v>
      </c>
      <c r="D49" s="32">
        <f>IF('Plate Design'!G43=0, "", 'Plate Design'!G43)</f>
        <v>8</v>
      </c>
      <c r="E49" s="32" t="str">
        <f t="array" ref="E49">IF('Plate Design'!G21=0, "", 'Plate Design'!G21)</f>
        <v>Buffer 5</v>
      </c>
      <c r="F49" s="32">
        <f t="array" ref="F49">IF('Plate Design'!G32=0, "", 'Plate Design'!G32)</f>
        <v>10</v>
      </c>
      <c r="G49" s="32">
        <f t="array" ref="G49">IF('Plate Design'!G54=0, "", 'Plate Design'!G54)</f>
        <v>150</v>
      </c>
      <c r="H49" s="32" t="str">
        <f t="array" ref="H49">IF('Plate Design'!G65=0, "", 'Plate Design'!G65)</f>
        <v/>
      </c>
      <c r="I49" s="32" t="str">
        <f t="array" ref="I49">IF('Plate Design'!G76=0, "", 'Plate Design'!G76)</f>
        <v/>
      </c>
      <c r="J49" s="32" t="str">
        <f t="array" ref="J49">IF('Plate Design'!G87=0, "", 'Plate Design'!G87)</f>
        <v/>
      </c>
      <c r="K49" s="32" t="str">
        <f t="array" ref="K49">IF('Plate Design'!G98=0, "", 'Plate Design'!G98)</f>
        <v/>
      </c>
      <c r="L49" s="32" t="str">
        <f t="array" ref="L49">IF('Plate Design'!G109=0, "", 'Plate Design'!G109)</f>
        <v/>
      </c>
      <c r="M49" s="38">
        <f>$C$7-Z49</f>
        <v>886.66666666666663</v>
      </c>
      <c r="N49" s="38">
        <f t="shared" si="9"/>
        <v>140</v>
      </c>
      <c r="O49" s="38">
        <f t="shared" si="3"/>
        <v>0</v>
      </c>
      <c r="P49" s="38">
        <f t="shared" si="3"/>
        <v>0</v>
      </c>
      <c r="Q49" s="38">
        <f t="shared" si="8"/>
        <v>0</v>
      </c>
      <c r="R49" s="38">
        <f t="shared" si="8"/>
        <v>0</v>
      </c>
      <c r="S49" s="38">
        <f t="shared" si="10"/>
        <v>0</v>
      </c>
      <c r="T49" s="38">
        <f t="shared" si="10"/>
        <v>0</v>
      </c>
      <c r="U49" s="38">
        <v>0</v>
      </c>
      <c r="V49" s="38">
        <v>140</v>
      </c>
      <c r="W49" s="38">
        <f t="shared" si="8"/>
        <v>0</v>
      </c>
      <c r="X49" s="38">
        <f t="shared" si="8"/>
        <v>0</v>
      </c>
      <c r="Y49" s="38">
        <f>($C$7*$AA$9)/$Y$10</f>
        <v>233.33333333333334</v>
      </c>
      <c r="Z49" s="59">
        <f>SUM(N49:Y49)</f>
        <v>513.33333333333337</v>
      </c>
    </row>
    <row r="50" spans="1:26" ht="22.8" x14ac:dyDescent="0.4">
      <c r="A50" s="49"/>
      <c r="B50" s="31" t="s">
        <v>98</v>
      </c>
      <c r="C50" s="32" t="str">
        <f>'Plate Design'!$G$11</f>
        <v/>
      </c>
      <c r="D50" s="32" t="str">
        <f>IF('Plate Design'!G44=0, "", 'Plate Design'!G44)</f>
        <v/>
      </c>
      <c r="E50" s="32" t="str">
        <f t="array" ref="E50">IF('Plate Design'!G22=0, "", 'Plate Design'!G22)</f>
        <v/>
      </c>
      <c r="F50" s="32" t="str">
        <f t="array" ref="F50">IF('Plate Design'!G33=0, "", 'Plate Design'!G33)</f>
        <v/>
      </c>
      <c r="G50" s="32" t="str">
        <f t="array" ref="G50">IF('Plate Design'!G55=0, "", 'Plate Design'!G55)</f>
        <v/>
      </c>
      <c r="H50" s="32" t="str">
        <f t="array" ref="H50">IF('Plate Design'!G66=0, "", 'Plate Design'!G66)</f>
        <v/>
      </c>
      <c r="I50" s="32" t="str">
        <f t="array" ref="I50">IF('Plate Design'!G77=0, "", 'Plate Design'!G77)</f>
        <v/>
      </c>
      <c r="J50" s="32" t="str">
        <f t="array" ref="J50">IF('Plate Design'!G88=0, "", 'Plate Design'!G88)</f>
        <v/>
      </c>
      <c r="K50" s="32" t="str">
        <f t="array" ref="K50">IF('Plate Design'!G99=0, "", 'Plate Design'!G99)</f>
        <v/>
      </c>
      <c r="L50" s="32" t="str">
        <f t="array" ref="L50">IF('Plate Design'!G110=0, "", 'Plate Design'!G110)</f>
        <v/>
      </c>
      <c r="M50" s="38">
        <f>$C$7-Z50</f>
        <v>1400</v>
      </c>
      <c r="N50" s="38"/>
      <c r="O50" s="38">
        <f t="shared" si="3"/>
        <v>0</v>
      </c>
      <c r="P50" s="38">
        <f t="shared" si="3"/>
        <v>0</v>
      </c>
      <c r="Q50" s="38">
        <f t="shared" si="8"/>
        <v>0</v>
      </c>
      <c r="R50" s="38">
        <f t="shared" si="8"/>
        <v>0</v>
      </c>
      <c r="S50" s="38">
        <f t="shared" si="10"/>
        <v>0</v>
      </c>
      <c r="T50" s="38">
        <f t="shared" si="10"/>
        <v>0</v>
      </c>
      <c r="U50" s="38">
        <f t="shared" si="8"/>
        <v>0</v>
      </c>
      <c r="V50" s="38">
        <f t="shared" si="8"/>
        <v>0</v>
      </c>
      <c r="W50" s="38">
        <f t="shared" si="8"/>
        <v>0</v>
      </c>
      <c r="X50" s="38">
        <f t="shared" si="8"/>
        <v>0</v>
      </c>
      <c r="Y50" s="38"/>
      <c r="Z50" s="59">
        <f>SUM(N50:Y50)</f>
        <v>0</v>
      </c>
    </row>
    <row r="51" spans="1:26" ht="22.8" x14ac:dyDescent="0.4">
      <c r="A51" s="49"/>
      <c r="B51" s="31" t="s">
        <v>99</v>
      </c>
      <c r="C51" s="32" t="str">
        <f>'Plate Design'!$H$4</f>
        <v/>
      </c>
      <c r="D51" s="32" t="str">
        <f>IF('Plate Design'!H37=0, "", 'Plate Design'!H37)</f>
        <v/>
      </c>
      <c r="E51" s="32" t="str">
        <f t="array" ref="E51">IF('Plate Design'!H15=0, "", 'Plate Design'!H15)</f>
        <v/>
      </c>
      <c r="F51" s="32" t="str">
        <f t="array" ref="F51">IF('Plate Design'!H26=0, "", 'Plate Design'!H26)</f>
        <v/>
      </c>
      <c r="G51" s="32" t="str">
        <f t="array" ref="G51">IF('Plate Design'!H48=0, "", 'Plate Design'!H48)</f>
        <v/>
      </c>
      <c r="H51" s="32" t="str">
        <f t="array" ref="H51">IF('Plate Design'!H59=0, "", 'Plate Design'!H59)</f>
        <v/>
      </c>
      <c r="I51" s="32" t="str">
        <f t="array" ref="I51">IF('Plate Design'!H70=0, "", 'Plate Design'!H70)</f>
        <v/>
      </c>
      <c r="J51" s="32" t="str">
        <f t="array" ref="J51">IF('Plate Design'!H81=0, "", 'Plate Design'!H81)</f>
        <v/>
      </c>
      <c r="K51" s="32" t="str">
        <f t="array" ref="K51">IF('Plate Design'!H92=0, "", 'Plate Design'!H92)</f>
        <v/>
      </c>
      <c r="L51" s="32" t="str">
        <f t="array" ref="L51">IF('Plate Design'!H103=0, "", 'Plate Design'!H103)</f>
        <v/>
      </c>
      <c r="M51" s="38">
        <f>$C$7-Z51</f>
        <v>1400</v>
      </c>
      <c r="N51" s="38"/>
      <c r="O51" s="38">
        <f t="shared" si="3"/>
        <v>0</v>
      </c>
      <c r="P51" s="38">
        <f t="shared" si="3"/>
        <v>0</v>
      </c>
      <c r="Q51" s="38">
        <f t="shared" si="8"/>
        <v>0</v>
      </c>
      <c r="R51" s="38">
        <f t="shared" si="8"/>
        <v>0</v>
      </c>
      <c r="S51" s="38">
        <f t="shared" si="10"/>
        <v>0</v>
      </c>
      <c r="T51" s="38">
        <f t="shared" si="10"/>
        <v>0</v>
      </c>
      <c r="U51" s="38">
        <f t="shared" si="8"/>
        <v>0</v>
      </c>
      <c r="V51" s="38">
        <f t="shared" si="8"/>
        <v>0</v>
      </c>
      <c r="W51" s="38">
        <f t="shared" si="8"/>
        <v>0</v>
      </c>
      <c r="X51" s="38">
        <f t="shared" si="8"/>
        <v>0</v>
      </c>
      <c r="Y51" s="38"/>
      <c r="Z51" s="59">
        <f>SUM(N51:Y51)</f>
        <v>0</v>
      </c>
    </row>
    <row r="52" spans="1:26" ht="22.8" x14ac:dyDescent="0.4">
      <c r="A52" s="49"/>
      <c r="B52" s="31" t="s">
        <v>45</v>
      </c>
      <c r="C52" s="32" t="str">
        <f>'Plate Design'!H5</f>
        <v>10mM Buffer 6 - pH 9 - 150mM NaCl</v>
      </c>
      <c r="D52" s="32">
        <f>IF('Plate Design'!H38=0, "", 'Plate Design'!H38)</f>
        <v>9</v>
      </c>
      <c r="E52" s="32" t="str">
        <f t="array" ref="E52">IF('Plate Design'!H16=0, "", 'Plate Design'!H16)</f>
        <v>Buffer 6</v>
      </c>
      <c r="F52" s="32">
        <f t="array" ref="F52">IF('Plate Design'!H27=0, "", 'Plate Design'!H27)</f>
        <v>10</v>
      </c>
      <c r="G52" s="32">
        <f t="array" ref="G52">IF('Plate Design'!H49=0, "", 'Plate Design'!H49)</f>
        <v>150</v>
      </c>
      <c r="H52" s="32" t="str">
        <f t="array" ref="H52">IF('Plate Design'!H60=0, "", 'Plate Design'!H60)</f>
        <v/>
      </c>
      <c r="I52" s="32" t="str">
        <f t="array" ref="I52">IF('Plate Design'!H71=0, "", 'Plate Design'!H71)</f>
        <v/>
      </c>
      <c r="J52" s="32" t="str">
        <f t="array" ref="J52">IF('Plate Design'!H82=0, "", 'Plate Design'!H82)</f>
        <v/>
      </c>
      <c r="K52" s="32" t="str">
        <f t="array" ref="K52">IF('Plate Design'!H93=0, "", 'Plate Design'!H93)</f>
        <v/>
      </c>
      <c r="L52" s="32" t="str">
        <f t="array" ref="L52">IF('Plate Design'!H104=0, "", 'Plate Design'!H104)</f>
        <v/>
      </c>
      <c r="M52" s="38">
        <f>$C$7-Z52</f>
        <v>886.66666666666663</v>
      </c>
      <c r="N52" s="38">
        <f t="shared" ref="N52:N54" si="11">IF(G52&gt;0,$C$7*G52/$N$10,0)</f>
        <v>140</v>
      </c>
      <c r="O52" s="38">
        <f t="shared" si="3"/>
        <v>0</v>
      </c>
      <c r="P52" s="38">
        <f t="shared" si="3"/>
        <v>0</v>
      </c>
      <c r="Q52" s="38">
        <f t="shared" si="10"/>
        <v>0</v>
      </c>
      <c r="R52" s="38">
        <f t="shared" si="10"/>
        <v>0</v>
      </c>
      <c r="S52" s="38">
        <f t="shared" si="10"/>
        <v>0</v>
      </c>
      <c r="T52" s="38">
        <f t="shared" si="10"/>
        <v>0</v>
      </c>
      <c r="U52" s="38">
        <f t="shared" si="10"/>
        <v>0</v>
      </c>
      <c r="V52" s="38">
        <v>0</v>
      </c>
      <c r="W52" s="38">
        <v>140</v>
      </c>
      <c r="X52" s="38">
        <f t="shared" ref="X52:X105" si="12">IF($E52=X$9,$F52/X$10*$C$7,0)</f>
        <v>0</v>
      </c>
      <c r="Y52" s="38">
        <f>($C$7*$AA$9)/$Y$10</f>
        <v>233.33333333333334</v>
      </c>
      <c r="Z52" s="59">
        <f>SUM(N52:Y52)</f>
        <v>513.33333333333337</v>
      </c>
    </row>
    <row r="53" spans="1:26" ht="22.8" x14ac:dyDescent="0.4">
      <c r="A53" s="49"/>
      <c r="B53" s="31" t="s">
        <v>46</v>
      </c>
      <c r="C53" s="32" t="str">
        <f>'Plate Design'!H6</f>
        <v>10mM Buffer 6 - pH 9 - 150mM NaCl</v>
      </c>
      <c r="D53" s="32">
        <f>IF('Plate Design'!H39=0, "", 'Plate Design'!H39)</f>
        <v>9</v>
      </c>
      <c r="E53" s="32" t="str">
        <f t="array" ref="E53">IF('Plate Design'!H17=0, "", 'Plate Design'!H17)</f>
        <v>Buffer 6</v>
      </c>
      <c r="F53" s="32">
        <f t="array" ref="F53">IF('Plate Design'!H28=0, "", 'Plate Design'!H28)</f>
        <v>10</v>
      </c>
      <c r="G53" s="32">
        <f t="array" ref="G53">IF('Plate Design'!H50=0, "", 'Plate Design'!H50)</f>
        <v>150</v>
      </c>
      <c r="H53" s="32" t="str">
        <f t="array" ref="H53">IF('Plate Design'!H61=0, "", 'Plate Design'!H61)</f>
        <v/>
      </c>
      <c r="I53" s="32" t="str">
        <f t="array" ref="I53">IF('Plate Design'!H72=0, "", 'Plate Design'!H72)</f>
        <v/>
      </c>
      <c r="J53" s="32" t="str">
        <f t="array" ref="J53">IF('Plate Design'!H83=0, "", 'Plate Design'!H83)</f>
        <v/>
      </c>
      <c r="K53" s="32" t="str">
        <f t="array" ref="K53">IF('Plate Design'!H94=0, "", 'Plate Design'!H94)</f>
        <v/>
      </c>
      <c r="L53" s="32" t="str">
        <f t="array" ref="L53">IF('Plate Design'!H105=0, "", 'Plate Design'!H105)</f>
        <v/>
      </c>
      <c r="M53" s="38">
        <f>$C$7-Z53</f>
        <v>886.66666666666663</v>
      </c>
      <c r="N53" s="38">
        <f t="shared" si="11"/>
        <v>140</v>
      </c>
      <c r="O53" s="38">
        <f t="shared" si="3"/>
        <v>0</v>
      </c>
      <c r="P53" s="38">
        <f t="shared" si="3"/>
        <v>0</v>
      </c>
      <c r="Q53" s="38">
        <f t="shared" si="10"/>
        <v>0</v>
      </c>
      <c r="R53" s="38">
        <f t="shared" si="10"/>
        <v>0</v>
      </c>
      <c r="S53" s="38">
        <f t="shared" si="10"/>
        <v>0</v>
      </c>
      <c r="T53" s="38">
        <f t="shared" si="10"/>
        <v>0</v>
      </c>
      <c r="U53" s="38">
        <f t="shared" si="10"/>
        <v>0</v>
      </c>
      <c r="V53" s="38">
        <v>0</v>
      </c>
      <c r="W53" s="38">
        <v>140</v>
      </c>
      <c r="X53" s="38">
        <f t="shared" si="12"/>
        <v>0</v>
      </c>
      <c r="Y53" s="38">
        <f>($C$7*$AA$9)/$Y$10</f>
        <v>233.33333333333334</v>
      </c>
      <c r="Z53" s="59">
        <f>SUM(N53:Y53)</f>
        <v>513.33333333333337</v>
      </c>
    </row>
    <row r="54" spans="1:26" ht="22.8" x14ac:dyDescent="0.4">
      <c r="A54" s="49"/>
      <c r="B54" s="31" t="s">
        <v>47</v>
      </c>
      <c r="C54" s="32" t="str">
        <f>'Plate Design'!H7</f>
        <v>10mM Buffer 6 - pH 9 - 150mM NaCl</v>
      </c>
      <c r="D54" s="32">
        <f>IF('Plate Design'!H40=0, "", 'Plate Design'!H40)</f>
        <v>9</v>
      </c>
      <c r="E54" s="32" t="str">
        <f t="array" ref="E54">IF('Plate Design'!H18=0, "", 'Plate Design'!H18)</f>
        <v>Buffer 6</v>
      </c>
      <c r="F54" s="32">
        <f t="array" ref="F54">IF('Plate Design'!H29=0, "", 'Plate Design'!H29)</f>
        <v>10</v>
      </c>
      <c r="G54" s="32">
        <f t="array" ref="G54">IF('Plate Design'!H51=0, "", 'Plate Design'!H51)</f>
        <v>150</v>
      </c>
      <c r="H54" s="32" t="str">
        <f t="array" ref="H54">IF('Plate Design'!H62=0, "", 'Plate Design'!H62)</f>
        <v/>
      </c>
      <c r="I54" s="32" t="str">
        <f t="array" ref="I54">IF('Plate Design'!H73=0, "", 'Plate Design'!H73)</f>
        <v/>
      </c>
      <c r="J54" s="32" t="str">
        <f t="array" ref="J54">IF('Plate Design'!H84=0, "", 'Plate Design'!H84)</f>
        <v/>
      </c>
      <c r="K54" s="32" t="str">
        <f t="array" ref="K54">IF('Plate Design'!H95=0, "", 'Plate Design'!H95)</f>
        <v/>
      </c>
      <c r="L54" s="32" t="str">
        <f t="array" ref="L54">IF('Plate Design'!H106=0, "", 'Plate Design'!H106)</f>
        <v/>
      </c>
      <c r="M54" s="38">
        <f>$C$7-Z54</f>
        <v>886.66666666666663</v>
      </c>
      <c r="N54" s="38">
        <f t="shared" si="11"/>
        <v>140</v>
      </c>
      <c r="O54" s="38">
        <f t="shared" si="3"/>
        <v>0</v>
      </c>
      <c r="P54" s="38">
        <f t="shared" si="3"/>
        <v>0</v>
      </c>
      <c r="Q54" s="38">
        <f t="shared" si="10"/>
        <v>0</v>
      </c>
      <c r="R54" s="38">
        <f t="shared" si="10"/>
        <v>0</v>
      </c>
      <c r="S54" s="38">
        <f t="shared" si="10"/>
        <v>0</v>
      </c>
      <c r="T54" s="38">
        <f t="shared" si="10"/>
        <v>0</v>
      </c>
      <c r="U54" s="38">
        <f t="shared" si="10"/>
        <v>0</v>
      </c>
      <c r="V54" s="38">
        <v>0</v>
      </c>
      <c r="W54" s="38">
        <v>140</v>
      </c>
      <c r="X54" s="38">
        <f t="shared" si="12"/>
        <v>0</v>
      </c>
      <c r="Y54" s="38">
        <f>($C$7*$AA$9)/$Y$10</f>
        <v>233.33333333333334</v>
      </c>
      <c r="Z54" s="59">
        <f>SUM(N54:Y54)</f>
        <v>513.33333333333337</v>
      </c>
    </row>
    <row r="55" spans="1:26" ht="22.8" x14ac:dyDescent="0.4">
      <c r="A55" s="49"/>
      <c r="B55" s="31" t="s">
        <v>48</v>
      </c>
      <c r="C55" s="32" t="str">
        <f>'Plate Design'!H8</f>
        <v/>
      </c>
      <c r="D55" s="32" t="str">
        <f>IF('Plate Design'!H41=0, "", 'Plate Design'!H41)</f>
        <v/>
      </c>
      <c r="E55" s="32" t="str">
        <f t="array" ref="E55">IF('Plate Design'!H19=0, "", 'Plate Design'!H19)</f>
        <v/>
      </c>
      <c r="F55" s="32" t="str">
        <f t="array" ref="F55">IF('Plate Design'!H30=0, "", 'Plate Design'!H30)</f>
        <v/>
      </c>
      <c r="G55" s="32" t="str">
        <f t="array" ref="G55">IF('Plate Design'!H52=0, "", 'Plate Design'!H52)</f>
        <v/>
      </c>
      <c r="H55" s="32" t="str">
        <f t="array" ref="H55">IF('Plate Design'!H63=0, "", 'Plate Design'!H63)</f>
        <v/>
      </c>
      <c r="I55" s="32" t="str">
        <f t="array" ref="I55">IF('Plate Design'!H74=0, "", 'Plate Design'!H74)</f>
        <v/>
      </c>
      <c r="J55" s="32" t="str">
        <f t="array" ref="J55">IF('Plate Design'!H85=0, "", 'Plate Design'!H85)</f>
        <v/>
      </c>
      <c r="K55" s="32" t="str">
        <f t="array" ref="K55">IF('Plate Design'!H96=0, "", 'Plate Design'!H96)</f>
        <v/>
      </c>
      <c r="L55" s="32" t="str">
        <f t="array" ref="L55">IF('Plate Design'!H107=0, "", 'Plate Design'!H107)</f>
        <v/>
      </c>
      <c r="M55" s="38">
        <f>$C$7-Z55</f>
        <v>1166.6666666666667</v>
      </c>
      <c r="N55" s="38">
        <v>0</v>
      </c>
      <c r="O55" s="38">
        <f t="shared" si="3"/>
        <v>0</v>
      </c>
      <c r="P55" s="38">
        <f t="shared" si="3"/>
        <v>0</v>
      </c>
      <c r="Q55" s="38">
        <f t="shared" si="10"/>
        <v>0</v>
      </c>
      <c r="R55" s="38">
        <f t="shared" si="10"/>
        <v>0</v>
      </c>
      <c r="S55" s="38">
        <f t="shared" si="10"/>
        <v>0</v>
      </c>
      <c r="T55" s="38">
        <f t="shared" si="10"/>
        <v>0</v>
      </c>
      <c r="U55" s="38">
        <f t="shared" si="10"/>
        <v>0</v>
      </c>
      <c r="V55" s="38">
        <f t="shared" si="10"/>
        <v>0</v>
      </c>
      <c r="W55" s="38">
        <f t="shared" si="10"/>
        <v>0</v>
      </c>
      <c r="X55" s="38">
        <f t="shared" si="12"/>
        <v>0</v>
      </c>
      <c r="Y55" s="38">
        <f>($C$7*$AA$9)/$Y$10</f>
        <v>233.33333333333334</v>
      </c>
      <c r="Z55" s="59">
        <f>SUM(N55:Y55)</f>
        <v>233.33333333333334</v>
      </c>
    </row>
    <row r="56" spans="1:26" ht="22.8" x14ac:dyDescent="0.4">
      <c r="A56" s="49"/>
      <c r="B56" s="31" t="s">
        <v>49</v>
      </c>
      <c r="C56" s="32" t="str">
        <f>'Plate Design'!H9</f>
        <v/>
      </c>
      <c r="D56" s="32" t="str">
        <f>IF('Plate Design'!H42=0, "", 'Plate Design'!H42)</f>
        <v/>
      </c>
      <c r="E56" s="32" t="str">
        <f t="array" ref="E56">IF('Plate Design'!H20=0, "", 'Plate Design'!H20)</f>
        <v/>
      </c>
      <c r="F56" s="32" t="str">
        <f t="array" ref="F56">IF('Plate Design'!H31=0, "", 'Plate Design'!H31)</f>
        <v/>
      </c>
      <c r="G56" s="32" t="str">
        <f t="array" ref="G56">IF('Plate Design'!H53=0, "", 'Plate Design'!H53)</f>
        <v/>
      </c>
      <c r="H56" s="32" t="str">
        <f t="array" ref="H56">IF('Plate Design'!H64=0, "", 'Plate Design'!H64)</f>
        <v/>
      </c>
      <c r="I56" s="32" t="str">
        <f t="array" ref="I56">IF('Plate Design'!H75=0, "", 'Plate Design'!H75)</f>
        <v/>
      </c>
      <c r="J56" s="32" t="str">
        <f t="array" ref="J56">IF('Plate Design'!H86=0, "", 'Plate Design'!H86)</f>
        <v/>
      </c>
      <c r="K56" s="32" t="str">
        <f t="array" ref="K56">IF('Plate Design'!H97=0, "", 'Plate Design'!H97)</f>
        <v/>
      </c>
      <c r="L56" s="32" t="str">
        <f t="array" ref="L56">IF('Plate Design'!H108=0, "", 'Plate Design'!H108)</f>
        <v/>
      </c>
      <c r="M56" s="38">
        <f>$C$7-Z56</f>
        <v>1166.6666666666667</v>
      </c>
      <c r="N56" s="38">
        <v>0</v>
      </c>
      <c r="O56" s="38">
        <f t="shared" si="3"/>
        <v>0</v>
      </c>
      <c r="P56" s="38">
        <f t="shared" si="3"/>
        <v>0</v>
      </c>
      <c r="Q56" s="38">
        <f t="shared" si="10"/>
        <v>0</v>
      </c>
      <c r="R56" s="38">
        <f t="shared" si="10"/>
        <v>0</v>
      </c>
      <c r="S56" s="38">
        <f t="shared" si="10"/>
        <v>0</v>
      </c>
      <c r="T56" s="38">
        <f t="shared" si="10"/>
        <v>0</v>
      </c>
      <c r="U56" s="38">
        <f t="shared" si="10"/>
        <v>0</v>
      </c>
      <c r="V56" s="38">
        <f t="shared" si="10"/>
        <v>0</v>
      </c>
      <c r="W56" s="38">
        <f t="shared" si="10"/>
        <v>0</v>
      </c>
      <c r="X56" s="38">
        <f t="shared" si="12"/>
        <v>0</v>
      </c>
      <c r="Y56" s="38">
        <f>($C$7*$AA$9)/$Y$10</f>
        <v>233.33333333333334</v>
      </c>
      <c r="Z56" s="59">
        <f>SUM(N56:Y56)</f>
        <v>233.33333333333334</v>
      </c>
    </row>
    <row r="57" spans="1:26" ht="22.8" x14ac:dyDescent="0.4">
      <c r="A57" s="49"/>
      <c r="B57" s="31" t="s">
        <v>50</v>
      </c>
      <c r="C57" s="32" t="str">
        <f>'Plate Design'!H10</f>
        <v/>
      </c>
      <c r="D57" s="32" t="str">
        <f>IF('Plate Design'!H43=0, "", 'Plate Design'!H43)</f>
        <v/>
      </c>
      <c r="E57" s="32" t="str">
        <f t="array" ref="E57">IF('Plate Design'!H21=0, "", 'Plate Design'!H21)</f>
        <v/>
      </c>
      <c r="F57" s="32" t="str">
        <f t="array" ref="F57">IF('Plate Design'!H32=0, "", 'Plate Design'!H32)</f>
        <v/>
      </c>
      <c r="G57" s="32" t="str">
        <f t="array" ref="G57">IF('Plate Design'!H54=0, "", 'Plate Design'!H54)</f>
        <v/>
      </c>
      <c r="H57" s="32" t="str">
        <f t="array" ref="H57">IF('Plate Design'!H65=0, "", 'Plate Design'!H65)</f>
        <v/>
      </c>
      <c r="I57" s="32" t="str">
        <f t="array" ref="I57">IF('Plate Design'!H76=0, "", 'Plate Design'!H76)</f>
        <v/>
      </c>
      <c r="J57" s="32" t="str">
        <f t="array" ref="J57">IF('Plate Design'!H87=0, "", 'Plate Design'!H87)</f>
        <v/>
      </c>
      <c r="K57" s="32" t="str">
        <f t="array" ref="K57">IF('Plate Design'!H98=0, "", 'Plate Design'!H98)</f>
        <v/>
      </c>
      <c r="L57" s="32" t="str">
        <f t="array" ref="L57">IF('Plate Design'!H109=0, "", 'Plate Design'!H109)</f>
        <v/>
      </c>
      <c r="M57" s="38">
        <f>$C$7-Z57</f>
        <v>1166.6666666666667</v>
      </c>
      <c r="N57" s="38">
        <v>0</v>
      </c>
      <c r="O57" s="38">
        <f t="shared" si="3"/>
        <v>0</v>
      </c>
      <c r="P57" s="38">
        <f t="shared" si="3"/>
        <v>0</v>
      </c>
      <c r="Q57" s="38">
        <f t="shared" si="10"/>
        <v>0</v>
      </c>
      <c r="R57" s="38">
        <f t="shared" si="10"/>
        <v>0</v>
      </c>
      <c r="S57" s="38">
        <f t="shared" si="10"/>
        <v>0</v>
      </c>
      <c r="T57" s="38">
        <f t="shared" si="10"/>
        <v>0</v>
      </c>
      <c r="U57" s="38">
        <f t="shared" si="10"/>
        <v>0</v>
      </c>
      <c r="V57" s="38">
        <f t="shared" si="10"/>
        <v>0</v>
      </c>
      <c r="W57" s="38">
        <f t="shared" si="10"/>
        <v>0</v>
      </c>
      <c r="X57" s="38">
        <f t="shared" si="12"/>
        <v>0</v>
      </c>
      <c r="Y57" s="38">
        <f>($C$7*$AA$9)/$Y$10</f>
        <v>233.33333333333334</v>
      </c>
      <c r="Z57" s="59">
        <f>SUM(N57:Y57)</f>
        <v>233.33333333333334</v>
      </c>
    </row>
    <row r="58" spans="1:26" ht="22.8" x14ac:dyDescent="0.4">
      <c r="A58" s="49"/>
      <c r="B58" s="31" t="s">
        <v>100</v>
      </c>
      <c r="C58" s="32" t="str">
        <f>'Plate Design'!$H$11</f>
        <v/>
      </c>
      <c r="D58" s="32" t="str">
        <f>IF('Plate Design'!H44=0, "", 'Plate Design'!H44)</f>
        <v/>
      </c>
      <c r="E58" s="32" t="str">
        <f t="array" ref="E58">IF('Plate Design'!H22=0, "", 'Plate Design'!H22)</f>
        <v/>
      </c>
      <c r="F58" s="32" t="str">
        <f t="array" ref="F58">IF('Plate Design'!H33=0, "", 'Plate Design'!H33)</f>
        <v/>
      </c>
      <c r="G58" s="32" t="str">
        <f t="array" ref="G58">IF('Plate Design'!H55=0, "", 'Plate Design'!H55)</f>
        <v/>
      </c>
      <c r="H58" s="32" t="str">
        <f t="array" ref="H58">IF('Plate Design'!H66=0, "", 'Plate Design'!H66)</f>
        <v/>
      </c>
      <c r="I58" s="32" t="str">
        <f t="array" ref="I58">IF('Plate Design'!H77=0, "", 'Plate Design'!H77)</f>
        <v/>
      </c>
      <c r="J58" s="32" t="str">
        <f t="array" ref="J58">IF('Plate Design'!H88=0, "", 'Plate Design'!H88)</f>
        <v/>
      </c>
      <c r="K58" s="32" t="str">
        <f t="array" ref="K58">IF('Plate Design'!H99=0, "", 'Plate Design'!H99)</f>
        <v/>
      </c>
      <c r="L58" s="32" t="str">
        <f t="array" ref="L58">IF('Plate Design'!H110=0, "", 'Plate Design'!H110)</f>
        <v/>
      </c>
      <c r="M58" s="38">
        <f>$C$7-Z58</f>
        <v>1400</v>
      </c>
      <c r="N58" s="38"/>
      <c r="O58" s="38">
        <f t="shared" si="3"/>
        <v>0</v>
      </c>
      <c r="P58" s="38">
        <f t="shared" si="3"/>
        <v>0</v>
      </c>
      <c r="Q58" s="38">
        <f t="shared" si="10"/>
        <v>0</v>
      </c>
      <c r="R58" s="38">
        <f t="shared" si="10"/>
        <v>0</v>
      </c>
      <c r="S58" s="38">
        <f t="shared" si="10"/>
        <v>0</v>
      </c>
      <c r="T58" s="38">
        <f t="shared" si="10"/>
        <v>0</v>
      </c>
      <c r="U58" s="38">
        <f t="shared" si="10"/>
        <v>0</v>
      </c>
      <c r="V58" s="38">
        <f t="shared" si="10"/>
        <v>0</v>
      </c>
      <c r="W58" s="38">
        <f t="shared" si="10"/>
        <v>0</v>
      </c>
      <c r="X58" s="38">
        <f t="shared" si="12"/>
        <v>0</v>
      </c>
      <c r="Y58" s="38"/>
      <c r="Z58" s="59">
        <f>SUM(N58:Y58)</f>
        <v>0</v>
      </c>
    </row>
    <row r="59" spans="1:26" ht="22.8" x14ac:dyDescent="0.4">
      <c r="A59" s="49"/>
      <c r="B59" s="31" t="s">
        <v>101</v>
      </c>
      <c r="C59" s="32" t="str">
        <f>'Plate Design'!$I$4</f>
        <v/>
      </c>
      <c r="D59" s="32" t="str">
        <f>IF('Plate Design'!I37=0, "", 'Plate Design'!I37)</f>
        <v/>
      </c>
      <c r="E59" s="32" t="str">
        <f t="array" ref="E59">IF('Plate Design'!I15=0, "", 'Plate Design'!I15)</f>
        <v/>
      </c>
      <c r="F59" s="32" t="str">
        <f t="array" ref="F59">IF('Plate Design'!I26=0, "", 'Plate Design'!I26)</f>
        <v/>
      </c>
      <c r="G59" s="32" t="str">
        <f t="array" ref="G59">IF('Plate Design'!I48=0, "", 'Plate Design'!I48)</f>
        <v/>
      </c>
      <c r="H59" s="32" t="str">
        <f t="array" ref="H59">IF('Plate Design'!I59=0, "", 'Plate Design'!I59)</f>
        <v/>
      </c>
      <c r="I59" s="32" t="str">
        <f t="array" ref="I59">IF('Plate Design'!I70=0, "", 'Plate Design'!I70)</f>
        <v/>
      </c>
      <c r="J59" s="32" t="str">
        <f t="array" ref="J59">IF('Plate Design'!I81=0, "", 'Plate Design'!I81)</f>
        <v/>
      </c>
      <c r="K59" s="32" t="str">
        <f t="array" ref="K59">IF('Plate Design'!I92=0, "", 'Plate Design'!I92)</f>
        <v/>
      </c>
      <c r="L59" s="32" t="str">
        <f t="array" ref="L59">IF('Plate Design'!I103=0, "", 'Plate Design'!I103)</f>
        <v/>
      </c>
      <c r="M59" s="38">
        <f>$C$7-Z59</f>
        <v>1400</v>
      </c>
      <c r="N59" s="38"/>
      <c r="O59" s="38">
        <f t="shared" si="3"/>
        <v>0</v>
      </c>
      <c r="P59" s="38">
        <f t="shared" si="3"/>
        <v>0</v>
      </c>
      <c r="Q59" s="38">
        <f t="shared" si="10"/>
        <v>0</v>
      </c>
      <c r="R59" s="38">
        <f t="shared" si="10"/>
        <v>0</v>
      </c>
      <c r="S59" s="38">
        <f t="shared" si="10"/>
        <v>0</v>
      </c>
      <c r="T59" s="38">
        <f t="shared" si="10"/>
        <v>0</v>
      </c>
      <c r="U59" s="38">
        <f t="shared" si="10"/>
        <v>0</v>
      </c>
      <c r="V59" s="38">
        <f t="shared" si="10"/>
        <v>0</v>
      </c>
      <c r="W59" s="38">
        <f t="shared" si="10"/>
        <v>0</v>
      </c>
      <c r="X59" s="38">
        <f t="shared" si="12"/>
        <v>0</v>
      </c>
      <c r="Y59" s="38"/>
      <c r="Z59" s="59">
        <f>SUM(N59:Y59)</f>
        <v>0</v>
      </c>
    </row>
    <row r="60" spans="1:26" ht="22.8" x14ac:dyDescent="0.4">
      <c r="A60" s="49"/>
      <c r="B60" s="31" t="s">
        <v>51</v>
      </c>
      <c r="C60" s="32" t="str">
        <f>'Plate Design'!I5</f>
        <v>10mM Buffer1 - pH 5</v>
      </c>
      <c r="D60" s="32">
        <f>IF('Plate Design'!I38=0, "", 'Plate Design'!I38)</f>
        <v>5</v>
      </c>
      <c r="E60" s="32" t="str">
        <f t="array" ref="E60">IF('Plate Design'!I16=0, "", 'Plate Design'!I16)</f>
        <v>Buffer1</v>
      </c>
      <c r="F60" s="32">
        <f t="array" ref="F60">IF('Plate Design'!I27=0, "", 'Plate Design'!I27)</f>
        <v>10</v>
      </c>
      <c r="G60" s="32" t="str">
        <f t="array" ref="G60">IF('Plate Design'!I49=0, "", 'Plate Design'!I49)</f>
        <v/>
      </c>
      <c r="H60" s="32" t="str">
        <f t="array" ref="H60">IF('Plate Design'!I60=0, "", 'Plate Design'!I60)</f>
        <v/>
      </c>
      <c r="I60" s="32" t="str">
        <f t="array" ref="I60">IF('Plate Design'!I71=0, "", 'Plate Design'!I71)</f>
        <v/>
      </c>
      <c r="J60" s="32" t="str">
        <f t="array" ref="J60">IF('Plate Design'!I82=0, "", 'Plate Design'!I82)</f>
        <v/>
      </c>
      <c r="K60" s="32" t="str">
        <f t="array" ref="K60">IF('Plate Design'!I93=0, "", 'Plate Design'!I93)</f>
        <v/>
      </c>
      <c r="L60" s="32" t="str">
        <f t="array" ref="L60">IF('Plate Design'!I104=0, "", 'Plate Design'!I104)</f>
        <v/>
      </c>
      <c r="M60" s="38">
        <f>$C$7-Z60</f>
        <v>1026.6666666666665</v>
      </c>
      <c r="N60" s="38">
        <v>0</v>
      </c>
      <c r="O60" s="38">
        <v>140</v>
      </c>
      <c r="P60" s="38">
        <f t="shared" si="3"/>
        <v>0</v>
      </c>
      <c r="Q60" s="38">
        <f t="shared" si="10"/>
        <v>0</v>
      </c>
      <c r="R60" s="38">
        <f t="shared" si="10"/>
        <v>0</v>
      </c>
      <c r="S60" s="38">
        <f t="shared" si="10"/>
        <v>0</v>
      </c>
      <c r="T60" s="38">
        <f t="shared" si="10"/>
        <v>0</v>
      </c>
      <c r="U60" s="38">
        <f t="shared" si="10"/>
        <v>0</v>
      </c>
      <c r="V60" s="38">
        <f t="shared" si="10"/>
        <v>0</v>
      </c>
      <c r="W60" s="38">
        <f t="shared" si="10"/>
        <v>0</v>
      </c>
      <c r="X60" s="38">
        <f t="shared" si="12"/>
        <v>0</v>
      </c>
      <c r="Y60" s="38">
        <f>($C$7*$AA$9)/$Y$10</f>
        <v>233.33333333333334</v>
      </c>
      <c r="Z60" s="59">
        <f>SUM(N60:Y60)</f>
        <v>373.33333333333337</v>
      </c>
    </row>
    <row r="61" spans="1:26" ht="22.8" x14ac:dyDescent="0.4">
      <c r="A61" s="49"/>
      <c r="B61" s="31" t="s">
        <v>52</v>
      </c>
      <c r="C61" s="32" t="str">
        <f>'Plate Design'!I6</f>
        <v>10mM Buffer1 - pH 5</v>
      </c>
      <c r="D61" s="32">
        <f>IF('Plate Design'!I39=0, "", 'Plate Design'!I39)</f>
        <v>5</v>
      </c>
      <c r="E61" s="32" t="str">
        <f t="array" ref="E61">IF('Plate Design'!I17=0, "", 'Plate Design'!I17)</f>
        <v>Buffer1</v>
      </c>
      <c r="F61" s="32">
        <f t="array" ref="F61">IF('Plate Design'!I28=0, "", 'Plate Design'!I28)</f>
        <v>10</v>
      </c>
      <c r="G61" s="32" t="str">
        <f t="array" ref="G61">IF('Plate Design'!I50=0, "", 'Plate Design'!I50)</f>
        <v/>
      </c>
      <c r="H61" s="32" t="str">
        <f t="array" ref="H61">IF('Plate Design'!I61=0, "", 'Plate Design'!I61)</f>
        <v/>
      </c>
      <c r="I61" s="32" t="str">
        <f t="array" ref="I61">IF('Plate Design'!I72=0, "", 'Plate Design'!I72)</f>
        <v/>
      </c>
      <c r="J61" s="32" t="str">
        <f t="array" ref="J61">IF('Plate Design'!I83=0, "", 'Plate Design'!I83)</f>
        <v/>
      </c>
      <c r="K61" s="32" t="str">
        <f t="array" ref="K61">IF('Plate Design'!I94=0, "", 'Plate Design'!I94)</f>
        <v/>
      </c>
      <c r="L61" s="32" t="str">
        <f t="array" ref="L61">IF('Plate Design'!I105=0, "", 'Plate Design'!I105)</f>
        <v/>
      </c>
      <c r="M61" s="38">
        <f>$C$7-Z61</f>
        <v>1026.6666666666665</v>
      </c>
      <c r="N61" s="38">
        <v>0</v>
      </c>
      <c r="O61" s="38">
        <v>140</v>
      </c>
      <c r="P61" s="38">
        <f t="shared" si="3"/>
        <v>0</v>
      </c>
      <c r="Q61" s="38">
        <f t="shared" si="10"/>
        <v>0</v>
      </c>
      <c r="R61" s="38">
        <f t="shared" si="10"/>
        <v>0</v>
      </c>
      <c r="S61" s="38">
        <f t="shared" si="10"/>
        <v>0</v>
      </c>
      <c r="T61" s="38">
        <f t="shared" si="10"/>
        <v>0</v>
      </c>
      <c r="U61" s="38">
        <f t="shared" si="10"/>
        <v>0</v>
      </c>
      <c r="V61" s="38">
        <f t="shared" si="10"/>
        <v>0</v>
      </c>
      <c r="W61" s="38">
        <f t="shared" si="10"/>
        <v>0</v>
      </c>
      <c r="X61" s="38">
        <f t="shared" si="12"/>
        <v>0</v>
      </c>
      <c r="Y61" s="38">
        <f>($C$7*$AA$9)/$Y$10</f>
        <v>233.33333333333334</v>
      </c>
      <c r="Z61" s="59">
        <f>SUM(N61:Y61)</f>
        <v>373.33333333333337</v>
      </c>
    </row>
    <row r="62" spans="1:26" ht="22.8" x14ac:dyDescent="0.4">
      <c r="A62" s="49"/>
      <c r="B62" s="31" t="s">
        <v>53</v>
      </c>
      <c r="C62" s="32" t="str">
        <f>'Plate Design'!I7</f>
        <v>10mM Buffer1 - pH 5</v>
      </c>
      <c r="D62" s="32">
        <f>IF('Plate Design'!I40=0, "", 'Plate Design'!I40)</f>
        <v>5</v>
      </c>
      <c r="E62" s="32" t="str">
        <f t="array" ref="E62">IF('Plate Design'!I18=0, "", 'Plate Design'!I18)</f>
        <v>Buffer1</v>
      </c>
      <c r="F62" s="32">
        <f t="array" ref="F62">IF('Plate Design'!I29=0, "", 'Plate Design'!I29)</f>
        <v>10</v>
      </c>
      <c r="G62" s="32" t="str">
        <f t="array" ref="G62">IF('Plate Design'!I51=0, "", 'Plate Design'!I51)</f>
        <v/>
      </c>
      <c r="H62" s="32" t="str">
        <f t="array" ref="H62">IF('Plate Design'!I62=0, "", 'Plate Design'!I62)</f>
        <v/>
      </c>
      <c r="I62" s="32" t="str">
        <f t="array" ref="I62">IF('Plate Design'!I73=0, "", 'Plate Design'!I73)</f>
        <v/>
      </c>
      <c r="J62" s="32" t="str">
        <f t="array" ref="J62">IF('Plate Design'!I84=0, "", 'Plate Design'!I84)</f>
        <v/>
      </c>
      <c r="K62" s="32" t="str">
        <f t="array" ref="K62">IF('Plate Design'!I95=0, "", 'Plate Design'!I95)</f>
        <v/>
      </c>
      <c r="L62" s="32" t="str">
        <f t="array" ref="L62">IF('Plate Design'!I106=0, "", 'Plate Design'!I106)</f>
        <v/>
      </c>
      <c r="M62" s="38">
        <f>$C$7-Z62</f>
        <v>1026.6666666666665</v>
      </c>
      <c r="N62" s="38">
        <v>0</v>
      </c>
      <c r="O62" s="38">
        <v>140</v>
      </c>
      <c r="P62" s="38">
        <f t="shared" si="3"/>
        <v>0</v>
      </c>
      <c r="Q62" s="38">
        <f t="shared" si="10"/>
        <v>0</v>
      </c>
      <c r="R62" s="38">
        <f t="shared" si="10"/>
        <v>0</v>
      </c>
      <c r="S62" s="38">
        <f t="shared" si="10"/>
        <v>0</v>
      </c>
      <c r="T62" s="38">
        <f t="shared" si="10"/>
        <v>0</v>
      </c>
      <c r="U62" s="38">
        <f t="shared" si="10"/>
        <v>0</v>
      </c>
      <c r="V62" s="38">
        <f t="shared" si="10"/>
        <v>0</v>
      </c>
      <c r="W62" s="38">
        <f t="shared" si="10"/>
        <v>0</v>
      </c>
      <c r="X62" s="38">
        <f t="shared" si="12"/>
        <v>0</v>
      </c>
      <c r="Y62" s="38">
        <f>($C$7*$AA$9)/$Y$10</f>
        <v>233.33333333333334</v>
      </c>
      <c r="Z62" s="59">
        <f>SUM(N62:Y62)</f>
        <v>373.33333333333337</v>
      </c>
    </row>
    <row r="63" spans="1:26" ht="22.8" x14ac:dyDescent="0.4">
      <c r="A63" s="49"/>
      <c r="B63" s="31" t="s">
        <v>54</v>
      </c>
      <c r="C63" s="32" t="str">
        <f>'Plate Design'!I8</f>
        <v>10mM Buffer1 - pH 5.5</v>
      </c>
      <c r="D63" s="32">
        <f>IF('Plate Design'!I41=0, "", 'Plate Design'!I41)</f>
        <v>5.5</v>
      </c>
      <c r="E63" s="32" t="str">
        <f t="array" ref="E63">IF('Plate Design'!I19=0, "", 'Plate Design'!I19)</f>
        <v>Buffer1</v>
      </c>
      <c r="F63" s="32">
        <f t="array" ref="F63">IF('Plate Design'!I30=0, "", 'Plate Design'!I30)</f>
        <v>10</v>
      </c>
      <c r="G63" s="32" t="str">
        <f t="array" ref="G63">IF('Plate Design'!I52=0, "", 'Plate Design'!I52)</f>
        <v/>
      </c>
      <c r="H63" s="32" t="str">
        <f t="array" ref="H63">IF('Plate Design'!I63=0, "", 'Plate Design'!I63)</f>
        <v/>
      </c>
      <c r="I63" s="32" t="str">
        <f t="array" ref="I63">IF('Plate Design'!I74=0, "", 'Plate Design'!I74)</f>
        <v/>
      </c>
      <c r="J63" s="32" t="str">
        <f t="array" ref="J63">IF('Plate Design'!I85=0, "", 'Plate Design'!I85)</f>
        <v/>
      </c>
      <c r="K63" s="32" t="str">
        <f t="array" ref="K63">IF('Plate Design'!I96=0, "", 'Plate Design'!I96)</f>
        <v/>
      </c>
      <c r="L63" s="32" t="str">
        <f t="array" ref="L63">IF('Plate Design'!I107=0, "", 'Plate Design'!I107)</f>
        <v/>
      </c>
      <c r="M63" s="38">
        <f>$C$7-Z63</f>
        <v>1026.6666666666665</v>
      </c>
      <c r="N63" s="38">
        <v>0</v>
      </c>
      <c r="O63" s="38">
        <f t="shared" si="3"/>
        <v>0</v>
      </c>
      <c r="P63" s="38">
        <v>140</v>
      </c>
      <c r="Q63" s="38">
        <f t="shared" ref="Q63:W79" si="13">IF($E63=Q$9,$F63/Q$10*$C$7,0)</f>
        <v>0</v>
      </c>
      <c r="R63" s="38">
        <f t="shared" si="13"/>
        <v>0</v>
      </c>
      <c r="S63" s="38">
        <f t="shared" si="13"/>
        <v>0</v>
      </c>
      <c r="T63" s="38">
        <f t="shared" si="13"/>
        <v>0</v>
      </c>
      <c r="U63" s="38">
        <f t="shared" si="13"/>
        <v>0</v>
      </c>
      <c r="V63" s="38">
        <f t="shared" si="13"/>
        <v>0</v>
      </c>
      <c r="W63" s="38">
        <f t="shared" si="13"/>
        <v>0</v>
      </c>
      <c r="X63" s="38">
        <f t="shared" si="12"/>
        <v>0</v>
      </c>
      <c r="Y63" s="38">
        <f>($C$7*$AA$9)/$Y$10</f>
        <v>233.33333333333334</v>
      </c>
      <c r="Z63" s="59">
        <f>SUM(N63:Y63)</f>
        <v>373.33333333333337</v>
      </c>
    </row>
    <row r="64" spans="1:26" ht="22.8" x14ac:dyDescent="0.4">
      <c r="A64" s="49"/>
      <c r="B64" s="31" t="s">
        <v>55</v>
      </c>
      <c r="C64" s="32" t="str">
        <f>'Plate Design'!I9</f>
        <v>10mM Buffer1 - pH 5.5</v>
      </c>
      <c r="D64" s="32">
        <f>IF('Plate Design'!I42=0, "", 'Plate Design'!I42)</f>
        <v>5.5</v>
      </c>
      <c r="E64" s="32" t="str">
        <f t="array" ref="E64">IF('Plate Design'!I20=0, "", 'Plate Design'!I20)</f>
        <v>Buffer1</v>
      </c>
      <c r="F64" s="32">
        <f t="array" ref="F64">IF('Plate Design'!I31=0, "", 'Plate Design'!I31)</f>
        <v>10</v>
      </c>
      <c r="G64" s="32" t="str">
        <f t="array" ref="G64">IF('Plate Design'!I53=0, "", 'Plate Design'!I53)</f>
        <v/>
      </c>
      <c r="H64" s="32" t="str">
        <f t="array" ref="H64">IF('Plate Design'!I64=0, "", 'Plate Design'!I64)</f>
        <v/>
      </c>
      <c r="I64" s="32" t="str">
        <f t="array" ref="I64">IF('Plate Design'!I75=0, "", 'Plate Design'!I75)</f>
        <v/>
      </c>
      <c r="J64" s="32" t="str">
        <f t="array" ref="J64">IF('Plate Design'!I86=0, "", 'Plate Design'!I86)</f>
        <v/>
      </c>
      <c r="K64" s="32" t="str">
        <f t="array" ref="K64">IF('Plate Design'!I97=0, "", 'Plate Design'!I97)</f>
        <v/>
      </c>
      <c r="L64" s="32" t="str">
        <f t="array" ref="L64">IF('Plate Design'!I108=0, "", 'Plate Design'!I108)</f>
        <v/>
      </c>
      <c r="M64" s="38">
        <f>$C$7-Z64</f>
        <v>1026.6666666666665</v>
      </c>
      <c r="N64" s="38">
        <v>0</v>
      </c>
      <c r="O64" s="38">
        <f t="shared" si="3"/>
        <v>0</v>
      </c>
      <c r="P64" s="38">
        <v>140</v>
      </c>
      <c r="Q64" s="38">
        <f t="shared" si="13"/>
        <v>0</v>
      </c>
      <c r="R64" s="38">
        <f t="shared" si="13"/>
        <v>0</v>
      </c>
      <c r="S64" s="38">
        <f t="shared" si="13"/>
        <v>0</v>
      </c>
      <c r="T64" s="38">
        <f t="shared" si="13"/>
        <v>0</v>
      </c>
      <c r="U64" s="38">
        <f t="shared" si="13"/>
        <v>0</v>
      </c>
      <c r="V64" s="38">
        <f t="shared" si="13"/>
        <v>0</v>
      </c>
      <c r="W64" s="38">
        <f t="shared" si="13"/>
        <v>0</v>
      </c>
      <c r="X64" s="38">
        <f t="shared" si="12"/>
        <v>0</v>
      </c>
      <c r="Y64" s="38">
        <f>($C$7*$AA$9)/$Y$10</f>
        <v>233.33333333333334</v>
      </c>
      <c r="Z64" s="59">
        <f>SUM(N64:Y64)</f>
        <v>373.33333333333337</v>
      </c>
    </row>
    <row r="65" spans="1:26" ht="22.8" x14ac:dyDescent="0.4">
      <c r="A65" s="49"/>
      <c r="B65" s="31" t="s">
        <v>56</v>
      </c>
      <c r="C65" s="32" t="str">
        <f>'Plate Design'!I10</f>
        <v>10mM Buffer1 - pH 5.5</v>
      </c>
      <c r="D65" s="32">
        <f>IF('Plate Design'!I43=0, "", 'Plate Design'!I43)</f>
        <v>5.5</v>
      </c>
      <c r="E65" s="32" t="str">
        <f t="array" ref="E65">IF('Plate Design'!I21=0, "", 'Plate Design'!I21)</f>
        <v>Buffer1</v>
      </c>
      <c r="F65" s="32">
        <f t="array" ref="F65">IF('Plate Design'!I32=0, "", 'Plate Design'!I32)</f>
        <v>10</v>
      </c>
      <c r="G65" s="32" t="str">
        <f t="array" ref="G65">IF('Plate Design'!I54=0, "", 'Plate Design'!I54)</f>
        <v/>
      </c>
      <c r="H65" s="32" t="str">
        <f t="array" ref="H65">IF('Plate Design'!I65=0, "", 'Plate Design'!I65)</f>
        <v/>
      </c>
      <c r="I65" s="32" t="str">
        <f t="array" ref="I65">IF('Plate Design'!I76=0, "", 'Plate Design'!I76)</f>
        <v/>
      </c>
      <c r="J65" s="32" t="str">
        <f t="array" ref="J65">IF('Plate Design'!I87=0, "", 'Plate Design'!I87)</f>
        <v/>
      </c>
      <c r="K65" s="32" t="str">
        <f t="array" ref="K65">IF('Plate Design'!I98=0, "", 'Plate Design'!I98)</f>
        <v/>
      </c>
      <c r="L65" s="32" t="str">
        <f t="array" ref="L65">IF('Plate Design'!I109=0, "", 'Plate Design'!I109)</f>
        <v/>
      </c>
      <c r="M65" s="38">
        <f>$C$7-Z65</f>
        <v>1026.6666666666665</v>
      </c>
      <c r="N65" s="38">
        <v>0</v>
      </c>
      <c r="O65" s="38">
        <f t="shared" si="3"/>
        <v>0</v>
      </c>
      <c r="P65" s="38">
        <v>140</v>
      </c>
      <c r="Q65" s="38">
        <f t="shared" si="13"/>
        <v>0</v>
      </c>
      <c r="R65" s="38">
        <f t="shared" si="13"/>
        <v>0</v>
      </c>
      <c r="S65" s="38">
        <f t="shared" si="13"/>
        <v>0</v>
      </c>
      <c r="T65" s="38">
        <f t="shared" si="13"/>
        <v>0</v>
      </c>
      <c r="U65" s="38">
        <f t="shared" si="13"/>
        <v>0</v>
      </c>
      <c r="V65" s="38">
        <f t="shared" si="13"/>
        <v>0</v>
      </c>
      <c r="W65" s="38">
        <f t="shared" si="13"/>
        <v>0</v>
      </c>
      <c r="X65" s="38">
        <f t="shared" si="12"/>
        <v>0</v>
      </c>
      <c r="Y65" s="38">
        <f>($C$7*$AA$9)/$Y$10</f>
        <v>233.33333333333334</v>
      </c>
      <c r="Z65" s="59">
        <f>SUM(N65:Y65)</f>
        <v>373.33333333333337</v>
      </c>
    </row>
    <row r="66" spans="1:26" ht="22.8" x14ac:dyDescent="0.4">
      <c r="A66" s="49"/>
      <c r="B66" s="31" t="s">
        <v>102</v>
      </c>
      <c r="C66" s="32" t="str">
        <f>'Plate Design'!$I$11</f>
        <v/>
      </c>
      <c r="D66" s="32" t="str">
        <f>IF('Plate Design'!I44=0, "", 'Plate Design'!I44)</f>
        <v/>
      </c>
      <c r="E66" s="32" t="str">
        <f t="array" ref="E66">IF('Plate Design'!I22=0, "", 'Plate Design'!I22)</f>
        <v/>
      </c>
      <c r="F66" s="32" t="str">
        <f t="array" ref="F66">IF('Plate Design'!I33=0, "", 'Plate Design'!I33)</f>
        <v/>
      </c>
      <c r="G66" s="32" t="str">
        <f t="array" ref="G66">IF('Plate Design'!I55=0, "", 'Plate Design'!I55)</f>
        <v/>
      </c>
      <c r="H66" s="32" t="str">
        <f t="array" ref="H66">IF('Plate Design'!I66=0, "", 'Plate Design'!I66)</f>
        <v/>
      </c>
      <c r="I66" s="32" t="str">
        <f t="array" ref="I66">IF('Plate Design'!I77=0, "", 'Plate Design'!I77)</f>
        <v/>
      </c>
      <c r="J66" s="32" t="str">
        <f t="array" ref="J66">IF('Plate Design'!I88=0, "", 'Plate Design'!I88)</f>
        <v/>
      </c>
      <c r="K66" s="32" t="str">
        <f t="array" ref="K66">IF('Plate Design'!I99=0, "", 'Plate Design'!I99)</f>
        <v/>
      </c>
      <c r="L66" s="32" t="str">
        <f t="array" ref="L66">IF('Plate Design'!I110=0, "", 'Plate Design'!I110)</f>
        <v/>
      </c>
      <c r="M66" s="38">
        <f>$C$7-Z66</f>
        <v>1400</v>
      </c>
      <c r="N66" s="38"/>
      <c r="O66" s="38">
        <f t="shared" si="3"/>
        <v>0</v>
      </c>
      <c r="P66" s="38">
        <f t="shared" si="3"/>
        <v>0</v>
      </c>
      <c r="Q66" s="38">
        <f t="shared" si="13"/>
        <v>0</v>
      </c>
      <c r="R66" s="38">
        <f t="shared" si="13"/>
        <v>0</v>
      </c>
      <c r="S66" s="38">
        <f t="shared" si="13"/>
        <v>0</v>
      </c>
      <c r="T66" s="38">
        <f t="shared" si="13"/>
        <v>0</v>
      </c>
      <c r="U66" s="38">
        <f t="shared" si="13"/>
        <v>0</v>
      </c>
      <c r="V66" s="38">
        <f t="shared" si="13"/>
        <v>0</v>
      </c>
      <c r="W66" s="38">
        <f t="shared" si="13"/>
        <v>0</v>
      </c>
      <c r="X66" s="38">
        <f t="shared" si="12"/>
        <v>0</v>
      </c>
      <c r="Y66" s="38"/>
      <c r="Z66" s="59">
        <f>SUM(N66:Y66)</f>
        <v>0</v>
      </c>
    </row>
    <row r="67" spans="1:26" ht="22.8" x14ac:dyDescent="0.4">
      <c r="A67" s="49"/>
      <c r="B67" s="31" t="s">
        <v>103</v>
      </c>
      <c r="C67" s="32" t="str">
        <f>'Plate Design'!$J$4</f>
        <v/>
      </c>
      <c r="D67" s="32" t="str">
        <f>IF('Plate Design'!J37=0, "", 'Plate Design'!J37)</f>
        <v/>
      </c>
      <c r="E67" s="32" t="str">
        <f t="array" ref="E67">IF('Plate Design'!J15=0, "", 'Plate Design'!J15)</f>
        <v/>
      </c>
      <c r="F67" s="32" t="str">
        <f t="array" ref="F67">IF('Plate Design'!J26=0, "", 'Plate Design'!J26)</f>
        <v/>
      </c>
      <c r="G67" s="32" t="str">
        <f t="array" ref="G67">IF('Plate Design'!J48=0, "", 'Plate Design'!J48)</f>
        <v/>
      </c>
      <c r="H67" s="32" t="str">
        <f t="array" ref="H67">IF('Plate Design'!J59=0, "", 'Plate Design'!J59)</f>
        <v/>
      </c>
      <c r="I67" s="32" t="str">
        <f t="array" ref="I67">IF('Plate Design'!J70=0, "", 'Plate Design'!J70)</f>
        <v/>
      </c>
      <c r="J67" s="32" t="str">
        <f t="array" ref="J67">IF('Plate Design'!J81=0, "", 'Plate Design'!J81)</f>
        <v/>
      </c>
      <c r="K67" s="32" t="str">
        <f t="array" ref="K67">IF('Plate Design'!J92=0, "", 'Plate Design'!J92)</f>
        <v/>
      </c>
      <c r="L67" s="32" t="str">
        <f t="array" ref="L67">IF('Plate Design'!J103=0, "", 'Plate Design'!J103)</f>
        <v/>
      </c>
      <c r="M67" s="38">
        <f>$C$7-Z67</f>
        <v>1400</v>
      </c>
      <c r="N67" s="38"/>
      <c r="O67" s="38">
        <f t="shared" si="3"/>
        <v>0</v>
      </c>
      <c r="P67" s="38">
        <f t="shared" si="3"/>
        <v>0</v>
      </c>
      <c r="Q67" s="38">
        <f t="shared" si="13"/>
        <v>0</v>
      </c>
      <c r="R67" s="38">
        <f t="shared" si="13"/>
        <v>0</v>
      </c>
      <c r="S67" s="38">
        <f t="shared" si="13"/>
        <v>0</v>
      </c>
      <c r="T67" s="38">
        <f t="shared" si="13"/>
        <v>0</v>
      </c>
      <c r="U67" s="38">
        <f t="shared" si="13"/>
        <v>0</v>
      </c>
      <c r="V67" s="38">
        <f t="shared" si="13"/>
        <v>0</v>
      </c>
      <c r="W67" s="38">
        <f t="shared" si="13"/>
        <v>0</v>
      </c>
      <c r="X67" s="38">
        <f t="shared" si="12"/>
        <v>0</v>
      </c>
      <c r="Y67" s="38"/>
      <c r="Z67" s="59">
        <f>SUM(N67:Y67)</f>
        <v>0</v>
      </c>
    </row>
    <row r="68" spans="1:26" ht="22.8" x14ac:dyDescent="0.4">
      <c r="A68" s="49"/>
      <c r="B68" s="31" t="s">
        <v>57</v>
      </c>
      <c r="C68" s="32" t="str">
        <f>'Plate Design'!J5</f>
        <v>10mM Buffer 2 - pH 5.5</v>
      </c>
      <c r="D68" s="32">
        <f>IF('Plate Design'!J38=0, "", 'Plate Design'!J38)</f>
        <v>5.5</v>
      </c>
      <c r="E68" s="32" t="str">
        <f t="array" ref="E68">IF('Plate Design'!J16=0, "", 'Plate Design'!J16)</f>
        <v>Buffer 2</v>
      </c>
      <c r="F68" s="32">
        <f t="array" ref="F68">IF('Plate Design'!J27=0, "", 'Plate Design'!J27)</f>
        <v>10</v>
      </c>
      <c r="G68" s="32" t="str">
        <f t="array" ref="G68">IF('Plate Design'!J49=0, "", 'Plate Design'!J49)</f>
        <v/>
      </c>
      <c r="H68" s="32" t="str">
        <f t="array" ref="H68">IF('Plate Design'!J60=0, "", 'Plate Design'!J60)</f>
        <v/>
      </c>
      <c r="I68" s="32" t="str">
        <f t="array" ref="I68">IF('Plate Design'!J71=0, "", 'Plate Design'!J71)</f>
        <v/>
      </c>
      <c r="J68" s="32" t="str">
        <f t="array" ref="J68">IF('Plate Design'!J82=0, "", 'Plate Design'!J82)</f>
        <v/>
      </c>
      <c r="K68" s="32" t="str">
        <f t="array" ref="K68">IF('Plate Design'!J93=0, "", 'Plate Design'!J93)</f>
        <v/>
      </c>
      <c r="L68" s="32" t="str">
        <f t="array" ref="L68">IF('Plate Design'!J104=0, "", 'Plate Design'!J104)</f>
        <v/>
      </c>
      <c r="M68" s="38">
        <f>$C$7-Z68</f>
        <v>1026.6666666666665</v>
      </c>
      <c r="N68" s="38">
        <v>0</v>
      </c>
      <c r="O68" s="38">
        <f t="shared" si="3"/>
        <v>0</v>
      </c>
      <c r="P68" s="38">
        <f t="shared" si="3"/>
        <v>0</v>
      </c>
      <c r="Q68" s="38">
        <v>140</v>
      </c>
      <c r="R68" s="38">
        <v>0</v>
      </c>
      <c r="S68" s="38">
        <f t="shared" si="13"/>
        <v>0</v>
      </c>
      <c r="T68" s="38">
        <f t="shared" si="13"/>
        <v>0</v>
      </c>
      <c r="U68" s="38">
        <f t="shared" si="13"/>
        <v>0</v>
      </c>
      <c r="V68" s="38">
        <f t="shared" si="13"/>
        <v>0</v>
      </c>
      <c r="W68" s="38">
        <f t="shared" si="13"/>
        <v>0</v>
      </c>
      <c r="X68" s="38">
        <f t="shared" si="12"/>
        <v>0</v>
      </c>
      <c r="Y68" s="38">
        <f>($C$7*$AA$9)/$Y$10</f>
        <v>233.33333333333334</v>
      </c>
      <c r="Z68" s="59">
        <f>SUM(N68:Y68)</f>
        <v>373.33333333333337</v>
      </c>
    </row>
    <row r="69" spans="1:26" ht="22.8" x14ac:dyDescent="0.4">
      <c r="A69" s="49"/>
      <c r="B69" s="31" t="s">
        <v>58</v>
      </c>
      <c r="C69" s="32" t="str">
        <f>'Plate Design'!J6</f>
        <v>10mM Buffer 2 - pH 5.5</v>
      </c>
      <c r="D69" s="32">
        <f>IF('Plate Design'!J39=0, "", 'Plate Design'!J39)</f>
        <v>5.5</v>
      </c>
      <c r="E69" s="32" t="str">
        <f t="array" ref="E69">IF('Plate Design'!J17=0, "", 'Plate Design'!J17)</f>
        <v>Buffer 2</v>
      </c>
      <c r="F69" s="32">
        <f t="array" ref="F69">IF('Plate Design'!J28=0, "", 'Plate Design'!J28)</f>
        <v>10</v>
      </c>
      <c r="G69" s="32" t="str">
        <f t="array" ref="G69">IF('Plate Design'!J50=0, "", 'Plate Design'!J50)</f>
        <v/>
      </c>
      <c r="H69" s="32" t="str">
        <f t="array" ref="H69">IF('Plate Design'!J61=0, "", 'Plate Design'!J61)</f>
        <v/>
      </c>
      <c r="I69" s="32" t="str">
        <f t="array" ref="I69">IF('Plate Design'!J72=0, "", 'Plate Design'!J72)</f>
        <v/>
      </c>
      <c r="J69" s="32" t="str">
        <f t="array" ref="J69">IF('Plate Design'!J83=0, "", 'Plate Design'!J83)</f>
        <v/>
      </c>
      <c r="K69" s="32" t="str">
        <f t="array" ref="K69">IF('Plate Design'!J94=0, "", 'Plate Design'!J94)</f>
        <v/>
      </c>
      <c r="L69" s="32" t="str">
        <f t="array" ref="L69">IF('Plate Design'!J105=0, "", 'Plate Design'!J105)</f>
        <v/>
      </c>
      <c r="M69" s="38">
        <f>$C$7-Z69</f>
        <v>1026.6666666666665</v>
      </c>
      <c r="N69" s="38">
        <v>0</v>
      </c>
      <c r="O69" s="38">
        <f t="shared" si="3"/>
        <v>0</v>
      </c>
      <c r="P69" s="38">
        <f t="shared" si="3"/>
        <v>0</v>
      </c>
      <c r="Q69" s="38">
        <v>140</v>
      </c>
      <c r="R69" s="38">
        <v>0</v>
      </c>
      <c r="S69" s="38">
        <f t="shared" si="13"/>
        <v>0</v>
      </c>
      <c r="T69" s="38">
        <f t="shared" si="13"/>
        <v>0</v>
      </c>
      <c r="U69" s="38">
        <f t="shared" si="13"/>
        <v>0</v>
      </c>
      <c r="V69" s="38">
        <f t="shared" si="13"/>
        <v>0</v>
      </c>
      <c r="W69" s="38">
        <f t="shared" si="13"/>
        <v>0</v>
      </c>
      <c r="X69" s="38">
        <f t="shared" si="12"/>
        <v>0</v>
      </c>
      <c r="Y69" s="38">
        <f>($C$7*$AA$9)/$Y$10</f>
        <v>233.33333333333334</v>
      </c>
      <c r="Z69" s="59">
        <f>SUM(N69:Y69)</f>
        <v>373.33333333333337</v>
      </c>
    </row>
    <row r="70" spans="1:26" ht="22.8" x14ac:dyDescent="0.4">
      <c r="A70" s="49"/>
      <c r="B70" s="31" t="s">
        <v>59</v>
      </c>
      <c r="C70" s="32" t="str">
        <f>'Plate Design'!J7</f>
        <v>10mM Buffer 2 - pH 5.5</v>
      </c>
      <c r="D70" s="32">
        <f>IF('Plate Design'!J40=0, "", 'Plate Design'!J40)</f>
        <v>5.5</v>
      </c>
      <c r="E70" s="32" t="str">
        <f t="array" ref="E70">IF('Plate Design'!J18=0, "", 'Plate Design'!J18)</f>
        <v>Buffer 2</v>
      </c>
      <c r="F70" s="32">
        <f t="array" ref="F70">IF('Plate Design'!J29=0, "", 'Plate Design'!J29)</f>
        <v>10</v>
      </c>
      <c r="G70" s="32" t="str">
        <f t="array" ref="G70">IF('Plate Design'!J51=0, "", 'Plate Design'!J51)</f>
        <v/>
      </c>
      <c r="H70" s="32" t="str">
        <f t="array" ref="H70">IF('Plate Design'!J62=0, "", 'Plate Design'!J62)</f>
        <v/>
      </c>
      <c r="I70" s="32" t="str">
        <f t="array" ref="I70">IF('Plate Design'!J73=0, "", 'Plate Design'!J73)</f>
        <v/>
      </c>
      <c r="J70" s="32" t="str">
        <f t="array" ref="J70">IF('Plate Design'!J84=0, "", 'Plate Design'!J84)</f>
        <v/>
      </c>
      <c r="K70" s="32" t="str">
        <f t="array" ref="K70">IF('Plate Design'!J95=0, "", 'Plate Design'!J95)</f>
        <v/>
      </c>
      <c r="L70" s="32" t="str">
        <f t="array" ref="L70">IF('Plate Design'!J106=0, "", 'Plate Design'!J106)</f>
        <v/>
      </c>
      <c r="M70" s="38">
        <f>$C$7-Z70</f>
        <v>1026.6666666666665</v>
      </c>
      <c r="N70" s="38">
        <v>0</v>
      </c>
      <c r="O70" s="38">
        <f t="shared" si="3"/>
        <v>0</v>
      </c>
      <c r="P70" s="38">
        <f t="shared" si="3"/>
        <v>0</v>
      </c>
      <c r="Q70" s="38">
        <v>140</v>
      </c>
      <c r="R70" s="38">
        <v>0</v>
      </c>
      <c r="S70" s="38">
        <f t="shared" si="13"/>
        <v>0</v>
      </c>
      <c r="T70" s="38">
        <f t="shared" si="13"/>
        <v>0</v>
      </c>
      <c r="U70" s="38">
        <f t="shared" si="13"/>
        <v>0</v>
      </c>
      <c r="V70" s="38">
        <f t="shared" si="13"/>
        <v>0</v>
      </c>
      <c r="W70" s="38">
        <f t="shared" si="13"/>
        <v>0</v>
      </c>
      <c r="X70" s="38">
        <f t="shared" si="12"/>
        <v>0</v>
      </c>
      <c r="Y70" s="38">
        <f>($C$7*$AA$9)/$Y$10</f>
        <v>233.33333333333334</v>
      </c>
      <c r="Z70" s="59">
        <f>SUM(N70:Y70)</f>
        <v>373.33333333333337</v>
      </c>
    </row>
    <row r="71" spans="1:26" ht="22.8" x14ac:dyDescent="0.4">
      <c r="A71" s="49"/>
      <c r="B71" s="31" t="s">
        <v>60</v>
      </c>
      <c r="C71" s="32" t="str">
        <f>'Plate Design'!J8</f>
        <v>10mM Buffer 2 - pH 6</v>
      </c>
      <c r="D71" s="32">
        <f>IF('Plate Design'!J41=0, "", 'Plate Design'!J41)</f>
        <v>6</v>
      </c>
      <c r="E71" s="32" t="str">
        <f t="array" ref="E71">IF('Plate Design'!J19=0, "", 'Plate Design'!J19)</f>
        <v>Buffer 2</v>
      </c>
      <c r="F71" s="32">
        <f t="array" ref="F71">IF('Plate Design'!J30=0, "", 'Plate Design'!J30)</f>
        <v>10</v>
      </c>
      <c r="G71" s="32" t="str">
        <f t="array" ref="G71">IF('Plate Design'!J52=0, "", 'Plate Design'!J52)</f>
        <v/>
      </c>
      <c r="H71" s="32" t="str">
        <f t="array" ref="H71">IF('Plate Design'!J63=0, "", 'Plate Design'!J63)</f>
        <v/>
      </c>
      <c r="I71" s="32" t="str">
        <f t="array" ref="I71">IF('Plate Design'!J74=0, "", 'Plate Design'!J74)</f>
        <v/>
      </c>
      <c r="J71" s="32" t="str">
        <f t="array" ref="J71">IF('Plate Design'!J85=0, "", 'Plate Design'!J85)</f>
        <v/>
      </c>
      <c r="K71" s="32" t="str">
        <f t="array" ref="K71">IF('Plate Design'!J96=0, "", 'Plate Design'!J96)</f>
        <v/>
      </c>
      <c r="L71" s="32" t="str">
        <f t="array" ref="L71">IF('Plate Design'!J107=0, "", 'Plate Design'!J107)</f>
        <v/>
      </c>
      <c r="M71" s="38">
        <f>$C$7-Z71</f>
        <v>1026.6666666666665</v>
      </c>
      <c r="N71" s="38">
        <v>0</v>
      </c>
      <c r="O71" s="38">
        <f t="shared" si="3"/>
        <v>0</v>
      </c>
      <c r="P71" s="38">
        <f t="shared" si="3"/>
        <v>0</v>
      </c>
      <c r="Q71" s="38">
        <v>0</v>
      </c>
      <c r="R71" s="38">
        <v>140</v>
      </c>
      <c r="S71" s="38">
        <f t="shared" si="13"/>
        <v>0</v>
      </c>
      <c r="T71" s="38">
        <f t="shared" si="13"/>
        <v>0</v>
      </c>
      <c r="U71" s="38">
        <f t="shared" si="13"/>
        <v>0</v>
      </c>
      <c r="V71" s="38">
        <f t="shared" si="13"/>
        <v>0</v>
      </c>
      <c r="W71" s="38">
        <f t="shared" si="13"/>
        <v>0</v>
      </c>
      <c r="X71" s="38">
        <f t="shared" si="12"/>
        <v>0</v>
      </c>
      <c r="Y71" s="38">
        <f>($C$7*$AA$9)/$Y$10</f>
        <v>233.33333333333334</v>
      </c>
      <c r="Z71" s="59">
        <f>SUM(N71:Y71)</f>
        <v>373.33333333333337</v>
      </c>
    </row>
    <row r="72" spans="1:26" ht="22.8" x14ac:dyDescent="0.4">
      <c r="A72" s="49"/>
      <c r="B72" s="31" t="s">
        <v>61</v>
      </c>
      <c r="C72" s="32" t="str">
        <f>'Plate Design'!J9</f>
        <v>10mM Buffer 2 - pH 6</v>
      </c>
      <c r="D72" s="32">
        <f>IF('Plate Design'!J42=0, "", 'Plate Design'!J42)</f>
        <v>6</v>
      </c>
      <c r="E72" s="32" t="str">
        <f t="array" ref="E72">IF('Plate Design'!J20=0, "", 'Plate Design'!J20)</f>
        <v>Buffer 2</v>
      </c>
      <c r="F72" s="32">
        <f t="array" ref="F72">IF('Plate Design'!J31=0, "", 'Plate Design'!J31)</f>
        <v>10</v>
      </c>
      <c r="G72" s="32" t="str">
        <f t="array" ref="G72">IF('Plate Design'!J53=0, "", 'Plate Design'!J53)</f>
        <v/>
      </c>
      <c r="H72" s="32" t="str">
        <f t="array" ref="H72">IF('Plate Design'!J64=0, "", 'Plate Design'!J64)</f>
        <v/>
      </c>
      <c r="I72" s="32" t="str">
        <f t="array" ref="I72">IF('Plate Design'!J75=0, "", 'Plate Design'!J75)</f>
        <v/>
      </c>
      <c r="J72" s="32" t="str">
        <f t="array" ref="J72">IF('Plate Design'!J86=0, "", 'Plate Design'!J86)</f>
        <v/>
      </c>
      <c r="K72" s="32" t="str">
        <f t="array" ref="K72">IF('Plate Design'!J97=0, "", 'Plate Design'!J97)</f>
        <v/>
      </c>
      <c r="L72" s="32" t="str">
        <f t="array" ref="L72">IF('Plate Design'!J108=0, "", 'Plate Design'!J108)</f>
        <v/>
      </c>
      <c r="M72" s="38">
        <f>$C$7-Z72</f>
        <v>1026.6666666666665</v>
      </c>
      <c r="N72" s="38">
        <v>0</v>
      </c>
      <c r="O72" s="38">
        <f t="shared" si="3"/>
        <v>0</v>
      </c>
      <c r="P72" s="38">
        <f t="shared" si="3"/>
        <v>0</v>
      </c>
      <c r="Q72" s="38">
        <v>0</v>
      </c>
      <c r="R72" s="38">
        <v>140</v>
      </c>
      <c r="S72" s="38">
        <f t="shared" si="13"/>
        <v>0</v>
      </c>
      <c r="T72" s="38">
        <f t="shared" si="13"/>
        <v>0</v>
      </c>
      <c r="U72" s="38">
        <f t="shared" si="13"/>
        <v>0</v>
      </c>
      <c r="V72" s="38">
        <f t="shared" si="13"/>
        <v>0</v>
      </c>
      <c r="W72" s="38">
        <f t="shared" si="13"/>
        <v>0</v>
      </c>
      <c r="X72" s="38">
        <f t="shared" si="12"/>
        <v>0</v>
      </c>
      <c r="Y72" s="38">
        <f>($C$7*$AA$9)/$Y$10</f>
        <v>233.33333333333334</v>
      </c>
      <c r="Z72" s="59">
        <f>SUM(N72:Y72)</f>
        <v>373.33333333333337</v>
      </c>
    </row>
    <row r="73" spans="1:26" ht="22.8" x14ac:dyDescent="0.4">
      <c r="A73" s="49"/>
      <c r="B73" s="31" t="s">
        <v>62</v>
      </c>
      <c r="C73" s="32" t="str">
        <f>'Plate Design'!J10</f>
        <v>10mM Buffer 2 - pH 6</v>
      </c>
      <c r="D73" s="32">
        <f>IF('Plate Design'!J43=0, "", 'Plate Design'!J43)</f>
        <v>6</v>
      </c>
      <c r="E73" s="32" t="str">
        <f t="array" ref="E73">IF('Plate Design'!J21=0, "", 'Plate Design'!J21)</f>
        <v>Buffer 2</v>
      </c>
      <c r="F73" s="32">
        <f t="array" ref="F73">IF('Plate Design'!J32=0, "", 'Plate Design'!J32)</f>
        <v>10</v>
      </c>
      <c r="G73" s="32" t="str">
        <f t="array" ref="G73">IF('Plate Design'!J54=0, "", 'Plate Design'!J54)</f>
        <v/>
      </c>
      <c r="H73" s="32" t="str">
        <f t="array" ref="H73">IF('Plate Design'!J65=0, "", 'Plate Design'!J65)</f>
        <v/>
      </c>
      <c r="I73" s="32" t="str">
        <f t="array" ref="I73">IF('Plate Design'!J76=0, "", 'Plate Design'!J76)</f>
        <v/>
      </c>
      <c r="J73" s="32" t="str">
        <f t="array" ref="J73">IF('Plate Design'!J87=0, "", 'Plate Design'!J87)</f>
        <v/>
      </c>
      <c r="K73" s="32" t="str">
        <f t="array" ref="K73">IF('Plate Design'!J98=0, "", 'Plate Design'!J98)</f>
        <v/>
      </c>
      <c r="L73" s="32" t="str">
        <f t="array" ref="L73">IF('Plate Design'!J109=0, "", 'Plate Design'!J109)</f>
        <v/>
      </c>
      <c r="M73" s="38">
        <f>$C$7-Z73</f>
        <v>1026.6666666666665</v>
      </c>
      <c r="N73" s="38">
        <v>0</v>
      </c>
      <c r="O73" s="38">
        <f t="shared" si="3"/>
        <v>0</v>
      </c>
      <c r="P73" s="38">
        <f t="shared" si="3"/>
        <v>0</v>
      </c>
      <c r="Q73" s="38">
        <v>0</v>
      </c>
      <c r="R73" s="38">
        <v>140</v>
      </c>
      <c r="S73" s="38">
        <f t="shared" si="13"/>
        <v>0</v>
      </c>
      <c r="T73" s="38">
        <f t="shared" si="13"/>
        <v>0</v>
      </c>
      <c r="U73" s="38">
        <f t="shared" si="13"/>
        <v>0</v>
      </c>
      <c r="V73" s="38">
        <f t="shared" si="13"/>
        <v>0</v>
      </c>
      <c r="W73" s="38">
        <f t="shared" si="13"/>
        <v>0</v>
      </c>
      <c r="X73" s="38">
        <f t="shared" si="12"/>
        <v>0</v>
      </c>
      <c r="Y73" s="38">
        <f>($C$7*$AA$9)/$Y$10</f>
        <v>233.33333333333334</v>
      </c>
      <c r="Z73" s="59">
        <f>SUM(N73:Y73)</f>
        <v>373.33333333333337</v>
      </c>
    </row>
    <row r="74" spans="1:26" ht="22.8" x14ac:dyDescent="0.4">
      <c r="A74" s="49"/>
      <c r="B74" s="31" t="s">
        <v>104</v>
      </c>
      <c r="C74" s="32" t="str">
        <f>'Plate Design'!$J$11</f>
        <v/>
      </c>
      <c r="D74" s="32" t="str">
        <f>IF('Plate Design'!J44=0, "", 'Plate Design'!J44)</f>
        <v/>
      </c>
      <c r="E74" s="32" t="str">
        <f t="array" ref="E74">IF('Plate Design'!J22=0, "", 'Plate Design'!J22)</f>
        <v/>
      </c>
      <c r="F74" s="32" t="str">
        <f t="array" ref="F74">IF('Plate Design'!J33=0, "", 'Plate Design'!J33)</f>
        <v/>
      </c>
      <c r="G74" s="32" t="str">
        <f t="array" ref="G74">IF('Plate Design'!J55=0, "", 'Plate Design'!J55)</f>
        <v/>
      </c>
      <c r="H74" s="32" t="str">
        <f t="array" ref="H74">IF('Plate Design'!J66=0, "", 'Plate Design'!J66)</f>
        <v/>
      </c>
      <c r="I74" s="32" t="str">
        <f t="array" ref="I74">IF('Plate Design'!J77=0, "", 'Plate Design'!J77)</f>
        <v/>
      </c>
      <c r="J74" s="32" t="str">
        <f t="array" ref="J74">IF('Plate Design'!J88=0, "", 'Plate Design'!J88)</f>
        <v/>
      </c>
      <c r="K74" s="32" t="str">
        <f t="array" ref="K74">IF('Plate Design'!J99=0, "", 'Plate Design'!J99)</f>
        <v/>
      </c>
      <c r="L74" s="32" t="str">
        <f t="array" ref="L74">IF('Plate Design'!J110=0, "", 'Plate Design'!J110)</f>
        <v/>
      </c>
      <c r="M74" s="38">
        <f>$C$7-Z74</f>
        <v>1400</v>
      </c>
      <c r="N74" s="38"/>
      <c r="O74" s="38">
        <f t="shared" si="3"/>
        <v>0</v>
      </c>
      <c r="P74" s="38">
        <f t="shared" si="3"/>
        <v>0</v>
      </c>
      <c r="Q74" s="38">
        <f t="shared" si="13"/>
        <v>0</v>
      </c>
      <c r="R74" s="38">
        <f t="shared" si="13"/>
        <v>0</v>
      </c>
      <c r="S74" s="38">
        <f t="shared" si="13"/>
        <v>0</v>
      </c>
      <c r="T74" s="38">
        <f t="shared" si="13"/>
        <v>0</v>
      </c>
      <c r="U74" s="38">
        <f t="shared" si="13"/>
        <v>0</v>
      </c>
      <c r="V74" s="38">
        <f t="shared" si="13"/>
        <v>0</v>
      </c>
      <c r="W74" s="38">
        <f t="shared" si="13"/>
        <v>0</v>
      </c>
      <c r="X74" s="38">
        <f t="shared" si="12"/>
        <v>0</v>
      </c>
      <c r="Y74" s="38"/>
      <c r="Z74" s="59">
        <f>SUM(N74:Y74)</f>
        <v>0</v>
      </c>
    </row>
    <row r="75" spans="1:26" ht="22.8" x14ac:dyDescent="0.4">
      <c r="A75" s="49"/>
      <c r="B75" s="31" t="s">
        <v>105</v>
      </c>
      <c r="C75" s="32" t="str">
        <f>'Plate Design'!$K$4</f>
        <v/>
      </c>
      <c r="D75" s="32" t="str">
        <f>IF('Plate Design'!K37=0, "", 'Plate Design'!K37)</f>
        <v/>
      </c>
      <c r="E75" s="32" t="str">
        <f t="array" ref="E75">IF('Plate Design'!K15=0, "", 'Plate Design'!K15)</f>
        <v/>
      </c>
      <c r="F75" s="32" t="str">
        <f t="array" ref="F75">IF('Plate Design'!K26=0, "", 'Plate Design'!K26)</f>
        <v/>
      </c>
      <c r="G75" s="32" t="str">
        <f t="array" ref="G75">IF('Plate Design'!K48=0, "", 'Plate Design'!K48)</f>
        <v/>
      </c>
      <c r="H75" s="32" t="str">
        <f t="array" ref="H75">IF('Plate Design'!K59=0, "", 'Plate Design'!K59)</f>
        <v/>
      </c>
      <c r="I75" s="32" t="str">
        <f t="array" ref="I75">IF('Plate Design'!K70=0, "", 'Plate Design'!K70)</f>
        <v/>
      </c>
      <c r="J75" s="32" t="str">
        <f t="array" ref="J75">IF('Plate Design'!K81=0, "", 'Plate Design'!K81)</f>
        <v/>
      </c>
      <c r="K75" s="32" t="str">
        <f t="array" ref="K75">IF('Plate Design'!K92=0, "", 'Plate Design'!K92)</f>
        <v/>
      </c>
      <c r="L75" s="32" t="str">
        <f t="array" ref="L75">IF('Plate Design'!K103=0, "", 'Plate Design'!K103)</f>
        <v/>
      </c>
      <c r="M75" s="38">
        <f>$C$7-Z75</f>
        <v>1400</v>
      </c>
      <c r="N75" s="38"/>
      <c r="O75" s="38">
        <f t="shared" si="3"/>
        <v>0</v>
      </c>
      <c r="P75" s="38">
        <f t="shared" si="3"/>
        <v>0</v>
      </c>
      <c r="Q75" s="38">
        <f t="shared" si="13"/>
        <v>0</v>
      </c>
      <c r="R75" s="38">
        <f t="shared" si="13"/>
        <v>0</v>
      </c>
      <c r="S75" s="38">
        <f t="shared" si="13"/>
        <v>0</v>
      </c>
      <c r="T75" s="38">
        <f t="shared" si="13"/>
        <v>0</v>
      </c>
      <c r="U75" s="38">
        <f t="shared" si="13"/>
        <v>0</v>
      </c>
      <c r="V75" s="38">
        <f t="shared" si="13"/>
        <v>0</v>
      </c>
      <c r="W75" s="38">
        <f t="shared" si="13"/>
        <v>0</v>
      </c>
      <c r="X75" s="38">
        <f t="shared" si="12"/>
        <v>0</v>
      </c>
      <c r="Y75" s="38"/>
      <c r="Z75" s="59">
        <f>SUM(N75:Y75)</f>
        <v>0</v>
      </c>
    </row>
    <row r="76" spans="1:26" ht="22.8" x14ac:dyDescent="0.4">
      <c r="A76" s="49"/>
      <c r="B76" s="31" t="s">
        <v>63</v>
      </c>
      <c r="C76" s="32" t="str">
        <f>'Plate Design'!K5</f>
        <v>10mM Buffer 3 - pH 6</v>
      </c>
      <c r="D76" s="32">
        <f>IF('Plate Design'!K38=0, "", 'Plate Design'!K38)</f>
        <v>6</v>
      </c>
      <c r="E76" s="32" t="str">
        <f t="array" ref="E76">IF('Plate Design'!K16=0, "", 'Plate Design'!K16)</f>
        <v>Buffer 3</v>
      </c>
      <c r="F76" s="32">
        <f t="array" ref="F76">IF('Plate Design'!K27=0, "", 'Plate Design'!K27)</f>
        <v>10</v>
      </c>
      <c r="G76" s="32" t="str">
        <f t="array" ref="G76">IF('Plate Design'!K49=0, "", 'Plate Design'!K49)</f>
        <v/>
      </c>
      <c r="H76" s="32" t="str">
        <f t="array" ref="H76">IF('Plate Design'!K60=0, "", 'Plate Design'!K60)</f>
        <v/>
      </c>
      <c r="I76" s="32" t="str">
        <f t="array" ref="I76">IF('Plate Design'!K71=0, "", 'Plate Design'!K71)</f>
        <v/>
      </c>
      <c r="J76" s="32" t="str">
        <f t="array" ref="J76">IF('Plate Design'!K82=0, "", 'Plate Design'!K82)</f>
        <v/>
      </c>
      <c r="K76" s="32" t="str">
        <f t="array" ref="K76">IF('Plate Design'!K93=0, "", 'Plate Design'!K93)</f>
        <v/>
      </c>
      <c r="L76" s="32" t="str">
        <f t="array" ref="L76">IF('Plate Design'!K104=0, "", 'Plate Design'!K104)</f>
        <v/>
      </c>
      <c r="M76" s="38">
        <f>$C$7-Z76</f>
        <v>1026.6666666666665</v>
      </c>
      <c r="N76" s="38">
        <v>0</v>
      </c>
      <c r="O76" s="38">
        <f t="shared" si="3"/>
        <v>0</v>
      </c>
      <c r="P76" s="38">
        <f t="shared" si="3"/>
        <v>0</v>
      </c>
      <c r="Q76" s="38">
        <f t="shared" si="13"/>
        <v>0</v>
      </c>
      <c r="R76" s="38">
        <f t="shared" si="13"/>
        <v>0</v>
      </c>
      <c r="S76" s="38">
        <v>140</v>
      </c>
      <c r="T76" s="38">
        <f t="shared" si="13"/>
        <v>0</v>
      </c>
      <c r="U76" s="38">
        <f t="shared" si="13"/>
        <v>0</v>
      </c>
      <c r="V76" s="38">
        <f t="shared" si="13"/>
        <v>0</v>
      </c>
      <c r="W76" s="38">
        <f t="shared" si="13"/>
        <v>0</v>
      </c>
      <c r="X76" s="38">
        <f t="shared" si="12"/>
        <v>0</v>
      </c>
      <c r="Y76" s="38">
        <f>($C$7*$AA$9)/$Y$10</f>
        <v>233.33333333333334</v>
      </c>
      <c r="Z76" s="59">
        <f>SUM(N76:Y76)</f>
        <v>373.33333333333337</v>
      </c>
    </row>
    <row r="77" spans="1:26" ht="22.8" x14ac:dyDescent="0.4">
      <c r="A77" s="49"/>
      <c r="B77" s="31" t="s">
        <v>64</v>
      </c>
      <c r="C77" s="32" t="str">
        <f>'Plate Design'!K6</f>
        <v>10mM Buffer 3 - pH 6</v>
      </c>
      <c r="D77" s="32">
        <f>IF('Plate Design'!K39=0, "", 'Plate Design'!K39)</f>
        <v>6</v>
      </c>
      <c r="E77" s="32" t="str">
        <f t="array" ref="E77">IF('Plate Design'!K17=0, "", 'Plate Design'!K17)</f>
        <v>Buffer 3</v>
      </c>
      <c r="F77" s="32">
        <f t="array" ref="F77">IF('Plate Design'!K28=0, "", 'Plate Design'!K28)</f>
        <v>10</v>
      </c>
      <c r="G77" s="32" t="str">
        <f t="array" ref="G77">IF('Plate Design'!K50=0, "", 'Plate Design'!K50)</f>
        <v/>
      </c>
      <c r="H77" s="32" t="str">
        <f t="array" ref="H77">IF('Plate Design'!K61=0, "", 'Plate Design'!K61)</f>
        <v/>
      </c>
      <c r="I77" s="32" t="str">
        <f t="array" ref="I77">IF('Plate Design'!K72=0, "", 'Plate Design'!K72)</f>
        <v/>
      </c>
      <c r="J77" s="32" t="str">
        <f t="array" ref="J77">IF('Plate Design'!K83=0, "", 'Plate Design'!K83)</f>
        <v/>
      </c>
      <c r="K77" s="32" t="str">
        <f t="array" ref="K77">IF('Plate Design'!K94=0, "", 'Plate Design'!K94)</f>
        <v/>
      </c>
      <c r="L77" s="32" t="str">
        <f t="array" ref="L77">IF('Plate Design'!K105=0, "", 'Plate Design'!K105)</f>
        <v/>
      </c>
      <c r="M77" s="38">
        <f>$C$7-Z77</f>
        <v>1026.6666666666665</v>
      </c>
      <c r="N77" s="38">
        <v>0</v>
      </c>
      <c r="O77" s="38">
        <f t="shared" si="3"/>
        <v>0</v>
      </c>
      <c r="P77" s="38">
        <f t="shared" si="3"/>
        <v>0</v>
      </c>
      <c r="Q77" s="38">
        <f t="shared" si="13"/>
        <v>0</v>
      </c>
      <c r="R77" s="38">
        <f t="shared" si="13"/>
        <v>0</v>
      </c>
      <c r="S77" s="38">
        <v>140</v>
      </c>
      <c r="T77" s="38">
        <f t="shared" si="13"/>
        <v>0</v>
      </c>
      <c r="U77" s="38">
        <f t="shared" si="13"/>
        <v>0</v>
      </c>
      <c r="V77" s="38">
        <f t="shared" si="13"/>
        <v>0</v>
      </c>
      <c r="W77" s="38">
        <f t="shared" si="13"/>
        <v>0</v>
      </c>
      <c r="X77" s="38">
        <f t="shared" si="12"/>
        <v>0</v>
      </c>
      <c r="Y77" s="38">
        <f>($C$7*$AA$9)/$Y$10</f>
        <v>233.33333333333334</v>
      </c>
      <c r="Z77" s="59">
        <f>SUM(N77:Y77)</f>
        <v>373.33333333333337</v>
      </c>
    </row>
    <row r="78" spans="1:26" ht="22.8" x14ac:dyDescent="0.4">
      <c r="A78" s="49"/>
      <c r="B78" s="31" t="s">
        <v>65</v>
      </c>
      <c r="C78" s="32" t="str">
        <f>'Plate Design'!K7</f>
        <v>10mM Buffer 3 - pH 6</v>
      </c>
      <c r="D78" s="32">
        <f>IF('Plate Design'!K40=0, "", 'Plate Design'!K40)</f>
        <v>6</v>
      </c>
      <c r="E78" s="32" t="str">
        <f t="array" ref="E78">IF('Plate Design'!K18=0, "", 'Plate Design'!K18)</f>
        <v>Buffer 3</v>
      </c>
      <c r="F78" s="32">
        <f t="array" ref="F78">IF('Plate Design'!K29=0, "", 'Plate Design'!K29)</f>
        <v>10</v>
      </c>
      <c r="G78" s="32" t="str">
        <f t="array" ref="G78">IF('Plate Design'!K51=0, "", 'Plate Design'!K51)</f>
        <v/>
      </c>
      <c r="H78" s="32" t="str">
        <f t="array" ref="H78">IF('Plate Design'!K62=0, "", 'Plate Design'!K62)</f>
        <v/>
      </c>
      <c r="I78" s="32" t="str">
        <f t="array" ref="I78">IF('Plate Design'!K73=0, "", 'Plate Design'!K73)</f>
        <v/>
      </c>
      <c r="J78" s="32" t="str">
        <f t="array" ref="J78">IF('Plate Design'!K84=0, "", 'Plate Design'!K84)</f>
        <v/>
      </c>
      <c r="K78" s="32" t="str">
        <f t="array" ref="K78">IF('Plate Design'!K95=0, "", 'Plate Design'!K95)</f>
        <v/>
      </c>
      <c r="L78" s="32" t="str">
        <f t="array" ref="L78">IF('Plate Design'!K106=0, "", 'Plate Design'!K106)</f>
        <v/>
      </c>
      <c r="M78" s="38">
        <f>$C$7-Z78</f>
        <v>1026.6666666666665</v>
      </c>
      <c r="N78" s="38">
        <v>0</v>
      </c>
      <c r="O78" s="38">
        <f t="shared" si="3"/>
        <v>0</v>
      </c>
      <c r="P78" s="38">
        <f t="shared" si="3"/>
        <v>0</v>
      </c>
      <c r="Q78" s="38">
        <f t="shared" si="13"/>
        <v>0</v>
      </c>
      <c r="R78" s="38">
        <f t="shared" si="13"/>
        <v>0</v>
      </c>
      <c r="S78" s="38">
        <v>140</v>
      </c>
      <c r="T78" s="38">
        <f t="shared" si="13"/>
        <v>0</v>
      </c>
      <c r="U78" s="38">
        <f t="shared" si="13"/>
        <v>0</v>
      </c>
      <c r="V78" s="38">
        <f t="shared" si="13"/>
        <v>0</v>
      </c>
      <c r="W78" s="38">
        <f t="shared" si="13"/>
        <v>0</v>
      </c>
      <c r="X78" s="38">
        <f t="shared" si="12"/>
        <v>0</v>
      </c>
      <c r="Y78" s="38">
        <f>($C$7*$AA$9)/$Y$10</f>
        <v>233.33333333333334</v>
      </c>
      <c r="Z78" s="59">
        <f>SUM(N78:Y78)</f>
        <v>373.33333333333337</v>
      </c>
    </row>
    <row r="79" spans="1:26" ht="22.8" x14ac:dyDescent="0.4">
      <c r="A79" s="49"/>
      <c r="B79" s="31" t="s">
        <v>66</v>
      </c>
      <c r="C79" s="32" t="str">
        <f>'Plate Design'!K8</f>
        <v>10mM Buffer 3 - pH 7</v>
      </c>
      <c r="D79" s="32">
        <f>IF('Plate Design'!K41=0, "", 'Plate Design'!K41)</f>
        <v>7</v>
      </c>
      <c r="E79" s="32" t="str">
        <f t="array" ref="E79">IF('Plate Design'!K19=0, "", 'Plate Design'!K19)</f>
        <v>Buffer 3</v>
      </c>
      <c r="F79" s="32">
        <f t="array" ref="F79">IF('Plate Design'!K30=0, "", 'Plate Design'!K30)</f>
        <v>10</v>
      </c>
      <c r="G79" s="32" t="str">
        <f t="array" ref="G79">IF('Plate Design'!K52=0, "", 'Plate Design'!K52)</f>
        <v/>
      </c>
      <c r="H79" s="32" t="str">
        <f t="array" ref="H79">IF('Plate Design'!K63=0, "", 'Plate Design'!K63)</f>
        <v/>
      </c>
      <c r="I79" s="32" t="str">
        <f t="array" ref="I79">IF('Plate Design'!K74=0, "", 'Plate Design'!K74)</f>
        <v/>
      </c>
      <c r="J79" s="32" t="str">
        <f t="array" ref="J79">IF('Plate Design'!K85=0, "", 'Plate Design'!K85)</f>
        <v/>
      </c>
      <c r="K79" s="32" t="str">
        <f t="array" ref="K79">IF('Plate Design'!K96=0, "", 'Plate Design'!K96)</f>
        <v/>
      </c>
      <c r="L79" s="32" t="str">
        <f t="array" ref="L79">IF('Plate Design'!K107=0, "", 'Plate Design'!K107)</f>
        <v/>
      </c>
      <c r="M79" s="38">
        <f>$C$7-Z79</f>
        <v>1026.6666666666665</v>
      </c>
      <c r="N79" s="38">
        <v>0</v>
      </c>
      <c r="O79" s="38">
        <f t="shared" si="3"/>
        <v>0</v>
      </c>
      <c r="P79" s="38">
        <f t="shared" si="3"/>
        <v>0</v>
      </c>
      <c r="Q79" s="38">
        <f t="shared" si="13"/>
        <v>0</v>
      </c>
      <c r="R79" s="38">
        <f t="shared" si="13"/>
        <v>0</v>
      </c>
      <c r="S79" s="38">
        <f t="shared" si="13"/>
        <v>0</v>
      </c>
      <c r="T79" s="38">
        <v>140</v>
      </c>
      <c r="U79" s="38">
        <f t="shared" si="13"/>
        <v>0</v>
      </c>
      <c r="V79" s="38">
        <f t="shared" si="13"/>
        <v>0</v>
      </c>
      <c r="W79" s="38">
        <f t="shared" si="13"/>
        <v>0</v>
      </c>
      <c r="X79" s="38">
        <f t="shared" si="12"/>
        <v>0</v>
      </c>
      <c r="Y79" s="38">
        <f>($C$7*$AA$9)/$Y$10</f>
        <v>233.33333333333334</v>
      </c>
      <c r="Z79" s="59">
        <f>SUM(N79:Y79)</f>
        <v>373.33333333333337</v>
      </c>
    </row>
    <row r="80" spans="1:26" ht="22.8" x14ac:dyDescent="0.4">
      <c r="A80" s="49"/>
      <c r="B80" s="31" t="s">
        <v>67</v>
      </c>
      <c r="C80" s="32" t="str">
        <f>'Plate Design'!K9</f>
        <v>10mM Buffer 3 - pH 7</v>
      </c>
      <c r="D80" s="32">
        <f>IF('Plate Design'!K42=0, "", 'Plate Design'!K42)</f>
        <v>7</v>
      </c>
      <c r="E80" s="32" t="str">
        <f t="array" ref="E80">IF('Plate Design'!K20=0, "", 'Plate Design'!K20)</f>
        <v>Buffer 3</v>
      </c>
      <c r="F80" s="32">
        <f t="array" ref="F80">IF('Plate Design'!K31=0, "", 'Plate Design'!K31)</f>
        <v>10</v>
      </c>
      <c r="G80" s="32" t="str">
        <f t="array" ref="G80">IF('Plate Design'!K53=0, "", 'Plate Design'!K53)</f>
        <v/>
      </c>
      <c r="H80" s="32" t="str">
        <f t="array" ref="H80">IF('Plate Design'!K64=0, "", 'Plate Design'!K64)</f>
        <v/>
      </c>
      <c r="I80" s="32" t="str">
        <f t="array" ref="I80">IF('Plate Design'!K75=0, "", 'Plate Design'!K75)</f>
        <v/>
      </c>
      <c r="J80" s="32" t="str">
        <f t="array" ref="J80">IF('Plate Design'!K86=0, "", 'Plate Design'!K86)</f>
        <v/>
      </c>
      <c r="K80" s="32" t="str">
        <f t="array" ref="K80">IF('Plate Design'!K97=0, "", 'Plate Design'!K97)</f>
        <v/>
      </c>
      <c r="L80" s="32" t="str">
        <f t="array" ref="L80">IF('Plate Design'!K108=0, "", 'Plate Design'!K108)</f>
        <v/>
      </c>
      <c r="M80" s="38">
        <f>$C$7-Z80</f>
        <v>1026.6666666666665</v>
      </c>
      <c r="N80" s="38">
        <v>0</v>
      </c>
      <c r="O80" s="38">
        <f t="shared" si="3"/>
        <v>0</v>
      </c>
      <c r="P80" s="38">
        <f t="shared" si="3"/>
        <v>0</v>
      </c>
      <c r="Q80" s="38">
        <f t="shared" ref="Q80:W96" si="14">IF($E80=Q$9,$F80/Q$10*$C$7,0)</f>
        <v>0</v>
      </c>
      <c r="R80" s="38">
        <f t="shared" si="14"/>
        <v>0</v>
      </c>
      <c r="S80" s="38">
        <f t="shared" si="14"/>
        <v>0</v>
      </c>
      <c r="T80" s="38">
        <v>140</v>
      </c>
      <c r="U80" s="38">
        <f t="shared" si="14"/>
        <v>0</v>
      </c>
      <c r="V80" s="38">
        <f t="shared" si="14"/>
        <v>0</v>
      </c>
      <c r="W80" s="38">
        <f t="shared" si="14"/>
        <v>0</v>
      </c>
      <c r="X80" s="38">
        <f t="shared" si="12"/>
        <v>0</v>
      </c>
      <c r="Y80" s="38">
        <f>($C$7*$AA$9)/$Y$10</f>
        <v>233.33333333333334</v>
      </c>
      <c r="Z80" s="59">
        <f>SUM(N80:Y80)</f>
        <v>373.33333333333337</v>
      </c>
    </row>
    <row r="81" spans="1:26" ht="22.8" x14ac:dyDescent="0.4">
      <c r="A81" s="49"/>
      <c r="B81" s="31" t="s">
        <v>68</v>
      </c>
      <c r="C81" s="32" t="str">
        <f>'Plate Design'!K10</f>
        <v>10mM Buffer 3 - pH 7</v>
      </c>
      <c r="D81" s="32">
        <f>IF('Plate Design'!K43=0, "", 'Plate Design'!K43)</f>
        <v>7</v>
      </c>
      <c r="E81" s="32" t="str">
        <f t="array" ref="E81">IF('Plate Design'!K21=0, "", 'Plate Design'!K21)</f>
        <v>Buffer 3</v>
      </c>
      <c r="F81" s="32">
        <f t="array" ref="F81">IF('Plate Design'!K32=0, "", 'Plate Design'!K32)</f>
        <v>10</v>
      </c>
      <c r="G81" s="32" t="str">
        <f t="array" ref="G81">IF('Plate Design'!K54=0, "", 'Plate Design'!K54)</f>
        <v/>
      </c>
      <c r="H81" s="32" t="str">
        <f t="array" ref="H81">IF('Plate Design'!K65=0, "", 'Plate Design'!K65)</f>
        <v/>
      </c>
      <c r="I81" s="32" t="str">
        <f t="array" ref="I81">IF('Plate Design'!K76=0, "", 'Plate Design'!K76)</f>
        <v/>
      </c>
      <c r="J81" s="32" t="str">
        <f t="array" ref="J81">IF('Plate Design'!K87=0, "", 'Plate Design'!K87)</f>
        <v/>
      </c>
      <c r="K81" s="32" t="str">
        <f t="array" ref="K81">IF('Plate Design'!K98=0, "", 'Plate Design'!K98)</f>
        <v/>
      </c>
      <c r="L81" s="32" t="str">
        <f t="array" ref="L81">IF('Plate Design'!K109=0, "", 'Plate Design'!K109)</f>
        <v/>
      </c>
      <c r="M81" s="38">
        <f>$C$7-Z81</f>
        <v>1026.6666666666665</v>
      </c>
      <c r="N81" s="38">
        <v>0</v>
      </c>
      <c r="O81" s="38">
        <f t="shared" si="3"/>
        <v>0</v>
      </c>
      <c r="P81" s="38">
        <f t="shared" si="3"/>
        <v>0</v>
      </c>
      <c r="Q81" s="38">
        <f t="shared" si="14"/>
        <v>0</v>
      </c>
      <c r="R81" s="38">
        <f t="shared" si="14"/>
        <v>0</v>
      </c>
      <c r="S81" s="38">
        <f t="shared" si="14"/>
        <v>0</v>
      </c>
      <c r="T81" s="38">
        <v>140</v>
      </c>
      <c r="U81" s="38">
        <f t="shared" si="14"/>
        <v>0</v>
      </c>
      <c r="V81" s="38">
        <f t="shared" si="14"/>
        <v>0</v>
      </c>
      <c r="W81" s="38">
        <f t="shared" si="14"/>
        <v>0</v>
      </c>
      <c r="X81" s="38">
        <f t="shared" si="12"/>
        <v>0</v>
      </c>
      <c r="Y81" s="38">
        <f>($C$7*$AA$9)/$Y$10</f>
        <v>233.33333333333334</v>
      </c>
      <c r="Z81" s="59">
        <f>SUM(N81:Y81)</f>
        <v>373.33333333333337</v>
      </c>
    </row>
    <row r="82" spans="1:26" ht="22.8" x14ac:dyDescent="0.4">
      <c r="A82" s="49"/>
      <c r="B82" s="31" t="s">
        <v>106</v>
      </c>
      <c r="C82" s="32" t="str">
        <f>'Plate Design'!$K$11</f>
        <v/>
      </c>
      <c r="D82" s="32" t="str">
        <f>IF('Plate Design'!K44=0, "", 'Plate Design'!K44)</f>
        <v/>
      </c>
      <c r="E82" s="32" t="str">
        <f t="array" ref="E82">IF('Plate Design'!K22=0, "", 'Plate Design'!K22)</f>
        <v/>
      </c>
      <c r="F82" s="32" t="str">
        <f t="array" ref="F82">IF('Plate Design'!K33=0, "", 'Plate Design'!K33)</f>
        <v/>
      </c>
      <c r="G82" s="32" t="str">
        <f t="array" ref="G82">IF('Plate Design'!K55=0, "", 'Plate Design'!K55)</f>
        <v/>
      </c>
      <c r="H82" s="32" t="str">
        <f t="array" ref="H82">IF('Plate Design'!K66=0, "", 'Plate Design'!K66)</f>
        <v/>
      </c>
      <c r="I82" s="32" t="str">
        <f t="array" ref="I82">IF('Plate Design'!K77=0, "", 'Plate Design'!K77)</f>
        <v/>
      </c>
      <c r="J82" s="32" t="str">
        <f t="array" ref="J82">IF('Plate Design'!K88=0, "", 'Plate Design'!K88)</f>
        <v/>
      </c>
      <c r="K82" s="32" t="str">
        <f t="array" ref="K82">IF('Plate Design'!K99=0, "", 'Plate Design'!K99)</f>
        <v/>
      </c>
      <c r="L82" s="32" t="str">
        <f t="array" ref="L82">IF('Plate Design'!K110=0, "", 'Plate Design'!K110)</f>
        <v/>
      </c>
      <c r="M82" s="38">
        <f>$C$7-Z82</f>
        <v>1400</v>
      </c>
      <c r="N82" s="38"/>
      <c r="O82" s="38">
        <f t="shared" si="3"/>
        <v>0</v>
      </c>
      <c r="P82" s="38">
        <f t="shared" si="3"/>
        <v>0</v>
      </c>
      <c r="Q82" s="38">
        <f t="shared" si="14"/>
        <v>0</v>
      </c>
      <c r="R82" s="38">
        <f t="shared" si="14"/>
        <v>0</v>
      </c>
      <c r="S82" s="38">
        <f t="shared" si="14"/>
        <v>0</v>
      </c>
      <c r="T82" s="38">
        <f t="shared" si="14"/>
        <v>0</v>
      </c>
      <c r="U82" s="38">
        <f t="shared" si="14"/>
        <v>0</v>
      </c>
      <c r="V82" s="38">
        <f t="shared" si="14"/>
        <v>0</v>
      </c>
      <c r="W82" s="38">
        <f t="shared" si="14"/>
        <v>0</v>
      </c>
      <c r="X82" s="38">
        <f t="shared" si="12"/>
        <v>0</v>
      </c>
      <c r="Y82" s="38"/>
      <c r="Z82" s="59">
        <f>SUM(N82:Y82)</f>
        <v>0</v>
      </c>
    </row>
    <row r="83" spans="1:26" ht="22.8" x14ac:dyDescent="0.4">
      <c r="A83" s="49"/>
      <c r="B83" s="31" t="s">
        <v>107</v>
      </c>
      <c r="C83" s="32" t="str">
        <f>'Plate Design'!$L$4</f>
        <v/>
      </c>
      <c r="D83" s="32" t="str">
        <f>IF('Plate Design'!L37=0, "", 'Plate Design'!L37)</f>
        <v/>
      </c>
      <c r="E83" s="32" t="str">
        <f t="array" ref="E83">IF('Plate Design'!L15=0, "", 'Plate Design'!L15)</f>
        <v/>
      </c>
      <c r="F83" s="32" t="str">
        <f t="array" ref="F83">IF('Plate Design'!L26=0, "", 'Plate Design'!L26)</f>
        <v/>
      </c>
      <c r="G83" s="32" t="str">
        <f t="array" ref="G83">IF('Plate Design'!L48=0, "", 'Plate Design'!L48)</f>
        <v/>
      </c>
      <c r="H83" s="32" t="str">
        <f t="array" ref="H83">IF('Plate Design'!L59=0, "", 'Plate Design'!L59)</f>
        <v/>
      </c>
      <c r="I83" s="32" t="str">
        <f t="array" ref="I83">IF('Plate Design'!L70=0, "", 'Plate Design'!L70)</f>
        <v/>
      </c>
      <c r="J83" s="32" t="str">
        <f t="array" ref="J83">IF('Plate Design'!L81=0, "", 'Plate Design'!L81)</f>
        <v/>
      </c>
      <c r="K83" s="32" t="str">
        <f t="array" ref="K83">IF('Plate Design'!L92=0, "", 'Plate Design'!L92)</f>
        <v/>
      </c>
      <c r="L83" s="32" t="str">
        <f t="array" ref="L83">IF('Plate Design'!L103=0, "", 'Plate Design'!L103)</f>
        <v/>
      </c>
      <c r="M83" s="38">
        <f>$C$7-Z83</f>
        <v>1400</v>
      </c>
      <c r="N83" s="38"/>
      <c r="O83" s="38">
        <f t="shared" si="3"/>
        <v>0</v>
      </c>
      <c r="P83" s="38">
        <f t="shared" si="3"/>
        <v>0</v>
      </c>
      <c r="Q83" s="38">
        <f t="shared" si="14"/>
        <v>0</v>
      </c>
      <c r="R83" s="38">
        <f t="shared" si="14"/>
        <v>0</v>
      </c>
      <c r="S83" s="38">
        <f t="shared" si="14"/>
        <v>0</v>
      </c>
      <c r="T83" s="38">
        <f t="shared" si="14"/>
        <v>0</v>
      </c>
      <c r="U83" s="38">
        <f t="shared" si="14"/>
        <v>0</v>
      </c>
      <c r="V83" s="38">
        <f t="shared" si="14"/>
        <v>0</v>
      </c>
      <c r="W83" s="38">
        <f t="shared" si="14"/>
        <v>0</v>
      </c>
      <c r="X83" s="38">
        <f t="shared" si="12"/>
        <v>0</v>
      </c>
      <c r="Y83" s="38"/>
      <c r="Z83" s="59">
        <f>SUM(N83:Y83)</f>
        <v>0</v>
      </c>
    </row>
    <row r="84" spans="1:26" ht="22.8" x14ac:dyDescent="0.4">
      <c r="A84" s="49"/>
      <c r="B84" s="31" t="s">
        <v>69</v>
      </c>
      <c r="C84" s="32" t="str">
        <f>'Plate Design'!L5</f>
        <v>10mM Buffer 4 - pH 7</v>
      </c>
      <c r="D84" s="32">
        <f>IF('Plate Design'!L38=0, "", 'Plate Design'!L38)</f>
        <v>7</v>
      </c>
      <c r="E84" s="32" t="str">
        <f t="array" ref="E84">IF('Plate Design'!L16=0, "", 'Plate Design'!L16)</f>
        <v>Buffer 4</v>
      </c>
      <c r="F84" s="32">
        <f t="array" ref="F84">IF('Plate Design'!L27=0, "", 'Plate Design'!L27)</f>
        <v>10</v>
      </c>
      <c r="G84" s="32" t="str">
        <f t="array" ref="G84">IF('Plate Design'!L49=0, "", 'Plate Design'!L49)</f>
        <v/>
      </c>
      <c r="H84" s="32" t="str">
        <f t="array" ref="H84">IF('Plate Design'!L60=0, "", 'Plate Design'!L60)</f>
        <v/>
      </c>
      <c r="I84" s="32" t="str">
        <f t="array" ref="I84">IF('Plate Design'!L71=0, "", 'Plate Design'!L71)</f>
        <v/>
      </c>
      <c r="J84" s="32" t="str">
        <f t="array" ref="J84">IF('Plate Design'!L82=0, "", 'Plate Design'!L82)</f>
        <v/>
      </c>
      <c r="K84" s="32" t="str">
        <f t="array" ref="K84">IF('Plate Design'!L93=0, "", 'Plate Design'!L93)</f>
        <v/>
      </c>
      <c r="L84" s="32" t="str">
        <f t="array" ref="L84">IF('Plate Design'!L104=0, "", 'Plate Design'!L104)</f>
        <v/>
      </c>
      <c r="M84" s="38">
        <f>$C$7-Z84</f>
        <v>1026.6666666666665</v>
      </c>
      <c r="N84" s="38">
        <v>0</v>
      </c>
      <c r="O84" s="38">
        <f t="shared" si="3"/>
        <v>0</v>
      </c>
      <c r="P84" s="38">
        <f t="shared" si="3"/>
        <v>0</v>
      </c>
      <c r="Q84" s="38">
        <f t="shared" si="14"/>
        <v>0</v>
      </c>
      <c r="R84" s="38">
        <f t="shared" si="14"/>
        <v>0</v>
      </c>
      <c r="S84" s="38">
        <f t="shared" si="14"/>
        <v>0</v>
      </c>
      <c r="T84" s="38">
        <f t="shared" si="14"/>
        <v>0</v>
      </c>
      <c r="U84" s="38">
        <v>140</v>
      </c>
      <c r="V84" s="38">
        <f t="shared" si="14"/>
        <v>0</v>
      </c>
      <c r="W84" s="38">
        <f t="shared" si="14"/>
        <v>0</v>
      </c>
      <c r="X84" s="38">
        <f t="shared" si="12"/>
        <v>0</v>
      </c>
      <c r="Y84" s="38">
        <f>($C$7*$AA$9)/$Y$10</f>
        <v>233.33333333333334</v>
      </c>
      <c r="Z84" s="59">
        <f>SUM(N84:Y84)</f>
        <v>373.33333333333337</v>
      </c>
    </row>
    <row r="85" spans="1:26" ht="22.8" x14ac:dyDescent="0.4">
      <c r="A85" s="49"/>
      <c r="B85" s="31" t="s">
        <v>70</v>
      </c>
      <c r="C85" s="32" t="str">
        <f>'Plate Design'!L6</f>
        <v>10mM Buffer 4 - pH 7</v>
      </c>
      <c r="D85" s="32">
        <f>IF('Plate Design'!L39=0, "", 'Plate Design'!L39)</f>
        <v>7</v>
      </c>
      <c r="E85" s="32" t="str">
        <f t="array" ref="E85">IF('Plate Design'!L17=0, "", 'Plate Design'!L17)</f>
        <v>Buffer 4</v>
      </c>
      <c r="F85" s="32">
        <f t="array" ref="F85">IF('Plate Design'!L28=0, "", 'Plate Design'!L28)</f>
        <v>10</v>
      </c>
      <c r="G85" s="32" t="str">
        <f t="array" ref="G85">IF('Plate Design'!L50=0, "", 'Plate Design'!L50)</f>
        <v/>
      </c>
      <c r="H85" s="32" t="str">
        <f t="array" ref="H85">IF('Plate Design'!L61=0, "", 'Plate Design'!L61)</f>
        <v/>
      </c>
      <c r="I85" s="32" t="str">
        <f t="array" ref="I85">IF('Plate Design'!L72=0, "", 'Plate Design'!L72)</f>
        <v/>
      </c>
      <c r="J85" s="32" t="str">
        <f t="array" ref="J85">IF('Plate Design'!L83=0, "", 'Plate Design'!L83)</f>
        <v/>
      </c>
      <c r="K85" s="32" t="str">
        <f t="array" ref="K85">IF('Plate Design'!L94=0, "", 'Plate Design'!L94)</f>
        <v/>
      </c>
      <c r="L85" s="32" t="str">
        <f t="array" ref="L85">IF('Plate Design'!L105=0, "", 'Plate Design'!L105)</f>
        <v/>
      </c>
      <c r="M85" s="38">
        <f>$C$7-Z85</f>
        <v>1026.6666666666665</v>
      </c>
      <c r="N85" s="38">
        <v>0</v>
      </c>
      <c r="O85" s="38">
        <f t="shared" si="3"/>
        <v>0</v>
      </c>
      <c r="P85" s="38">
        <f t="shared" si="3"/>
        <v>0</v>
      </c>
      <c r="Q85" s="38">
        <f t="shared" si="14"/>
        <v>0</v>
      </c>
      <c r="R85" s="38">
        <f t="shared" si="14"/>
        <v>0</v>
      </c>
      <c r="S85" s="38">
        <f t="shared" si="14"/>
        <v>0</v>
      </c>
      <c r="T85" s="38">
        <f t="shared" si="14"/>
        <v>0</v>
      </c>
      <c r="U85" s="38">
        <v>140</v>
      </c>
      <c r="V85" s="38">
        <f t="shared" si="14"/>
        <v>0</v>
      </c>
      <c r="W85" s="38">
        <f t="shared" si="14"/>
        <v>0</v>
      </c>
      <c r="X85" s="38">
        <f t="shared" si="12"/>
        <v>0</v>
      </c>
      <c r="Y85" s="38">
        <f>($C$7*$AA$9)/$Y$10</f>
        <v>233.33333333333334</v>
      </c>
      <c r="Z85" s="59">
        <f>SUM(N85:Y85)</f>
        <v>373.33333333333337</v>
      </c>
    </row>
    <row r="86" spans="1:26" ht="22.8" x14ac:dyDescent="0.4">
      <c r="A86" s="49"/>
      <c r="B86" s="31" t="s">
        <v>71</v>
      </c>
      <c r="C86" s="32" t="str">
        <f>'Plate Design'!L7</f>
        <v>10mM Buffer 4 - pH 7</v>
      </c>
      <c r="D86" s="32">
        <f>IF('Plate Design'!L40=0, "", 'Plate Design'!L40)</f>
        <v>7</v>
      </c>
      <c r="E86" s="32" t="str">
        <f t="array" ref="E86">IF('Plate Design'!L18=0, "", 'Plate Design'!L18)</f>
        <v>Buffer 4</v>
      </c>
      <c r="F86" s="32">
        <f t="array" ref="F86">IF('Plate Design'!L29=0, "", 'Plate Design'!L29)</f>
        <v>10</v>
      </c>
      <c r="G86" s="32" t="str">
        <f t="array" ref="G86">IF('Plate Design'!L51=0, "", 'Plate Design'!L51)</f>
        <v/>
      </c>
      <c r="H86" s="32" t="str">
        <f t="array" ref="H86">IF('Plate Design'!L62=0, "", 'Plate Design'!L62)</f>
        <v/>
      </c>
      <c r="I86" s="32" t="str">
        <f t="array" ref="I86">IF('Plate Design'!L73=0, "", 'Plate Design'!L73)</f>
        <v/>
      </c>
      <c r="J86" s="32" t="str">
        <f t="array" ref="J86">IF('Plate Design'!L84=0, "", 'Plate Design'!L84)</f>
        <v/>
      </c>
      <c r="K86" s="32" t="str">
        <f t="array" ref="K86">IF('Plate Design'!L95=0, "", 'Plate Design'!L95)</f>
        <v/>
      </c>
      <c r="L86" s="32" t="str">
        <f t="array" ref="L86">IF('Plate Design'!L106=0, "", 'Plate Design'!L106)</f>
        <v/>
      </c>
      <c r="M86" s="38">
        <f>$C$7-Z86</f>
        <v>1026.6666666666665</v>
      </c>
      <c r="N86" s="38">
        <v>0</v>
      </c>
      <c r="O86" s="38">
        <f t="shared" si="3"/>
        <v>0</v>
      </c>
      <c r="P86" s="38">
        <f t="shared" si="3"/>
        <v>0</v>
      </c>
      <c r="Q86" s="38">
        <f t="shared" si="14"/>
        <v>0</v>
      </c>
      <c r="R86" s="38">
        <f t="shared" si="14"/>
        <v>0</v>
      </c>
      <c r="S86" s="38">
        <f t="shared" si="14"/>
        <v>0</v>
      </c>
      <c r="T86" s="38">
        <f t="shared" si="14"/>
        <v>0</v>
      </c>
      <c r="U86" s="38">
        <v>140</v>
      </c>
      <c r="V86" s="38">
        <f t="shared" si="14"/>
        <v>0</v>
      </c>
      <c r="W86" s="38">
        <f t="shared" si="14"/>
        <v>0</v>
      </c>
      <c r="X86" s="38">
        <f t="shared" si="12"/>
        <v>0</v>
      </c>
      <c r="Y86" s="38">
        <f>($C$7*$AA$9)/$Y$10</f>
        <v>233.33333333333334</v>
      </c>
      <c r="Z86" s="59">
        <f>SUM(N86:Y86)</f>
        <v>373.33333333333337</v>
      </c>
    </row>
    <row r="87" spans="1:26" ht="22.8" x14ac:dyDescent="0.4">
      <c r="A87" s="49"/>
      <c r="B87" s="31" t="s">
        <v>72</v>
      </c>
      <c r="C87" s="32" t="str">
        <f>'Plate Design'!L8</f>
        <v>10mM Buffer 5 - pH 8</v>
      </c>
      <c r="D87" s="32">
        <f>IF('Plate Design'!L41=0, "", 'Plate Design'!L41)</f>
        <v>8</v>
      </c>
      <c r="E87" s="32" t="str">
        <f t="array" ref="E87">IF('Plate Design'!L19=0, "", 'Plate Design'!L19)</f>
        <v>Buffer 5</v>
      </c>
      <c r="F87" s="32">
        <f t="array" ref="F87">IF('Plate Design'!L30=0, "", 'Plate Design'!L30)</f>
        <v>10</v>
      </c>
      <c r="G87" s="32" t="str">
        <f t="array" ref="G87">IF('Plate Design'!L52=0, "", 'Plate Design'!L52)</f>
        <v/>
      </c>
      <c r="H87" s="32" t="str">
        <f t="array" ref="H87">IF('Plate Design'!L63=0, "", 'Plate Design'!L63)</f>
        <v/>
      </c>
      <c r="I87" s="32" t="str">
        <f t="array" ref="I87">IF('Plate Design'!L74=0, "", 'Plate Design'!L74)</f>
        <v/>
      </c>
      <c r="J87" s="32" t="str">
        <f t="array" ref="J87">IF('Plate Design'!L85=0, "", 'Plate Design'!L85)</f>
        <v/>
      </c>
      <c r="K87" s="32" t="str">
        <f t="array" ref="K87">IF('Plate Design'!L96=0, "", 'Plate Design'!L96)</f>
        <v/>
      </c>
      <c r="L87" s="32" t="str">
        <f t="array" ref="L87">IF('Plate Design'!L107=0, "", 'Plate Design'!L107)</f>
        <v/>
      </c>
      <c r="M87" s="38">
        <f>$C$7-Z87</f>
        <v>1026.6666666666665</v>
      </c>
      <c r="N87" s="38">
        <v>0</v>
      </c>
      <c r="O87" s="38">
        <f t="shared" si="3"/>
        <v>0</v>
      </c>
      <c r="P87" s="38">
        <f t="shared" si="3"/>
        <v>0</v>
      </c>
      <c r="Q87" s="38">
        <f t="shared" si="14"/>
        <v>0</v>
      </c>
      <c r="R87" s="38">
        <f t="shared" si="14"/>
        <v>0</v>
      </c>
      <c r="S87" s="38">
        <f t="shared" si="14"/>
        <v>0</v>
      </c>
      <c r="T87" s="38">
        <f t="shared" si="14"/>
        <v>0</v>
      </c>
      <c r="U87" s="38">
        <v>0</v>
      </c>
      <c r="V87" s="38">
        <v>140</v>
      </c>
      <c r="W87" s="38">
        <f t="shared" si="14"/>
        <v>0</v>
      </c>
      <c r="X87" s="38">
        <f t="shared" si="12"/>
        <v>0</v>
      </c>
      <c r="Y87" s="38">
        <f>($C$7*$AA$9)/$Y$10</f>
        <v>233.33333333333334</v>
      </c>
      <c r="Z87" s="59">
        <f>SUM(N87:Y87)</f>
        <v>373.33333333333337</v>
      </c>
    </row>
    <row r="88" spans="1:26" ht="22.8" x14ac:dyDescent="0.4">
      <c r="A88" s="49"/>
      <c r="B88" s="31" t="s">
        <v>73</v>
      </c>
      <c r="C88" s="32" t="str">
        <f>'Plate Design'!L9</f>
        <v>10mM Buffer 5 - pH 8</v>
      </c>
      <c r="D88" s="32">
        <f>IF('Plate Design'!L42=0, "", 'Plate Design'!L42)</f>
        <v>8</v>
      </c>
      <c r="E88" s="32" t="str">
        <f t="array" ref="E88">IF('Plate Design'!L20=0, "", 'Plate Design'!L20)</f>
        <v>Buffer 5</v>
      </c>
      <c r="F88" s="32">
        <f t="array" ref="F88">IF('Plate Design'!L31=0, "", 'Plate Design'!L31)</f>
        <v>10</v>
      </c>
      <c r="G88" s="32" t="str">
        <f t="array" ref="G88">IF('Plate Design'!L53=0, "", 'Plate Design'!L53)</f>
        <v/>
      </c>
      <c r="H88" s="32" t="str">
        <f t="array" ref="H88">IF('Plate Design'!L64=0, "", 'Plate Design'!L64)</f>
        <v/>
      </c>
      <c r="I88" s="32" t="str">
        <f t="array" ref="I88">IF('Plate Design'!L75=0, "", 'Plate Design'!L75)</f>
        <v/>
      </c>
      <c r="J88" s="32" t="str">
        <f t="array" ref="J88">IF('Plate Design'!L86=0, "", 'Plate Design'!L86)</f>
        <v/>
      </c>
      <c r="K88" s="32" t="str">
        <f t="array" ref="K88">IF('Plate Design'!L97=0, "", 'Plate Design'!L97)</f>
        <v/>
      </c>
      <c r="L88" s="32" t="str">
        <f t="array" ref="L88">IF('Plate Design'!L108=0, "", 'Plate Design'!L108)</f>
        <v/>
      </c>
      <c r="M88" s="38">
        <f>$C$7-Z88</f>
        <v>1026.6666666666665</v>
      </c>
      <c r="N88" s="38">
        <v>0</v>
      </c>
      <c r="O88" s="38">
        <f t="shared" si="3"/>
        <v>0</v>
      </c>
      <c r="P88" s="38">
        <f t="shared" si="3"/>
        <v>0</v>
      </c>
      <c r="Q88" s="38">
        <f t="shared" si="14"/>
        <v>0</v>
      </c>
      <c r="R88" s="38">
        <f t="shared" si="14"/>
        <v>0</v>
      </c>
      <c r="S88" s="38">
        <f t="shared" si="14"/>
        <v>0</v>
      </c>
      <c r="T88" s="38">
        <f t="shared" si="14"/>
        <v>0</v>
      </c>
      <c r="U88" s="38">
        <v>0</v>
      </c>
      <c r="V88" s="38">
        <v>140</v>
      </c>
      <c r="W88" s="38">
        <f t="shared" si="14"/>
        <v>0</v>
      </c>
      <c r="X88" s="38">
        <f t="shared" si="12"/>
        <v>0</v>
      </c>
      <c r="Y88" s="38">
        <f>($C$7*$AA$9)/$Y$10</f>
        <v>233.33333333333334</v>
      </c>
      <c r="Z88" s="59">
        <f>SUM(N88:Y88)</f>
        <v>373.33333333333337</v>
      </c>
    </row>
    <row r="89" spans="1:26" ht="22.8" x14ac:dyDescent="0.4">
      <c r="A89" s="49"/>
      <c r="B89" s="31" t="s">
        <v>74</v>
      </c>
      <c r="C89" s="32" t="str">
        <f>'Plate Design'!L10</f>
        <v>10mM Buffer 5 - pH 8</v>
      </c>
      <c r="D89" s="32">
        <f>IF('Plate Design'!L43=0, "", 'Plate Design'!L43)</f>
        <v>8</v>
      </c>
      <c r="E89" s="32" t="str">
        <f t="array" ref="E89">IF('Plate Design'!L21=0, "", 'Plate Design'!L21)</f>
        <v>Buffer 5</v>
      </c>
      <c r="F89" s="32">
        <f t="array" ref="F89">IF('Plate Design'!L32=0, "", 'Plate Design'!L32)</f>
        <v>10</v>
      </c>
      <c r="G89" s="32" t="str">
        <f t="array" ref="G89">IF('Plate Design'!L54=0, "", 'Plate Design'!L54)</f>
        <v/>
      </c>
      <c r="H89" s="32" t="str">
        <f t="array" ref="H89">IF('Plate Design'!L65=0, "", 'Plate Design'!L65)</f>
        <v/>
      </c>
      <c r="I89" s="32" t="str">
        <f t="array" ref="I89">IF('Plate Design'!L76=0, "", 'Plate Design'!L76)</f>
        <v/>
      </c>
      <c r="J89" s="32" t="str">
        <f t="array" ref="J89">IF('Plate Design'!L87=0, "", 'Plate Design'!L87)</f>
        <v/>
      </c>
      <c r="K89" s="32" t="str">
        <f t="array" ref="K89">IF('Plate Design'!L98=0, "", 'Plate Design'!L98)</f>
        <v/>
      </c>
      <c r="L89" s="32" t="str">
        <f t="array" ref="L89">IF('Plate Design'!L109=0, "", 'Plate Design'!L109)</f>
        <v/>
      </c>
      <c r="M89" s="38">
        <f>$C$7-Z89</f>
        <v>1026.6666666666665</v>
      </c>
      <c r="N89" s="38">
        <v>0</v>
      </c>
      <c r="O89" s="38">
        <f t="shared" si="3"/>
        <v>0</v>
      </c>
      <c r="P89" s="38">
        <f t="shared" si="3"/>
        <v>0</v>
      </c>
      <c r="Q89" s="38">
        <f t="shared" si="14"/>
        <v>0</v>
      </c>
      <c r="R89" s="38">
        <f t="shared" si="14"/>
        <v>0</v>
      </c>
      <c r="S89" s="38">
        <f t="shared" si="14"/>
        <v>0</v>
      </c>
      <c r="T89" s="38">
        <f t="shared" si="14"/>
        <v>0</v>
      </c>
      <c r="U89" s="38">
        <v>0</v>
      </c>
      <c r="V89" s="38">
        <v>140</v>
      </c>
      <c r="W89" s="38">
        <f t="shared" si="14"/>
        <v>0</v>
      </c>
      <c r="X89" s="38">
        <f t="shared" si="12"/>
        <v>0</v>
      </c>
      <c r="Y89" s="38">
        <f>($C$7*$AA$9)/$Y$10</f>
        <v>233.33333333333334</v>
      </c>
      <c r="Z89" s="59">
        <f>SUM(N89:Y89)</f>
        <v>373.33333333333337</v>
      </c>
    </row>
    <row r="90" spans="1:26" ht="22.8" x14ac:dyDescent="0.4">
      <c r="A90" s="49"/>
      <c r="B90" s="31" t="s">
        <v>108</v>
      </c>
      <c r="C90" s="32" t="str">
        <f>'Plate Design'!$L$11</f>
        <v/>
      </c>
      <c r="D90" s="32" t="str">
        <f>IF('Plate Design'!L44=0, "", 'Plate Design'!L44)</f>
        <v/>
      </c>
      <c r="E90" s="32" t="str">
        <f t="array" ref="E90">IF('Plate Design'!L22=0, "", 'Plate Design'!L22)</f>
        <v/>
      </c>
      <c r="F90" s="32" t="str">
        <f t="array" ref="F90">IF('Plate Design'!L33=0, "", 'Plate Design'!L33)</f>
        <v/>
      </c>
      <c r="G90" s="32" t="str">
        <f t="array" ref="G90">IF('Plate Design'!L55=0, "", 'Plate Design'!L55)</f>
        <v/>
      </c>
      <c r="H90" s="32" t="str">
        <f t="array" ref="H90">IF('Plate Design'!L66=0, "", 'Plate Design'!L66)</f>
        <v/>
      </c>
      <c r="I90" s="32" t="str">
        <f t="array" ref="I90">IF('Plate Design'!L77=0, "", 'Plate Design'!L77)</f>
        <v/>
      </c>
      <c r="J90" s="32" t="str">
        <f t="array" ref="J90">IF('Plate Design'!L88=0, "", 'Plate Design'!L88)</f>
        <v/>
      </c>
      <c r="K90" s="32" t="str">
        <f t="array" ref="K90">IF('Plate Design'!L99=0, "", 'Plate Design'!L99)</f>
        <v/>
      </c>
      <c r="L90" s="32" t="str">
        <f t="array" ref="L90">IF('Plate Design'!L110=0, "", 'Plate Design'!L110)</f>
        <v/>
      </c>
      <c r="M90" s="38">
        <f>$C$7-Z90</f>
        <v>1400</v>
      </c>
      <c r="N90" s="38"/>
      <c r="O90" s="38">
        <f t="shared" si="3"/>
        <v>0</v>
      </c>
      <c r="P90" s="38">
        <f t="shared" si="3"/>
        <v>0</v>
      </c>
      <c r="Q90" s="38">
        <f t="shared" si="14"/>
        <v>0</v>
      </c>
      <c r="R90" s="38">
        <f t="shared" si="14"/>
        <v>0</v>
      </c>
      <c r="S90" s="38">
        <f t="shared" si="14"/>
        <v>0</v>
      </c>
      <c r="T90" s="38">
        <f t="shared" si="14"/>
        <v>0</v>
      </c>
      <c r="U90" s="38">
        <f t="shared" si="14"/>
        <v>0</v>
      </c>
      <c r="V90" s="38">
        <f t="shared" si="14"/>
        <v>0</v>
      </c>
      <c r="W90" s="38">
        <f t="shared" si="14"/>
        <v>0</v>
      </c>
      <c r="X90" s="38">
        <f t="shared" si="12"/>
        <v>0</v>
      </c>
      <c r="Y90" s="38"/>
      <c r="Z90" s="59">
        <f>SUM(N90:Y90)</f>
        <v>0</v>
      </c>
    </row>
    <row r="91" spans="1:26" ht="22.8" x14ac:dyDescent="0.4">
      <c r="A91" s="49"/>
      <c r="B91" s="31" t="s">
        <v>109</v>
      </c>
      <c r="C91" s="32" t="str">
        <f>'Plate Design'!$M$4</f>
        <v/>
      </c>
      <c r="D91" s="32" t="str">
        <f>IF('Plate Design'!M37=0, "", 'Plate Design'!M37)</f>
        <v/>
      </c>
      <c r="E91" s="32" t="str">
        <f t="array" ref="E91">IF('Plate Design'!M15=0, "", 'Plate Design'!M15)</f>
        <v/>
      </c>
      <c r="F91" s="32" t="str">
        <f t="array" ref="F91">IF('Plate Design'!M26=0, "", 'Plate Design'!M26)</f>
        <v/>
      </c>
      <c r="G91" s="32" t="str">
        <f t="array" ref="G91">IF('Plate Design'!M48=0, "", 'Plate Design'!M48)</f>
        <v/>
      </c>
      <c r="H91" s="32" t="str">
        <f t="array" ref="H91">IF('Plate Design'!M59=0, "", 'Plate Design'!M59)</f>
        <v/>
      </c>
      <c r="I91" s="32" t="str">
        <f t="array" ref="I91">IF('Plate Design'!M70=0, "", 'Plate Design'!M70)</f>
        <v/>
      </c>
      <c r="J91" s="32" t="str">
        <f t="array" ref="J91">IF('Plate Design'!M81=0, "", 'Plate Design'!M81)</f>
        <v/>
      </c>
      <c r="K91" s="32" t="str">
        <f t="array" ref="K91">IF('Plate Design'!M92=0, "", 'Plate Design'!M92)</f>
        <v/>
      </c>
      <c r="L91" s="32" t="str">
        <f t="array" ref="L91">IF('Plate Design'!M103=0, "", 'Plate Design'!M103)</f>
        <v/>
      </c>
      <c r="M91" s="38">
        <f>$C$7-Z91</f>
        <v>1400</v>
      </c>
      <c r="N91" s="38"/>
      <c r="O91" s="38">
        <f t="shared" ref="O91:P106" si="15">IF($E91=O$9,$F91/O$10*$C$7,0)</f>
        <v>0</v>
      </c>
      <c r="P91" s="38">
        <f t="shared" si="15"/>
        <v>0</v>
      </c>
      <c r="Q91" s="38">
        <f t="shared" si="14"/>
        <v>0</v>
      </c>
      <c r="R91" s="38">
        <f t="shared" si="14"/>
        <v>0</v>
      </c>
      <c r="S91" s="38">
        <f t="shared" si="14"/>
        <v>0</v>
      </c>
      <c r="T91" s="38">
        <f t="shared" si="14"/>
        <v>0</v>
      </c>
      <c r="U91" s="38">
        <f t="shared" si="14"/>
        <v>0</v>
      </c>
      <c r="V91" s="38">
        <f t="shared" si="14"/>
        <v>0</v>
      </c>
      <c r="W91" s="38">
        <f t="shared" si="14"/>
        <v>0</v>
      </c>
      <c r="X91" s="38">
        <f t="shared" si="12"/>
        <v>0</v>
      </c>
      <c r="Y91" s="38"/>
      <c r="Z91" s="59">
        <f>SUM(N91:Y91)</f>
        <v>0</v>
      </c>
    </row>
    <row r="92" spans="1:26" ht="22.8" x14ac:dyDescent="0.4">
      <c r="A92" s="49"/>
      <c r="B92" s="31" t="s">
        <v>75</v>
      </c>
      <c r="C92" s="32" t="str">
        <f>'Plate Design'!M5</f>
        <v>10mM Buffer 6 - pH 9</v>
      </c>
      <c r="D92" s="32">
        <f>IF('Plate Design'!M38=0, "", 'Plate Design'!M38)</f>
        <v>9</v>
      </c>
      <c r="E92" s="32" t="str">
        <f>IF('Plate Design'!M16=0, "", 'Plate Design'!M16)</f>
        <v>Buffer 6</v>
      </c>
      <c r="F92" s="32">
        <f t="array" ref="F92">IF('Plate Design'!M27=0, "", 'Plate Design'!M27)</f>
        <v>10</v>
      </c>
      <c r="G92" s="32" t="str">
        <f t="array" ref="G92">IF('Plate Design'!M49=0, "", 'Plate Design'!M49)</f>
        <v/>
      </c>
      <c r="H92" s="32" t="str">
        <f t="array" ref="H92">IF('Plate Design'!M60=0, "", 'Plate Design'!M60)</f>
        <v/>
      </c>
      <c r="I92" s="32" t="str">
        <f t="array" ref="I92">IF('Plate Design'!M71=0, "", 'Plate Design'!M71)</f>
        <v/>
      </c>
      <c r="J92" s="32" t="str">
        <f t="array" ref="J92">IF('Plate Design'!M82=0, "", 'Plate Design'!M82)</f>
        <v/>
      </c>
      <c r="K92" s="32" t="str">
        <f t="array" ref="K92">IF('Plate Design'!M93=0, "", 'Plate Design'!M93)</f>
        <v/>
      </c>
      <c r="L92" s="32" t="str">
        <f t="array" ref="L92">IF('Plate Design'!M104=0, "", 'Plate Design'!M104)</f>
        <v/>
      </c>
      <c r="M92" s="38">
        <f>$C$7-Z92</f>
        <v>1026.6666666666665</v>
      </c>
      <c r="N92" s="38">
        <v>0</v>
      </c>
      <c r="O92" s="38">
        <f t="shared" si="15"/>
        <v>0</v>
      </c>
      <c r="P92" s="38">
        <f t="shared" si="15"/>
        <v>0</v>
      </c>
      <c r="Q92" s="38">
        <f t="shared" si="14"/>
        <v>0</v>
      </c>
      <c r="R92" s="38">
        <f t="shared" si="14"/>
        <v>0</v>
      </c>
      <c r="S92" s="38">
        <f t="shared" si="14"/>
        <v>0</v>
      </c>
      <c r="T92" s="38">
        <f t="shared" si="14"/>
        <v>0</v>
      </c>
      <c r="U92" s="38">
        <f t="shared" si="14"/>
        <v>0</v>
      </c>
      <c r="V92" s="38">
        <v>0</v>
      </c>
      <c r="W92" s="38">
        <v>140</v>
      </c>
      <c r="X92" s="38">
        <f t="shared" si="12"/>
        <v>0</v>
      </c>
      <c r="Y92" s="38">
        <f>($C$7*$AA$9)/$Y$10</f>
        <v>233.33333333333334</v>
      </c>
      <c r="Z92" s="59">
        <f>SUM(N92:Y92)</f>
        <v>373.33333333333337</v>
      </c>
    </row>
    <row r="93" spans="1:26" ht="22.8" x14ac:dyDescent="0.4">
      <c r="A93" s="49"/>
      <c r="B93" s="31" t="s">
        <v>76</v>
      </c>
      <c r="C93" s="32" t="str">
        <f>'Plate Design'!M6</f>
        <v>10mM Buffer 6 - pH 9</v>
      </c>
      <c r="D93" s="32">
        <f>IF('Plate Design'!M39=0, "", 'Plate Design'!M39)</f>
        <v>9</v>
      </c>
      <c r="E93" s="32" t="str">
        <f>IF('Plate Design'!M17=0, "", 'Plate Design'!M17)</f>
        <v>Buffer 6</v>
      </c>
      <c r="F93" s="32">
        <f t="array" ref="F93">IF('Plate Design'!M28=0, "", 'Plate Design'!M28)</f>
        <v>10</v>
      </c>
      <c r="G93" s="32" t="str">
        <f t="array" ref="G93">IF('Plate Design'!M50=0, "", 'Plate Design'!M50)</f>
        <v/>
      </c>
      <c r="H93" s="32" t="str">
        <f t="array" ref="H93">IF('Plate Design'!M61=0, "", 'Plate Design'!M61)</f>
        <v/>
      </c>
      <c r="I93" s="32" t="str">
        <f t="array" ref="I93">IF('Plate Design'!M72=0, "", 'Plate Design'!M72)</f>
        <v/>
      </c>
      <c r="J93" s="32" t="str">
        <f t="array" ref="J93">IF('Plate Design'!M83=0, "", 'Plate Design'!M83)</f>
        <v/>
      </c>
      <c r="K93" s="32" t="str">
        <f t="array" ref="K93">IF('Plate Design'!M94=0, "", 'Plate Design'!M94)</f>
        <v/>
      </c>
      <c r="L93" s="32" t="str">
        <f t="array" ref="L93">IF('Plate Design'!M105=0, "", 'Plate Design'!M105)</f>
        <v/>
      </c>
      <c r="M93" s="38">
        <f>$C$7-Z93</f>
        <v>1026.6666666666665</v>
      </c>
      <c r="N93" s="38">
        <v>0</v>
      </c>
      <c r="O93" s="38">
        <f t="shared" si="15"/>
        <v>0</v>
      </c>
      <c r="P93" s="38">
        <f t="shared" si="15"/>
        <v>0</v>
      </c>
      <c r="Q93" s="38">
        <f t="shared" si="14"/>
        <v>0</v>
      </c>
      <c r="R93" s="38">
        <f t="shared" si="14"/>
        <v>0</v>
      </c>
      <c r="S93" s="38">
        <f t="shared" si="14"/>
        <v>0</v>
      </c>
      <c r="T93" s="38">
        <f t="shared" si="14"/>
        <v>0</v>
      </c>
      <c r="U93" s="38">
        <f t="shared" si="14"/>
        <v>0</v>
      </c>
      <c r="V93" s="38">
        <v>0</v>
      </c>
      <c r="W93" s="38">
        <v>140</v>
      </c>
      <c r="X93" s="38">
        <f t="shared" si="12"/>
        <v>0</v>
      </c>
      <c r="Y93" s="38">
        <f>($C$7*$AA$9)/$Y$10</f>
        <v>233.33333333333334</v>
      </c>
      <c r="Z93" s="59">
        <f>SUM(N93:Y93)</f>
        <v>373.33333333333337</v>
      </c>
    </row>
    <row r="94" spans="1:26" ht="22.8" x14ac:dyDescent="0.4">
      <c r="A94" s="49"/>
      <c r="B94" s="31" t="s">
        <v>77</v>
      </c>
      <c r="C94" s="32" t="str">
        <f>'Plate Design'!M7</f>
        <v>10mM Buffer 6 - pH 9</v>
      </c>
      <c r="D94" s="32">
        <f>IF('Plate Design'!M40=0, "", 'Plate Design'!M40)</f>
        <v>9</v>
      </c>
      <c r="E94" s="32" t="str">
        <f>IF('Plate Design'!M18=0, "", 'Plate Design'!M18)</f>
        <v>Buffer 6</v>
      </c>
      <c r="F94" s="32">
        <f t="array" ref="F94">IF('Plate Design'!M29=0, "", 'Plate Design'!M29)</f>
        <v>10</v>
      </c>
      <c r="G94" s="32" t="str">
        <f t="array" ref="G94">IF('Plate Design'!M51=0, "", 'Plate Design'!M51)</f>
        <v/>
      </c>
      <c r="H94" s="32" t="str">
        <f t="array" ref="H94">IF('Plate Design'!M62=0, "", 'Plate Design'!M62)</f>
        <v/>
      </c>
      <c r="I94" s="32" t="str">
        <f t="array" ref="I94">IF('Plate Design'!M73=0, "", 'Plate Design'!M73)</f>
        <v/>
      </c>
      <c r="J94" s="32" t="str">
        <f t="array" ref="J94">IF('Plate Design'!M84=0, "", 'Plate Design'!M84)</f>
        <v/>
      </c>
      <c r="K94" s="32" t="str">
        <f t="array" ref="K94">IF('Plate Design'!M95=0, "", 'Plate Design'!M95)</f>
        <v/>
      </c>
      <c r="L94" s="32" t="str">
        <f t="array" ref="L94">IF('Plate Design'!M106=0, "", 'Plate Design'!M106)</f>
        <v/>
      </c>
      <c r="M94" s="38">
        <f>$C$7-Z94</f>
        <v>1026.6666666666665</v>
      </c>
      <c r="N94" s="38">
        <v>0</v>
      </c>
      <c r="O94" s="38">
        <f t="shared" si="15"/>
        <v>0</v>
      </c>
      <c r="P94" s="38">
        <f t="shared" si="15"/>
        <v>0</v>
      </c>
      <c r="Q94" s="38">
        <f t="shared" si="14"/>
        <v>0</v>
      </c>
      <c r="R94" s="38">
        <f t="shared" si="14"/>
        <v>0</v>
      </c>
      <c r="S94" s="38">
        <f t="shared" si="14"/>
        <v>0</v>
      </c>
      <c r="T94" s="38">
        <f t="shared" si="14"/>
        <v>0</v>
      </c>
      <c r="U94" s="38">
        <f t="shared" si="14"/>
        <v>0</v>
      </c>
      <c r="V94" s="38">
        <v>0</v>
      </c>
      <c r="W94" s="38">
        <v>140</v>
      </c>
      <c r="X94" s="38">
        <f t="shared" si="12"/>
        <v>0</v>
      </c>
      <c r="Y94" s="38">
        <f>($C$7*$AA$9)/$Y$10</f>
        <v>233.33333333333334</v>
      </c>
      <c r="Z94" s="59">
        <f>SUM(N94:Y94)</f>
        <v>373.33333333333337</v>
      </c>
    </row>
    <row r="95" spans="1:26" ht="22.8" x14ac:dyDescent="0.4">
      <c r="A95" s="49"/>
      <c r="B95" s="31" t="s">
        <v>78</v>
      </c>
      <c r="C95" s="32" t="str">
        <f>'Plate Design'!M8</f>
        <v>10mM Buffer 7 - pH 6.8</v>
      </c>
      <c r="D95" s="32">
        <f>IF('Plate Design'!M41=0, "", 'Plate Design'!M41)</f>
        <v>6.8</v>
      </c>
      <c r="E95" s="32" t="str">
        <f>IF('Plate Design'!M19=0, "", 'Plate Design'!M19)</f>
        <v>Buffer 7</v>
      </c>
      <c r="F95" s="32">
        <f t="array" ref="F95">IF('Plate Design'!M30=0, "", 'Plate Design'!M30)</f>
        <v>10</v>
      </c>
      <c r="G95" s="32" t="str">
        <f t="array" ref="G95">IF('Plate Design'!M52=0, "", 'Plate Design'!M52)</f>
        <v/>
      </c>
      <c r="H95" s="32" t="str">
        <f t="array" ref="H95">IF('Plate Design'!M63=0, "", 'Plate Design'!M63)</f>
        <v/>
      </c>
      <c r="I95" s="32" t="str">
        <f t="array" ref="I95">IF('Plate Design'!M74=0, "", 'Plate Design'!M74)</f>
        <v/>
      </c>
      <c r="J95" s="32" t="str">
        <f t="array" ref="J95">IF('Plate Design'!M85=0, "", 'Plate Design'!M85)</f>
        <v/>
      </c>
      <c r="K95" s="32" t="str">
        <f t="array" ref="K95">IF('Plate Design'!M96=0, "", 'Plate Design'!M96)</f>
        <v/>
      </c>
      <c r="L95" s="32" t="str">
        <f t="array" ref="L95">IF('Plate Design'!M107=0, "", 'Plate Design'!M107)</f>
        <v/>
      </c>
      <c r="M95" s="38">
        <f>$C$7-Z95</f>
        <v>1026.6666666666665</v>
      </c>
      <c r="N95" s="38">
        <v>0</v>
      </c>
      <c r="O95" s="38">
        <f t="shared" si="15"/>
        <v>0</v>
      </c>
      <c r="P95" s="38">
        <f t="shared" si="15"/>
        <v>0</v>
      </c>
      <c r="Q95" s="38">
        <f t="shared" si="14"/>
        <v>0</v>
      </c>
      <c r="R95" s="38">
        <f t="shared" si="14"/>
        <v>0</v>
      </c>
      <c r="S95" s="38">
        <f t="shared" si="14"/>
        <v>0</v>
      </c>
      <c r="T95" s="38">
        <f t="shared" si="14"/>
        <v>0</v>
      </c>
      <c r="U95" s="38">
        <f t="shared" si="14"/>
        <v>0</v>
      </c>
      <c r="V95" s="38">
        <f t="shared" si="14"/>
        <v>0</v>
      </c>
      <c r="W95" s="38">
        <f t="shared" si="14"/>
        <v>0</v>
      </c>
      <c r="X95" s="38">
        <v>140</v>
      </c>
      <c r="Y95" s="38">
        <f>($C$7*$AA$9)/$Y$10</f>
        <v>233.33333333333334</v>
      </c>
      <c r="Z95" s="59">
        <f>SUM(N95:Y95)</f>
        <v>373.33333333333337</v>
      </c>
    </row>
    <row r="96" spans="1:26" ht="22.8" x14ac:dyDescent="0.4">
      <c r="A96" s="49"/>
      <c r="B96" s="31" t="s">
        <v>79</v>
      </c>
      <c r="C96" s="32" t="str">
        <f>'Plate Design'!M9</f>
        <v>10mM Buffer 7 - pH 6.8</v>
      </c>
      <c r="D96" s="32">
        <f>IF('Plate Design'!M42=0, "", 'Plate Design'!M42)</f>
        <v>6.8</v>
      </c>
      <c r="E96" s="32" t="str">
        <f>IF('Plate Design'!M20=0, "", 'Plate Design'!M20)</f>
        <v>Buffer 7</v>
      </c>
      <c r="F96" s="32">
        <f t="array" ref="F96">IF('Plate Design'!M31=0, "", 'Plate Design'!M31)</f>
        <v>10</v>
      </c>
      <c r="G96" s="32" t="str">
        <f t="array" ref="G96">IF('Plate Design'!M53=0, "", 'Plate Design'!M53)</f>
        <v/>
      </c>
      <c r="H96" s="32" t="str">
        <f t="array" ref="H96">IF('Plate Design'!M64=0, "", 'Plate Design'!M64)</f>
        <v/>
      </c>
      <c r="I96" s="32" t="str">
        <f t="array" ref="I96">IF('Plate Design'!M75=0, "", 'Plate Design'!M75)</f>
        <v/>
      </c>
      <c r="J96" s="32" t="str">
        <f t="array" ref="J96">IF('Plate Design'!M86=0, "", 'Plate Design'!M86)</f>
        <v/>
      </c>
      <c r="K96" s="32" t="str">
        <f t="array" ref="K96">IF('Plate Design'!M97=0, "", 'Plate Design'!M97)</f>
        <v/>
      </c>
      <c r="L96" s="32" t="str">
        <f t="array" ref="L96">IF('Plate Design'!M108=0, "", 'Plate Design'!M108)</f>
        <v/>
      </c>
      <c r="M96" s="38">
        <f>$C$7-Z96</f>
        <v>1026.6666666666665</v>
      </c>
      <c r="N96" s="38">
        <v>0</v>
      </c>
      <c r="O96" s="38">
        <f t="shared" si="15"/>
        <v>0</v>
      </c>
      <c r="P96" s="38">
        <f t="shared" si="15"/>
        <v>0</v>
      </c>
      <c r="Q96" s="38">
        <f t="shared" si="14"/>
        <v>0</v>
      </c>
      <c r="R96" s="38">
        <f t="shared" si="14"/>
        <v>0</v>
      </c>
      <c r="S96" s="38">
        <f t="shared" si="14"/>
        <v>0</v>
      </c>
      <c r="T96" s="38">
        <f t="shared" si="14"/>
        <v>0</v>
      </c>
      <c r="U96" s="38">
        <f t="shared" si="14"/>
        <v>0</v>
      </c>
      <c r="V96" s="38">
        <f t="shared" si="14"/>
        <v>0</v>
      </c>
      <c r="W96" s="38">
        <f t="shared" si="14"/>
        <v>0</v>
      </c>
      <c r="X96" s="38">
        <v>140</v>
      </c>
      <c r="Y96" s="38">
        <f>($C$7*$AA$9)/$Y$10</f>
        <v>233.33333333333334</v>
      </c>
      <c r="Z96" s="59">
        <f>SUM(N96:Y96)</f>
        <v>373.33333333333337</v>
      </c>
    </row>
    <row r="97" spans="1:26" ht="22.8" x14ac:dyDescent="0.4">
      <c r="A97" s="49"/>
      <c r="B97" s="31" t="s">
        <v>80</v>
      </c>
      <c r="C97" s="32" t="str">
        <f>'Plate Design'!M10</f>
        <v>10mM Buffer 7 - pH 6.8</v>
      </c>
      <c r="D97" s="32">
        <f>IF('Plate Design'!M43=0, "", 'Plate Design'!M43)</f>
        <v>6.8</v>
      </c>
      <c r="E97" s="32" t="str">
        <f>IF('Plate Design'!M21=0, "", 'Plate Design'!M21)</f>
        <v>Buffer 7</v>
      </c>
      <c r="F97" s="32">
        <f t="array" ref="F97">IF('Plate Design'!M32=0, "", 'Plate Design'!M32)</f>
        <v>10</v>
      </c>
      <c r="G97" s="32" t="str">
        <f t="array" ref="G97">IF('Plate Design'!M54=0, "", 'Plate Design'!M54)</f>
        <v/>
      </c>
      <c r="H97" s="32" t="str">
        <f t="array" ref="H97">IF('Plate Design'!M65=0, "", 'Plate Design'!M65)</f>
        <v/>
      </c>
      <c r="I97" s="32" t="str">
        <f t="array" ref="I97">IF('Plate Design'!M76=0, "", 'Plate Design'!M76)</f>
        <v/>
      </c>
      <c r="J97" s="32" t="str">
        <f t="array" ref="J97">IF('Plate Design'!M87=0, "", 'Plate Design'!M87)</f>
        <v/>
      </c>
      <c r="K97" s="32" t="str">
        <f t="array" ref="K97">IF('Plate Design'!M98=0, "", 'Plate Design'!M98)</f>
        <v/>
      </c>
      <c r="L97" s="32" t="str">
        <f t="array" ref="L97">IF('Plate Design'!M109=0, "", 'Plate Design'!M109)</f>
        <v/>
      </c>
      <c r="M97" s="38">
        <f>$C$7-Z97</f>
        <v>1026.6666666666665</v>
      </c>
      <c r="N97" s="38">
        <v>0</v>
      </c>
      <c r="O97" s="38">
        <f t="shared" si="15"/>
        <v>0</v>
      </c>
      <c r="P97" s="38">
        <f t="shared" si="15"/>
        <v>0</v>
      </c>
      <c r="Q97" s="38">
        <f t="shared" ref="Q97:W106" si="16">IF($E97=Q$9,$F97/Q$10*$C$7,0)</f>
        <v>0</v>
      </c>
      <c r="R97" s="38">
        <f t="shared" si="16"/>
        <v>0</v>
      </c>
      <c r="S97" s="38">
        <f t="shared" si="16"/>
        <v>0</v>
      </c>
      <c r="T97" s="38">
        <f t="shared" si="16"/>
        <v>0</v>
      </c>
      <c r="U97" s="38">
        <f t="shared" si="16"/>
        <v>0</v>
      </c>
      <c r="V97" s="38">
        <f t="shared" si="16"/>
        <v>0</v>
      </c>
      <c r="W97" s="38">
        <f t="shared" si="16"/>
        <v>0</v>
      </c>
      <c r="X97" s="38">
        <v>140</v>
      </c>
      <c r="Y97" s="38">
        <f>($C$7*$AA$9)/$Y$10</f>
        <v>233.33333333333334</v>
      </c>
      <c r="Z97" s="59">
        <f>SUM(N97:Y97)</f>
        <v>373.33333333333337</v>
      </c>
    </row>
    <row r="98" spans="1:26" ht="22.8" x14ac:dyDescent="0.4">
      <c r="A98" s="49"/>
      <c r="B98" s="31" t="s">
        <v>110</v>
      </c>
      <c r="C98" s="32" t="str">
        <f>'Plate Design'!$M$11</f>
        <v/>
      </c>
      <c r="D98" s="32" t="str">
        <f>IF('Plate Design'!M44=0, "", 'Plate Design'!M44)</f>
        <v/>
      </c>
      <c r="E98" s="32" t="str">
        <f>IF('Plate Design'!M22=0, "", 'Plate Design'!M22)</f>
        <v/>
      </c>
      <c r="F98" s="32" t="str">
        <f t="array" ref="F98">IF('Plate Design'!M33=0, "", 'Plate Design'!M33)</f>
        <v/>
      </c>
      <c r="G98" s="32" t="str">
        <f t="array" ref="G98">IF('Plate Design'!M55=0, "", 'Plate Design'!M55)</f>
        <v/>
      </c>
      <c r="H98" s="32" t="str">
        <f t="array" ref="H98">IF('Plate Design'!M66=0, "", 'Plate Design'!M66)</f>
        <v/>
      </c>
      <c r="I98" s="32" t="str">
        <f t="array" ref="I98">IF('Plate Design'!M77=0, "", 'Plate Design'!M77)</f>
        <v/>
      </c>
      <c r="J98" s="32" t="str">
        <f t="array" ref="J98">IF('Plate Design'!M88=0, "", 'Plate Design'!M88)</f>
        <v/>
      </c>
      <c r="K98" s="32" t="str">
        <f t="array" ref="K98">IF('Plate Design'!M99=0, "", 'Plate Design'!M99)</f>
        <v/>
      </c>
      <c r="L98" s="32" t="str">
        <f t="array" ref="L98">IF('Plate Design'!M110=0, "", 'Plate Design'!M110)</f>
        <v/>
      </c>
      <c r="M98" s="38">
        <f>$C$7-Z98</f>
        <v>1400</v>
      </c>
      <c r="N98" s="38"/>
      <c r="O98" s="38">
        <f t="shared" si="15"/>
        <v>0</v>
      </c>
      <c r="P98" s="38">
        <f t="shared" si="15"/>
        <v>0</v>
      </c>
      <c r="Q98" s="38">
        <f t="shared" si="16"/>
        <v>0</v>
      </c>
      <c r="R98" s="38">
        <f t="shared" si="16"/>
        <v>0</v>
      </c>
      <c r="S98" s="38">
        <f t="shared" si="16"/>
        <v>0</v>
      </c>
      <c r="T98" s="38">
        <f t="shared" si="16"/>
        <v>0</v>
      </c>
      <c r="U98" s="38">
        <f t="shared" si="16"/>
        <v>0</v>
      </c>
      <c r="V98" s="38">
        <f t="shared" si="16"/>
        <v>0</v>
      </c>
      <c r="W98" s="38">
        <f t="shared" si="16"/>
        <v>0</v>
      </c>
      <c r="X98" s="38">
        <f t="shared" si="12"/>
        <v>0</v>
      </c>
      <c r="Y98" s="38"/>
      <c r="Z98" s="59">
        <f>SUM(N98:Y98)</f>
        <v>0</v>
      </c>
    </row>
    <row r="99" spans="1:26" ht="22.8" x14ac:dyDescent="0.4">
      <c r="A99" s="49"/>
      <c r="B99" s="31" t="s">
        <v>111</v>
      </c>
      <c r="C99" s="32" t="str">
        <f>'Plate Design'!N4</f>
        <v/>
      </c>
      <c r="D99" s="32" t="str">
        <f>IF('Plate Design'!N37=0, "", 'Plate Design'!N37)</f>
        <v/>
      </c>
      <c r="E99" s="32" t="str">
        <f t="array" ref="E99">IF('Plate Design'!N15=0, "", 'Plate Design'!N15)</f>
        <v/>
      </c>
      <c r="F99" s="32" t="str">
        <f t="array" ref="F99">IF('Plate Design'!N26=0, "", 'Plate Design'!N26)</f>
        <v/>
      </c>
      <c r="G99" s="32" t="str">
        <f t="array" ref="G99">IF('Plate Design'!N48=0, "", 'Plate Design'!N48)</f>
        <v/>
      </c>
      <c r="H99" s="32" t="str">
        <f t="array" ref="H99">IF('Plate Design'!N59=0, "", 'Plate Design'!N59)</f>
        <v/>
      </c>
      <c r="I99" s="32" t="str">
        <f t="array" ref="I99">IF('Plate Design'!N70=0, "", 'Plate Design'!N70)</f>
        <v/>
      </c>
      <c r="J99" s="32" t="str">
        <f t="array" ref="J99">IF('Plate Design'!N81=0, "", 'Plate Design'!N81)</f>
        <v/>
      </c>
      <c r="K99" s="32" t="str">
        <f t="array" ref="K99">IF('Plate Design'!N92=0, "", 'Plate Design'!N92)</f>
        <v/>
      </c>
      <c r="L99" s="32" t="str">
        <f t="array" ref="L99">IF('Plate Design'!N103=0, "", 'Plate Design'!N103)</f>
        <v/>
      </c>
      <c r="M99" s="38">
        <f>$C$7-Z99</f>
        <v>1400</v>
      </c>
      <c r="N99" s="38"/>
      <c r="O99" s="38">
        <f t="shared" si="15"/>
        <v>0</v>
      </c>
      <c r="P99" s="38">
        <f t="shared" si="15"/>
        <v>0</v>
      </c>
      <c r="Q99" s="38">
        <f t="shared" si="16"/>
        <v>0</v>
      </c>
      <c r="R99" s="38">
        <f t="shared" si="16"/>
        <v>0</v>
      </c>
      <c r="S99" s="38">
        <f t="shared" si="16"/>
        <v>0</v>
      </c>
      <c r="T99" s="38">
        <f t="shared" si="16"/>
        <v>0</v>
      </c>
      <c r="U99" s="38">
        <f t="shared" si="16"/>
        <v>0</v>
      </c>
      <c r="V99" s="38">
        <f t="shared" si="16"/>
        <v>0</v>
      </c>
      <c r="W99" s="38">
        <f t="shared" si="16"/>
        <v>0</v>
      </c>
      <c r="X99" s="38">
        <f t="shared" si="12"/>
        <v>0</v>
      </c>
      <c r="Y99" s="38"/>
      <c r="Z99" s="59">
        <f>SUM(N99:Y99)</f>
        <v>0</v>
      </c>
    </row>
    <row r="100" spans="1:26" ht="22.8" x14ac:dyDescent="0.4">
      <c r="A100" s="49"/>
      <c r="B100" s="31" t="s">
        <v>112</v>
      </c>
      <c r="C100" s="32" t="str">
        <f>'Plate Design'!N5</f>
        <v/>
      </c>
      <c r="D100" s="32" t="str">
        <f>IF('Plate Design'!N38=0, "", 'Plate Design'!N38)</f>
        <v/>
      </c>
      <c r="E100" s="32" t="str">
        <f t="array" ref="E100">IF('Plate Design'!N16=0, "", 'Plate Design'!N16)</f>
        <v/>
      </c>
      <c r="F100" s="32" t="str">
        <f t="array" ref="F100">IF('Plate Design'!N27=0, "", 'Plate Design'!N27)</f>
        <v/>
      </c>
      <c r="G100" s="32" t="str">
        <f t="array" ref="G100">IF('Plate Design'!N49=0, "", 'Plate Design'!N49)</f>
        <v/>
      </c>
      <c r="H100" s="32" t="str">
        <f t="array" ref="H100">IF('Plate Design'!N60=0, "", 'Plate Design'!N60)</f>
        <v/>
      </c>
      <c r="I100" s="32" t="str">
        <f t="array" ref="I100">IF('Plate Design'!N71=0, "", 'Plate Design'!N71)</f>
        <v/>
      </c>
      <c r="J100" s="32" t="str">
        <f t="array" ref="J100">IF('Plate Design'!N82=0, "", 'Plate Design'!N82)</f>
        <v/>
      </c>
      <c r="K100" s="32" t="str">
        <f t="array" ref="K100">IF('Plate Design'!N93=0, "", 'Plate Design'!N93)</f>
        <v/>
      </c>
      <c r="L100" s="32" t="str">
        <f t="array" ref="L100">IF('Plate Design'!N104=0, "", 'Plate Design'!N104)</f>
        <v/>
      </c>
      <c r="M100" s="38">
        <f>$C$7-Z100</f>
        <v>1400</v>
      </c>
      <c r="N100" s="38"/>
      <c r="O100" s="38">
        <f t="shared" si="15"/>
        <v>0</v>
      </c>
      <c r="P100" s="38">
        <f t="shared" si="15"/>
        <v>0</v>
      </c>
      <c r="Q100" s="38">
        <f t="shared" si="16"/>
        <v>0</v>
      </c>
      <c r="R100" s="38">
        <f t="shared" si="16"/>
        <v>0</v>
      </c>
      <c r="S100" s="38">
        <f t="shared" si="16"/>
        <v>0</v>
      </c>
      <c r="T100" s="38">
        <f t="shared" si="16"/>
        <v>0</v>
      </c>
      <c r="U100" s="38">
        <f t="shared" si="16"/>
        <v>0</v>
      </c>
      <c r="V100" s="38">
        <f t="shared" si="16"/>
        <v>0</v>
      </c>
      <c r="W100" s="38">
        <f t="shared" si="16"/>
        <v>0</v>
      </c>
      <c r="X100" s="38">
        <f t="shared" si="12"/>
        <v>0</v>
      </c>
      <c r="Y100" s="38">
        <v>0</v>
      </c>
      <c r="Z100" s="59">
        <f>SUM(N100:Y100)</f>
        <v>0</v>
      </c>
    </row>
    <row r="101" spans="1:26" ht="22.8" x14ac:dyDescent="0.4">
      <c r="A101" s="49"/>
      <c r="B101" s="31" t="s">
        <v>113</v>
      </c>
      <c r="C101" s="32" t="str">
        <f>'Plate Design'!N6</f>
        <v/>
      </c>
      <c r="D101" s="32" t="str">
        <f>IF('Plate Design'!N39=0, "", 'Plate Design'!N39)</f>
        <v/>
      </c>
      <c r="E101" s="32" t="str">
        <f t="array" ref="E101">IF('Plate Design'!N17=0, "", 'Plate Design'!N17)</f>
        <v/>
      </c>
      <c r="F101" s="32" t="str">
        <f t="array" ref="F101">IF('Plate Design'!N28=0, "", 'Plate Design'!N28)</f>
        <v/>
      </c>
      <c r="G101" s="32" t="str">
        <f t="array" ref="G101">IF('Plate Design'!N50=0, "", 'Plate Design'!N50)</f>
        <v/>
      </c>
      <c r="H101" s="32" t="str">
        <f t="array" ref="H101">IF('Plate Design'!N61=0, "", 'Plate Design'!N61)</f>
        <v/>
      </c>
      <c r="I101" s="32" t="str">
        <f t="array" ref="I101">IF('Plate Design'!N72=0, "", 'Plate Design'!N72)</f>
        <v/>
      </c>
      <c r="J101" s="32" t="str">
        <f t="array" ref="J101">IF('Plate Design'!N83=0, "", 'Plate Design'!N83)</f>
        <v/>
      </c>
      <c r="K101" s="32" t="str">
        <f t="array" ref="K101">IF('Plate Design'!N94=0, "", 'Plate Design'!N94)</f>
        <v/>
      </c>
      <c r="L101" s="32" t="str">
        <f t="array" ref="L101">IF('Plate Design'!N105=0, "", 'Plate Design'!N105)</f>
        <v/>
      </c>
      <c r="M101" s="38">
        <f>$C$7-Z101</f>
        <v>1400</v>
      </c>
      <c r="N101" s="38"/>
      <c r="O101" s="38">
        <f t="shared" si="15"/>
        <v>0</v>
      </c>
      <c r="P101" s="38">
        <f t="shared" si="15"/>
        <v>0</v>
      </c>
      <c r="Q101" s="38">
        <f t="shared" si="16"/>
        <v>0</v>
      </c>
      <c r="R101" s="38">
        <f t="shared" si="16"/>
        <v>0</v>
      </c>
      <c r="S101" s="38">
        <f t="shared" si="16"/>
        <v>0</v>
      </c>
      <c r="T101" s="38">
        <f t="shared" si="16"/>
        <v>0</v>
      </c>
      <c r="U101" s="38">
        <f t="shared" si="16"/>
        <v>0</v>
      </c>
      <c r="V101" s="38">
        <f t="shared" si="16"/>
        <v>0</v>
      </c>
      <c r="W101" s="38">
        <f t="shared" si="16"/>
        <v>0</v>
      </c>
      <c r="X101" s="38">
        <f t="shared" si="12"/>
        <v>0</v>
      </c>
      <c r="Y101" s="38">
        <v>0</v>
      </c>
      <c r="Z101" s="59">
        <f>SUM(N101:Y101)</f>
        <v>0</v>
      </c>
    </row>
    <row r="102" spans="1:26" ht="22.8" x14ac:dyDescent="0.4">
      <c r="A102" s="49"/>
      <c r="B102" s="31" t="s">
        <v>114</v>
      </c>
      <c r="C102" s="32" t="str">
        <f>'Plate Design'!N7</f>
        <v/>
      </c>
      <c r="D102" s="32" t="str">
        <f>IF('Plate Design'!N40=0, "", 'Plate Design'!N40)</f>
        <v/>
      </c>
      <c r="E102" s="32" t="str">
        <f t="array" ref="E102">IF('Plate Design'!N18=0, "", 'Plate Design'!N18)</f>
        <v/>
      </c>
      <c r="F102" s="32" t="str">
        <f t="array" ref="F102">IF('Plate Design'!N29=0, "", 'Plate Design'!N29)</f>
        <v/>
      </c>
      <c r="G102" s="32" t="str">
        <f t="array" ref="G102">IF('Plate Design'!N51=0, "", 'Plate Design'!N51)</f>
        <v/>
      </c>
      <c r="H102" s="32" t="str">
        <f t="array" ref="H102">IF('Plate Design'!N62=0, "", 'Plate Design'!N62)</f>
        <v/>
      </c>
      <c r="I102" s="32" t="str">
        <f t="array" ref="I102">IF('Plate Design'!N73=0, "", 'Plate Design'!N73)</f>
        <v/>
      </c>
      <c r="J102" s="32" t="str">
        <f t="array" ref="J102">IF('Plate Design'!N84=0, "", 'Plate Design'!N84)</f>
        <v/>
      </c>
      <c r="K102" s="32" t="str">
        <f t="array" ref="K102">IF('Plate Design'!N95=0, "", 'Plate Design'!N95)</f>
        <v/>
      </c>
      <c r="L102" s="32" t="str">
        <f t="array" ref="L102">IF('Plate Design'!N106=0, "", 'Plate Design'!N106)</f>
        <v/>
      </c>
      <c r="M102" s="38">
        <f t="shared" ref="M102:M106" si="17">$C$7-Z102</f>
        <v>1400</v>
      </c>
      <c r="N102" s="38"/>
      <c r="O102" s="38">
        <f t="shared" si="15"/>
        <v>0</v>
      </c>
      <c r="P102" s="38">
        <f t="shared" si="15"/>
        <v>0</v>
      </c>
      <c r="Q102" s="38">
        <f t="shared" si="16"/>
        <v>0</v>
      </c>
      <c r="R102" s="38">
        <f t="shared" si="16"/>
        <v>0</v>
      </c>
      <c r="S102" s="38">
        <f t="shared" si="16"/>
        <v>0</v>
      </c>
      <c r="T102" s="38">
        <f t="shared" si="16"/>
        <v>0</v>
      </c>
      <c r="U102" s="38">
        <f t="shared" si="16"/>
        <v>0</v>
      </c>
      <c r="V102" s="38">
        <f t="shared" si="16"/>
        <v>0</v>
      </c>
      <c r="W102" s="38">
        <f t="shared" si="16"/>
        <v>0</v>
      </c>
      <c r="X102" s="38">
        <f t="shared" si="12"/>
        <v>0</v>
      </c>
      <c r="Y102" s="38">
        <v>0</v>
      </c>
      <c r="Z102" s="59">
        <f>SUM(N102:Y102)</f>
        <v>0</v>
      </c>
    </row>
    <row r="103" spans="1:26" ht="22.8" x14ac:dyDescent="0.4">
      <c r="A103" s="49"/>
      <c r="B103" s="31" t="s">
        <v>115</v>
      </c>
      <c r="C103" s="32" t="str">
        <f>'Plate Design'!N8</f>
        <v/>
      </c>
      <c r="D103" s="32" t="str">
        <f>IF('Plate Design'!N41=0, "", 'Plate Design'!N41)</f>
        <v/>
      </c>
      <c r="E103" s="32" t="str">
        <f t="array" ref="E103">IF('Plate Design'!N19=0, "", 'Plate Design'!N19)</f>
        <v/>
      </c>
      <c r="F103" s="32" t="str">
        <f t="array" ref="F103">IF('Plate Design'!N30=0, "", 'Plate Design'!N30)</f>
        <v/>
      </c>
      <c r="G103" s="32" t="str">
        <f t="array" ref="G103">IF('Plate Design'!N52=0, "", 'Plate Design'!N52)</f>
        <v/>
      </c>
      <c r="H103" s="32" t="str">
        <f t="array" ref="H103">IF('Plate Design'!N63=0, "", 'Plate Design'!N63)</f>
        <v/>
      </c>
      <c r="I103" s="32" t="str">
        <f t="array" ref="I103">IF('Plate Design'!N74=0, "", 'Plate Design'!N74)</f>
        <v/>
      </c>
      <c r="J103" s="32" t="str">
        <f t="array" ref="J103">IF('Plate Design'!N85=0, "", 'Plate Design'!N85)</f>
        <v/>
      </c>
      <c r="K103" s="32" t="str">
        <f t="array" ref="K103">IF('Plate Design'!N96=0, "", 'Plate Design'!N96)</f>
        <v/>
      </c>
      <c r="L103" s="32" t="str">
        <f t="array" ref="L103">IF('Plate Design'!N107=0, "", 'Plate Design'!N107)</f>
        <v/>
      </c>
      <c r="M103" s="38">
        <f t="shared" si="17"/>
        <v>1400</v>
      </c>
      <c r="N103" s="38"/>
      <c r="O103" s="38">
        <f t="shared" si="15"/>
        <v>0</v>
      </c>
      <c r="P103" s="38">
        <f t="shared" si="15"/>
        <v>0</v>
      </c>
      <c r="Q103" s="38">
        <f t="shared" si="16"/>
        <v>0</v>
      </c>
      <c r="R103" s="38">
        <f t="shared" si="16"/>
        <v>0</v>
      </c>
      <c r="S103" s="38">
        <f t="shared" si="16"/>
        <v>0</v>
      </c>
      <c r="T103" s="38">
        <f t="shared" si="16"/>
        <v>0</v>
      </c>
      <c r="U103" s="38">
        <f t="shared" si="16"/>
        <v>0</v>
      </c>
      <c r="V103" s="38">
        <f t="shared" si="16"/>
        <v>0</v>
      </c>
      <c r="W103" s="38">
        <f t="shared" si="16"/>
        <v>0</v>
      </c>
      <c r="X103" s="38">
        <f t="shared" si="12"/>
        <v>0</v>
      </c>
      <c r="Y103" s="38">
        <v>0</v>
      </c>
      <c r="Z103" s="59">
        <f>SUM(N103:Y103)</f>
        <v>0</v>
      </c>
    </row>
    <row r="104" spans="1:26" ht="22.8" x14ac:dyDescent="0.4">
      <c r="A104" s="49"/>
      <c r="B104" s="31" t="s">
        <v>116</v>
      </c>
      <c r="C104" s="32" t="str">
        <f>'Plate Design'!N9</f>
        <v/>
      </c>
      <c r="D104" s="32" t="str">
        <f>IF('Plate Design'!N42=0, "", 'Plate Design'!N42)</f>
        <v/>
      </c>
      <c r="E104" s="32" t="str">
        <f t="array" ref="E104">IF('Plate Design'!N20=0, "", 'Plate Design'!N20)</f>
        <v/>
      </c>
      <c r="F104" s="32" t="str">
        <f t="array" ref="F104">IF('Plate Design'!N31=0, "", 'Plate Design'!N31)</f>
        <v/>
      </c>
      <c r="G104" s="32" t="str">
        <f t="array" ref="G104">IF('Plate Design'!N53=0, "", 'Plate Design'!N53)</f>
        <v/>
      </c>
      <c r="H104" s="32" t="str">
        <f t="array" ref="H104">IF('Plate Design'!N64=0, "", 'Plate Design'!N64)</f>
        <v/>
      </c>
      <c r="I104" s="32" t="str">
        <f t="array" ref="I104">IF('Plate Design'!N75=0, "", 'Plate Design'!N75)</f>
        <v/>
      </c>
      <c r="J104" s="32" t="str">
        <f t="array" ref="J104">IF('Plate Design'!N86=0, "", 'Plate Design'!N86)</f>
        <v/>
      </c>
      <c r="K104" s="32" t="str">
        <f t="array" ref="K104">IF('Plate Design'!N97=0, "", 'Plate Design'!N97)</f>
        <v/>
      </c>
      <c r="L104" s="32" t="str">
        <f t="array" ref="L104">IF('Plate Design'!N108=0, "", 'Plate Design'!N108)</f>
        <v/>
      </c>
      <c r="M104" s="38">
        <f t="shared" si="17"/>
        <v>1400</v>
      </c>
      <c r="N104" s="38"/>
      <c r="O104" s="38">
        <f t="shared" si="15"/>
        <v>0</v>
      </c>
      <c r="P104" s="38">
        <f t="shared" si="15"/>
        <v>0</v>
      </c>
      <c r="Q104" s="38">
        <f t="shared" si="16"/>
        <v>0</v>
      </c>
      <c r="R104" s="38">
        <f t="shared" si="16"/>
        <v>0</v>
      </c>
      <c r="S104" s="38">
        <f t="shared" si="16"/>
        <v>0</v>
      </c>
      <c r="T104" s="38">
        <f t="shared" si="16"/>
        <v>0</v>
      </c>
      <c r="U104" s="38">
        <f t="shared" si="16"/>
        <v>0</v>
      </c>
      <c r="V104" s="38">
        <f t="shared" si="16"/>
        <v>0</v>
      </c>
      <c r="W104" s="38">
        <f t="shared" si="16"/>
        <v>0</v>
      </c>
      <c r="X104" s="38">
        <f t="shared" si="12"/>
        <v>0</v>
      </c>
      <c r="Y104" s="38">
        <v>0</v>
      </c>
      <c r="Z104" s="59">
        <f>SUM(N104:Y104)</f>
        <v>0</v>
      </c>
    </row>
    <row r="105" spans="1:26" ht="22.8" x14ac:dyDescent="0.4">
      <c r="A105" s="49"/>
      <c r="B105" s="31" t="s">
        <v>117</v>
      </c>
      <c r="C105" s="32" t="str">
        <f>'Plate Design'!N10</f>
        <v/>
      </c>
      <c r="D105" s="32" t="str">
        <f>IF('Plate Design'!N43=0, "", 'Plate Design'!N43)</f>
        <v/>
      </c>
      <c r="E105" s="32" t="str">
        <f t="array" ref="E105">IF('Plate Design'!N21=0, "", 'Plate Design'!N21)</f>
        <v/>
      </c>
      <c r="F105" s="32" t="str">
        <f t="array" ref="F105">IF('Plate Design'!N32=0, "", 'Plate Design'!N32)</f>
        <v/>
      </c>
      <c r="G105" s="32" t="str">
        <f t="array" ref="G105">IF('Plate Design'!N54=0, "", 'Plate Design'!N54)</f>
        <v/>
      </c>
      <c r="H105" s="32" t="str">
        <f t="array" ref="H105">IF('Plate Design'!N65=0, "", 'Plate Design'!N65)</f>
        <v/>
      </c>
      <c r="I105" s="32" t="str">
        <f t="array" ref="I105">IF('Plate Design'!N76=0, "", 'Plate Design'!N76)</f>
        <v/>
      </c>
      <c r="J105" s="32" t="str">
        <f t="array" ref="J105">IF('Plate Design'!N87=0, "", 'Plate Design'!N87)</f>
        <v/>
      </c>
      <c r="K105" s="32" t="str">
        <f t="array" ref="K105">IF('Plate Design'!N98=0, "", 'Plate Design'!N98)</f>
        <v/>
      </c>
      <c r="L105" s="32" t="str">
        <f t="array" ref="L105">IF('Plate Design'!N109=0, "", 'Plate Design'!N109)</f>
        <v/>
      </c>
      <c r="M105" s="38">
        <f t="shared" si="17"/>
        <v>1400</v>
      </c>
      <c r="N105" s="38"/>
      <c r="O105" s="38">
        <f t="shared" si="15"/>
        <v>0</v>
      </c>
      <c r="P105" s="38">
        <f t="shared" si="15"/>
        <v>0</v>
      </c>
      <c r="Q105" s="38">
        <f t="shared" si="16"/>
        <v>0</v>
      </c>
      <c r="R105" s="38">
        <f t="shared" si="16"/>
        <v>0</v>
      </c>
      <c r="S105" s="38">
        <f t="shared" si="16"/>
        <v>0</v>
      </c>
      <c r="T105" s="38">
        <f t="shared" si="16"/>
        <v>0</v>
      </c>
      <c r="U105" s="38">
        <f t="shared" si="16"/>
        <v>0</v>
      </c>
      <c r="V105" s="38">
        <f t="shared" si="16"/>
        <v>0</v>
      </c>
      <c r="W105" s="38">
        <f t="shared" si="16"/>
        <v>0</v>
      </c>
      <c r="X105" s="38">
        <f t="shared" si="12"/>
        <v>0</v>
      </c>
      <c r="Y105" s="38">
        <v>0</v>
      </c>
      <c r="Z105" s="59">
        <f>SUM(N105:Y105)</f>
        <v>0</v>
      </c>
    </row>
    <row r="106" spans="1:26" ht="23.4" thickBot="1" x14ac:dyDescent="0.45">
      <c r="A106" s="49"/>
      <c r="B106" s="33" t="s">
        <v>118</v>
      </c>
      <c r="C106" s="32" t="str">
        <f>'Plate Design'!N11</f>
        <v/>
      </c>
      <c r="D106" s="32" t="str">
        <f>IF('Plate Design'!N44=0, "", 'Plate Design'!N44)</f>
        <v/>
      </c>
      <c r="E106" s="32" t="str">
        <f t="array" ref="E106">IF('Plate Design'!N22=0, "", 'Plate Design'!N22)</f>
        <v/>
      </c>
      <c r="F106" s="32" t="str">
        <f t="array" ref="F106">IF('Plate Design'!N33=0, "", 'Plate Design'!N33)</f>
        <v/>
      </c>
      <c r="G106" s="32" t="str">
        <f t="array" ref="G106">IF('Plate Design'!N55=0, "", 'Plate Design'!N55)</f>
        <v/>
      </c>
      <c r="H106" s="32" t="str">
        <f t="array" ref="H106">IF('Plate Design'!N66=0, "", 'Plate Design'!N66)</f>
        <v/>
      </c>
      <c r="I106" s="32" t="str">
        <f t="array" ref="I106">IF('Plate Design'!N77=0, "", 'Plate Design'!N77)</f>
        <v/>
      </c>
      <c r="J106" s="32" t="str">
        <f t="array" ref="J106">IF('Plate Design'!N88=0, "", 'Plate Design'!N88)</f>
        <v/>
      </c>
      <c r="K106" s="32" t="str">
        <f t="array" ref="K106">IF('Plate Design'!N99=0, "", 'Plate Design'!N99)</f>
        <v/>
      </c>
      <c r="L106" s="32" t="str">
        <f t="array" ref="L106">IF('Plate Design'!N110=0, "", 'Plate Design'!N110)</f>
        <v/>
      </c>
      <c r="M106" s="38">
        <f t="shared" si="17"/>
        <v>1400</v>
      </c>
      <c r="N106" s="38"/>
      <c r="O106" s="38">
        <f t="shared" si="15"/>
        <v>0</v>
      </c>
      <c r="P106" s="38">
        <f t="shared" si="15"/>
        <v>0</v>
      </c>
      <c r="Q106" s="38">
        <f t="shared" si="16"/>
        <v>0</v>
      </c>
      <c r="R106" s="38">
        <f t="shared" si="16"/>
        <v>0</v>
      </c>
      <c r="S106" s="38">
        <f t="shared" si="16"/>
        <v>0</v>
      </c>
      <c r="T106" s="38">
        <f t="shared" si="16"/>
        <v>0</v>
      </c>
      <c r="U106" s="38">
        <f t="shared" si="16"/>
        <v>0</v>
      </c>
      <c r="V106" s="38">
        <f t="shared" si="16"/>
        <v>0</v>
      </c>
      <c r="W106" s="38">
        <f t="shared" si="16"/>
        <v>0</v>
      </c>
      <c r="X106" s="38"/>
      <c r="Y106" s="38"/>
      <c r="Z106" s="59">
        <f>SUM(N106:Y106)</f>
        <v>0</v>
      </c>
    </row>
    <row r="107" spans="1:26" ht="22.8" x14ac:dyDescent="0.4">
      <c r="M107" s="60">
        <f>SUBTOTAL(9,M11:M106)</f>
        <v>108640.00000000006</v>
      </c>
      <c r="N107" s="60">
        <f>SUBTOTAL(9,N11:N106)</f>
        <v>3780</v>
      </c>
      <c r="O107" s="60">
        <f t="shared" ref="O107:V107" si="18">SUBTOTAL(9,O11:O106)</f>
        <v>840</v>
      </c>
      <c r="P107" s="60">
        <f t="shared" si="18"/>
        <v>840</v>
      </c>
      <c r="Q107" s="60">
        <f t="shared" ref="Q107:R107" si="19">SUBTOTAL(9,Q11:Q106)</f>
        <v>840</v>
      </c>
      <c r="R107" s="60">
        <f t="shared" si="19"/>
        <v>840</v>
      </c>
      <c r="S107" s="60">
        <f t="shared" si="18"/>
        <v>840</v>
      </c>
      <c r="T107" s="60">
        <f t="shared" ref="T107" si="20">SUBTOTAL(9,T11:T106)</f>
        <v>840</v>
      </c>
      <c r="U107" s="60">
        <f t="shared" si="18"/>
        <v>840</v>
      </c>
      <c r="V107" s="60">
        <f t="shared" si="18"/>
        <v>840</v>
      </c>
      <c r="W107" s="60">
        <f t="shared" ref="W107:X107" si="21">SUBTOTAL(9,W11:W106)</f>
        <v>840</v>
      </c>
      <c r="X107" s="60">
        <f t="shared" si="21"/>
        <v>420</v>
      </c>
      <c r="Y107" s="60">
        <f>SUBTOTAL(9,Y11:Y106)</f>
        <v>14000.000000000011</v>
      </c>
      <c r="Z107" s="59"/>
    </row>
    <row r="109" spans="1:26" ht="23.4" x14ac:dyDescent="0.45">
      <c r="J109" s="61" t="s">
        <v>122</v>
      </c>
      <c r="K109" s="61"/>
      <c r="L109" s="61"/>
      <c r="M109" s="62">
        <f>M107*5</f>
        <v>543200.00000000023</v>
      </c>
      <c r="N109" s="62">
        <f t="shared" ref="N109:V109" si="22">N107*5</f>
        <v>18900</v>
      </c>
      <c r="O109" s="62">
        <f t="shared" si="22"/>
        <v>4200</v>
      </c>
      <c r="P109" s="62">
        <f t="shared" si="22"/>
        <v>4200</v>
      </c>
      <c r="Q109" s="62">
        <f t="shared" ref="Q109:R109" si="23">Q107*5</f>
        <v>4200</v>
      </c>
      <c r="R109" s="62">
        <f t="shared" si="23"/>
        <v>4200</v>
      </c>
      <c r="S109" s="62">
        <f t="shared" si="22"/>
        <v>4200</v>
      </c>
      <c r="T109" s="62">
        <f t="shared" ref="T109" si="24">T107*5</f>
        <v>4200</v>
      </c>
      <c r="U109" s="62">
        <f t="shared" si="22"/>
        <v>4200</v>
      </c>
      <c r="V109" s="62">
        <f t="shared" si="22"/>
        <v>4200</v>
      </c>
      <c r="W109" s="62">
        <f t="shared" ref="W109:X109" si="25">W107*5</f>
        <v>4200</v>
      </c>
      <c r="X109" s="62">
        <f t="shared" si="25"/>
        <v>2100</v>
      </c>
      <c r="Y109" s="62"/>
    </row>
    <row r="110" spans="1:26" x14ac:dyDescent="0.3"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</row>
  </sheetData>
  <mergeCells count="1">
    <mergeCell ref="A7:B7"/>
  </mergeCells>
  <pageMargins left="0.70866141732283472" right="0.70866141732283472" top="0.74803149606299213" bottom="0.7480314960629921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Plate Design</vt:lpstr>
      <vt:lpstr>TECAN Formulation sheet</vt:lpstr>
      <vt:lpstr>'Plate Design'!Print_Area</vt:lpstr>
      <vt:lpstr>'TECAN Formulation sheet'!Print_Area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2023-10-19T11:40:16Z</dcterms:modified>
</cp:coreProperties>
</file>