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filterPrivacy="1" defaultThemeVersion="124226"/>
  <xr:revisionPtr revIDLastSave="0" documentId="13_ncr:1_{C535DC05-7765-4045-971B-60931FB18550}" xr6:coauthVersionLast="47" xr6:coauthVersionMax="47" xr10:uidLastSave="{00000000-0000-0000-0000-000000000000}"/>
  <workbookProtection lockStructure="1"/>
  <bookViews>
    <workbookView xWindow="-120" yWindow="-120" windowWidth="29040" windowHeight="15720" xr2:uid="{00000000-000D-0000-FFFF-FFFF00000000}"/>
  </bookViews>
  <sheets>
    <sheet name="Réservation échafaudages" sheetId="2" r:id="rId1"/>
    <sheet name="Liste de données" sheetId="1" r:id="rId2"/>
  </sheets>
  <definedNames>
    <definedName name="_xlnm.Print_Area" localSheetId="0">'Réservation échafaudages'!$A$1:$F$22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2" l="1"/>
  <c r="C17" i="2"/>
  <c r="F18" i="2"/>
  <c r="F17" i="2"/>
  <c r="F14" i="2"/>
  <c r="F13" i="2"/>
  <c r="F12" i="2"/>
  <c r="C22" i="2"/>
  <c r="F15" i="2" s="1"/>
  <c r="C21" i="2"/>
  <c r="C15" i="2" s="1"/>
  <c r="C18" i="2"/>
  <c r="C16" i="2"/>
  <c r="C14" i="2"/>
  <c r="C13" i="2"/>
  <c r="C12" i="2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8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0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3"/>
        </ext>
      </extLst>
    </bk>
  </futureMetadata>
  <valueMetadata count="14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</valueMetadata>
</metadata>
</file>

<file path=xl/sharedStrings.xml><?xml version="1.0" encoding="utf-8"?>
<sst xmlns="http://schemas.openxmlformats.org/spreadsheetml/2006/main" count="118" uniqueCount="72">
  <si>
    <t>2EXE-004-01 – Rév. 01 du 31-05-2024</t>
  </si>
  <si>
    <t>Cadre 7 échelons</t>
  </si>
  <si>
    <t>Roue</t>
  </si>
  <si>
    <t>Plateforme sans trappe</t>
  </si>
  <si>
    <t>Lisse</t>
  </si>
  <si>
    <t>Echafaudage pliant 6 échelons</t>
  </si>
  <si>
    <t>Support à contrepoids</t>
  </si>
  <si>
    <t>Cadre 4 échelons</t>
  </si>
  <si>
    <t>Plateforme à trappe</t>
  </si>
  <si>
    <t>Safe-Quick</t>
  </si>
  <si>
    <t>Diagonale</t>
  </si>
  <si>
    <t>Lot de plinthes</t>
  </si>
  <si>
    <t>Contrepoids</t>
  </si>
  <si>
    <t>A</t>
  </si>
  <si>
    <t>L</t>
  </si>
  <si>
    <t>C</t>
  </si>
  <si>
    <t>B</t>
  </si>
  <si>
    <t>D</t>
  </si>
  <si>
    <t>E</t>
  </si>
  <si>
    <t>F</t>
  </si>
  <si>
    <t>G</t>
  </si>
  <si>
    <t>H</t>
  </si>
  <si>
    <t>I1</t>
  </si>
  <si>
    <t>I2</t>
  </si>
  <si>
    <t>J</t>
  </si>
  <si>
    <t>K</t>
  </si>
  <si>
    <t>M</t>
  </si>
  <si>
    <t xml:space="preserve"> </t>
  </si>
  <si>
    <t>Hauteur de travail</t>
  </si>
  <si>
    <t>A définir</t>
  </si>
  <si>
    <t>Type d'échafaudage et hauteur de travail (WH)</t>
  </si>
  <si>
    <t>Nombre de safe-quick supplémentaires</t>
  </si>
  <si>
    <t>Nombre de lisses sans les safe-quick supplémentaires</t>
  </si>
  <si>
    <t>Longueur de plancher de l'échafaudage</t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</si>
  <si>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avec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</si>
  <si>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sans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</si>
  <si>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</si>
  <si>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2.58 m</t>
    </r>
  </si>
  <si>
    <t>Pour des demandes spécifiques (Pieds réglables, cadres de passage, …), s'adresser à l'atelier</t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</si>
  <si>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</si>
  <si>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2.58 m</t>
    </r>
  </si>
  <si>
    <t>Normalement = 0 car 4 stabilisateurs de 2.58 m</t>
  </si>
  <si>
    <t>Nombre de diagonales  sans les safe-quick supplémentaires</t>
  </si>
  <si>
    <t>4.20 m RS TOWER 41-51 (0.75 m largeur)</t>
  </si>
  <si>
    <t>5.20 m RS TOWER 41-51 (0.75 m largeur)</t>
  </si>
  <si>
    <t>6.20 m RS TOWER 41-51 (0.75 m largeur)</t>
  </si>
  <si>
    <t>7.20 m RS TOWER 41-51 (0.75 m largeur)</t>
  </si>
  <si>
    <t>8.20 m RS TOWER 41-51 (0.75 m largeur)</t>
  </si>
  <si>
    <t>9.20 m RS TOWER 41-51 (0.75 m largeur)</t>
  </si>
  <si>
    <t>10.20 m RS TOWER 41-51 (0.75 m largeur)</t>
  </si>
  <si>
    <t>4.20 m RS TOWER 42-52 (1.35 m largeur)</t>
  </si>
  <si>
    <t>5.20 m RS TOWER 42-52 (1.35 m largeur)</t>
  </si>
  <si>
    <t>6.20 m RS TOWER 42-52 (1.35 m largeur)</t>
  </si>
  <si>
    <t>7.20 m RS TOWER 42-52 (1.35 m largeur)</t>
  </si>
  <si>
    <t>8.20 m RS TOWER 42-52 (1.35 m largeur)</t>
  </si>
  <si>
    <t>9.20 m RS TOWER 42-52 (1.35 m largeur)</t>
  </si>
  <si>
    <t>10.20 m RS TOWER 42-52 (1.35 m largeur)</t>
  </si>
  <si>
    <t>11.20 m RS TOWER 42-52 (1.35 m largeur)</t>
  </si>
  <si>
    <t>12.20 m RS TOWER 42-52 (1.35 m largeur)</t>
  </si>
  <si>
    <t>13.20 m RS TOWER 42-52 (1.35 m largeur)</t>
  </si>
  <si>
    <t>14.20 m RS TOWER 42-52 (1.35 m largeur)</t>
  </si>
  <si>
    <t>Réservation échafaudages RS TOWER 41-51 et 42-52</t>
  </si>
  <si>
    <t>Date et moment de la prise</t>
  </si>
  <si>
    <t>N° de chantier</t>
  </si>
  <si>
    <t>Nom du preneur</t>
  </si>
  <si>
    <t>Prénom du preneur</t>
  </si>
  <si>
    <t>Durée estimée d'utilisation</t>
  </si>
  <si>
    <t>JEAN</t>
  </si>
  <si>
    <t>DUPONT</t>
  </si>
  <si>
    <t>Matin</t>
  </si>
  <si>
    <t>Semaines</t>
  </si>
  <si>
    <t>2.45m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</si>
</sst>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" fontId="6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7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colors>
    <mruColors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23815</xdr:colOff>
      <xdr:row>7</xdr:row>
      <xdr:rowOff>11907</xdr:rowOff>
    </xdr:from>
    <xdr:to>
      <xdr:col>5</xdr:col>
      <xdr:colOff>742081</xdr:colOff>
      <xdr:row>8</xdr:row>
      <xdr:rowOff>392907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96190" y="2345532"/>
          <a:ext cx="718266" cy="845344"/>
        </a:xfrm>
        <a:prstGeom prst="rect">
          <a:avLst/>
        </a:prstGeom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4">
  <rv s="0">
    <v>0</v>
    <v>5</v>
  </rv>
  <rv s="0">
    <v>1</v>
    <v>5</v>
  </rv>
  <rv s="0">
    <v>2</v>
    <v>5</v>
  </rv>
  <rv s="0">
    <v>3</v>
    <v>5</v>
  </rv>
  <rv s="0">
    <v>4</v>
    <v>5</v>
  </rv>
  <rv s="0">
    <v>5</v>
    <v>5</v>
  </rv>
  <rv s="0">
    <v>6</v>
    <v>5</v>
  </rv>
  <rv s="0">
    <v>7</v>
    <v>5</v>
  </rv>
  <rv s="0">
    <v>8</v>
    <v>5</v>
  </rv>
  <rv s="0">
    <v>9</v>
    <v>5</v>
  </rv>
  <rv s="0">
    <v>10</v>
    <v>5</v>
  </rv>
  <rv s="0">
    <v>11</v>
    <v>5</v>
  </rv>
  <rv s="0">
    <v>12</v>
    <v>5</v>
  </rv>
  <rv s="0">
    <v>13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  <rel r:id="rId5"/>
  <rel r:id="rId6"/>
  <rel r:id="rId7"/>
  <rel r:id="rId8"/>
  <rel r:id="rId9"/>
  <rel r:id="rId10"/>
  <rel r:id="rId11"/>
  <rel r:id="rId12"/>
  <rel r:id="rId13"/>
  <rel r:id="rId14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A2:O21" totalsRowShown="0" headerRowDxfId="16" dataDxfId="15">
  <autoFilter ref="A2:O21" xr:uid="{00000000-0009-0000-0100-000009000000}"/>
  <tableColumns count="15">
    <tableColumn id="1" xr3:uid="{00000000-0010-0000-0000-000001000000}" name=" " dataDxfId="14"/>
    <tableColumn id="2" xr3:uid="{00000000-0010-0000-0000-000002000000}" name="A" dataDxfId="13"/>
    <tableColumn id="3" xr3:uid="{00000000-0010-0000-0000-000003000000}" name="B" dataDxfId="12"/>
    <tableColumn id="4" xr3:uid="{00000000-0010-0000-0000-000004000000}" name="C" dataDxfId="11"/>
    <tableColumn id="5" xr3:uid="{00000000-0010-0000-0000-000005000000}" name="D" dataDxfId="10"/>
    <tableColumn id="6" xr3:uid="{00000000-0010-0000-0000-000006000000}" name="E" dataDxfId="9"/>
    <tableColumn id="7" xr3:uid="{00000000-0010-0000-0000-000007000000}" name="F" dataDxfId="8"/>
    <tableColumn id="8" xr3:uid="{00000000-0010-0000-0000-000008000000}" name="G" dataDxfId="7"/>
    <tableColumn id="9" xr3:uid="{00000000-0010-0000-0000-000009000000}" name="H" dataDxfId="6"/>
    <tableColumn id="10" xr3:uid="{00000000-0010-0000-0000-00000A000000}" name="I1" dataDxfId="5"/>
    <tableColumn id="11" xr3:uid="{00000000-0010-0000-0000-00000B000000}" name="I2" dataDxfId="4"/>
    <tableColumn id="12" xr3:uid="{00000000-0010-0000-0000-00000C000000}" name="J" dataDxfId="3"/>
    <tableColumn id="13" xr3:uid="{00000000-0010-0000-0000-00000D000000}" name="K" dataDxfId="2"/>
    <tableColumn id="14" xr3:uid="{00000000-0010-0000-0000-00000E000000}" name="L" dataDxfId="1"/>
    <tableColumn id="15" xr3:uid="{00000000-0010-0000-0000-00000F000000}" name="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zoomScale="80" zoomScaleNormal="80" workbookViewId="0">
      <selection activeCell="C10" sqref="C10:E10"/>
    </sheetView>
  </sheetViews>
  <sheetFormatPr baseColWidth="10" defaultRowHeight="15" x14ac:dyDescent="0.25"/>
  <cols>
    <col min="1" max="2" width="25.5703125" style="1" customWidth="1"/>
    <col min="3" max="3" width="11.42578125" style="1"/>
    <col min="4" max="5" width="25.5703125" style="1" customWidth="1"/>
    <col min="6" max="16384" width="11.42578125" style="1"/>
  </cols>
  <sheetData>
    <row r="1" spans="1:13" s="4" customFormat="1" x14ac:dyDescent="0.25">
      <c r="A1" s="26" t="s">
        <v>0</v>
      </c>
      <c r="B1" s="26"/>
    </row>
    <row r="2" spans="1:13" s="4" customFormat="1" ht="33.75" x14ac:dyDescent="0.25">
      <c r="A2" s="20" t="s">
        <v>61</v>
      </c>
      <c r="B2" s="20"/>
      <c r="C2" s="20"/>
      <c r="D2" s="20"/>
      <c r="E2" s="20"/>
      <c r="F2" s="20"/>
      <c r="G2" s="5"/>
      <c r="H2" s="5"/>
      <c r="I2" s="5"/>
      <c r="J2" s="5"/>
      <c r="K2" s="5"/>
      <c r="L2" s="5"/>
      <c r="M2" s="5"/>
    </row>
    <row r="3" spans="1:13" s="4" customFormat="1" ht="36.75" customHeight="1" x14ac:dyDescent="0.25">
      <c r="A3" s="22" t="s">
        <v>64</v>
      </c>
      <c r="B3" s="22"/>
      <c r="C3" s="23" t="s">
        <v>68</v>
      </c>
      <c r="D3" s="24"/>
      <c r="E3" s="25"/>
      <c r="F3" s="12"/>
      <c r="G3" s="5"/>
      <c r="H3" s="5"/>
      <c r="I3" s="5"/>
      <c r="J3" s="5"/>
      <c r="K3" s="5"/>
      <c r="L3" s="5"/>
      <c r="M3" s="5"/>
    </row>
    <row r="4" spans="1:13" s="4" customFormat="1" ht="36.75" customHeight="1" x14ac:dyDescent="0.25">
      <c r="A4" s="22" t="s">
        <v>65</v>
      </c>
      <c r="B4" s="22"/>
      <c r="C4" s="23" t="s">
        <v>67</v>
      </c>
      <c r="D4" s="24"/>
      <c r="E4" s="25"/>
      <c r="F4" s="12"/>
      <c r="G4" s="5"/>
      <c r="H4" s="5"/>
      <c r="I4" s="5"/>
      <c r="J4" s="5"/>
      <c r="K4" s="5"/>
      <c r="L4" s="5"/>
      <c r="M4" s="5"/>
    </row>
    <row r="5" spans="1:13" s="4" customFormat="1" ht="36.75" customHeight="1" x14ac:dyDescent="0.25">
      <c r="A5" s="22" t="s">
        <v>62</v>
      </c>
      <c r="B5" s="22"/>
      <c r="C5" s="28">
        <v>45666</v>
      </c>
      <c r="D5" s="25"/>
      <c r="E5" s="16" t="s">
        <v>69</v>
      </c>
      <c r="F5" s="12"/>
      <c r="G5" s="5"/>
      <c r="H5" s="5"/>
      <c r="I5" s="5"/>
      <c r="J5" s="5"/>
      <c r="K5" s="5"/>
      <c r="L5" s="5"/>
      <c r="M5" s="5"/>
    </row>
    <row r="6" spans="1:13" s="4" customFormat="1" ht="36.75" customHeight="1" x14ac:dyDescent="0.25">
      <c r="A6" s="22" t="s">
        <v>63</v>
      </c>
      <c r="B6" s="22"/>
      <c r="C6" s="23">
        <v>110000</v>
      </c>
      <c r="D6" s="24"/>
      <c r="E6" s="25"/>
      <c r="F6" s="12"/>
      <c r="G6" s="5"/>
      <c r="H6" s="5"/>
      <c r="I6" s="5"/>
      <c r="J6" s="5"/>
      <c r="K6" s="5"/>
      <c r="L6" s="5"/>
      <c r="M6" s="5"/>
    </row>
    <row r="7" spans="1:13" s="4" customFormat="1" ht="36.75" customHeight="1" x14ac:dyDescent="0.25">
      <c r="A7" s="22" t="s">
        <v>66</v>
      </c>
      <c r="B7" s="22"/>
      <c r="C7" s="15">
        <v>2</v>
      </c>
      <c r="D7" s="23" t="s">
        <v>70</v>
      </c>
      <c r="E7" s="25"/>
      <c r="F7" s="12"/>
      <c r="G7" s="5"/>
      <c r="H7" s="5"/>
      <c r="I7" s="5"/>
      <c r="J7" s="5"/>
      <c r="K7" s="5"/>
      <c r="L7" s="5"/>
      <c r="M7" s="5"/>
    </row>
    <row r="8" spans="1:13" s="6" customFormat="1" ht="36.75" customHeight="1" x14ac:dyDescent="0.25">
      <c r="A8" s="22" t="s">
        <v>30</v>
      </c>
      <c r="B8" s="22"/>
      <c r="C8" s="18" t="s">
        <v>45</v>
      </c>
      <c r="D8" s="18"/>
      <c r="E8" s="18"/>
    </row>
    <row r="9" spans="1:13" s="6" customFormat="1" ht="36.75" customHeight="1" x14ac:dyDescent="0.25">
      <c r="A9" s="27" t="s">
        <v>33</v>
      </c>
      <c r="B9" s="27"/>
      <c r="C9" s="19" t="s">
        <v>71</v>
      </c>
      <c r="D9" s="19"/>
      <c r="E9" s="19"/>
    </row>
    <row r="10" spans="1:13" s="6" customFormat="1" ht="36.75" customHeight="1" x14ac:dyDescent="0.25">
      <c r="A10" s="27" t="s">
        <v>31</v>
      </c>
      <c r="B10" s="27"/>
      <c r="C10" s="19">
        <v>0</v>
      </c>
      <c r="D10" s="19"/>
      <c r="E10" s="19"/>
    </row>
    <row r="12" spans="1:13" ht="120" customHeight="1" x14ac:dyDescent="0.25">
      <c r="A12" s="2" t="e" vm="1">
        <v>#VALUE!</v>
      </c>
      <c r="B12" s="10" t="s">
        <v>1</v>
      </c>
      <c r="C12" s="10">
        <f>IFERROR(VLOOKUP($C$8,'Liste de données'!$A$4:$O$21,2,0),"")</f>
        <v>4</v>
      </c>
      <c r="D12" s="2" t="e" vm="2">
        <v>#VALUE!</v>
      </c>
      <c r="E12" s="10" t="s">
        <v>7</v>
      </c>
      <c r="F12" s="10">
        <f>IFERROR(VLOOKUP($C$8,'Liste de données'!$A$4:$O$21,3,0),"")</f>
        <v>2</v>
      </c>
    </row>
    <row r="13" spans="1:13" ht="120" customHeight="1" x14ac:dyDescent="0.25">
      <c r="A13" s="2" t="e" vm="3">
        <v>#VALUE!</v>
      </c>
      <c r="B13" s="10" t="s">
        <v>2</v>
      </c>
      <c r="C13" s="10">
        <f>IFERROR(VLOOKUP($C$8,'Liste de données'!$A$4:$O$21,4,0),"")</f>
        <v>4</v>
      </c>
      <c r="D13" s="2" t="e" vm="4">
        <v>#VALUE!</v>
      </c>
      <c r="E13" s="10" t="s">
        <v>34</v>
      </c>
      <c r="F13" s="10">
        <f>IFERROR(VLOOKUP($C$8,'Liste de données'!$A$4:$O$21,5,0),"")</f>
        <v>2</v>
      </c>
    </row>
    <row r="14" spans="1:13" ht="120" customHeight="1" x14ac:dyDescent="0.25">
      <c r="A14" s="2" t="e" vm="5">
        <v>#VALUE!</v>
      </c>
      <c r="B14" s="10" t="s">
        <v>35</v>
      </c>
      <c r="C14" s="10">
        <f>IFERROR(VLOOKUP($C$8,'Liste de données'!$A$4:$O$21,6,0),"")</f>
        <v>0</v>
      </c>
      <c r="D14" s="2" t="e" vm="6">
        <v>#VALUE!</v>
      </c>
      <c r="E14" s="10" t="s">
        <v>9</v>
      </c>
      <c r="F14" s="10">
        <f>IFERROR(VLOOKUP($C$8,'Liste de données'!$A$4:$O$21,7,0),"")</f>
        <v>2</v>
      </c>
    </row>
    <row r="15" spans="1:13" ht="120" customHeight="1" x14ac:dyDescent="0.25">
      <c r="A15" s="2" t="e" vm="7">
        <v>#VALUE!</v>
      </c>
      <c r="B15" s="10" t="s">
        <v>4</v>
      </c>
      <c r="C15" s="11">
        <f>IFERROR(C21-(2*C10),"")</f>
        <v>6</v>
      </c>
      <c r="D15" s="2" t="e" vm="8">
        <v>#VALUE!</v>
      </c>
      <c r="E15" s="10" t="s">
        <v>10</v>
      </c>
      <c r="F15" s="10">
        <f>IFERROR(C22-(2*C10),"")</f>
        <v>4</v>
      </c>
    </row>
    <row r="16" spans="1:13" ht="120" customHeight="1" x14ac:dyDescent="0.25">
      <c r="A16" s="2" t="e" vm="9">
        <v>#VALUE!</v>
      </c>
      <c r="B16" s="10" t="s">
        <v>36</v>
      </c>
      <c r="C16" s="10">
        <f>IFERROR(VLOOKUP($C$8,'Liste de données'!$A$4:$O$21,10,0),"")</f>
        <v>4</v>
      </c>
      <c r="D16" s="2" t="e" vm="10">
        <v>#VALUE!</v>
      </c>
      <c r="E16" s="10" t="s">
        <v>11</v>
      </c>
      <c r="F16" s="10">
        <f>IFERROR(VLOOKUP($C$8,'Liste de données'!$A$4:$O$21,12,0),"")</f>
        <v>1</v>
      </c>
    </row>
    <row r="17" spans="1:6" ht="120" hidden="1" customHeight="1" x14ac:dyDescent="0.25">
      <c r="A17" s="2" t="e" vm="11">
        <v>#VALUE!</v>
      </c>
      <c r="B17" s="10" t="s">
        <v>37</v>
      </c>
      <c r="C17" s="10">
        <f>IFERROR(VLOOKUP($C$8,'Liste de données'!$A$4:$O$21,11,0),"")</f>
        <v>4</v>
      </c>
      <c r="D17" s="2" t="e" vm="12">
        <v>#VALUE!</v>
      </c>
      <c r="E17" s="10" t="s">
        <v>5</v>
      </c>
      <c r="F17" s="10">
        <f>IFERROR(VLOOKUP($C$8,'Liste de données'!$A$4:$O$21,13,0),"")</f>
        <v>0</v>
      </c>
    </row>
    <row r="18" spans="1:6" ht="120" hidden="1" customHeight="1" x14ac:dyDescent="0.25">
      <c r="A18" s="2" t="e" vm="13">
        <v>#VALUE!</v>
      </c>
      <c r="B18" s="10" t="s">
        <v>12</v>
      </c>
      <c r="C18" s="10" t="str">
        <f>IFERROR(VLOOKUP($C$8,'Liste de données'!$A$4:$O$21,14,0),"")</f>
        <v>A définir</v>
      </c>
      <c r="D18" s="2" t="e" vm="14">
        <v>#VALUE!</v>
      </c>
      <c r="E18" s="10" t="s">
        <v>6</v>
      </c>
      <c r="F18" s="10" t="str">
        <f>IFERROR(VLOOKUP($C$8,'Liste de données'!$A$4:$O$21,15,0),"")</f>
        <v>A définir</v>
      </c>
    </row>
    <row r="19" spans="1:6" ht="65.25" customHeight="1" x14ac:dyDescent="0.25">
      <c r="A19" s="21" t="s">
        <v>38</v>
      </c>
      <c r="B19" s="21"/>
      <c r="C19" s="21"/>
      <c r="D19" s="21"/>
      <c r="E19" s="21"/>
      <c r="F19" s="21"/>
    </row>
    <row r="21" spans="1:6" x14ac:dyDescent="0.25">
      <c r="A21" s="17" t="s">
        <v>32</v>
      </c>
      <c r="B21" s="17"/>
      <c r="C21" s="9">
        <f>IFERROR(VLOOKUP($C$8,'Liste de données'!$A$4:$O$21,8,0),"")</f>
        <v>6</v>
      </c>
    </row>
    <row r="22" spans="1:6" x14ac:dyDescent="0.25">
      <c r="A22" s="17" t="s">
        <v>42</v>
      </c>
      <c r="B22" s="17"/>
      <c r="C22" s="9">
        <f>IFERROR(VLOOKUP($C$8,'Liste de données'!$A$4:$O$21,9,0),"")</f>
        <v>4</v>
      </c>
    </row>
    <row r="23" spans="1:6" x14ac:dyDescent="0.25">
      <c r="A23" s="8"/>
      <c r="B23" s="8"/>
      <c r="C23" s="8"/>
      <c r="D23" s="8"/>
      <c r="E23" s="8"/>
      <c r="F23" s="8"/>
    </row>
  </sheetData>
  <sheetProtection sheet="1" objects="1" scenarios="1"/>
  <mergeCells count="21">
    <mergeCell ref="A1:B1"/>
    <mergeCell ref="A8:B8"/>
    <mergeCell ref="A9:B9"/>
    <mergeCell ref="A10:B10"/>
    <mergeCell ref="C10:E10"/>
    <mergeCell ref="A7:B7"/>
    <mergeCell ref="D7:E7"/>
    <mergeCell ref="A3:B3"/>
    <mergeCell ref="A5:B5"/>
    <mergeCell ref="A6:B6"/>
    <mergeCell ref="C3:E3"/>
    <mergeCell ref="C6:E6"/>
    <mergeCell ref="C5:D5"/>
    <mergeCell ref="A21:B21"/>
    <mergeCell ref="A22:B22"/>
    <mergeCell ref="C8:E8"/>
    <mergeCell ref="C9:E9"/>
    <mergeCell ref="A2:F2"/>
    <mergeCell ref="A19:F19"/>
    <mergeCell ref="A4:B4"/>
    <mergeCell ref="C4:E4"/>
  </mergeCells>
  <dataValidations count="5">
    <dataValidation type="list" allowBlank="1" showInputMessage="1" showErrorMessage="1" sqref="C9" xr:uid="{00000000-0002-0000-0000-000000000000}">
      <formula1>"1.85 m, 2.45m"</formula1>
    </dataValidation>
    <dataValidation type="list" allowBlank="1" showInputMessage="1" showErrorMessage="1" sqref="C7" xr:uid="{9A2E3B27-D3F2-4C0C-B500-5574DB1ADEEE}">
      <formula1>"1,2,3,4,5,6,7,8,9,10,11,12"</formula1>
    </dataValidation>
    <dataValidation type="list" allowBlank="1" showInputMessage="1" showErrorMessage="1" sqref="D7:E7" xr:uid="{2CF63310-CECF-4234-A728-03B51A70DA3E}">
      <formula1>"Jours,Semaines,Mois"</formula1>
    </dataValidation>
    <dataValidation type="list" allowBlank="1" showInputMessage="1" showErrorMessage="1" sqref="C10:E10" xr:uid="{2BE010A3-C380-4F32-8089-3B9636A91D89}">
      <formula1>"0,2,4,6,8,10"</formula1>
    </dataValidation>
    <dataValidation type="list" allowBlank="1" showInputMessage="1" showErrorMessage="1" sqref="E5" xr:uid="{1B7DC1D5-EF48-4C60-AAB8-261633E3927E}">
      <formula1>"Matin,Soir"</formula1>
    </dataValidation>
  </dataValidations>
  <pageMargins left="0.7" right="0.7" top="0.75" bottom="0.75" header="0.3" footer="0.3"/>
  <pageSetup paperSize="9" scale="6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'Liste de données'!$A$4:$A$21</xm:f>
          </x14:formula1>
          <xm:sqref>C8:E8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O23"/>
  <sheetViews>
    <sheetView workbookViewId="0">
      <selection activeCell="G3" sqref="G3"/>
    </sheetView>
  </sheetViews>
  <sheetFormatPr baseColWidth="10" defaultColWidth="9.140625" defaultRowHeight="15" x14ac:dyDescent="0.25"/>
  <cols>
    <col min="1" max="1" width="37.7109375" style="3" bestFit="1" customWidth="1"/>
    <col min="2" max="15" width="13.7109375" style="3" customWidth="1"/>
    <col min="16" max="17" width="16.28515625" style="3" customWidth="1"/>
    <col min="18" max="16384" width="9.140625" style="3"/>
  </cols>
  <sheetData>
    <row r="2" spans="1:15" x14ac:dyDescent="0.25">
      <c r="A2" s="3" t="s">
        <v>27</v>
      </c>
      <c r="B2" s="3" t="s">
        <v>13</v>
      </c>
      <c r="C2" s="3" t="s">
        <v>16</v>
      </c>
      <c r="D2" s="3" t="s">
        <v>15</v>
      </c>
      <c r="E2" s="3" t="s">
        <v>17</v>
      </c>
      <c r="F2" s="3" t="s">
        <v>18</v>
      </c>
      <c r="G2" s="3" t="s">
        <v>19</v>
      </c>
      <c r="H2" s="3" t="s">
        <v>20</v>
      </c>
      <c r="I2" s="3" t="s">
        <v>21</v>
      </c>
      <c r="J2" s="3" t="s">
        <v>22</v>
      </c>
      <c r="K2" s="3" t="s">
        <v>23</v>
      </c>
      <c r="L2" s="3" t="s">
        <v>24</v>
      </c>
      <c r="M2" s="3" t="s">
        <v>25</v>
      </c>
      <c r="N2" s="3" t="s">
        <v>14</v>
      </c>
      <c r="O2" s="3" t="s">
        <v>26</v>
      </c>
    </row>
    <row r="3" spans="1:15" ht="45" x14ac:dyDescent="0.25">
      <c r="A3" s="3" t="s">
        <v>28</v>
      </c>
      <c r="B3" s="3" t="s">
        <v>1</v>
      </c>
      <c r="C3" s="3" t="s">
        <v>7</v>
      </c>
      <c r="D3" s="3" t="s">
        <v>2</v>
      </c>
      <c r="E3" s="3" t="s">
        <v>8</v>
      </c>
      <c r="F3" s="3" t="s">
        <v>3</v>
      </c>
      <c r="G3" s="3" t="s">
        <v>9</v>
      </c>
      <c r="H3" s="3" t="s">
        <v>4</v>
      </c>
      <c r="I3" s="3" t="s">
        <v>10</v>
      </c>
      <c r="J3" s="3" t="s">
        <v>39</v>
      </c>
      <c r="K3" s="3" t="s">
        <v>40</v>
      </c>
      <c r="L3" s="3" t="s">
        <v>11</v>
      </c>
      <c r="M3" s="3" t="s">
        <v>5</v>
      </c>
      <c r="N3" s="3" t="s">
        <v>12</v>
      </c>
      <c r="O3" s="3" t="s">
        <v>6</v>
      </c>
    </row>
    <row r="4" spans="1:15" x14ac:dyDescent="0.25">
      <c r="A4" s="3" t="s">
        <v>43</v>
      </c>
      <c r="B4" s="7">
        <v>2</v>
      </c>
      <c r="C4" s="7">
        <v>2</v>
      </c>
      <c r="D4" s="7">
        <v>4</v>
      </c>
      <c r="E4" s="7">
        <v>1</v>
      </c>
      <c r="F4" s="7">
        <v>0</v>
      </c>
      <c r="G4" s="7">
        <v>2</v>
      </c>
      <c r="H4" s="7">
        <v>2</v>
      </c>
      <c r="I4" s="7">
        <v>2</v>
      </c>
      <c r="J4" s="13">
        <v>4</v>
      </c>
      <c r="K4" s="7">
        <v>4</v>
      </c>
      <c r="L4" s="7">
        <v>1</v>
      </c>
      <c r="M4" s="7">
        <v>0</v>
      </c>
      <c r="N4" s="3" t="s">
        <v>29</v>
      </c>
      <c r="O4" s="3" t="s">
        <v>29</v>
      </c>
    </row>
    <row r="5" spans="1:15" x14ac:dyDescent="0.25">
      <c r="A5" s="3" t="s">
        <v>44</v>
      </c>
      <c r="B5" s="7">
        <v>4</v>
      </c>
      <c r="C5" s="7">
        <v>0</v>
      </c>
      <c r="D5" s="7">
        <v>4</v>
      </c>
      <c r="E5" s="7">
        <v>2</v>
      </c>
      <c r="F5" s="7">
        <v>0</v>
      </c>
      <c r="G5" s="7">
        <v>2</v>
      </c>
      <c r="H5" s="7">
        <v>6</v>
      </c>
      <c r="I5" s="7">
        <v>4</v>
      </c>
      <c r="J5" s="13">
        <v>4</v>
      </c>
      <c r="K5" s="7">
        <v>4</v>
      </c>
      <c r="L5" s="7">
        <v>1</v>
      </c>
      <c r="M5" s="7">
        <v>0</v>
      </c>
      <c r="N5" s="3" t="s">
        <v>29</v>
      </c>
      <c r="O5" s="3" t="s">
        <v>29</v>
      </c>
    </row>
    <row r="6" spans="1:15" x14ac:dyDescent="0.25">
      <c r="A6" s="3" t="s">
        <v>45</v>
      </c>
      <c r="B6" s="7">
        <v>4</v>
      </c>
      <c r="C6" s="7">
        <v>2</v>
      </c>
      <c r="D6" s="7">
        <v>4</v>
      </c>
      <c r="E6" s="7">
        <v>2</v>
      </c>
      <c r="F6" s="7">
        <v>0</v>
      </c>
      <c r="G6" s="7">
        <v>2</v>
      </c>
      <c r="H6" s="7">
        <v>6</v>
      </c>
      <c r="I6" s="7">
        <v>4</v>
      </c>
      <c r="J6" s="13">
        <v>4</v>
      </c>
      <c r="K6" s="7">
        <v>4</v>
      </c>
      <c r="L6" s="7">
        <v>1</v>
      </c>
      <c r="M6" s="7">
        <v>0</v>
      </c>
      <c r="N6" s="3" t="s">
        <v>29</v>
      </c>
      <c r="O6" s="3" t="s">
        <v>29</v>
      </c>
    </row>
    <row r="7" spans="1:15" x14ac:dyDescent="0.25">
      <c r="A7" s="3" t="s">
        <v>46</v>
      </c>
      <c r="B7" s="7">
        <v>6</v>
      </c>
      <c r="C7" s="7">
        <v>0</v>
      </c>
      <c r="D7" s="7">
        <v>4</v>
      </c>
      <c r="E7" s="7">
        <v>2</v>
      </c>
      <c r="F7" s="7">
        <v>0</v>
      </c>
      <c r="G7" s="7">
        <v>2</v>
      </c>
      <c r="H7" s="7">
        <v>6</v>
      </c>
      <c r="I7" s="7">
        <v>6</v>
      </c>
      <c r="J7" s="7">
        <v>4</v>
      </c>
      <c r="K7" s="7">
        <v>0</v>
      </c>
      <c r="L7" s="7">
        <v>1</v>
      </c>
      <c r="M7" s="7">
        <v>0</v>
      </c>
      <c r="N7" s="3" t="s">
        <v>29</v>
      </c>
      <c r="O7" s="3" t="s">
        <v>29</v>
      </c>
    </row>
    <row r="8" spans="1:15" x14ac:dyDescent="0.25">
      <c r="A8" s="3" t="s">
        <v>47</v>
      </c>
      <c r="B8" s="7">
        <v>6</v>
      </c>
      <c r="C8" s="7">
        <v>2</v>
      </c>
      <c r="D8" s="7">
        <v>4</v>
      </c>
      <c r="E8" s="7">
        <v>3</v>
      </c>
      <c r="F8" s="7">
        <v>0</v>
      </c>
      <c r="G8" s="7">
        <v>2</v>
      </c>
      <c r="H8" s="7">
        <v>10</v>
      </c>
      <c r="I8" s="7">
        <v>6</v>
      </c>
      <c r="J8" s="7">
        <v>4</v>
      </c>
      <c r="K8" s="7">
        <v>0</v>
      </c>
      <c r="L8" s="7">
        <v>1</v>
      </c>
      <c r="M8" s="7">
        <v>0</v>
      </c>
      <c r="N8" s="3" t="s">
        <v>29</v>
      </c>
      <c r="O8" s="3" t="s">
        <v>29</v>
      </c>
    </row>
    <row r="9" spans="1:15" x14ac:dyDescent="0.25">
      <c r="A9" s="3" t="s">
        <v>48</v>
      </c>
      <c r="B9" s="7">
        <v>8</v>
      </c>
      <c r="C9" s="7">
        <v>0</v>
      </c>
      <c r="D9" s="7">
        <v>4</v>
      </c>
      <c r="E9" s="7">
        <v>3</v>
      </c>
      <c r="F9" s="7">
        <v>0</v>
      </c>
      <c r="G9" s="7">
        <v>2</v>
      </c>
      <c r="H9" s="7">
        <v>10</v>
      </c>
      <c r="I9" s="7">
        <v>8</v>
      </c>
      <c r="J9" s="7">
        <v>4</v>
      </c>
      <c r="K9" s="7">
        <v>0</v>
      </c>
      <c r="L9" s="7">
        <v>1</v>
      </c>
      <c r="M9" s="7">
        <v>0</v>
      </c>
      <c r="N9" s="3" t="s">
        <v>29</v>
      </c>
      <c r="O9" s="3" t="s">
        <v>29</v>
      </c>
    </row>
    <row r="10" spans="1:15" x14ac:dyDescent="0.25">
      <c r="A10" s="3" t="s">
        <v>49</v>
      </c>
      <c r="B10" s="7">
        <v>8</v>
      </c>
      <c r="C10" s="7">
        <v>2</v>
      </c>
      <c r="D10" s="7">
        <v>4</v>
      </c>
      <c r="E10" s="7">
        <v>4</v>
      </c>
      <c r="F10" s="7">
        <v>0</v>
      </c>
      <c r="G10" s="7">
        <v>2</v>
      </c>
      <c r="H10" s="7">
        <v>14</v>
      </c>
      <c r="I10" s="7">
        <v>8</v>
      </c>
      <c r="J10" s="7">
        <v>4</v>
      </c>
      <c r="K10" s="7">
        <v>0</v>
      </c>
      <c r="L10" s="7">
        <v>1</v>
      </c>
      <c r="M10" s="7">
        <v>0</v>
      </c>
      <c r="N10" s="3" t="s">
        <v>29</v>
      </c>
      <c r="O10" s="3" t="s">
        <v>29</v>
      </c>
    </row>
    <row r="11" spans="1:15" x14ac:dyDescent="0.25">
      <c r="A11" s="3" t="s">
        <v>50</v>
      </c>
      <c r="B11" s="7">
        <v>2</v>
      </c>
      <c r="C11" s="7">
        <v>2</v>
      </c>
      <c r="D11" s="7">
        <v>4</v>
      </c>
      <c r="E11" s="7">
        <v>1</v>
      </c>
      <c r="F11" s="7">
        <v>1</v>
      </c>
      <c r="G11" s="7">
        <v>2</v>
      </c>
      <c r="H11" s="7">
        <v>2</v>
      </c>
      <c r="I11" s="7">
        <v>2</v>
      </c>
      <c r="J11" s="13">
        <v>4</v>
      </c>
      <c r="K11" s="7">
        <v>4</v>
      </c>
      <c r="L11" s="7">
        <v>1</v>
      </c>
      <c r="M11" s="7">
        <v>0</v>
      </c>
      <c r="N11" s="3" t="s">
        <v>29</v>
      </c>
      <c r="O11" s="3" t="s">
        <v>29</v>
      </c>
    </row>
    <row r="12" spans="1:15" x14ac:dyDescent="0.25">
      <c r="A12" s="3" t="s">
        <v>51</v>
      </c>
      <c r="B12" s="7">
        <v>4</v>
      </c>
      <c r="C12" s="7">
        <v>0</v>
      </c>
      <c r="D12" s="7">
        <v>4</v>
      </c>
      <c r="E12" s="7">
        <v>2</v>
      </c>
      <c r="F12" s="7">
        <v>1</v>
      </c>
      <c r="G12" s="7">
        <v>2</v>
      </c>
      <c r="H12" s="7">
        <v>6</v>
      </c>
      <c r="I12" s="7">
        <v>4</v>
      </c>
      <c r="J12" s="13">
        <v>4</v>
      </c>
      <c r="K12" s="7">
        <v>4</v>
      </c>
      <c r="L12" s="7">
        <v>1</v>
      </c>
      <c r="M12" s="7">
        <v>0</v>
      </c>
      <c r="N12" s="3" t="s">
        <v>29</v>
      </c>
      <c r="O12" s="3" t="s">
        <v>29</v>
      </c>
    </row>
    <row r="13" spans="1:15" x14ac:dyDescent="0.25">
      <c r="A13" s="3" t="s">
        <v>52</v>
      </c>
      <c r="B13" s="7">
        <v>4</v>
      </c>
      <c r="C13" s="7">
        <v>2</v>
      </c>
      <c r="D13" s="7">
        <v>4</v>
      </c>
      <c r="E13" s="7">
        <v>2</v>
      </c>
      <c r="F13" s="7">
        <v>1</v>
      </c>
      <c r="G13" s="7">
        <v>2</v>
      </c>
      <c r="H13" s="7">
        <v>6</v>
      </c>
      <c r="I13" s="7">
        <v>6</v>
      </c>
      <c r="J13" s="13">
        <v>4</v>
      </c>
      <c r="K13" s="7">
        <v>4</v>
      </c>
      <c r="L13" s="7">
        <v>1</v>
      </c>
      <c r="M13" s="7">
        <v>0</v>
      </c>
      <c r="N13" s="3" t="s">
        <v>29</v>
      </c>
      <c r="O13" s="3" t="s">
        <v>29</v>
      </c>
    </row>
    <row r="14" spans="1:15" x14ac:dyDescent="0.25">
      <c r="A14" s="3" t="s">
        <v>53</v>
      </c>
      <c r="B14" s="7">
        <v>6</v>
      </c>
      <c r="C14" s="7">
        <v>0</v>
      </c>
      <c r="D14" s="7">
        <v>4</v>
      </c>
      <c r="E14" s="7">
        <v>2</v>
      </c>
      <c r="F14" s="7">
        <v>1</v>
      </c>
      <c r="G14" s="7">
        <v>2</v>
      </c>
      <c r="H14" s="7">
        <v>6</v>
      </c>
      <c r="I14" s="7">
        <v>6</v>
      </c>
      <c r="J14" s="7">
        <v>4</v>
      </c>
      <c r="K14" s="7">
        <v>0</v>
      </c>
      <c r="L14" s="7">
        <v>1</v>
      </c>
      <c r="M14" s="7">
        <v>0</v>
      </c>
      <c r="N14" s="3" t="s">
        <v>29</v>
      </c>
      <c r="O14" s="3" t="s">
        <v>29</v>
      </c>
    </row>
    <row r="15" spans="1:15" x14ac:dyDescent="0.25">
      <c r="A15" s="3" t="s">
        <v>54</v>
      </c>
      <c r="B15" s="7">
        <v>6</v>
      </c>
      <c r="C15" s="7">
        <v>2</v>
      </c>
      <c r="D15" s="7">
        <v>4</v>
      </c>
      <c r="E15" s="7">
        <v>3</v>
      </c>
      <c r="F15" s="7">
        <v>1</v>
      </c>
      <c r="G15" s="7">
        <v>2</v>
      </c>
      <c r="H15" s="7">
        <v>10</v>
      </c>
      <c r="I15" s="7">
        <v>8</v>
      </c>
      <c r="J15" s="7">
        <v>4</v>
      </c>
      <c r="K15" s="7">
        <v>0</v>
      </c>
      <c r="L15" s="7">
        <v>1</v>
      </c>
      <c r="M15" s="7">
        <v>0</v>
      </c>
      <c r="N15" s="3" t="s">
        <v>29</v>
      </c>
      <c r="O15" s="3" t="s">
        <v>29</v>
      </c>
    </row>
    <row r="16" spans="1:15" x14ac:dyDescent="0.25">
      <c r="A16" s="3" t="s">
        <v>55</v>
      </c>
      <c r="B16" s="7">
        <v>8</v>
      </c>
      <c r="C16" s="7">
        <v>0</v>
      </c>
      <c r="D16" s="7">
        <v>4</v>
      </c>
      <c r="E16" s="7">
        <v>3</v>
      </c>
      <c r="F16" s="7">
        <v>1</v>
      </c>
      <c r="G16" s="7">
        <v>2</v>
      </c>
      <c r="H16" s="7">
        <v>10</v>
      </c>
      <c r="I16" s="7">
        <v>10</v>
      </c>
      <c r="J16" s="7">
        <v>4</v>
      </c>
      <c r="K16" s="7">
        <v>0</v>
      </c>
      <c r="L16" s="7">
        <v>1</v>
      </c>
      <c r="M16" s="7">
        <v>0</v>
      </c>
      <c r="N16" s="3" t="s">
        <v>29</v>
      </c>
      <c r="O16" s="3" t="s">
        <v>29</v>
      </c>
    </row>
    <row r="17" spans="1:15" x14ac:dyDescent="0.25">
      <c r="A17" s="3" t="s">
        <v>56</v>
      </c>
      <c r="B17" s="7">
        <v>8</v>
      </c>
      <c r="C17" s="7">
        <v>2</v>
      </c>
      <c r="D17" s="7">
        <v>4</v>
      </c>
      <c r="E17" s="7">
        <v>4</v>
      </c>
      <c r="F17" s="7">
        <v>1</v>
      </c>
      <c r="G17" s="7">
        <v>2</v>
      </c>
      <c r="H17" s="7">
        <v>14</v>
      </c>
      <c r="I17" s="7">
        <v>12</v>
      </c>
      <c r="J17" s="7">
        <v>4</v>
      </c>
      <c r="K17" s="7">
        <v>0</v>
      </c>
      <c r="L17" s="7">
        <v>1</v>
      </c>
      <c r="M17" s="7">
        <v>0</v>
      </c>
      <c r="N17" s="3" t="s">
        <v>29</v>
      </c>
      <c r="O17" s="3" t="s">
        <v>29</v>
      </c>
    </row>
    <row r="18" spans="1:15" x14ac:dyDescent="0.25">
      <c r="A18" s="3" t="s">
        <v>57</v>
      </c>
      <c r="B18" s="7">
        <v>10</v>
      </c>
      <c r="C18" s="7">
        <v>0</v>
      </c>
      <c r="D18" s="7">
        <v>4</v>
      </c>
      <c r="E18" s="7">
        <v>4</v>
      </c>
      <c r="F18" s="7">
        <v>1</v>
      </c>
      <c r="G18" s="7">
        <v>2</v>
      </c>
      <c r="H18" s="7">
        <v>14</v>
      </c>
      <c r="I18" s="7">
        <v>14</v>
      </c>
      <c r="J18" s="7">
        <v>4</v>
      </c>
      <c r="K18" s="7">
        <v>0</v>
      </c>
      <c r="L18" s="7">
        <v>1</v>
      </c>
      <c r="M18" s="7">
        <v>0</v>
      </c>
      <c r="N18" s="3" t="s">
        <v>29</v>
      </c>
      <c r="O18" s="3" t="s">
        <v>29</v>
      </c>
    </row>
    <row r="19" spans="1:15" x14ac:dyDescent="0.25">
      <c r="A19" s="3" t="s">
        <v>58</v>
      </c>
      <c r="B19" s="7">
        <v>10</v>
      </c>
      <c r="C19" s="7">
        <v>2</v>
      </c>
      <c r="D19" s="7">
        <v>4</v>
      </c>
      <c r="E19" s="7">
        <v>5</v>
      </c>
      <c r="F19" s="7">
        <v>1</v>
      </c>
      <c r="G19" s="7">
        <v>2</v>
      </c>
      <c r="H19" s="7">
        <v>18</v>
      </c>
      <c r="I19" s="7">
        <v>16</v>
      </c>
      <c r="J19" s="7">
        <v>4</v>
      </c>
      <c r="K19" s="7">
        <v>0</v>
      </c>
      <c r="L19" s="7">
        <v>1</v>
      </c>
      <c r="M19" s="7">
        <v>0</v>
      </c>
      <c r="N19" s="3" t="s">
        <v>29</v>
      </c>
      <c r="O19" s="3" t="s">
        <v>29</v>
      </c>
    </row>
    <row r="20" spans="1:15" x14ac:dyDescent="0.25">
      <c r="A20" s="3" t="s">
        <v>59</v>
      </c>
      <c r="B20" s="7">
        <v>12</v>
      </c>
      <c r="C20" s="7">
        <v>0</v>
      </c>
      <c r="D20" s="7">
        <v>4</v>
      </c>
      <c r="E20" s="7">
        <v>5</v>
      </c>
      <c r="F20" s="7">
        <v>1</v>
      </c>
      <c r="G20" s="7">
        <v>2</v>
      </c>
      <c r="H20" s="7">
        <v>18</v>
      </c>
      <c r="I20" s="7">
        <v>18</v>
      </c>
      <c r="J20" s="7">
        <v>4</v>
      </c>
      <c r="K20" s="7">
        <v>0</v>
      </c>
      <c r="L20" s="7">
        <v>1</v>
      </c>
      <c r="M20" s="7">
        <v>0</v>
      </c>
      <c r="N20" s="3" t="s">
        <v>29</v>
      </c>
      <c r="O20" s="3" t="s">
        <v>29</v>
      </c>
    </row>
    <row r="21" spans="1:15" x14ac:dyDescent="0.25">
      <c r="A21" s="3" t="s">
        <v>60</v>
      </c>
      <c r="B21" s="7">
        <v>12</v>
      </c>
      <c r="C21" s="7">
        <v>2</v>
      </c>
      <c r="D21" s="7">
        <v>4</v>
      </c>
      <c r="E21" s="7">
        <v>6</v>
      </c>
      <c r="F21" s="7">
        <v>1</v>
      </c>
      <c r="G21" s="7">
        <v>2</v>
      </c>
      <c r="H21" s="7">
        <v>22</v>
      </c>
      <c r="I21" s="7">
        <v>20</v>
      </c>
      <c r="J21" s="7">
        <v>4</v>
      </c>
      <c r="K21" s="7">
        <v>0</v>
      </c>
      <c r="L21" s="7">
        <v>1</v>
      </c>
      <c r="M21" s="7">
        <v>0</v>
      </c>
      <c r="N21" s="3" t="s">
        <v>29</v>
      </c>
      <c r="O21" s="3" t="s">
        <v>29</v>
      </c>
    </row>
    <row r="23" spans="1:15" ht="30" x14ac:dyDescent="0.25">
      <c r="A23" s="14" t="s">
        <v>41</v>
      </c>
    </row>
  </sheetData>
  <sheetProtection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Réservation échafaudages</vt:lpstr>
      <vt:lpstr>Liste de données</vt:lpstr>
      <vt:lpstr>'Réservation échafaudages'!Zone_d_impression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2025-01-08T11:25:56Z</dcterms:modified>
</cp:coreProperties>
</file>