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driatmfr-my.sharepoint.com/personal/francois-xavier_castaing_adria_fr/Documents/Reporting Commercial/"/>
    </mc:Choice>
  </mc:AlternateContent>
  <xr:revisionPtr revIDLastSave="446" documentId="8_{1E094425-9BAB-4848-B1F9-8CB8D5337E23}" xr6:coauthVersionLast="47" xr6:coauthVersionMax="47" xr10:uidLastSave="{D687A14B-630A-44E3-B769-2F31AAA80D69}"/>
  <bookViews>
    <workbookView xWindow="57480" yWindow="-120" windowWidth="29040" windowHeight="15720" tabRatio="835" activeTab="1" xr2:uid="{81C1E4E8-D5DE-4281-B9D2-4D0BB4A334AC}"/>
  </bookViews>
  <sheets>
    <sheet name="_Params" sheetId="3" r:id="rId1"/>
    <sheet name="BDD_N" sheetId="2" r:id="rId2"/>
    <sheet name="TDB_ZONE" sheetId="39" r:id="rId3"/>
    <sheet name="Résultat souhaité" sheetId="42" r:id="rId4"/>
  </sheets>
  <externalReferences>
    <externalReference r:id="rId5"/>
  </externalReferences>
  <definedNames>
    <definedName name="_xlnm._FilterDatabase" localSheetId="1" hidden="1">BDD_N!$A$1:$B$156</definedName>
    <definedName name="_xlnm._FilterDatabase" localSheetId="2" hidden="1">TDB_ZONE!$B$1:$C$3</definedName>
    <definedName name="Analyse_de_composition_gazeuse_O2_CO2">#REF!</definedName>
    <definedName name="Analyse_enthalpique_DSC">#REF!</definedName>
    <definedName name="b">#REF!</definedName>
    <definedName name="Caractérisation_physicochimique">#REF!</definedName>
    <definedName name="Caractérisation_poudres">#REF!</definedName>
    <definedName name="Caractérisation_propriétés_fonctionnelles">#REF!</definedName>
    <definedName name="Catégories">#REF!</definedName>
    <definedName name="Client">[1]!Tableau3[#All]</definedName>
    <definedName name="data">#REF!</definedName>
    <definedName name="Etude_de_stabilité_Turbiscan">#REF!</definedName>
    <definedName name="Isotherme_de_soprtion_ou_désoprtion">#REF!</definedName>
    <definedName name="ProjetsQSA">#REF!</definedName>
    <definedName name="Rhéologie">#REF!</definedName>
    <definedName name="Texture">#REF!</definedName>
    <definedName name="_xlnm.Print_Area" localSheetId="2">TDB_ZONE!$A$1:$O$22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2" i="2"/>
  <c r="G12" i="2"/>
  <c r="G3" i="2"/>
  <c r="G4" i="2"/>
  <c r="G5" i="2"/>
  <c r="G6" i="2"/>
  <c r="G7" i="2"/>
  <c r="G8" i="2"/>
  <c r="G9" i="2"/>
  <c r="G10" i="2"/>
  <c r="G11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2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I10" i="39" l="1"/>
  <c r="I9" i="39"/>
  <c r="I8" i="39"/>
  <c r="I7" i="39"/>
  <c r="F7" i="39"/>
  <c r="F9" i="39" l="1"/>
  <c r="F8" i="39"/>
  <c r="F10" i="39"/>
  <c r="F12" i="39" l="1"/>
  <c r="I12" i="39"/>
</calcChain>
</file>

<file path=xl/sharedStrings.xml><?xml version="1.0" encoding="utf-8"?>
<sst xmlns="http://schemas.openxmlformats.org/spreadsheetml/2006/main" count="1220" uniqueCount="292">
  <si>
    <t>n° semaine</t>
  </si>
  <si>
    <t>n° mois</t>
  </si>
  <si>
    <t>mois</t>
  </si>
  <si>
    <t>Signé</t>
  </si>
  <si>
    <t>Gagné</t>
  </si>
  <si>
    <t>FAC</t>
  </si>
  <si>
    <t>Janvier</t>
  </si>
  <si>
    <t>Ebauche</t>
  </si>
  <si>
    <t>NA</t>
  </si>
  <si>
    <t>Transmis</t>
  </si>
  <si>
    <t>Emis</t>
  </si>
  <si>
    <t>Perdu</t>
  </si>
  <si>
    <t>Commandé</t>
  </si>
  <si>
    <t>Abandonné</t>
  </si>
  <si>
    <t>Fevrier</t>
  </si>
  <si>
    <t>Crée, validé</t>
  </si>
  <si>
    <t>Terminé</t>
  </si>
  <si>
    <t>En cours</t>
  </si>
  <si>
    <t>QSA</t>
  </si>
  <si>
    <t>Sans suite</t>
  </si>
  <si>
    <t>Mars</t>
  </si>
  <si>
    <t>Devis</t>
  </si>
  <si>
    <t>FPS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</si>
  <si>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</si>
  <si>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</si>
  <si>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</si>
  <si>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</si>
  <si>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</si>
  <si>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</si>
  <si>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</si>
  <si>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</si>
  <si>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</si>
  <si>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Statut à date</t>
  </si>
  <si>
    <t>Date de signature retraitée</t>
  </si>
  <si>
    <t>Signature - semaine</t>
  </si>
  <si>
    <t>Signature - YTD</t>
  </si>
  <si>
    <t>JLH</t>
  </si>
  <si>
    <t>YP</t>
  </si>
  <si>
    <t>LB</t>
  </si>
  <si>
    <t xml:space="preserve">Numéro Devis </t>
  </si>
  <si>
    <t xml:space="preserve">Montant </t>
  </si>
  <si>
    <t>Scope - retrait faux devis</t>
  </si>
  <si>
    <t>Pole</t>
  </si>
  <si>
    <t>SEMAINE</t>
  </si>
  <si>
    <t>MOIS</t>
  </si>
  <si>
    <t>D</t>
  </si>
  <si>
    <t>N°</t>
  </si>
  <si>
    <t>Département</t>
  </si>
  <si>
    <t>Chef-lieu</t>
  </si>
  <si>
    <t>Région</t>
  </si>
  <si>
    <t>C.Aff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</si>
  <si>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</si>
  <si>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</si>
  <si>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</si>
  <si>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</si>
  <si>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</si>
  <si>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</si>
  <si>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</si>
  <si>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</si>
  <si>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</si>
  <si>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</si>
  <si>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</si>
  <si>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</si>
  <si>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 de Haute Provence</t>
  </si>
  <si>
    <t>Digne</t>
  </si>
  <si>
    <t>Provence-Alpes-Côte d'Azur</t>
  </si>
  <si>
    <t>05</t>
  </si>
  <si>
    <t>Hautes Alpes</t>
  </si>
  <si>
    <t>Gap</t>
  </si>
  <si>
    <t>06</t>
  </si>
  <si>
    <t>Alpes 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</si>
  <si>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</si>
  <si>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</si>
  <si>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</si>
  <si>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</si>
  <si>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</si>
  <si>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</si>
  <si>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</si>
  <si>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</si>
  <si>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</si>
  <si>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</si>
  <si>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</si>
  <si>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</si>
  <si>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</si>
  <si>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</si>
  <si>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</si>
  <si>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</si>
  <si>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</si>
  <si>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</si>
  <si>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 du 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</si>
  <si>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</si>
  <si>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</si>
  <si>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</si>
  <si>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</si>
  <si>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</si>
  <si>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</si>
  <si>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</si>
  <si>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</si>
  <si>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</si>
  <si>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 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</si>
  <si>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</si>
  <si>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</si>
  <si>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</si>
  <si>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</si>
  <si>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</si>
  <si>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</si>
  <si>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</si>
  <si>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 du Sud</t>
  </si>
  <si>
    <t>Ajaccio</t>
  </si>
  <si>
    <t>Corse</t>
  </si>
  <si>
    <t>2B</t>
  </si>
  <si>
    <t>Haute Corse</t>
  </si>
  <si>
    <t>Bastia</t>
  </si>
  <si>
    <t>Côte 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</si>
  <si>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</si>
  <si>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</si>
  <si>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</si>
  <si>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</si>
  <si>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</si>
  <si>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</si>
  <si>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</si>
  <si>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</si>
  <si>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</si>
  <si>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</si>
  <si>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</si>
  <si>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</si>
  <si>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</si>
  <si>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</si>
  <si>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</si>
  <si>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 et Loir</t>
  </si>
  <si>
    <t>Chartres</t>
  </si>
  <si>
    <t>Finistère</t>
  </si>
  <si>
    <t>Quimper</t>
  </si>
  <si>
    <t>Gard</t>
  </si>
  <si>
    <t>Nîmes</t>
  </si>
  <si>
    <t>Haute Garonne</t>
  </si>
  <si>
    <t>Toulouse</t>
  </si>
  <si>
    <t>Gers</t>
  </si>
  <si>
    <t>Auch</t>
  </si>
  <si>
    <t>Gironde</t>
  </si>
  <si>
    <t>Bordeaux</t>
  </si>
  <si>
    <t>Hérault</t>
  </si>
  <si>
    <t>Montpellier</t>
  </si>
  <si>
    <t>Ille et Vilaine</t>
  </si>
  <si>
    <t>Rennes</t>
  </si>
  <si>
    <t>Indre</t>
  </si>
  <si>
    <t>Châteauroux</t>
  </si>
  <si>
    <t>Indre et 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</si>
  <si>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</si>
  <si>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</si>
  <si>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</si>
  <si>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</si>
  <si>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</si>
  <si>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</si>
  <si>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</si>
  <si>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 et Cher</t>
  </si>
  <si>
    <t>Blois</t>
  </si>
  <si>
    <t>Loire</t>
  </si>
  <si>
    <t>Saint-Étienne</t>
  </si>
  <si>
    <t>Haute Loire</t>
  </si>
  <si>
    <t>Le Puy-en-Velay</t>
  </si>
  <si>
    <t>Loire Atlantique</t>
  </si>
  <si>
    <t>Nantes</t>
  </si>
  <si>
    <t>Pays de la Loire</t>
  </si>
  <si>
    <t>Loiret</t>
  </si>
  <si>
    <t>Orléans</t>
  </si>
  <si>
    <t>Lot</t>
  </si>
  <si>
    <t>Cahors</t>
  </si>
  <si>
    <t>Lot et Garonne</t>
  </si>
  <si>
    <t>Agen</t>
  </si>
  <si>
    <t>Lozère</t>
  </si>
  <si>
    <t>Mende</t>
  </si>
  <si>
    <t>Maine et Loire</t>
  </si>
  <si>
    <t>Angers</t>
  </si>
  <si>
    <t>Manche</t>
  </si>
  <si>
    <t>Saint-Lô</t>
  </si>
  <si>
    <t>Marne</t>
  </si>
  <si>
    <t>Châlons-en-Champagne</t>
  </si>
  <si>
    <t>Haute Marne</t>
  </si>
  <si>
    <t>Chaumont</t>
  </si>
  <si>
    <t>Mayenne</t>
  </si>
  <si>
    <t>Laval</t>
  </si>
  <si>
    <t>Meurthe et 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</si>
  <si>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</si>
  <si>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</si>
  <si>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</si>
  <si>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</si>
  <si>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</si>
  <si>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</si>
  <si>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</si>
  <si>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</si>
  <si>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</si>
  <si>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</si>
  <si>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</si>
  <si>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</si>
  <si>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</si>
  <si>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</si>
  <si>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</si>
  <si>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 de Calais</t>
  </si>
  <si>
    <t>Arras</t>
  </si>
  <si>
    <t>Puy de Dôme</t>
  </si>
  <si>
    <t>Clermont-Ferrand</t>
  </si>
  <si>
    <t>Pyrénées Atlantiques</t>
  </si>
  <si>
    <t>Pau</t>
  </si>
  <si>
    <t>Hautes Pyrénées</t>
  </si>
  <si>
    <t>Tarbes</t>
  </si>
  <si>
    <t>Pyrénées Orientales</t>
  </si>
  <si>
    <t>Perpignan</t>
  </si>
  <si>
    <t>Bas Rhin</t>
  </si>
  <si>
    <t>Strasbourg</t>
  </si>
  <si>
    <t>Haut Rhin</t>
  </si>
  <si>
    <t>Colmar</t>
  </si>
  <si>
    <t>Rhône</t>
  </si>
  <si>
    <t>Lyon</t>
  </si>
  <si>
    <t>Haute Saône</t>
  </si>
  <si>
    <t>Vesoul</t>
  </si>
  <si>
    <t>Saône et Loire</t>
  </si>
  <si>
    <t>Mâcon</t>
  </si>
  <si>
    <t>Sarthe</t>
  </si>
  <si>
    <t>Le Mans</t>
  </si>
  <si>
    <t>Savoie</t>
  </si>
  <si>
    <t>Chambéry</t>
  </si>
  <si>
    <t>Haute Savoie</t>
  </si>
  <si>
    <t>Annecy</t>
  </si>
  <si>
    <t>Paris</t>
  </si>
  <si>
    <t>Ile-de-France</t>
  </si>
  <si>
    <t>Seine Maritime</t>
  </si>
  <si>
    <t>Rouen</t>
  </si>
  <si>
    <t>Seine et Marne</t>
  </si>
  <si>
    <t>Melun</t>
  </si>
  <si>
    <t>Yvelines</t>
  </si>
  <si>
    <t>Versailles</t>
  </si>
  <si>
    <t>Deux Sèvres</t>
  </si>
  <si>
    <t>Niort</t>
  </si>
  <si>
    <t>Somme</t>
  </si>
  <si>
    <t>Amiens</t>
  </si>
  <si>
    <t>Tarn</t>
  </si>
  <si>
    <t>Albi</t>
  </si>
  <si>
    <t>Tarn et 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</si>
  <si>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</si>
  <si>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</si>
  <si>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</si>
  <si>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</si>
  <si>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</si>
  <si>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</si>
  <si>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</si>
  <si>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</si>
  <si>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</si>
  <si>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 Vienne</t>
  </si>
  <si>
    <t>Limoges</t>
  </si>
  <si>
    <t>Vosges</t>
  </si>
  <si>
    <t>Épinal</t>
  </si>
  <si>
    <t>Yonne</t>
  </si>
  <si>
    <t>Auxerre</t>
  </si>
  <si>
    <t>Territoire de Belfort</t>
  </si>
  <si>
    <t>Belfort</t>
  </si>
  <si>
    <t>Essonne</t>
  </si>
  <si>
    <t>Évry</t>
  </si>
  <si>
    <t>Hauts de Seine</t>
  </si>
  <si>
    <t>Nanterre</t>
  </si>
  <si>
    <t>Seine Saint Denis</t>
  </si>
  <si>
    <t>Bobigny</t>
  </si>
  <si>
    <t>Val de Marne</t>
  </si>
  <si>
    <t>Créteil</t>
  </si>
  <si>
    <t>Val 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</si>
  <si>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</si>
  <si>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</si>
  <si>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</si>
  <si>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</si>
  <si>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</si>
  <si>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</si>
  <si>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</si>
  <si>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</si>
  <si>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</si>
  <si>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</si>
  <si>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</si>
  <si>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Eure et Loire</t>
  </si>
  <si>
    <t>Alpes Haute Provence</t>
  </si>
  <si>
    <t>Chargé d'affaires</t>
  </si>
  <si>
    <t>Loire et cher</t>
  </si>
  <si>
    <t>Corse sud</t>
  </si>
  <si>
    <t>CH</t>
  </si>
  <si>
    <t>TOTAL</t>
  </si>
  <si>
    <t>3DMG</t>
  </si>
  <si>
    <t>3 derniers mois glissants
2023 k€</t>
  </si>
  <si>
    <t>3 derniers mois glissants
2022 k€</t>
  </si>
  <si>
    <t>YTD
2023 k€</t>
  </si>
  <si>
    <t>YTD
2022 k€</t>
  </si>
  <si>
    <t>scope</t>
  </si>
  <si>
    <t>hors scope</t>
  </si>
  <si>
    <t>oui</t>
  </si>
  <si>
    <t>Scope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</si>
</sst>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\ ##0\ &quot; &quot;\k&quot;€&quot;"/>
    <numFmt numFmtId="165" formatCode="_-* #,##0_-;\-* #,##0_-;_-* &quot;-&quot;??_-;_-@_-"/>
    <numFmt numFmtId="166" formatCode="\+0;\-0;0"/>
    <numFmt numFmtId="167" formatCode="\+0&quot; k€&quot;;\-0&quot; k€&quot;"/>
    <numFmt numFmtId="168" formatCode="_-* #,##0.00\ &quot;F&quot;_-;\-* #,##0.00\ &quot;F&quot;_-;_-* &quot;-&quot;??\ &quot;F&quot;_-;_-@_-"/>
    <numFmt numFmtId="169" formatCode="_-* #,##0.00\ _F_-;\-* #,##0.00\ _F_-;_-* &quot;-&quot;??\ _F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Symbol"/>
      <family val="1"/>
      <charset val="2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A9B2"/>
        <bgColor indexed="64"/>
      </patternFill>
    </fill>
    <fill>
      <patternFill patternType="solid">
        <fgColor rgb="FFFFDD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8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/>
    <xf numFmtId="0" fontId="0" fillId="0" borderId="3" xfId="0" applyBorder="1"/>
    <xf numFmtId="43" fontId="0" fillId="0" borderId="0" xfId="0" applyNumberFormat="1"/>
    <xf numFmtId="0" fontId="0" fillId="0" borderId="0" xfId="0" quotePrefix="1"/>
    <xf numFmtId="165" fontId="0" fillId="0" borderId="0" xfId="1" applyNumberFormat="1" applyFont="1" applyAlignment="1">
      <alignment horizontal="center" vertical="center" wrapText="1"/>
    </xf>
    <xf numFmtId="165" fontId="0" fillId="0" borderId="0" xfId="1" applyNumberFormat="1" applyFont="1"/>
    <xf numFmtId="49" fontId="4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165" fontId="0" fillId="0" borderId="0" xfId="1" applyNumberFormat="1" applyFont="1" applyBorder="1"/>
    <xf numFmtId="166" fontId="6" fillId="4" borderId="0" xfId="1" applyNumberFormat="1" applyFont="1" applyFill="1" applyBorder="1"/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0" borderId="0" xfId="0" applyNumberFormat="1"/>
    <xf numFmtId="167" fontId="6" fillId="4" borderId="0" xfId="0" applyNumberFormat="1" applyFont="1" applyFill="1"/>
    <xf numFmtId="0" fontId="0" fillId="0" borderId="0" xfId="0" applyAlignment="1">
      <alignment vertical="center"/>
    </xf>
    <xf numFmtId="0" fontId="6" fillId="0" borderId="0" xfId="0" applyFont="1"/>
    <xf numFmtId="0" fontId="3" fillId="2" borderId="0" xfId="0" applyFont="1" applyFill="1" applyAlignment="1">
      <alignment horizontal="center" vertical="center" textRotation="90"/>
    </xf>
    <xf numFmtId="0" fontId="0" fillId="6" borderId="4" xfId="0" applyFont="1" applyFill="1" applyBorder="1"/>
    <xf numFmtId="0" fontId="0" fillId="6" borderId="3" xfId="0" applyFont="1" applyFill="1" applyBorder="1"/>
    <xf numFmtId="0" fontId="0" fillId="0" borderId="4" xfId="0" applyFont="1" applyBorder="1"/>
    <xf numFmtId="0" fontId="0" fillId="6" borderId="5" xfId="0" applyFont="1" applyFill="1" applyBorder="1"/>
    <xf numFmtId="0" fontId="0" fillId="0" borderId="0" xfId="0" quotePrefix="1" applyNumberFormat="1"/>
    <xf numFmtId="0" fontId="0" fillId="0" borderId="0" xfId="0" applyNumberFormat="1"/>
    <xf numFmtId="0" fontId="3" fillId="5" borderId="4" xfId="0" applyFont="1" applyFill="1" applyBorder="1" applyAlignment="1">
      <alignment horizontal="center" vertical="center" wrapText="1"/>
    </xf>
    <xf numFmtId="165" fontId="3" fillId="5" borderId="3" xfId="1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65" fontId="0" fillId="6" borderId="3" xfId="1" applyNumberFormat="1" applyFont="1" applyFill="1" applyBorder="1"/>
    <xf numFmtId="0" fontId="0" fillId="6" borderId="3" xfId="0" quotePrefix="1" applyFont="1" applyFill="1" applyBorder="1"/>
    <xf numFmtId="14" fontId="0" fillId="6" borderId="3" xfId="0" applyNumberFormat="1" applyFont="1" applyFill="1" applyBorder="1"/>
    <xf numFmtId="165" fontId="0" fillId="0" borderId="3" xfId="1" applyNumberFormat="1" applyFont="1" applyBorder="1"/>
    <xf numFmtId="0" fontId="0" fillId="0" borderId="3" xfId="0" quotePrefix="1" applyNumberFormat="1" applyFont="1" applyBorder="1"/>
    <xf numFmtId="0" fontId="0" fillId="0" borderId="3" xfId="0" applyNumberFormat="1" applyFont="1" applyBorder="1"/>
    <xf numFmtId="14" fontId="0" fillId="0" borderId="3" xfId="0" applyNumberFormat="1" applyFont="1" applyBorder="1"/>
    <xf numFmtId="0" fontId="0" fillId="0" borderId="5" xfId="0" applyNumberFormat="1" applyFont="1" applyBorder="1"/>
  </cellXfs>
  <cellStyles count="9">
    <cellStyle name="Lien hypertexte 2" xfId="4" xr:uid="{D41E4321-D42A-42D7-84E3-8591B7C7D7C4}"/>
    <cellStyle name="Milliers" xfId="1" builtinId="3"/>
    <cellStyle name="Milliers 2" xfId="5" xr:uid="{10B077D7-8951-4BB1-B997-AC57303DE8B0}"/>
    <cellStyle name="Monétaire 2" xfId="3" xr:uid="{F55509E8-E10B-4002-A6A0-88C11622D0A1}"/>
    <cellStyle name="Monétaire 3" xfId="8" xr:uid="{AB17C114-D914-44F7-9A87-66911194CAE2}"/>
    <cellStyle name="Normal" xfId="0" builtinId="0"/>
    <cellStyle name="Normal 2" xfId="2" xr:uid="{3E01B0CC-29A3-4A27-AA8F-D1D0F5DD77C5}"/>
    <cellStyle name="Normal 3" xfId="7" xr:uid="{42AE1A26-E9D9-4A19-A31B-42293CE41653}"/>
    <cellStyle name="Pourcentage 2" xfId="6" xr:uid="{DF0227FD-1831-41BE-AE24-8EFD669A8B71}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65" formatCode="_-* #,##0_-;\-* #,##0_-;_-* &quot;-&quot;??_-;_-@_-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A9B2"/>
      <color rgb="FFFFD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336550</xdr:colOff>
          <xdr:row>1</xdr:row>
          <xdr:rowOff>107950</xdr:rowOff>
        </xdr:from>
        <xdr:to>
          <xdr:col>8</xdr:col>
          <xdr:colOff>381000</xdr:colOff>
          <xdr:row>3</xdr:row>
          <xdr:rowOff>133350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00000000-0008-0000-0400-00000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Afficher_détails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-P&#244;le%20FPS\Tableaux%20de%20bord\Dashboard%20FPS\FPS%20-%20Liste%20projets%20priv&#233;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s hors analyses"/>
      <sheetName val="ANALYSES"/>
      <sheetName val="TypeAnalyse"/>
      <sheetName val="ADMIN"/>
      <sheetName val="FPS - Liste projets privés 202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189AB5-591C-4250-ACB9-BC5563E3B265}" name="BDD_N" displayName="BDD_N" ref="A1:J156" totalsRowShown="0" headerRowDxfId="9">
  <autoFilter ref="A1:J156" xr:uid="{DC189AB5-591C-4250-ACB9-BC5563E3B265}"/>
  <sortState xmlns:xlrd2="http://schemas.microsoft.com/office/spreadsheetml/2017/richdata2" ref="A15:J155">
    <sortCondition ref="D1:D155"/>
  </sortState>
  <tableColumns count="10">
    <tableColumn id="1" xr3:uid="{FEB1E867-250D-4BAB-A97A-18C717C503B2}" name="Numéro Devis "/>
    <tableColumn id="7" xr3:uid="{04F8B38C-EA9A-4C09-AFC8-B6ADAB3469BA}" name="Montant " dataDxfId="8" dataCellStyle="Milliers" totalsRowCellStyle="Milliers"/>
    <tableColumn id="9" xr3:uid="{2A96D8C5-10D2-445C-BABF-D0B627BB249B}" name="Scope ?" dataDxfId="7"/>
    <tableColumn id="20" xr3:uid="{45CBC39A-DA67-4710-AE46-BD027F6E2507}" name="Statut à date" dataDxfId="6"/>
    <tableColumn id="24" xr3:uid="{292C753D-635D-4383-BEC2-5F1896DC7011}" name="Date de signature retraitée" dataDxfId="5"/>
    <tableColumn id="2" xr3:uid="{850229EA-72AF-4E7B-9C6D-7816F5F9BD10}" name="Signature - semaine" dataDxfId="0">
      <calculatedColumnFormula>IF(BDD_N[[#This Row],[Date de signature retraitée]]="NA","NA",IF(YEAR(BDD_N[[#This Row],[Date de signature retraitée]])=2022,"NA",WEEKNUM(BDD_N[[#This Row],[Date de signature retraitée]])))</calculatedColumnFormula>
    </tableColumn>
    <tableColumn id="18" xr3:uid="{A47AAFEA-7500-427D-961C-A0C3D9D3DDB5}" name="Signature - YTD" dataDxfId="4">
      <calculatedColumnFormula>IFERROR(IF(_xlfn.NUMBERVALUE(BDD_N[[#This Row],[Signature - semaine]])&lt;=_xlfn.NUMBERVALUE(TDB_ZONE!$B$3),"oui","non"),"NA")</calculatedColumnFormula>
    </tableColumn>
    <tableColumn id="15" xr3:uid="{30324545-0F0E-4C90-8EB3-9339E7A411D0}" name="Pole" dataDxfId="3"/>
    <tableColumn id="25" xr3:uid="{F14B3DD1-8AB9-4270-8323-BFE3AF9DDFD8}" name="Chargé d'affaires" dataDxfId="2"/>
    <tableColumn id="26" xr3:uid="{8C1235A1-582D-4EDD-BB64-F132A8359F6B}" name="3DMG" dataDxfId="1">
      <calculatedColumnFormula>IF(BDD_N[[#This Row],[Signature - semaine]]="NA","non",IF(BDD_N[[#This Row],[Signature - semaine]]&gt;_xlfn.NUMBERVALUE(TDB_ZONE!$B$3)-12,"oui","non"))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E03D-C410-4269-BC8C-7EBFB9AE4E00}">
  <sheetPr codeName="Feuil2">
    <tabColor theme="2" tint="-9.9978637043366805E-2"/>
  </sheetPr>
  <dimension ref="B2:Q107"/>
  <sheetViews>
    <sheetView zoomScale="85" zoomScaleNormal="85" workbookViewId="0">
      <selection activeCell="G31" sqref="G31"/>
    </sheetView>
  </sheetViews>
  <sheetFormatPr baseColWidth="10" defaultColWidth="11.453125" defaultRowHeight="14.5" x14ac:dyDescent="0.35"/>
  <cols>
    <col min="10" max="10" width="19.81640625" customWidth="1"/>
  </cols>
  <sheetData>
    <row r="2" spans="2:17" x14ac:dyDescent="0.35">
      <c r="B2" t="s">
        <v>0</v>
      </c>
      <c r="C2" t="s">
        <v>1</v>
      </c>
      <c r="D2" t="s">
        <v>2</v>
      </c>
      <c r="G2" t="s">
        <v>3</v>
      </c>
      <c r="H2" t="s">
        <v>4</v>
      </c>
      <c r="M2" s="12" t="s">
        <v>46</v>
      </c>
      <c r="N2" s="6" t="s">
        <v>47</v>
      </c>
      <c r="O2" s="6" t="s">
        <v>48</v>
      </c>
      <c r="P2" s="6" t="s">
        <v>49</v>
      </c>
      <c r="Q2" s="6" t="s">
        <v>50</v>
      </c>
    </row>
    <row r="3" spans="2:17" x14ac:dyDescent="0.35">
      <c r="B3">
        <v>1</v>
      </c>
      <c r="C3">
        <v>1</v>
      </c>
      <c r="D3" t="s">
        <v>6</v>
      </c>
      <c r="G3" t="s">
        <v>7</v>
      </c>
      <c r="H3" t="s">
        <v>8</v>
      </c>
      <c r="M3" s="13" t="s">
        <v>51</v>
      </c>
      <c r="N3" t="s">
        <v>52</v>
      </c>
      <c r="O3" t="s">
        <v>53</v>
      </c>
      <c r="P3" t="s">
        <v>54</v>
      </c>
      <c r="Q3" t="s">
        <v>36</v>
      </c>
    </row>
    <row r="4" spans="2:17" x14ac:dyDescent="0.35">
      <c r="B4">
        <v>2</v>
      </c>
      <c r="C4">
        <v>1</v>
      </c>
      <c r="D4" t="s">
        <v>6</v>
      </c>
      <c r="G4" t="s">
        <v>9</v>
      </c>
      <c r="H4" t="s">
        <v>10</v>
      </c>
      <c r="M4" s="13" t="s">
        <v>55</v>
      </c>
      <c r="N4" t="s">
        <v>56</v>
      </c>
      <c r="O4" t="s">
        <v>57</v>
      </c>
      <c r="P4" t="s">
        <v>58</v>
      </c>
      <c r="Q4" t="s">
        <v>36</v>
      </c>
    </row>
    <row r="5" spans="2:17" x14ac:dyDescent="0.35">
      <c r="B5">
        <v>3</v>
      </c>
      <c r="C5">
        <v>1</v>
      </c>
      <c r="D5" t="s">
        <v>6</v>
      </c>
      <c r="G5" t="s">
        <v>11</v>
      </c>
      <c r="H5" t="s">
        <v>10</v>
      </c>
      <c r="M5" s="13" t="s">
        <v>59</v>
      </c>
      <c r="N5" t="s">
        <v>60</v>
      </c>
      <c r="O5" t="s">
        <v>61</v>
      </c>
      <c r="P5" t="s">
        <v>54</v>
      </c>
      <c r="Q5" t="s">
        <v>36</v>
      </c>
    </row>
    <row r="6" spans="2:17" x14ac:dyDescent="0.35">
      <c r="B6">
        <v>4</v>
      </c>
      <c r="C6">
        <v>1</v>
      </c>
      <c r="D6" t="s">
        <v>6</v>
      </c>
      <c r="G6" t="s">
        <v>12</v>
      </c>
      <c r="H6" t="s">
        <v>4</v>
      </c>
      <c r="M6" s="13" t="s">
        <v>62</v>
      </c>
      <c r="N6" t="s">
        <v>63</v>
      </c>
      <c r="O6" t="s">
        <v>64</v>
      </c>
      <c r="P6" t="s">
        <v>65</v>
      </c>
      <c r="Q6" t="s">
        <v>36</v>
      </c>
    </row>
    <row r="7" spans="2:17" x14ac:dyDescent="0.35">
      <c r="B7">
        <v>5</v>
      </c>
      <c r="C7">
        <v>1</v>
      </c>
      <c r="D7" t="s">
        <v>6</v>
      </c>
      <c r="G7" t="s">
        <v>13</v>
      </c>
      <c r="H7" t="s">
        <v>10</v>
      </c>
      <c r="M7" s="13" t="s">
        <v>66</v>
      </c>
      <c r="N7" t="s">
        <v>67</v>
      </c>
      <c r="O7" t="s">
        <v>68</v>
      </c>
      <c r="P7" t="s">
        <v>65</v>
      </c>
      <c r="Q7" t="s">
        <v>36</v>
      </c>
    </row>
    <row r="8" spans="2:17" x14ac:dyDescent="0.35">
      <c r="B8">
        <v>6</v>
      </c>
      <c r="C8">
        <v>2</v>
      </c>
      <c r="D8" t="s">
        <v>14</v>
      </c>
      <c r="G8" t="s">
        <v>15</v>
      </c>
      <c r="H8" t="s">
        <v>4</v>
      </c>
      <c r="M8" s="13" t="s">
        <v>69</v>
      </c>
      <c r="N8" t="s">
        <v>70</v>
      </c>
      <c r="O8" t="s">
        <v>71</v>
      </c>
      <c r="P8" t="s">
        <v>65</v>
      </c>
      <c r="Q8" t="s">
        <v>36</v>
      </c>
    </row>
    <row r="9" spans="2:17" x14ac:dyDescent="0.35">
      <c r="B9">
        <v>7</v>
      </c>
      <c r="C9">
        <v>2</v>
      </c>
      <c r="D9" t="s">
        <v>14</v>
      </c>
      <c r="G9" t="s">
        <v>16</v>
      </c>
      <c r="H9" t="s">
        <v>4</v>
      </c>
      <c r="M9" s="13" t="s">
        <v>72</v>
      </c>
      <c r="N9" t="s">
        <v>73</v>
      </c>
      <c r="O9" t="s">
        <v>74</v>
      </c>
      <c r="P9" t="s">
        <v>54</v>
      </c>
      <c r="Q9" t="s">
        <v>36</v>
      </c>
    </row>
    <row r="10" spans="2:17" x14ac:dyDescent="0.35">
      <c r="B10">
        <v>8</v>
      </c>
      <c r="C10">
        <v>2</v>
      </c>
      <c r="D10" t="s">
        <v>14</v>
      </c>
      <c r="G10" t="s">
        <v>17</v>
      </c>
      <c r="H10" t="s">
        <v>4</v>
      </c>
      <c r="M10" s="13" t="s">
        <v>75</v>
      </c>
      <c r="N10" t="s">
        <v>76</v>
      </c>
      <c r="O10" t="s">
        <v>77</v>
      </c>
      <c r="P10" t="s">
        <v>78</v>
      </c>
      <c r="Q10" t="s">
        <v>36</v>
      </c>
    </row>
    <row r="11" spans="2:17" x14ac:dyDescent="0.35">
      <c r="B11">
        <v>9</v>
      </c>
      <c r="C11">
        <v>2</v>
      </c>
      <c r="D11" t="s">
        <v>14</v>
      </c>
      <c r="G11" t="s">
        <v>19</v>
      </c>
      <c r="H11" t="s">
        <v>10</v>
      </c>
      <c r="M11" s="13" t="s">
        <v>79</v>
      </c>
      <c r="N11" t="s">
        <v>80</v>
      </c>
      <c r="O11" t="s">
        <v>81</v>
      </c>
      <c r="P11" t="s">
        <v>82</v>
      </c>
      <c r="Q11" t="s">
        <v>37</v>
      </c>
    </row>
    <row r="12" spans="2:17" x14ac:dyDescent="0.35">
      <c r="B12">
        <v>10</v>
      </c>
      <c r="C12">
        <v>3</v>
      </c>
      <c r="D12" t="s">
        <v>20</v>
      </c>
      <c r="G12" t="s">
        <v>21</v>
      </c>
      <c r="H12" t="s">
        <v>10</v>
      </c>
      <c r="M12" s="13">
        <v>10</v>
      </c>
      <c r="N12" t="s">
        <v>83</v>
      </c>
      <c r="O12" t="s">
        <v>84</v>
      </c>
      <c r="P12" t="s">
        <v>78</v>
      </c>
      <c r="Q12" t="s">
        <v>36</v>
      </c>
    </row>
    <row r="13" spans="2:17" x14ac:dyDescent="0.35">
      <c r="B13">
        <v>11</v>
      </c>
      <c r="C13">
        <v>3</v>
      </c>
      <c r="D13" t="s">
        <v>20</v>
      </c>
      <c r="M13" s="13">
        <v>11</v>
      </c>
      <c r="N13" t="s">
        <v>85</v>
      </c>
      <c r="O13" t="s">
        <v>86</v>
      </c>
      <c r="P13" t="s">
        <v>82</v>
      </c>
      <c r="Q13" t="s">
        <v>37</v>
      </c>
    </row>
    <row r="14" spans="2:17" x14ac:dyDescent="0.35">
      <c r="B14">
        <v>12</v>
      </c>
      <c r="C14">
        <v>3</v>
      </c>
      <c r="D14" t="s">
        <v>20</v>
      </c>
      <c r="M14" s="13">
        <v>12</v>
      </c>
      <c r="N14" t="s">
        <v>87</v>
      </c>
      <c r="O14" t="s">
        <v>88</v>
      </c>
      <c r="P14" t="s">
        <v>82</v>
      </c>
      <c r="Q14" t="s">
        <v>37</v>
      </c>
    </row>
    <row r="15" spans="2:17" x14ac:dyDescent="0.35">
      <c r="B15">
        <v>13</v>
      </c>
      <c r="C15">
        <v>3</v>
      </c>
      <c r="D15" t="s">
        <v>20</v>
      </c>
      <c r="M15" s="13">
        <v>13</v>
      </c>
      <c r="N15" t="s">
        <v>89</v>
      </c>
      <c r="O15" t="s">
        <v>90</v>
      </c>
      <c r="P15" t="s">
        <v>65</v>
      </c>
      <c r="Q15" t="s">
        <v>36</v>
      </c>
    </row>
    <row r="16" spans="2:17" x14ac:dyDescent="0.35">
      <c r="B16">
        <v>14</v>
      </c>
      <c r="C16">
        <v>4</v>
      </c>
      <c r="D16" t="s">
        <v>23</v>
      </c>
      <c r="M16" s="13">
        <v>14</v>
      </c>
      <c r="N16" t="s">
        <v>91</v>
      </c>
      <c r="O16" t="s">
        <v>92</v>
      </c>
      <c r="P16" t="s">
        <v>93</v>
      </c>
      <c r="Q16" t="s">
        <v>37</v>
      </c>
    </row>
    <row r="17" spans="2:17" x14ac:dyDescent="0.35">
      <c r="B17">
        <v>15</v>
      </c>
      <c r="C17">
        <v>4</v>
      </c>
      <c r="D17" t="s">
        <v>23</v>
      </c>
      <c r="J17" s="7"/>
      <c r="M17" s="13">
        <v>15</v>
      </c>
      <c r="N17" t="s">
        <v>94</v>
      </c>
      <c r="O17" t="s">
        <v>95</v>
      </c>
      <c r="P17" t="s">
        <v>54</v>
      </c>
      <c r="Q17" t="s">
        <v>36</v>
      </c>
    </row>
    <row r="18" spans="2:17" x14ac:dyDescent="0.35">
      <c r="B18">
        <v>16</v>
      </c>
      <c r="C18">
        <v>4</v>
      </c>
      <c r="D18" t="s">
        <v>23</v>
      </c>
      <c r="M18" s="13">
        <v>16</v>
      </c>
      <c r="N18" t="s">
        <v>96</v>
      </c>
      <c r="O18" t="s">
        <v>97</v>
      </c>
      <c r="P18" t="s">
        <v>98</v>
      </c>
      <c r="Q18" t="s">
        <v>37</v>
      </c>
    </row>
    <row r="19" spans="2:17" x14ac:dyDescent="0.35">
      <c r="B19">
        <v>17</v>
      </c>
      <c r="C19">
        <v>4</v>
      </c>
      <c r="D19" t="s">
        <v>23</v>
      </c>
      <c r="M19" s="13">
        <v>17</v>
      </c>
      <c r="N19" t="s">
        <v>99</v>
      </c>
      <c r="O19" t="s">
        <v>100</v>
      </c>
      <c r="P19" t="s">
        <v>98</v>
      </c>
      <c r="Q19" t="s">
        <v>37</v>
      </c>
    </row>
    <row r="20" spans="2:17" x14ac:dyDescent="0.35">
      <c r="B20">
        <v>18</v>
      </c>
      <c r="C20">
        <v>5</v>
      </c>
      <c r="D20" t="s">
        <v>24</v>
      </c>
      <c r="M20" s="13">
        <v>18</v>
      </c>
      <c r="N20" t="s">
        <v>101</v>
      </c>
      <c r="O20" t="s">
        <v>102</v>
      </c>
      <c r="P20" t="s">
        <v>103</v>
      </c>
      <c r="Q20" t="s">
        <v>36</v>
      </c>
    </row>
    <row r="21" spans="2:17" x14ac:dyDescent="0.35">
      <c r="B21">
        <v>19</v>
      </c>
      <c r="C21">
        <v>5</v>
      </c>
      <c r="D21" t="s">
        <v>24</v>
      </c>
      <c r="M21" s="13">
        <v>19</v>
      </c>
      <c r="N21" t="s">
        <v>104</v>
      </c>
      <c r="O21" t="s">
        <v>105</v>
      </c>
      <c r="P21" t="s">
        <v>98</v>
      </c>
      <c r="Q21" t="s">
        <v>37</v>
      </c>
    </row>
    <row r="22" spans="2:17" x14ac:dyDescent="0.35">
      <c r="B22">
        <v>20</v>
      </c>
      <c r="C22">
        <v>5</v>
      </c>
      <c r="D22" t="s">
        <v>24</v>
      </c>
      <c r="M22" s="13" t="s">
        <v>106</v>
      </c>
      <c r="N22" t="s">
        <v>107</v>
      </c>
      <c r="O22" t="s">
        <v>108</v>
      </c>
      <c r="P22" t="s">
        <v>109</v>
      </c>
      <c r="Q22" t="s">
        <v>36</v>
      </c>
    </row>
    <row r="23" spans="2:17" x14ac:dyDescent="0.35">
      <c r="B23">
        <v>21</v>
      </c>
      <c r="C23">
        <v>5</v>
      </c>
      <c r="D23" t="s">
        <v>24</v>
      </c>
      <c r="M23" s="13" t="s">
        <v>110</v>
      </c>
      <c r="N23" t="s">
        <v>111</v>
      </c>
      <c r="O23" t="s">
        <v>112</v>
      </c>
      <c r="P23" t="s">
        <v>109</v>
      </c>
      <c r="Q23" t="s">
        <v>36</v>
      </c>
    </row>
    <row r="24" spans="2:17" x14ac:dyDescent="0.35">
      <c r="B24">
        <v>22</v>
      </c>
      <c r="C24">
        <v>5</v>
      </c>
      <c r="D24" t="s">
        <v>24</v>
      </c>
      <c r="M24" s="13">
        <v>21</v>
      </c>
      <c r="N24" t="s">
        <v>113</v>
      </c>
      <c r="O24" t="s">
        <v>114</v>
      </c>
      <c r="P24" t="s">
        <v>115</v>
      </c>
      <c r="Q24" t="s">
        <v>36</v>
      </c>
    </row>
    <row r="25" spans="2:17" x14ac:dyDescent="0.35">
      <c r="B25">
        <v>23</v>
      </c>
      <c r="C25">
        <v>6</v>
      </c>
      <c r="D25" t="s">
        <v>25</v>
      </c>
      <c r="M25" s="13">
        <v>22</v>
      </c>
      <c r="N25" t="s">
        <v>116</v>
      </c>
      <c r="O25" t="s">
        <v>117</v>
      </c>
      <c r="P25" t="s">
        <v>118</v>
      </c>
      <c r="Q25" t="s">
        <v>38</v>
      </c>
    </row>
    <row r="26" spans="2:17" x14ac:dyDescent="0.35">
      <c r="B26">
        <v>24</v>
      </c>
      <c r="C26">
        <v>6</v>
      </c>
      <c r="D26" t="s">
        <v>25</v>
      </c>
      <c r="M26" s="13">
        <v>23</v>
      </c>
      <c r="N26" t="s">
        <v>119</v>
      </c>
      <c r="O26" t="s">
        <v>120</v>
      </c>
      <c r="P26" t="s">
        <v>98</v>
      </c>
      <c r="Q26" t="s">
        <v>37</v>
      </c>
    </row>
    <row r="27" spans="2:17" x14ac:dyDescent="0.35">
      <c r="B27">
        <v>25</v>
      </c>
      <c r="C27">
        <v>6</v>
      </c>
      <c r="D27" t="s">
        <v>25</v>
      </c>
      <c r="M27" s="13">
        <v>24</v>
      </c>
      <c r="N27" t="s">
        <v>121</v>
      </c>
      <c r="O27" t="s">
        <v>122</v>
      </c>
      <c r="P27" t="s">
        <v>98</v>
      </c>
      <c r="Q27" t="s">
        <v>37</v>
      </c>
    </row>
    <row r="28" spans="2:17" x14ac:dyDescent="0.35">
      <c r="B28">
        <v>26</v>
      </c>
      <c r="C28">
        <v>6</v>
      </c>
      <c r="D28" t="s">
        <v>25</v>
      </c>
      <c r="M28" s="13">
        <v>25</v>
      </c>
      <c r="N28" t="s">
        <v>123</v>
      </c>
      <c r="O28" t="s">
        <v>124</v>
      </c>
      <c r="P28" t="s">
        <v>115</v>
      </c>
      <c r="Q28" t="s">
        <v>36</v>
      </c>
    </row>
    <row r="29" spans="2:17" x14ac:dyDescent="0.35">
      <c r="B29">
        <v>27</v>
      </c>
      <c r="C29">
        <v>7</v>
      </c>
      <c r="D29" t="s">
        <v>26</v>
      </c>
      <c r="M29" s="13">
        <v>26</v>
      </c>
      <c r="N29" t="s">
        <v>125</v>
      </c>
      <c r="O29" t="s">
        <v>126</v>
      </c>
      <c r="P29" t="s">
        <v>54</v>
      </c>
      <c r="Q29" t="s">
        <v>36</v>
      </c>
    </row>
    <row r="30" spans="2:17" x14ac:dyDescent="0.35">
      <c r="B30">
        <v>28</v>
      </c>
      <c r="C30">
        <v>7</v>
      </c>
      <c r="D30" t="s">
        <v>26</v>
      </c>
      <c r="M30" s="13">
        <v>27</v>
      </c>
      <c r="N30" t="s">
        <v>127</v>
      </c>
      <c r="O30" t="s">
        <v>128</v>
      </c>
      <c r="P30" t="s">
        <v>93</v>
      </c>
      <c r="Q30" t="s">
        <v>36</v>
      </c>
    </row>
    <row r="31" spans="2:17" x14ac:dyDescent="0.35">
      <c r="B31">
        <v>29</v>
      </c>
      <c r="C31">
        <v>7</v>
      </c>
      <c r="D31" t="s">
        <v>26</v>
      </c>
      <c r="M31" s="13">
        <v>28</v>
      </c>
      <c r="N31" t="s">
        <v>129</v>
      </c>
      <c r="O31" t="s">
        <v>130</v>
      </c>
      <c r="P31" t="s">
        <v>103</v>
      </c>
      <c r="Q31" t="s">
        <v>36</v>
      </c>
    </row>
    <row r="32" spans="2:17" x14ac:dyDescent="0.35">
      <c r="B32">
        <v>30</v>
      </c>
      <c r="C32">
        <v>7</v>
      </c>
      <c r="D32" t="s">
        <v>26</v>
      </c>
      <c r="M32" s="13">
        <v>29</v>
      </c>
      <c r="N32" t="s">
        <v>131</v>
      </c>
      <c r="O32" t="s">
        <v>132</v>
      </c>
      <c r="P32" t="s">
        <v>118</v>
      </c>
      <c r="Q32" t="s">
        <v>38</v>
      </c>
    </row>
    <row r="33" spans="2:17" x14ac:dyDescent="0.35">
      <c r="B33">
        <v>31</v>
      </c>
      <c r="C33">
        <v>7</v>
      </c>
      <c r="D33" t="s">
        <v>26</v>
      </c>
      <c r="M33" s="13">
        <v>30</v>
      </c>
      <c r="N33" t="s">
        <v>133</v>
      </c>
      <c r="O33" t="s">
        <v>134</v>
      </c>
      <c r="P33" t="s">
        <v>82</v>
      </c>
      <c r="Q33" t="s">
        <v>36</v>
      </c>
    </row>
    <row r="34" spans="2:17" x14ac:dyDescent="0.35">
      <c r="B34">
        <v>32</v>
      </c>
      <c r="C34">
        <v>8</v>
      </c>
      <c r="D34" t="s">
        <v>27</v>
      </c>
      <c r="M34" s="13">
        <v>31</v>
      </c>
      <c r="N34" t="s">
        <v>135</v>
      </c>
      <c r="O34" t="s">
        <v>136</v>
      </c>
      <c r="P34" t="s">
        <v>82</v>
      </c>
      <c r="Q34" t="s">
        <v>37</v>
      </c>
    </row>
    <row r="35" spans="2:17" x14ac:dyDescent="0.35">
      <c r="B35">
        <v>33</v>
      </c>
      <c r="C35">
        <v>8</v>
      </c>
      <c r="D35" t="s">
        <v>27</v>
      </c>
      <c r="M35" s="13">
        <v>32</v>
      </c>
      <c r="N35" t="s">
        <v>137</v>
      </c>
      <c r="O35" t="s">
        <v>138</v>
      </c>
      <c r="P35" t="s">
        <v>82</v>
      </c>
      <c r="Q35" t="s">
        <v>37</v>
      </c>
    </row>
    <row r="36" spans="2:17" x14ac:dyDescent="0.35">
      <c r="B36">
        <v>34</v>
      </c>
      <c r="C36">
        <v>8</v>
      </c>
      <c r="D36" t="s">
        <v>27</v>
      </c>
      <c r="M36" s="13">
        <v>33</v>
      </c>
      <c r="N36" t="s">
        <v>139</v>
      </c>
      <c r="O36" t="s">
        <v>140</v>
      </c>
      <c r="P36" t="s">
        <v>98</v>
      </c>
      <c r="Q36" t="s">
        <v>37</v>
      </c>
    </row>
    <row r="37" spans="2:17" x14ac:dyDescent="0.35">
      <c r="B37">
        <v>35</v>
      </c>
      <c r="C37">
        <v>8</v>
      </c>
      <c r="D37" t="s">
        <v>27</v>
      </c>
      <c r="M37" s="13">
        <v>34</v>
      </c>
      <c r="N37" t="s">
        <v>141</v>
      </c>
      <c r="O37" t="s">
        <v>142</v>
      </c>
      <c r="P37" t="s">
        <v>82</v>
      </c>
      <c r="Q37" t="s">
        <v>36</v>
      </c>
    </row>
    <row r="38" spans="2:17" x14ac:dyDescent="0.35">
      <c r="B38">
        <v>36</v>
      </c>
      <c r="C38">
        <v>9</v>
      </c>
      <c r="D38" t="s">
        <v>28</v>
      </c>
      <c r="M38" s="13">
        <v>35</v>
      </c>
      <c r="N38" t="s">
        <v>143</v>
      </c>
      <c r="O38" t="s">
        <v>144</v>
      </c>
      <c r="P38" t="s">
        <v>118</v>
      </c>
      <c r="Q38" t="s">
        <v>37</v>
      </c>
    </row>
    <row r="39" spans="2:17" x14ac:dyDescent="0.35">
      <c r="B39">
        <v>37</v>
      </c>
      <c r="C39">
        <v>9</v>
      </c>
      <c r="D39" t="s">
        <v>28</v>
      </c>
      <c r="M39" s="13">
        <v>36</v>
      </c>
      <c r="N39" t="s">
        <v>145</v>
      </c>
      <c r="O39" t="s">
        <v>146</v>
      </c>
      <c r="P39" t="s">
        <v>103</v>
      </c>
      <c r="Q39" t="s">
        <v>37</v>
      </c>
    </row>
    <row r="40" spans="2:17" x14ac:dyDescent="0.35">
      <c r="B40">
        <v>38</v>
      </c>
      <c r="C40">
        <v>9</v>
      </c>
      <c r="D40" t="s">
        <v>28</v>
      </c>
      <c r="M40" s="13">
        <v>37</v>
      </c>
      <c r="N40" t="s">
        <v>147</v>
      </c>
      <c r="O40" t="s">
        <v>148</v>
      </c>
      <c r="P40" t="s">
        <v>103</v>
      </c>
      <c r="Q40" t="s">
        <v>37</v>
      </c>
    </row>
    <row r="41" spans="2:17" x14ac:dyDescent="0.35">
      <c r="B41">
        <v>39</v>
      </c>
      <c r="C41">
        <v>9</v>
      </c>
      <c r="D41" t="s">
        <v>28</v>
      </c>
      <c r="M41" s="13">
        <v>38</v>
      </c>
      <c r="N41" t="s">
        <v>149</v>
      </c>
      <c r="O41" t="s">
        <v>150</v>
      </c>
      <c r="P41" t="s">
        <v>54</v>
      </c>
      <c r="Q41" t="s">
        <v>36</v>
      </c>
    </row>
    <row r="42" spans="2:17" x14ac:dyDescent="0.35">
      <c r="B42">
        <v>40</v>
      </c>
      <c r="C42">
        <v>10</v>
      </c>
      <c r="D42" t="s">
        <v>29</v>
      </c>
      <c r="M42" s="13">
        <v>39</v>
      </c>
      <c r="N42" t="s">
        <v>151</v>
      </c>
      <c r="O42" t="s">
        <v>152</v>
      </c>
      <c r="P42" t="s">
        <v>115</v>
      </c>
      <c r="Q42" t="s">
        <v>36</v>
      </c>
    </row>
    <row r="43" spans="2:17" x14ac:dyDescent="0.35">
      <c r="B43">
        <v>41</v>
      </c>
      <c r="C43">
        <v>10</v>
      </c>
      <c r="D43" t="s">
        <v>29</v>
      </c>
      <c r="M43" s="13">
        <v>40</v>
      </c>
      <c r="N43" t="s">
        <v>153</v>
      </c>
      <c r="O43" t="s">
        <v>154</v>
      </c>
      <c r="P43" t="s">
        <v>98</v>
      </c>
      <c r="Q43" t="s">
        <v>37</v>
      </c>
    </row>
    <row r="44" spans="2:17" x14ac:dyDescent="0.35">
      <c r="B44">
        <v>42</v>
      </c>
      <c r="C44">
        <v>10</v>
      </c>
      <c r="D44" t="s">
        <v>29</v>
      </c>
      <c r="M44" s="13">
        <v>41</v>
      </c>
      <c r="N44" t="s">
        <v>155</v>
      </c>
      <c r="O44" t="s">
        <v>156</v>
      </c>
      <c r="P44" t="s">
        <v>103</v>
      </c>
      <c r="Q44" t="s">
        <v>37</v>
      </c>
    </row>
    <row r="45" spans="2:17" x14ac:dyDescent="0.35">
      <c r="B45">
        <v>43</v>
      </c>
      <c r="C45">
        <v>10</v>
      </c>
      <c r="D45" t="s">
        <v>29</v>
      </c>
      <c r="M45" s="13">
        <v>42</v>
      </c>
      <c r="N45" t="s">
        <v>157</v>
      </c>
      <c r="O45" t="s">
        <v>158</v>
      </c>
      <c r="P45" t="s">
        <v>54</v>
      </c>
      <c r="Q45" t="s">
        <v>36</v>
      </c>
    </row>
    <row r="46" spans="2:17" x14ac:dyDescent="0.35">
      <c r="B46">
        <v>44</v>
      </c>
      <c r="C46">
        <v>10</v>
      </c>
      <c r="D46" t="s">
        <v>29</v>
      </c>
      <c r="M46" s="13">
        <v>43</v>
      </c>
      <c r="N46" t="s">
        <v>159</v>
      </c>
      <c r="O46" t="s">
        <v>160</v>
      </c>
      <c r="P46" t="s">
        <v>54</v>
      </c>
      <c r="Q46" t="s">
        <v>36</v>
      </c>
    </row>
    <row r="47" spans="2:17" x14ac:dyDescent="0.35">
      <c r="B47">
        <v>45</v>
      </c>
      <c r="C47">
        <v>11</v>
      </c>
      <c r="D47" t="s">
        <v>30</v>
      </c>
      <c r="M47" s="13">
        <v>44</v>
      </c>
      <c r="N47" t="s">
        <v>161</v>
      </c>
      <c r="O47" t="s">
        <v>162</v>
      </c>
      <c r="P47" t="s">
        <v>163</v>
      </c>
      <c r="Q47" t="s">
        <v>37</v>
      </c>
    </row>
    <row r="48" spans="2:17" x14ac:dyDescent="0.35">
      <c r="B48">
        <v>46</v>
      </c>
      <c r="C48">
        <v>11</v>
      </c>
      <c r="D48" t="s">
        <v>30</v>
      </c>
      <c r="M48" s="13">
        <v>45</v>
      </c>
      <c r="N48" t="s">
        <v>164</v>
      </c>
      <c r="O48" t="s">
        <v>165</v>
      </c>
      <c r="P48" t="s">
        <v>103</v>
      </c>
      <c r="Q48" t="s">
        <v>36</v>
      </c>
    </row>
    <row r="49" spans="2:17" x14ac:dyDescent="0.35">
      <c r="B49">
        <v>47</v>
      </c>
      <c r="C49">
        <v>11</v>
      </c>
      <c r="D49" t="s">
        <v>30</v>
      </c>
      <c r="M49" s="13">
        <v>46</v>
      </c>
      <c r="N49" t="s">
        <v>166</v>
      </c>
      <c r="O49" t="s">
        <v>167</v>
      </c>
      <c r="P49" t="s">
        <v>82</v>
      </c>
      <c r="Q49" t="s">
        <v>37</v>
      </c>
    </row>
    <row r="50" spans="2:17" x14ac:dyDescent="0.35">
      <c r="B50">
        <v>48</v>
      </c>
      <c r="C50">
        <v>11</v>
      </c>
      <c r="D50" t="s">
        <v>30</v>
      </c>
      <c r="M50" s="13">
        <v>47</v>
      </c>
      <c r="N50" t="s">
        <v>168</v>
      </c>
      <c r="O50" t="s">
        <v>169</v>
      </c>
      <c r="P50" t="s">
        <v>98</v>
      </c>
      <c r="Q50" t="s">
        <v>37</v>
      </c>
    </row>
    <row r="51" spans="2:17" x14ac:dyDescent="0.35">
      <c r="B51">
        <v>49</v>
      </c>
      <c r="C51">
        <v>12</v>
      </c>
      <c r="D51" t="s">
        <v>31</v>
      </c>
      <c r="M51" s="13">
        <v>48</v>
      </c>
      <c r="N51" t="s">
        <v>170</v>
      </c>
      <c r="O51" t="s">
        <v>171</v>
      </c>
      <c r="P51" t="s">
        <v>82</v>
      </c>
      <c r="Q51" t="s">
        <v>36</v>
      </c>
    </row>
    <row r="52" spans="2:17" x14ac:dyDescent="0.35">
      <c r="B52">
        <v>50</v>
      </c>
      <c r="C52">
        <v>12</v>
      </c>
      <c r="D52" t="s">
        <v>31</v>
      </c>
      <c r="M52" s="13">
        <v>49</v>
      </c>
      <c r="N52" t="s">
        <v>172</v>
      </c>
      <c r="O52" t="s">
        <v>173</v>
      </c>
      <c r="P52" t="s">
        <v>163</v>
      </c>
      <c r="Q52" t="s">
        <v>37</v>
      </c>
    </row>
    <row r="53" spans="2:17" x14ac:dyDescent="0.35">
      <c r="B53">
        <v>51</v>
      </c>
      <c r="C53">
        <v>12</v>
      </c>
      <c r="D53" t="s">
        <v>31</v>
      </c>
      <c r="M53" s="13">
        <v>50</v>
      </c>
      <c r="N53" t="s">
        <v>174</v>
      </c>
      <c r="O53" t="s">
        <v>175</v>
      </c>
      <c r="P53" t="s">
        <v>93</v>
      </c>
      <c r="Q53" t="s">
        <v>37</v>
      </c>
    </row>
    <row r="54" spans="2:17" x14ac:dyDescent="0.35">
      <c r="B54">
        <v>52</v>
      </c>
      <c r="C54">
        <v>12</v>
      </c>
      <c r="D54" t="s">
        <v>31</v>
      </c>
      <c r="M54" s="13">
        <v>51</v>
      </c>
      <c r="N54" t="s">
        <v>176</v>
      </c>
      <c r="O54" t="s">
        <v>177</v>
      </c>
      <c r="P54" t="s">
        <v>78</v>
      </c>
      <c r="Q54" t="s">
        <v>36</v>
      </c>
    </row>
    <row r="55" spans="2:17" x14ac:dyDescent="0.35">
      <c r="B55">
        <v>53</v>
      </c>
      <c r="M55" s="13">
        <v>52</v>
      </c>
      <c r="N55" t="s">
        <v>178</v>
      </c>
      <c r="O55" t="s">
        <v>179</v>
      </c>
      <c r="P55" t="s">
        <v>78</v>
      </c>
      <c r="Q55" t="s">
        <v>36</v>
      </c>
    </row>
    <row r="56" spans="2:17" x14ac:dyDescent="0.35">
      <c r="M56" s="13">
        <v>53</v>
      </c>
      <c r="N56" t="s">
        <v>180</v>
      </c>
      <c r="O56" t="s">
        <v>181</v>
      </c>
      <c r="P56" t="s">
        <v>163</v>
      </c>
      <c r="Q56" t="s">
        <v>37</v>
      </c>
    </row>
    <row r="57" spans="2:17" x14ac:dyDescent="0.35">
      <c r="M57" s="13">
        <v>54</v>
      </c>
      <c r="N57" t="s">
        <v>182</v>
      </c>
      <c r="O57" t="s">
        <v>183</v>
      </c>
      <c r="P57" t="s">
        <v>78</v>
      </c>
      <c r="Q57" t="s">
        <v>36</v>
      </c>
    </row>
    <row r="58" spans="2:17" x14ac:dyDescent="0.35">
      <c r="M58" s="13">
        <v>55</v>
      </c>
      <c r="N58" t="s">
        <v>184</v>
      </c>
      <c r="O58" t="s">
        <v>185</v>
      </c>
      <c r="P58" t="s">
        <v>78</v>
      </c>
      <c r="Q58" t="s">
        <v>36</v>
      </c>
    </row>
    <row r="59" spans="2:17" x14ac:dyDescent="0.35">
      <c r="M59" s="13">
        <v>56</v>
      </c>
      <c r="N59" t="s">
        <v>186</v>
      </c>
      <c r="O59" t="s">
        <v>187</v>
      </c>
      <c r="P59" t="s">
        <v>118</v>
      </c>
      <c r="Q59" t="s">
        <v>38</v>
      </c>
    </row>
    <row r="60" spans="2:17" x14ac:dyDescent="0.35">
      <c r="M60" s="13">
        <v>57</v>
      </c>
      <c r="N60" t="s">
        <v>188</v>
      </c>
      <c r="O60" t="s">
        <v>189</v>
      </c>
      <c r="P60" t="s">
        <v>78</v>
      </c>
      <c r="Q60" t="s">
        <v>36</v>
      </c>
    </row>
    <row r="61" spans="2:17" x14ac:dyDescent="0.35">
      <c r="M61" s="13">
        <v>58</v>
      </c>
      <c r="N61" t="s">
        <v>190</v>
      </c>
      <c r="O61" t="s">
        <v>191</v>
      </c>
      <c r="P61" t="s">
        <v>115</v>
      </c>
      <c r="Q61" t="s">
        <v>36</v>
      </c>
    </row>
    <row r="62" spans="2:17" x14ac:dyDescent="0.35">
      <c r="M62" s="13">
        <v>59</v>
      </c>
      <c r="N62" t="s">
        <v>192</v>
      </c>
      <c r="O62" t="s">
        <v>193</v>
      </c>
      <c r="P62" t="s">
        <v>58</v>
      </c>
      <c r="Q62" t="s">
        <v>36</v>
      </c>
    </row>
    <row r="63" spans="2:17" x14ac:dyDescent="0.35">
      <c r="M63" s="13">
        <v>60</v>
      </c>
      <c r="N63" t="s">
        <v>194</v>
      </c>
      <c r="O63" t="s">
        <v>195</v>
      </c>
      <c r="P63" t="s">
        <v>58</v>
      </c>
      <c r="Q63" t="s">
        <v>36</v>
      </c>
    </row>
    <row r="64" spans="2:17" x14ac:dyDescent="0.35">
      <c r="M64" s="13">
        <v>61</v>
      </c>
      <c r="N64" t="s">
        <v>196</v>
      </c>
      <c r="O64" t="s">
        <v>197</v>
      </c>
      <c r="P64" t="s">
        <v>93</v>
      </c>
      <c r="Q64" t="s">
        <v>37</v>
      </c>
    </row>
    <row r="65" spans="13:17" x14ac:dyDescent="0.35">
      <c r="M65" s="13">
        <v>62</v>
      </c>
      <c r="N65" t="s">
        <v>198</v>
      </c>
      <c r="O65" t="s">
        <v>199</v>
      </c>
      <c r="P65" t="s">
        <v>58</v>
      </c>
      <c r="Q65" t="s">
        <v>36</v>
      </c>
    </row>
    <row r="66" spans="13:17" x14ac:dyDescent="0.35">
      <c r="M66" s="13">
        <v>63</v>
      </c>
      <c r="N66" t="s">
        <v>200</v>
      </c>
      <c r="O66" t="s">
        <v>201</v>
      </c>
      <c r="P66" t="s">
        <v>54</v>
      </c>
      <c r="Q66" t="s">
        <v>36</v>
      </c>
    </row>
    <row r="67" spans="13:17" x14ac:dyDescent="0.35">
      <c r="M67" s="13">
        <v>64</v>
      </c>
      <c r="N67" t="s">
        <v>202</v>
      </c>
      <c r="O67" t="s">
        <v>203</v>
      </c>
      <c r="P67" t="s">
        <v>98</v>
      </c>
      <c r="Q67" t="s">
        <v>37</v>
      </c>
    </row>
    <row r="68" spans="13:17" x14ac:dyDescent="0.35">
      <c r="M68" s="13">
        <v>65</v>
      </c>
      <c r="N68" t="s">
        <v>204</v>
      </c>
      <c r="O68" t="s">
        <v>205</v>
      </c>
      <c r="P68" t="s">
        <v>82</v>
      </c>
      <c r="Q68" t="s">
        <v>37</v>
      </c>
    </row>
    <row r="69" spans="13:17" x14ac:dyDescent="0.35">
      <c r="M69" s="13">
        <v>66</v>
      </c>
      <c r="N69" t="s">
        <v>206</v>
      </c>
      <c r="O69" t="s">
        <v>207</v>
      </c>
      <c r="P69" t="s">
        <v>82</v>
      </c>
      <c r="Q69" t="s">
        <v>37</v>
      </c>
    </row>
    <row r="70" spans="13:17" x14ac:dyDescent="0.35">
      <c r="M70" s="13">
        <v>67</v>
      </c>
      <c r="N70" t="s">
        <v>208</v>
      </c>
      <c r="O70" t="s">
        <v>209</v>
      </c>
      <c r="P70" t="s">
        <v>78</v>
      </c>
      <c r="Q70" t="s">
        <v>36</v>
      </c>
    </row>
    <row r="71" spans="13:17" x14ac:dyDescent="0.35">
      <c r="M71" s="13">
        <v>68</v>
      </c>
      <c r="N71" t="s">
        <v>210</v>
      </c>
      <c r="O71" t="s">
        <v>211</v>
      </c>
      <c r="P71" t="s">
        <v>78</v>
      </c>
      <c r="Q71" t="s">
        <v>36</v>
      </c>
    </row>
    <row r="72" spans="13:17" x14ac:dyDescent="0.35">
      <c r="M72" s="13">
        <v>69</v>
      </c>
      <c r="N72" t="s">
        <v>212</v>
      </c>
      <c r="O72" t="s">
        <v>213</v>
      </c>
      <c r="P72" t="s">
        <v>54</v>
      </c>
      <c r="Q72" t="s">
        <v>36</v>
      </c>
    </row>
    <row r="73" spans="13:17" x14ac:dyDescent="0.35">
      <c r="M73" s="13">
        <v>70</v>
      </c>
      <c r="N73" t="s">
        <v>214</v>
      </c>
      <c r="O73" t="s">
        <v>215</v>
      </c>
      <c r="P73" t="s">
        <v>115</v>
      </c>
      <c r="Q73" t="s">
        <v>36</v>
      </c>
    </row>
    <row r="74" spans="13:17" x14ac:dyDescent="0.35">
      <c r="M74" s="13">
        <v>71</v>
      </c>
      <c r="N74" t="s">
        <v>216</v>
      </c>
      <c r="O74" t="s">
        <v>217</v>
      </c>
      <c r="P74" t="s">
        <v>115</v>
      </c>
      <c r="Q74" t="s">
        <v>36</v>
      </c>
    </row>
    <row r="75" spans="13:17" x14ac:dyDescent="0.35">
      <c r="M75" s="13">
        <v>72</v>
      </c>
      <c r="N75" t="s">
        <v>218</v>
      </c>
      <c r="O75" t="s">
        <v>219</v>
      </c>
      <c r="P75" t="s">
        <v>163</v>
      </c>
      <c r="Q75" t="s">
        <v>37</v>
      </c>
    </row>
    <row r="76" spans="13:17" x14ac:dyDescent="0.35">
      <c r="M76" s="13">
        <v>73</v>
      </c>
      <c r="N76" t="s">
        <v>220</v>
      </c>
      <c r="O76" t="s">
        <v>221</v>
      </c>
      <c r="P76" t="s">
        <v>54</v>
      </c>
      <c r="Q76" t="s">
        <v>36</v>
      </c>
    </row>
    <row r="77" spans="13:17" x14ac:dyDescent="0.35">
      <c r="M77" s="13">
        <v>74</v>
      </c>
      <c r="N77" t="s">
        <v>222</v>
      </c>
      <c r="O77" t="s">
        <v>223</v>
      </c>
      <c r="P77" t="s">
        <v>54</v>
      </c>
      <c r="Q77" t="s">
        <v>36</v>
      </c>
    </row>
    <row r="78" spans="13:17" x14ac:dyDescent="0.35">
      <c r="M78" s="13">
        <v>75</v>
      </c>
      <c r="N78" t="s">
        <v>224</v>
      </c>
      <c r="O78" t="s">
        <v>224</v>
      </c>
      <c r="P78" t="s">
        <v>225</v>
      </c>
      <c r="Q78" t="s">
        <v>36</v>
      </c>
    </row>
    <row r="79" spans="13:17" x14ac:dyDescent="0.35">
      <c r="M79" s="13">
        <v>76</v>
      </c>
      <c r="N79" t="s">
        <v>226</v>
      </c>
      <c r="O79" t="s">
        <v>227</v>
      </c>
      <c r="P79" t="s">
        <v>93</v>
      </c>
      <c r="Q79" t="s">
        <v>36</v>
      </c>
    </row>
    <row r="80" spans="13:17" x14ac:dyDescent="0.35">
      <c r="M80" s="13">
        <v>77</v>
      </c>
      <c r="N80" t="s">
        <v>228</v>
      </c>
      <c r="O80" t="s">
        <v>229</v>
      </c>
      <c r="P80" t="s">
        <v>225</v>
      </c>
      <c r="Q80" t="s">
        <v>36</v>
      </c>
    </row>
    <row r="81" spans="13:17" x14ac:dyDescent="0.35">
      <c r="M81" s="13">
        <v>78</v>
      </c>
      <c r="N81" t="s">
        <v>230</v>
      </c>
      <c r="O81" t="s">
        <v>231</v>
      </c>
      <c r="P81" t="s">
        <v>225</v>
      </c>
      <c r="Q81" t="s">
        <v>36</v>
      </c>
    </row>
    <row r="82" spans="13:17" x14ac:dyDescent="0.35">
      <c r="M82" s="13">
        <v>79</v>
      </c>
      <c r="N82" t="s">
        <v>232</v>
      </c>
      <c r="O82" t="s">
        <v>233</v>
      </c>
      <c r="P82" t="s">
        <v>98</v>
      </c>
      <c r="Q82" t="s">
        <v>37</v>
      </c>
    </row>
    <row r="83" spans="13:17" x14ac:dyDescent="0.35">
      <c r="M83" s="13">
        <v>80</v>
      </c>
      <c r="N83" t="s">
        <v>234</v>
      </c>
      <c r="O83" t="s">
        <v>235</v>
      </c>
      <c r="P83" t="s">
        <v>58</v>
      </c>
      <c r="Q83" t="s">
        <v>36</v>
      </c>
    </row>
    <row r="84" spans="13:17" x14ac:dyDescent="0.35">
      <c r="M84" s="13">
        <v>81</v>
      </c>
      <c r="N84" t="s">
        <v>236</v>
      </c>
      <c r="O84" t="s">
        <v>237</v>
      </c>
      <c r="P84" t="s">
        <v>82</v>
      </c>
      <c r="Q84" t="s">
        <v>37</v>
      </c>
    </row>
    <row r="85" spans="13:17" x14ac:dyDescent="0.35">
      <c r="M85" s="13">
        <v>82</v>
      </c>
      <c r="N85" t="s">
        <v>238</v>
      </c>
      <c r="O85" t="s">
        <v>239</v>
      </c>
      <c r="P85" t="s">
        <v>82</v>
      </c>
      <c r="Q85" t="s">
        <v>37</v>
      </c>
    </row>
    <row r="86" spans="13:17" x14ac:dyDescent="0.35">
      <c r="M86" s="13">
        <v>83</v>
      </c>
      <c r="N86" t="s">
        <v>240</v>
      </c>
      <c r="O86" t="s">
        <v>241</v>
      </c>
      <c r="P86" t="s">
        <v>65</v>
      </c>
      <c r="Q86" t="s">
        <v>36</v>
      </c>
    </row>
    <row r="87" spans="13:17" x14ac:dyDescent="0.35">
      <c r="M87" s="13">
        <v>84</v>
      </c>
      <c r="N87" t="s">
        <v>242</v>
      </c>
      <c r="O87" t="s">
        <v>243</v>
      </c>
      <c r="P87" t="s">
        <v>65</v>
      </c>
      <c r="Q87" t="s">
        <v>36</v>
      </c>
    </row>
    <row r="88" spans="13:17" x14ac:dyDescent="0.35">
      <c r="M88" s="13">
        <v>85</v>
      </c>
      <c r="N88" t="s">
        <v>244</v>
      </c>
      <c r="O88" t="s">
        <v>245</v>
      </c>
      <c r="P88" t="s">
        <v>163</v>
      </c>
      <c r="Q88" t="s">
        <v>37</v>
      </c>
    </row>
    <row r="89" spans="13:17" x14ac:dyDescent="0.35">
      <c r="M89" s="13">
        <v>86</v>
      </c>
      <c r="N89" t="s">
        <v>246</v>
      </c>
      <c r="O89" t="s">
        <v>247</v>
      </c>
      <c r="P89" t="s">
        <v>98</v>
      </c>
      <c r="Q89" t="s">
        <v>37</v>
      </c>
    </row>
    <row r="90" spans="13:17" x14ac:dyDescent="0.35">
      <c r="M90" s="13">
        <v>87</v>
      </c>
      <c r="N90" t="s">
        <v>248</v>
      </c>
      <c r="O90" t="s">
        <v>249</v>
      </c>
      <c r="P90" t="s">
        <v>98</v>
      </c>
      <c r="Q90" t="s">
        <v>37</v>
      </c>
    </row>
    <row r="91" spans="13:17" x14ac:dyDescent="0.35">
      <c r="M91" s="13">
        <v>88</v>
      </c>
      <c r="N91" t="s">
        <v>250</v>
      </c>
      <c r="O91" t="s">
        <v>251</v>
      </c>
      <c r="P91" t="s">
        <v>78</v>
      </c>
      <c r="Q91" t="s">
        <v>36</v>
      </c>
    </row>
    <row r="92" spans="13:17" x14ac:dyDescent="0.35">
      <c r="M92" s="13">
        <v>89</v>
      </c>
      <c r="N92" t="s">
        <v>252</v>
      </c>
      <c r="O92" t="s">
        <v>253</v>
      </c>
      <c r="P92" t="s">
        <v>115</v>
      </c>
      <c r="Q92" t="s">
        <v>36</v>
      </c>
    </row>
    <row r="93" spans="13:17" x14ac:dyDescent="0.35">
      <c r="M93" s="13">
        <v>90</v>
      </c>
      <c r="N93" t="s">
        <v>254</v>
      </c>
      <c r="O93" t="s">
        <v>255</v>
      </c>
      <c r="P93" t="s">
        <v>115</v>
      </c>
      <c r="Q93" t="s">
        <v>36</v>
      </c>
    </row>
    <row r="94" spans="13:17" x14ac:dyDescent="0.35">
      <c r="M94" s="13">
        <v>91</v>
      </c>
      <c r="N94" t="s">
        <v>256</v>
      </c>
      <c r="O94" t="s">
        <v>257</v>
      </c>
      <c r="P94" t="s">
        <v>225</v>
      </c>
      <c r="Q94" t="s">
        <v>36</v>
      </c>
    </row>
    <row r="95" spans="13:17" x14ac:dyDescent="0.35">
      <c r="M95" s="13">
        <v>92</v>
      </c>
      <c r="N95" t="s">
        <v>258</v>
      </c>
      <c r="O95" t="s">
        <v>259</v>
      </c>
      <c r="P95" t="s">
        <v>225</v>
      </c>
      <c r="Q95" t="s">
        <v>36</v>
      </c>
    </row>
    <row r="96" spans="13:17" x14ac:dyDescent="0.35">
      <c r="M96" s="13">
        <v>93</v>
      </c>
      <c r="N96" t="s">
        <v>260</v>
      </c>
      <c r="O96" t="s">
        <v>261</v>
      </c>
      <c r="P96" t="s">
        <v>225</v>
      </c>
      <c r="Q96" t="s">
        <v>36</v>
      </c>
    </row>
    <row r="97" spans="13:17" x14ac:dyDescent="0.35">
      <c r="M97" s="13">
        <v>94</v>
      </c>
      <c r="N97" t="s">
        <v>262</v>
      </c>
      <c r="O97" t="s">
        <v>263</v>
      </c>
      <c r="P97" t="s">
        <v>225</v>
      </c>
      <c r="Q97" t="s">
        <v>36</v>
      </c>
    </row>
    <row r="98" spans="13:17" x14ac:dyDescent="0.35">
      <c r="M98" s="13">
        <v>95</v>
      </c>
      <c r="N98" t="s">
        <v>264</v>
      </c>
      <c r="O98" t="s">
        <v>265</v>
      </c>
      <c r="P98" t="s">
        <v>225</v>
      </c>
      <c r="Q98" t="s">
        <v>36</v>
      </c>
    </row>
    <row r="99" spans="13:17" x14ac:dyDescent="0.35">
      <c r="M99" s="13">
        <v>971</v>
      </c>
      <c r="N99" t="s">
        <v>266</v>
      </c>
      <c r="O99" t="s">
        <v>267</v>
      </c>
      <c r="P99" t="s">
        <v>266</v>
      </c>
      <c r="Q99" t="s">
        <v>36</v>
      </c>
    </row>
    <row r="100" spans="13:17" x14ac:dyDescent="0.35">
      <c r="M100" s="13">
        <v>972</v>
      </c>
      <c r="N100" t="s">
        <v>268</v>
      </c>
      <c r="O100" t="s">
        <v>269</v>
      </c>
      <c r="P100" t="s">
        <v>268</v>
      </c>
      <c r="Q100" t="s">
        <v>36</v>
      </c>
    </row>
    <row r="101" spans="13:17" x14ac:dyDescent="0.35">
      <c r="M101" s="13">
        <v>973</v>
      </c>
      <c r="N101" t="s">
        <v>270</v>
      </c>
      <c r="O101" t="s">
        <v>271</v>
      </c>
      <c r="P101" t="s">
        <v>270</v>
      </c>
      <c r="Q101" t="s">
        <v>36</v>
      </c>
    </row>
    <row r="102" spans="13:17" x14ac:dyDescent="0.35">
      <c r="M102" s="13">
        <v>974</v>
      </c>
      <c r="N102" t="s">
        <v>272</v>
      </c>
      <c r="O102" t="s">
        <v>273</v>
      </c>
      <c r="P102" t="s">
        <v>272</v>
      </c>
      <c r="Q102" t="s">
        <v>36</v>
      </c>
    </row>
    <row r="103" spans="13:17" x14ac:dyDescent="0.35">
      <c r="M103" s="13">
        <v>976</v>
      </c>
      <c r="N103" t="s">
        <v>274</v>
      </c>
      <c r="O103" t="s">
        <v>275</v>
      </c>
      <c r="P103" t="s">
        <v>274</v>
      </c>
      <c r="Q103" t="s">
        <v>36</v>
      </c>
    </row>
    <row r="104" spans="13:17" x14ac:dyDescent="0.35">
      <c r="M104" s="13">
        <v>41</v>
      </c>
      <c r="N104" t="s">
        <v>279</v>
      </c>
      <c r="O104" t="s">
        <v>156</v>
      </c>
      <c r="P104" t="s">
        <v>103</v>
      </c>
      <c r="Q104" t="s">
        <v>37</v>
      </c>
    </row>
    <row r="105" spans="13:17" x14ac:dyDescent="0.35">
      <c r="M105" s="13" t="s">
        <v>62</v>
      </c>
      <c r="N105" t="s">
        <v>277</v>
      </c>
      <c r="O105" t="s">
        <v>64</v>
      </c>
      <c r="P105" t="s">
        <v>65</v>
      </c>
      <c r="Q105" t="s">
        <v>36</v>
      </c>
    </row>
    <row r="106" spans="13:17" x14ac:dyDescent="0.35">
      <c r="M106" s="13">
        <v>28</v>
      </c>
      <c r="N106" t="s">
        <v>276</v>
      </c>
      <c r="O106" t="s">
        <v>130</v>
      </c>
      <c r="P106" t="s">
        <v>103</v>
      </c>
      <c r="Q106" t="s">
        <v>36</v>
      </c>
    </row>
    <row r="107" spans="13:17" x14ac:dyDescent="0.35">
      <c r="M107" s="13" t="s">
        <v>106</v>
      </c>
      <c r="N107" t="s">
        <v>280</v>
      </c>
      <c r="O107" t="s">
        <v>108</v>
      </c>
      <c r="P107" t="s">
        <v>109</v>
      </c>
      <c r="Q107" t="s">
        <v>36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4F1DA-5F23-47D5-9BFA-D767DCDF2DB7}">
  <sheetPr codeName="Feuil9">
    <tabColor theme="1"/>
  </sheetPr>
  <dimension ref="A1:J156"/>
  <sheetViews>
    <sheetView tabSelected="1" zoomScale="70" zoomScaleNormal="70" workbookViewId="0">
      <selection activeCell="S10" sqref="S10"/>
    </sheetView>
  </sheetViews>
  <sheetFormatPr baseColWidth="10" defaultColWidth="11.453125" defaultRowHeight="14.5" x14ac:dyDescent="0.35"/>
  <cols>
    <col min="1" max="1" width="20.1796875" customWidth="1"/>
    <col min="2" max="2" width="13.54296875" style="11" customWidth="1"/>
    <col min="3" max="3" width="22.54296875" customWidth="1"/>
    <col min="4" max="4" width="10.7265625" customWidth="1"/>
    <col min="5" max="6" width="14.26953125" customWidth="1"/>
    <col min="7" max="10" width="14" customWidth="1"/>
  </cols>
  <sheetData>
    <row r="1" spans="1:10" ht="53.25" customHeight="1" x14ac:dyDescent="0.35">
      <c r="A1" s="2" t="s">
        <v>39</v>
      </c>
      <c r="B1" s="10" t="s">
        <v>40</v>
      </c>
      <c r="C1" s="2" t="s">
        <v>291</v>
      </c>
      <c r="D1" s="2" t="s">
        <v>32</v>
      </c>
      <c r="E1" s="2" t="s">
        <v>33</v>
      </c>
      <c r="F1" s="2" t="s">
        <v>34</v>
      </c>
      <c r="G1" s="2" t="s">
        <v>35</v>
      </c>
      <c r="H1" s="2" t="s">
        <v>42</v>
      </c>
      <c r="I1" s="2" t="s">
        <v>278</v>
      </c>
      <c r="J1" s="2" t="s">
        <v>283</v>
      </c>
    </row>
    <row r="2" spans="1:10" x14ac:dyDescent="0.35">
      <c r="A2">
        <v>3642</v>
      </c>
      <c r="B2" s="11">
        <v>1300</v>
      </c>
      <c r="C2" s="9" t="s">
        <v>288</v>
      </c>
      <c r="D2" t="s">
        <v>8</v>
      </c>
      <c r="E2" s="1" t="s">
        <v>8</v>
      </c>
      <c r="F2" t="str">
        <f>IF(BDD_N[[#This Row],[Date de signature retraitée]]="NA","NA",IF(YEAR(BDD_N[[#This Row],[Date de signature retraitée]])=2022,"NA",WEEKNUM(BDD_N[[#This Row],[Date de signature retraitée]])))</f>
        <v>NA</v>
      </c>
      <c r="G2" t="str">
        <f>IFERROR(IF(_xlfn.NUMBERVALUE(BDD_N[[#This Row],[Signature - semaine]])&lt;=_xlfn.NUMBERVALUE(TDB_ZONE!$B$3),"oui","non"),"NA")</f>
        <v>NA</v>
      </c>
      <c r="H2" t="s">
        <v>8</v>
      </c>
      <c r="I2" t="s">
        <v>37</v>
      </c>
      <c r="J2" t="str">
        <f>IF(BDD_N[[#This Row],[Signature - semaine]]="NA","non",IF(BDD_N[[#This Row],[Signature - semaine]]&gt;_xlfn.NUMBERVALUE(TDB_ZONE!$B$3)-12,"oui","non"))</f>
        <v>non</v>
      </c>
    </row>
    <row r="3" spans="1:10" x14ac:dyDescent="0.35">
      <c r="A3">
        <v>3024</v>
      </c>
      <c r="B3" s="11">
        <v>750</v>
      </c>
      <c r="C3" s="9" t="s">
        <v>289</v>
      </c>
      <c r="D3" t="s">
        <v>4</v>
      </c>
      <c r="E3" s="1">
        <v>44755.442361111112</v>
      </c>
      <c r="F3" s="29" t="str">
        <f>IF(BDD_N[[#This Row],[Date de signature retraitée]]="NA","NA",IF(YEAR(BDD_N[[#This Row],[Date de signature retraitée]])=2022,"NA",WEEKNUM(BDD_N[[#This Row],[Date de signature retraitée]])))</f>
        <v>NA</v>
      </c>
      <c r="G3" t="str">
        <f>IFERROR(IF(_xlfn.NUMBERVALUE(BDD_N[[#This Row],[Signature - semaine]])&lt;=_xlfn.NUMBERVALUE(TDB_ZONE!$B$3),"oui","non"),"NA")</f>
        <v>NA</v>
      </c>
      <c r="H3" t="s">
        <v>5</v>
      </c>
      <c r="I3" t="s">
        <v>37</v>
      </c>
      <c r="J3" t="str">
        <f>IF(BDD_N[[#This Row],[Signature - semaine]]="NA","non",IF(BDD_N[[#This Row],[Signature - semaine]]&gt;_xlfn.NUMBERVALUE(TDB_ZONE!$B$3)-12,"oui","non"))</f>
        <v>non</v>
      </c>
    </row>
    <row r="4" spans="1:10" x14ac:dyDescent="0.35">
      <c r="A4">
        <v>3915</v>
      </c>
      <c r="B4" s="11">
        <v>1100</v>
      </c>
      <c r="C4" s="9" t="s">
        <v>289</v>
      </c>
      <c r="D4" t="s">
        <v>4</v>
      </c>
      <c r="E4" s="1">
        <v>44950.727083333331</v>
      </c>
      <c r="F4" s="29">
        <f>IF(BDD_N[[#This Row],[Date de signature retraitée]]="NA","NA",IF(YEAR(BDD_N[[#This Row],[Date de signature retraitée]])=2022,"NA",WEEKNUM(BDD_N[[#This Row],[Date de signature retraitée]])))</f>
        <v>4</v>
      </c>
      <c r="G4" t="str">
        <f>IFERROR(IF(_xlfn.NUMBERVALUE(BDD_N[[#This Row],[Signature - semaine]])&lt;=_xlfn.NUMBERVALUE(TDB_ZONE!$B$3),"oui","non"),"NA")</f>
        <v>oui</v>
      </c>
      <c r="H4" t="s">
        <v>5</v>
      </c>
      <c r="I4" t="s">
        <v>38</v>
      </c>
      <c r="J4" t="str">
        <f>IF(BDD_N[[#This Row],[Signature - semaine]]="NA","non",IF(BDD_N[[#This Row],[Signature - semaine]]&gt;_xlfn.NUMBERVALUE(TDB_ZONE!$B$3)-12,"oui","non"))</f>
        <v>oui</v>
      </c>
    </row>
    <row r="5" spans="1:10" x14ac:dyDescent="0.35">
      <c r="A5">
        <v>4263</v>
      </c>
      <c r="B5" s="11">
        <v>1300</v>
      </c>
      <c r="C5" s="9" t="s">
        <v>289</v>
      </c>
      <c r="D5" t="s">
        <v>4</v>
      </c>
      <c r="E5" s="1">
        <v>44986.498611111114</v>
      </c>
      <c r="F5" s="29">
        <f>IF(BDD_N[[#This Row],[Date de signature retraitée]]="NA","NA",IF(YEAR(BDD_N[[#This Row],[Date de signature retraitée]])=2022,"NA",WEEKNUM(BDD_N[[#This Row],[Date de signature retraitée]])))</f>
        <v>9</v>
      </c>
      <c r="G5" t="str">
        <f>IFERROR(IF(_xlfn.NUMBERVALUE(BDD_N[[#This Row],[Signature - semaine]])&lt;=_xlfn.NUMBERVALUE(TDB_ZONE!$B$3),"oui","non"),"NA")</f>
        <v>oui</v>
      </c>
      <c r="H5" t="s">
        <v>5</v>
      </c>
      <c r="I5" t="s">
        <v>36</v>
      </c>
      <c r="J5" t="str">
        <f>IF(BDD_N[[#This Row],[Signature - semaine]]="NA","non",IF(BDD_N[[#This Row],[Signature - semaine]]&gt;_xlfn.NUMBERVALUE(TDB_ZONE!$B$3)-12,"oui","non"))</f>
        <v>oui</v>
      </c>
    </row>
    <row r="6" spans="1:10" x14ac:dyDescent="0.35">
      <c r="A6">
        <v>3931</v>
      </c>
      <c r="B6" s="11">
        <v>0</v>
      </c>
      <c r="C6" s="9" t="s">
        <v>289</v>
      </c>
      <c r="D6" t="s">
        <v>4</v>
      </c>
      <c r="E6" s="1">
        <v>44972</v>
      </c>
      <c r="F6" s="29">
        <f>IF(BDD_N[[#This Row],[Date de signature retraitée]]="NA","NA",IF(YEAR(BDD_N[[#This Row],[Date de signature retraitée]])=2022,"NA",WEEKNUM(BDD_N[[#This Row],[Date de signature retraitée]])))</f>
        <v>7</v>
      </c>
      <c r="G6" t="str">
        <f>IFERROR(IF(_xlfn.NUMBERVALUE(BDD_N[[#This Row],[Signature - semaine]])&lt;=_xlfn.NUMBERVALUE(TDB_ZONE!$B$3),"oui","non"),"NA")</f>
        <v>oui</v>
      </c>
      <c r="H6" t="s">
        <v>18</v>
      </c>
      <c r="I6" t="s">
        <v>37</v>
      </c>
      <c r="J6" t="str">
        <f>IF(BDD_N[[#This Row],[Signature - semaine]]="NA","non",IF(BDD_N[[#This Row],[Signature - semaine]]&gt;_xlfn.NUMBERVALUE(TDB_ZONE!$B$3)-12,"oui","non"))</f>
        <v>oui</v>
      </c>
    </row>
    <row r="7" spans="1:10" x14ac:dyDescent="0.35">
      <c r="A7">
        <v>1940</v>
      </c>
      <c r="B7" s="11">
        <v>0</v>
      </c>
      <c r="C7" s="9" t="s">
        <v>289</v>
      </c>
      <c r="D7" t="s">
        <v>4</v>
      </c>
      <c r="E7" s="1">
        <v>44581.518750000003</v>
      </c>
      <c r="F7" s="29" t="str">
        <f>IF(BDD_N[[#This Row],[Date de signature retraitée]]="NA","NA",IF(YEAR(BDD_N[[#This Row],[Date de signature retraitée]])=2022,"NA",WEEKNUM(BDD_N[[#This Row],[Date de signature retraitée]])))</f>
        <v>NA</v>
      </c>
      <c r="G7" t="str">
        <f>IFERROR(IF(_xlfn.NUMBERVALUE(BDD_N[[#This Row],[Signature - semaine]])&lt;=_xlfn.NUMBERVALUE(TDB_ZONE!$B$3),"oui","non"),"NA")</f>
        <v>NA</v>
      </c>
      <c r="H7" t="s">
        <v>5</v>
      </c>
      <c r="I7" t="s">
        <v>38</v>
      </c>
      <c r="J7" t="str">
        <f>IF(BDD_N[[#This Row],[Signature - semaine]]="NA","non",IF(BDD_N[[#This Row],[Signature - semaine]]&gt;_xlfn.NUMBERVALUE(TDB_ZONE!$B$3)-12,"oui","non"))</f>
        <v>non</v>
      </c>
    </row>
    <row r="8" spans="1:10" x14ac:dyDescent="0.35">
      <c r="A8">
        <v>1940</v>
      </c>
      <c r="B8" s="11">
        <v>0</v>
      </c>
      <c r="C8" s="9" t="s">
        <v>289</v>
      </c>
      <c r="D8" t="s">
        <v>4</v>
      </c>
      <c r="E8" s="1">
        <v>44581.518750000003</v>
      </c>
      <c r="F8" s="29" t="str">
        <f>IF(BDD_N[[#This Row],[Date de signature retraitée]]="NA","NA",IF(YEAR(BDD_N[[#This Row],[Date de signature retraitée]])=2022,"NA",WEEKNUM(BDD_N[[#This Row],[Date de signature retraitée]])))</f>
        <v>NA</v>
      </c>
      <c r="G8" t="str">
        <f>IFERROR(IF(_xlfn.NUMBERVALUE(BDD_N[[#This Row],[Signature - semaine]])&lt;=_xlfn.NUMBERVALUE(TDB_ZONE!$B$3),"oui","non"),"NA")</f>
        <v>NA</v>
      </c>
      <c r="H8" t="s">
        <v>5</v>
      </c>
      <c r="I8" t="s">
        <v>38</v>
      </c>
      <c r="J8" t="str">
        <f>IF(BDD_N[[#This Row],[Signature - semaine]]="NA","non",IF(BDD_N[[#This Row],[Signature - semaine]]&gt;_xlfn.NUMBERVALUE(TDB_ZONE!$B$3)-12,"oui","non"))</f>
        <v>non</v>
      </c>
    </row>
    <row r="9" spans="1:10" x14ac:dyDescent="0.35">
      <c r="A9">
        <v>1940</v>
      </c>
      <c r="B9" s="11">
        <v>700</v>
      </c>
      <c r="C9" s="9" t="s">
        <v>289</v>
      </c>
      <c r="D9" t="s">
        <v>4</v>
      </c>
      <c r="E9" s="1">
        <v>44581.518750000003</v>
      </c>
      <c r="F9" s="29" t="str">
        <f>IF(BDD_N[[#This Row],[Date de signature retraitée]]="NA","NA",IF(YEAR(BDD_N[[#This Row],[Date de signature retraitée]])=2022,"NA",WEEKNUM(BDD_N[[#This Row],[Date de signature retraitée]])))</f>
        <v>NA</v>
      </c>
      <c r="G9" t="str">
        <f>IFERROR(IF(_xlfn.NUMBERVALUE(BDD_N[[#This Row],[Signature - semaine]])&lt;=_xlfn.NUMBERVALUE(TDB_ZONE!$B$3),"oui","non"),"NA")</f>
        <v>NA</v>
      </c>
      <c r="H9" t="s">
        <v>5</v>
      </c>
      <c r="I9" t="s">
        <v>38</v>
      </c>
      <c r="J9" t="str">
        <f>IF(BDD_N[[#This Row],[Signature - semaine]]="NA","non",IF(BDD_N[[#This Row],[Signature - semaine]]&gt;_xlfn.NUMBERVALUE(TDB_ZONE!$B$3)-12,"oui","non"))</f>
        <v>non</v>
      </c>
    </row>
    <row r="10" spans="1:10" x14ac:dyDescent="0.35">
      <c r="A10">
        <v>1928</v>
      </c>
      <c r="B10" s="11">
        <v>4750</v>
      </c>
      <c r="C10" s="9" t="s">
        <v>288</v>
      </c>
      <c r="D10" t="s">
        <v>4</v>
      </c>
      <c r="E10" s="1">
        <v>44579.744444444441</v>
      </c>
      <c r="F10" s="29" t="str">
        <f>IF(BDD_N[[#This Row],[Date de signature retraitée]]="NA","NA",IF(YEAR(BDD_N[[#This Row],[Date de signature retraitée]])=2022,"NA",WEEKNUM(BDD_N[[#This Row],[Date de signature retraitée]])))</f>
        <v>NA</v>
      </c>
      <c r="G10" t="str">
        <f>IFERROR(IF(_xlfn.NUMBERVALUE(BDD_N[[#This Row],[Signature - semaine]])&lt;=_xlfn.NUMBERVALUE(TDB_ZONE!$B$3),"oui","non"),"NA")</f>
        <v>NA</v>
      </c>
      <c r="H10" t="s">
        <v>5</v>
      </c>
      <c r="I10" t="s">
        <v>37</v>
      </c>
      <c r="J10" t="str">
        <f>IF(BDD_N[[#This Row],[Signature - semaine]]="NA","non",IF(BDD_N[[#This Row],[Signature - semaine]]&gt;_xlfn.NUMBERVALUE(TDB_ZONE!$B$3)-12,"oui","non"))</f>
        <v>non</v>
      </c>
    </row>
    <row r="11" spans="1:10" x14ac:dyDescent="0.35">
      <c r="A11">
        <v>1941</v>
      </c>
      <c r="B11" s="11">
        <v>0</v>
      </c>
      <c r="C11" s="9" t="s">
        <v>289</v>
      </c>
      <c r="D11" t="s">
        <v>4</v>
      </c>
      <c r="E11" s="1">
        <v>44581.518750000003</v>
      </c>
      <c r="F11" s="29" t="str">
        <f>IF(BDD_N[[#This Row],[Date de signature retraitée]]="NA","NA",IF(YEAR(BDD_N[[#This Row],[Date de signature retraitée]])=2022,"NA",WEEKNUM(BDD_N[[#This Row],[Date de signature retraitée]])))</f>
        <v>NA</v>
      </c>
      <c r="G11" t="str">
        <f>IFERROR(IF(_xlfn.NUMBERVALUE(BDD_N[[#This Row],[Signature - semaine]])&lt;=_xlfn.NUMBERVALUE(TDB_ZONE!$B$3),"oui","non"),"NA")</f>
        <v>NA</v>
      </c>
      <c r="H11" t="s">
        <v>5</v>
      </c>
      <c r="I11" t="s">
        <v>36</v>
      </c>
      <c r="J11" t="str">
        <f>IF(BDD_N[[#This Row],[Signature - semaine]]="NA","non",IF(BDD_N[[#This Row],[Signature - semaine]]&gt;_xlfn.NUMBERVALUE(TDB_ZONE!$B$3)-12,"oui","non"))</f>
        <v>non</v>
      </c>
    </row>
    <row r="12" spans="1:10" x14ac:dyDescent="0.35">
      <c r="A12">
        <v>1941</v>
      </c>
      <c r="B12" s="11">
        <v>0</v>
      </c>
      <c r="C12" s="9" t="s">
        <v>289</v>
      </c>
      <c r="D12" t="s">
        <v>4</v>
      </c>
      <c r="E12" s="1">
        <v>44581.518750000003</v>
      </c>
      <c r="F12" s="29" t="str">
        <f>IF(BDD_N[[#This Row],[Date de signature retraitée]]="NA","NA",IF(YEAR(BDD_N[[#This Row],[Date de signature retraitée]])=2022,"NA",WEEKNUM(BDD_N[[#This Row],[Date de signature retraitée]])))</f>
        <v>NA</v>
      </c>
      <c r="G12" t="str">
        <f>IFERROR(IF(_xlfn.NUMBERVALUE(BDD_N[[#This Row],[Signature - semaine]])&lt;=_xlfn.NUMBERVALUE(TDB_ZONE!$B$3),"oui","non"),"NA")</f>
        <v>NA</v>
      </c>
      <c r="H12" t="s">
        <v>5</v>
      </c>
      <c r="I12" t="s">
        <v>36</v>
      </c>
      <c r="J12" t="str">
        <f>IF(BDD_N[[#This Row],[Signature - semaine]]="NA","non",IF(BDD_N[[#This Row],[Signature - semaine]]&gt;_xlfn.NUMBERVALUE(TDB_ZONE!$B$3)-12,"oui","non"))</f>
        <v>non</v>
      </c>
    </row>
    <row r="13" spans="1:10" x14ac:dyDescent="0.35">
      <c r="A13">
        <v>1941</v>
      </c>
      <c r="B13" s="11">
        <v>1925</v>
      </c>
      <c r="C13" s="9" t="s">
        <v>289</v>
      </c>
      <c r="D13" t="s">
        <v>4</v>
      </c>
      <c r="E13" s="1">
        <v>44581.518750000003</v>
      </c>
      <c r="F13" s="29" t="str">
        <f>IF(BDD_N[[#This Row],[Date de signature retraitée]]="NA","NA",IF(YEAR(BDD_N[[#This Row],[Date de signature retraitée]])=2022,"NA",WEEKNUM(BDD_N[[#This Row],[Date de signature retraitée]])))</f>
        <v>NA</v>
      </c>
      <c r="G13" t="str">
        <f>IFERROR(IF(_xlfn.NUMBERVALUE(BDD_N[[#This Row],[Signature - semaine]])&lt;=_xlfn.NUMBERVALUE(TDB_ZONE!$B$3),"oui","non"),"NA")</f>
        <v>NA</v>
      </c>
      <c r="H13" t="s">
        <v>5</v>
      </c>
      <c r="I13" t="s">
        <v>36</v>
      </c>
      <c r="J13" t="str">
        <f>IF(BDD_N[[#This Row],[Signature - semaine]]="NA","non",IF(BDD_N[[#This Row],[Signature - semaine]]&gt;_xlfn.NUMBERVALUE(TDB_ZONE!$B$3)-12,"oui","non"))</f>
        <v>non</v>
      </c>
    </row>
    <row r="14" spans="1:10" x14ac:dyDescent="0.35">
      <c r="A14">
        <v>2721</v>
      </c>
      <c r="B14" s="11">
        <v>750</v>
      </c>
      <c r="C14" s="9" t="s">
        <v>289</v>
      </c>
      <c r="D14" t="s">
        <v>4</v>
      </c>
      <c r="E14" s="1">
        <v>44687.677083333336</v>
      </c>
      <c r="F14" s="29" t="str">
        <f>IF(BDD_N[[#This Row],[Date de signature retraitée]]="NA","NA",IF(YEAR(BDD_N[[#This Row],[Date de signature retraitée]])=2022,"NA",WEEKNUM(BDD_N[[#This Row],[Date de signature retraitée]])))</f>
        <v>NA</v>
      </c>
      <c r="G14" t="str">
        <f>IFERROR(IF(_xlfn.NUMBERVALUE(BDD_N[[#This Row],[Signature - semaine]])&lt;=_xlfn.NUMBERVALUE(TDB_ZONE!$B$3),"oui","non"),"NA")</f>
        <v>NA</v>
      </c>
      <c r="H14" t="s">
        <v>5</v>
      </c>
      <c r="I14" t="s">
        <v>36</v>
      </c>
      <c r="J14" t="str">
        <f>IF(BDD_N[[#This Row],[Signature - semaine]]="NA","non",IF(BDD_N[[#This Row],[Signature - semaine]]&gt;_xlfn.NUMBERVALUE(TDB_ZONE!$B$3)-12,"oui","non"))</f>
        <v>non</v>
      </c>
    </row>
    <row r="15" spans="1:10" x14ac:dyDescent="0.35">
      <c r="A15">
        <v>2665</v>
      </c>
      <c r="B15" s="11">
        <v>190</v>
      </c>
      <c r="C15" s="9" t="s">
        <v>289</v>
      </c>
      <c r="D15" t="s">
        <v>4</v>
      </c>
      <c r="E15" s="1">
        <v>44673.519444444442</v>
      </c>
      <c r="F15" s="29" t="str">
        <f>IF(BDD_N[[#This Row],[Date de signature retraitée]]="NA","NA",IF(YEAR(BDD_N[[#This Row],[Date de signature retraitée]])=2022,"NA",WEEKNUM(BDD_N[[#This Row],[Date de signature retraitée]])))</f>
        <v>NA</v>
      </c>
      <c r="G15" t="str">
        <f>IFERROR(IF(_xlfn.NUMBERVALUE(BDD_N[[#This Row],[Signature - semaine]])&lt;=_xlfn.NUMBERVALUE(TDB_ZONE!$B$3),"oui","non"),"NA")</f>
        <v>NA</v>
      </c>
      <c r="H15" t="s">
        <v>5</v>
      </c>
      <c r="I15" t="s">
        <v>38</v>
      </c>
      <c r="J15" t="str">
        <f>IF(BDD_N[[#This Row],[Signature - semaine]]="NA","non",IF(BDD_N[[#This Row],[Signature - semaine]]&gt;_xlfn.NUMBERVALUE(TDB_ZONE!$B$3)-12,"oui","non"))</f>
        <v>non</v>
      </c>
    </row>
    <row r="16" spans="1:10" x14ac:dyDescent="0.35">
      <c r="A16">
        <v>3901</v>
      </c>
      <c r="B16" s="11">
        <v>550</v>
      </c>
      <c r="C16" s="9" t="s">
        <v>288</v>
      </c>
      <c r="D16" t="s">
        <v>4</v>
      </c>
      <c r="E16" s="1">
        <v>44950</v>
      </c>
      <c r="F16" s="29">
        <f>IF(BDD_N[[#This Row],[Date de signature retraitée]]="NA","NA",IF(YEAR(BDD_N[[#This Row],[Date de signature retraitée]])=2022,"NA",WEEKNUM(BDD_N[[#This Row],[Date de signature retraitée]])))</f>
        <v>4</v>
      </c>
      <c r="G16" t="str">
        <f>IFERROR(IF(_xlfn.NUMBERVALUE(BDD_N[[#This Row],[Signature - semaine]])&lt;=_xlfn.NUMBERVALUE(TDB_ZONE!$B$3),"oui","non"),"NA")</f>
        <v>oui</v>
      </c>
      <c r="H16" t="s">
        <v>5</v>
      </c>
      <c r="I16" t="s">
        <v>38</v>
      </c>
      <c r="J16" t="str">
        <f>IF(BDD_N[[#This Row],[Signature - semaine]]="NA","non",IF(BDD_N[[#This Row],[Signature - semaine]]&gt;_xlfn.NUMBERVALUE(TDB_ZONE!$B$3)-12,"oui","non"))</f>
        <v>oui</v>
      </c>
    </row>
    <row r="17" spans="1:10" x14ac:dyDescent="0.35">
      <c r="A17">
        <v>3901</v>
      </c>
      <c r="B17" s="11">
        <v>2200</v>
      </c>
      <c r="C17" s="9" t="s">
        <v>288</v>
      </c>
      <c r="D17" t="s">
        <v>4</v>
      </c>
      <c r="E17" s="1">
        <v>44950</v>
      </c>
      <c r="F17" s="29">
        <f>IF(BDD_N[[#This Row],[Date de signature retraitée]]="NA","NA",IF(YEAR(BDD_N[[#This Row],[Date de signature retraitée]])=2022,"NA",WEEKNUM(BDD_N[[#This Row],[Date de signature retraitée]])))</f>
        <v>4</v>
      </c>
      <c r="G17" t="str">
        <f>IFERROR(IF(_xlfn.NUMBERVALUE(BDD_N[[#This Row],[Signature - semaine]])&lt;=_xlfn.NUMBERVALUE(TDB_ZONE!$B$3),"oui","non"),"NA")</f>
        <v>oui</v>
      </c>
      <c r="H17" t="s">
        <v>5</v>
      </c>
      <c r="I17" t="s">
        <v>38</v>
      </c>
      <c r="J17" t="str">
        <f>IF(BDD_N[[#This Row],[Signature - semaine]]="NA","non",IF(BDD_N[[#This Row],[Signature - semaine]]&gt;_xlfn.NUMBERVALUE(TDB_ZONE!$B$3)-12,"oui","non"))</f>
        <v>oui</v>
      </c>
    </row>
    <row r="18" spans="1:10" x14ac:dyDescent="0.35">
      <c r="A18">
        <v>3883</v>
      </c>
      <c r="B18" s="11">
        <v>800</v>
      </c>
      <c r="C18" s="9" t="s">
        <v>289</v>
      </c>
      <c r="D18" t="s">
        <v>4</v>
      </c>
      <c r="E18" s="1">
        <v>44945.42291666667</v>
      </c>
      <c r="F18" s="29">
        <f>IF(BDD_N[[#This Row],[Date de signature retraitée]]="NA","NA",IF(YEAR(BDD_N[[#This Row],[Date de signature retraitée]])=2022,"NA",WEEKNUM(BDD_N[[#This Row],[Date de signature retraitée]])))</f>
        <v>3</v>
      </c>
      <c r="G18" t="str">
        <f>IFERROR(IF(_xlfn.NUMBERVALUE(BDD_N[[#This Row],[Signature - semaine]])&lt;=_xlfn.NUMBERVALUE(TDB_ZONE!$B$3),"oui","non"),"NA")</f>
        <v>oui</v>
      </c>
      <c r="H18" t="s">
        <v>5</v>
      </c>
      <c r="I18" t="s">
        <v>36</v>
      </c>
      <c r="J18" t="str">
        <f>IF(BDD_N[[#This Row],[Signature - semaine]]="NA","non",IF(BDD_N[[#This Row],[Signature - semaine]]&gt;_xlfn.NUMBERVALUE(TDB_ZONE!$B$3)-12,"oui","non"))</f>
        <v>non</v>
      </c>
    </row>
    <row r="19" spans="1:10" x14ac:dyDescent="0.35">
      <c r="A19">
        <v>3022</v>
      </c>
      <c r="B19" s="11">
        <v>2645</v>
      </c>
      <c r="C19" s="9" t="s">
        <v>288</v>
      </c>
      <c r="D19" t="s">
        <v>4</v>
      </c>
      <c r="E19" s="1">
        <v>44931</v>
      </c>
      <c r="F19" s="29">
        <f>IF(BDD_N[[#This Row],[Date de signature retraitée]]="NA","NA",IF(YEAR(BDD_N[[#This Row],[Date de signature retraitée]])=2022,"NA",WEEKNUM(BDD_N[[#This Row],[Date de signature retraitée]])))</f>
        <v>1</v>
      </c>
      <c r="G19" t="str">
        <f>IFERROR(IF(_xlfn.NUMBERVALUE(BDD_N[[#This Row],[Signature - semaine]])&lt;=_xlfn.NUMBERVALUE(TDB_ZONE!$B$3),"oui","non"),"NA")</f>
        <v>oui</v>
      </c>
      <c r="H19" t="s">
        <v>5</v>
      </c>
      <c r="I19" t="s">
        <v>37</v>
      </c>
      <c r="J19" t="str">
        <f>IF(BDD_N[[#This Row],[Signature - semaine]]="NA","non",IF(BDD_N[[#This Row],[Signature - semaine]]&gt;_xlfn.NUMBERVALUE(TDB_ZONE!$B$3)-12,"oui","non"))</f>
        <v>non</v>
      </c>
    </row>
    <row r="20" spans="1:10" x14ac:dyDescent="0.35">
      <c r="A20">
        <v>3264</v>
      </c>
      <c r="B20" s="11">
        <v>750</v>
      </c>
      <c r="C20" s="9" t="s">
        <v>289</v>
      </c>
      <c r="D20" t="s">
        <v>4</v>
      </c>
      <c r="E20" s="1">
        <v>44837</v>
      </c>
      <c r="F20" s="29" t="str">
        <f>IF(BDD_N[[#This Row],[Date de signature retraitée]]="NA","NA",IF(YEAR(BDD_N[[#This Row],[Date de signature retraitée]])=2022,"NA",WEEKNUM(BDD_N[[#This Row],[Date de signature retraitée]])))</f>
        <v>NA</v>
      </c>
      <c r="G20" t="str">
        <f>IFERROR(IF(_xlfn.NUMBERVALUE(BDD_N[[#This Row],[Signature - semaine]])&lt;=_xlfn.NUMBERVALUE(TDB_ZONE!$B$3),"oui","non"),"NA")</f>
        <v>NA</v>
      </c>
      <c r="H20" t="s">
        <v>5</v>
      </c>
      <c r="I20" t="s">
        <v>37</v>
      </c>
      <c r="J20" t="str">
        <f>IF(BDD_N[[#This Row],[Signature - semaine]]="NA","non",IF(BDD_N[[#This Row],[Signature - semaine]]&gt;_xlfn.NUMBERVALUE(TDB_ZONE!$B$3)-12,"oui","non"))</f>
        <v>non</v>
      </c>
    </row>
    <row r="21" spans="1:10" x14ac:dyDescent="0.35">
      <c r="A21">
        <v>2927</v>
      </c>
      <c r="B21" s="11">
        <v>1200</v>
      </c>
      <c r="C21" s="9" t="s">
        <v>289</v>
      </c>
      <c r="D21" t="s">
        <v>4</v>
      </c>
      <c r="E21" s="1">
        <v>44855</v>
      </c>
      <c r="F21" s="29" t="str">
        <f>IF(BDD_N[[#This Row],[Date de signature retraitée]]="NA","NA",IF(YEAR(BDD_N[[#This Row],[Date de signature retraitée]])=2022,"NA",WEEKNUM(BDD_N[[#This Row],[Date de signature retraitée]])))</f>
        <v>NA</v>
      </c>
      <c r="G21" t="str">
        <f>IFERROR(IF(_xlfn.NUMBERVALUE(BDD_N[[#This Row],[Signature - semaine]])&lt;=_xlfn.NUMBERVALUE(TDB_ZONE!$B$3),"oui","non"),"NA")</f>
        <v>NA</v>
      </c>
      <c r="H21" t="s">
        <v>5</v>
      </c>
      <c r="I21" t="s">
        <v>38</v>
      </c>
      <c r="J21" t="str">
        <f>IF(BDD_N[[#This Row],[Signature - semaine]]="NA","non",IF(BDD_N[[#This Row],[Signature - semaine]]&gt;_xlfn.NUMBERVALUE(TDB_ZONE!$B$3)-12,"oui","non"))</f>
        <v>non</v>
      </c>
    </row>
    <row r="22" spans="1:10" x14ac:dyDescent="0.35">
      <c r="A22">
        <v>4503</v>
      </c>
      <c r="B22" s="11">
        <v>1300</v>
      </c>
      <c r="C22" s="9" t="s">
        <v>289</v>
      </c>
      <c r="D22" t="s">
        <v>4</v>
      </c>
      <c r="E22" s="1">
        <v>45022.431250000001</v>
      </c>
      <c r="F22" s="29">
        <f>IF(BDD_N[[#This Row],[Date de signature retraitée]]="NA","NA",IF(YEAR(BDD_N[[#This Row],[Date de signature retraitée]])=2022,"NA",WEEKNUM(BDD_N[[#This Row],[Date de signature retraitée]])))</f>
        <v>14</v>
      </c>
      <c r="G22" t="str">
        <f>IFERROR(IF(_xlfn.NUMBERVALUE(BDD_N[[#This Row],[Signature - semaine]])&lt;=_xlfn.NUMBERVALUE(TDB_ZONE!$B$3),"oui","non"),"NA")</f>
        <v>oui</v>
      </c>
      <c r="H22" t="s">
        <v>5</v>
      </c>
      <c r="I22" t="s">
        <v>37</v>
      </c>
      <c r="J22" t="str">
        <f>IF(BDD_N[[#This Row],[Signature - semaine]]="NA","non",IF(BDD_N[[#This Row],[Signature - semaine]]&gt;_xlfn.NUMBERVALUE(TDB_ZONE!$B$3)-12,"oui","non"))</f>
        <v>oui</v>
      </c>
    </row>
    <row r="23" spans="1:10" x14ac:dyDescent="0.35">
      <c r="A23">
        <v>4503</v>
      </c>
      <c r="B23" s="11">
        <v>1170</v>
      </c>
      <c r="C23" s="9" t="s">
        <v>289</v>
      </c>
      <c r="D23" t="s">
        <v>4</v>
      </c>
      <c r="E23" s="1">
        <v>45022.431250000001</v>
      </c>
      <c r="F23" s="29">
        <f>IF(BDD_N[[#This Row],[Date de signature retraitée]]="NA","NA",IF(YEAR(BDD_N[[#This Row],[Date de signature retraitée]])=2022,"NA",WEEKNUM(BDD_N[[#This Row],[Date de signature retraitée]])))</f>
        <v>14</v>
      </c>
      <c r="G23" t="str">
        <f>IFERROR(IF(_xlfn.NUMBERVALUE(BDD_N[[#This Row],[Signature - semaine]])&lt;=_xlfn.NUMBERVALUE(TDB_ZONE!$B$3),"oui","non"),"NA")</f>
        <v>oui</v>
      </c>
      <c r="H23" t="s">
        <v>5</v>
      </c>
      <c r="I23" t="s">
        <v>37</v>
      </c>
      <c r="J23" t="str">
        <f>IF(BDD_N[[#This Row],[Signature - semaine]]="NA","non",IF(BDD_N[[#This Row],[Signature - semaine]]&gt;_xlfn.NUMBERVALUE(TDB_ZONE!$B$3)-12,"oui","non"))</f>
        <v>oui</v>
      </c>
    </row>
    <row r="24" spans="1:10" x14ac:dyDescent="0.35">
      <c r="A24">
        <v>4503</v>
      </c>
      <c r="B24" s="11">
        <v>800</v>
      </c>
      <c r="C24" s="9" t="s">
        <v>289</v>
      </c>
      <c r="D24" t="s">
        <v>4</v>
      </c>
      <c r="E24" s="1">
        <v>45022.431250000001</v>
      </c>
      <c r="F24" s="29">
        <f>IF(BDD_N[[#This Row],[Date de signature retraitée]]="NA","NA",IF(YEAR(BDD_N[[#This Row],[Date de signature retraitée]])=2022,"NA",WEEKNUM(BDD_N[[#This Row],[Date de signature retraitée]])))</f>
        <v>14</v>
      </c>
      <c r="G24" t="str">
        <f>IFERROR(IF(_xlfn.NUMBERVALUE(BDD_N[[#This Row],[Signature - semaine]])&lt;=_xlfn.NUMBERVALUE(TDB_ZONE!$B$3),"oui","non"),"NA")</f>
        <v>oui</v>
      </c>
      <c r="H24" t="s">
        <v>5</v>
      </c>
      <c r="I24" t="s">
        <v>37</v>
      </c>
      <c r="J24" t="str">
        <f>IF(BDD_N[[#This Row],[Signature - semaine]]="NA","non",IF(BDD_N[[#This Row],[Signature - semaine]]&gt;_xlfn.NUMBERVALUE(TDB_ZONE!$B$3)-12,"oui","non"))</f>
        <v>oui</v>
      </c>
    </row>
    <row r="25" spans="1:10" x14ac:dyDescent="0.35">
      <c r="A25">
        <v>4503</v>
      </c>
      <c r="B25" s="11">
        <v>1100</v>
      </c>
      <c r="C25" s="9" t="s">
        <v>289</v>
      </c>
      <c r="D25" t="s">
        <v>4</v>
      </c>
      <c r="E25" s="1">
        <v>45022.431250000001</v>
      </c>
      <c r="F25" s="29">
        <f>IF(BDD_N[[#This Row],[Date de signature retraitée]]="NA","NA",IF(YEAR(BDD_N[[#This Row],[Date de signature retraitée]])=2022,"NA",WEEKNUM(BDD_N[[#This Row],[Date de signature retraitée]])))</f>
        <v>14</v>
      </c>
      <c r="G25" t="str">
        <f>IFERROR(IF(_xlfn.NUMBERVALUE(BDD_N[[#This Row],[Signature - semaine]])&lt;=_xlfn.NUMBERVALUE(TDB_ZONE!$B$3),"oui","non"),"NA")</f>
        <v>oui</v>
      </c>
      <c r="H25" t="s">
        <v>5</v>
      </c>
      <c r="I25" t="s">
        <v>37</v>
      </c>
      <c r="J25" t="str">
        <f>IF(BDD_N[[#This Row],[Signature - semaine]]="NA","non",IF(BDD_N[[#This Row],[Signature - semaine]]&gt;_xlfn.NUMBERVALUE(TDB_ZONE!$B$3)-12,"oui","non"))</f>
        <v>oui</v>
      </c>
    </row>
    <row r="26" spans="1:10" x14ac:dyDescent="0.35">
      <c r="A26">
        <v>4503</v>
      </c>
      <c r="B26" s="11">
        <v>990</v>
      </c>
      <c r="C26" s="9" t="s">
        <v>289</v>
      </c>
      <c r="D26" t="s">
        <v>4</v>
      </c>
      <c r="E26" s="1">
        <v>45022.431250000001</v>
      </c>
      <c r="F26" s="29">
        <f>IF(BDD_N[[#This Row],[Date de signature retraitée]]="NA","NA",IF(YEAR(BDD_N[[#This Row],[Date de signature retraitée]])=2022,"NA",WEEKNUM(BDD_N[[#This Row],[Date de signature retraitée]])))</f>
        <v>14</v>
      </c>
      <c r="G26" t="str">
        <f>IFERROR(IF(_xlfn.NUMBERVALUE(BDD_N[[#This Row],[Signature - semaine]])&lt;=_xlfn.NUMBERVALUE(TDB_ZONE!$B$3),"oui","non"),"NA")</f>
        <v>oui</v>
      </c>
      <c r="H26" t="s">
        <v>5</v>
      </c>
      <c r="I26" t="s">
        <v>37</v>
      </c>
      <c r="J26" t="str">
        <f>IF(BDD_N[[#This Row],[Signature - semaine]]="NA","non",IF(BDD_N[[#This Row],[Signature - semaine]]&gt;_xlfn.NUMBERVALUE(TDB_ZONE!$B$3)-12,"oui","non"))</f>
        <v>oui</v>
      </c>
    </row>
    <row r="27" spans="1:10" x14ac:dyDescent="0.35">
      <c r="A27">
        <v>3731</v>
      </c>
      <c r="B27" s="11">
        <v>500</v>
      </c>
      <c r="C27" s="9" t="s">
        <v>288</v>
      </c>
      <c r="D27" t="s">
        <v>4</v>
      </c>
      <c r="E27" s="1">
        <v>44946</v>
      </c>
      <c r="F27" s="29">
        <f>IF(BDD_N[[#This Row],[Date de signature retraitée]]="NA","NA",IF(YEAR(BDD_N[[#This Row],[Date de signature retraitée]])=2022,"NA",WEEKNUM(BDD_N[[#This Row],[Date de signature retraitée]])))</f>
        <v>3</v>
      </c>
      <c r="G27" t="str">
        <f>IFERROR(IF(_xlfn.NUMBERVALUE(BDD_N[[#This Row],[Signature - semaine]])&lt;=_xlfn.NUMBERVALUE(TDB_ZONE!$B$3),"oui","non"),"NA")</f>
        <v>oui</v>
      </c>
      <c r="H27" t="s">
        <v>5</v>
      </c>
      <c r="I27" t="s">
        <v>36</v>
      </c>
      <c r="J27" t="str">
        <f>IF(BDD_N[[#This Row],[Signature - semaine]]="NA","non",IF(BDD_N[[#This Row],[Signature - semaine]]&gt;_xlfn.NUMBERVALUE(TDB_ZONE!$B$3)-12,"oui","non"))</f>
        <v>non</v>
      </c>
    </row>
    <row r="28" spans="1:10" x14ac:dyDescent="0.35">
      <c r="A28">
        <v>3731</v>
      </c>
      <c r="B28" s="11">
        <v>1250</v>
      </c>
      <c r="C28" s="9" t="s">
        <v>288</v>
      </c>
      <c r="D28" t="s">
        <v>4</v>
      </c>
      <c r="E28" s="1">
        <v>44946</v>
      </c>
      <c r="F28" s="29">
        <f>IF(BDD_N[[#This Row],[Date de signature retraitée]]="NA","NA",IF(YEAR(BDD_N[[#This Row],[Date de signature retraitée]])=2022,"NA",WEEKNUM(BDD_N[[#This Row],[Date de signature retraitée]])))</f>
        <v>3</v>
      </c>
      <c r="G28" t="str">
        <f>IFERROR(IF(_xlfn.NUMBERVALUE(BDD_N[[#This Row],[Signature - semaine]])&lt;=_xlfn.NUMBERVALUE(TDB_ZONE!$B$3),"oui","non"),"NA")</f>
        <v>oui</v>
      </c>
      <c r="H28" t="s">
        <v>5</v>
      </c>
      <c r="I28" t="s">
        <v>36</v>
      </c>
      <c r="J28" t="str">
        <f>IF(BDD_N[[#This Row],[Signature - semaine]]="NA","non",IF(BDD_N[[#This Row],[Signature - semaine]]&gt;_xlfn.NUMBERVALUE(TDB_ZONE!$B$3)-12,"oui","non"))</f>
        <v>non</v>
      </c>
    </row>
    <row r="29" spans="1:10" x14ac:dyDescent="0.35">
      <c r="A29">
        <v>3731</v>
      </c>
      <c r="B29" s="11">
        <v>1250</v>
      </c>
      <c r="C29" s="9" t="s">
        <v>288</v>
      </c>
      <c r="D29" t="s">
        <v>4</v>
      </c>
      <c r="E29" s="1">
        <v>44946</v>
      </c>
      <c r="F29" s="29">
        <f>IF(BDD_N[[#This Row],[Date de signature retraitée]]="NA","NA",IF(YEAR(BDD_N[[#This Row],[Date de signature retraitée]])=2022,"NA",WEEKNUM(BDD_N[[#This Row],[Date de signature retraitée]])))</f>
        <v>3</v>
      </c>
      <c r="G29" t="str">
        <f>IFERROR(IF(_xlfn.NUMBERVALUE(BDD_N[[#This Row],[Signature - semaine]])&lt;=_xlfn.NUMBERVALUE(TDB_ZONE!$B$3),"oui","non"),"NA")</f>
        <v>oui</v>
      </c>
      <c r="H29" t="s">
        <v>5</v>
      </c>
      <c r="I29" t="s">
        <v>36</v>
      </c>
      <c r="J29" t="str">
        <f>IF(BDD_N[[#This Row],[Signature - semaine]]="NA","non",IF(BDD_N[[#This Row],[Signature - semaine]]&gt;_xlfn.NUMBERVALUE(TDB_ZONE!$B$3)-12,"oui","non"))</f>
        <v>non</v>
      </c>
    </row>
    <row r="30" spans="1:10" x14ac:dyDescent="0.35">
      <c r="A30">
        <v>3731</v>
      </c>
      <c r="B30" s="11">
        <v>500</v>
      </c>
      <c r="C30" s="9" t="s">
        <v>288</v>
      </c>
      <c r="D30" t="s">
        <v>4</v>
      </c>
      <c r="E30" s="1">
        <v>44946</v>
      </c>
      <c r="F30" s="29">
        <f>IF(BDD_N[[#This Row],[Date de signature retraitée]]="NA","NA",IF(YEAR(BDD_N[[#This Row],[Date de signature retraitée]])=2022,"NA",WEEKNUM(BDD_N[[#This Row],[Date de signature retraitée]])))</f>
        <v>3</v>
      </c>
      <c r="G30" t="str">
        <f>IFERROR(IF(_xlfn.NUMBERVALUE(BDD_N[[#This Row],[Signature - semaine]])&lt;=_xlfn.NUMBERVALUE(TDB_ZONE!$B$3),"oui","non"),"NA")</f>
        <v>oui</v>
      </c>
      <c r="H30" t="s">
        <v>5</v>
      </c>
      <c r="I30" t="s">
        <v>36</v>
      </c>
      <c r="J30" t="str">
        <f>IF(BDD_N[[#This Row],[Signature - semaine]]="NA","non",IF(BDD_N[[#This Row],[Signature - semaine]]&gt;_xlfn.NUMBERVALUE(TDB_ZONE!$B$3)-12,"oui","non"))</f>
        <v>non</v>
      </c>
    </row>
    <row r="31" spans="1:10" x14ac:dyDescent="0.35">
      <c r="A31">
        <v>3920</v>
      </c>
      <c r="B31" s="11">
        <v>2200</v>
      </c>
      <c r="C31" s="9" t="s">
        <v>288</v>
      </c>
      <c r="D31" t="s">
        <v>4</v>
      </c>
      <c r="E31" s="1">
        <v>44987</v>
      </c>
      <c r="F31" s="29">
        <f>IF(BDD_N[[#This Row],[Date de signature retraitée]]="NA","NA",IF(YEAR(BDD_N[[#This Row],[Date de signature retraitée]])=2022,"NA",WEEKNUM(BDD_N[[#This Row],[Date de signature retraitée]])))</f>
        <v>9</v>
      </c>
      <c r="G31" t="str">
        <f>IFERROR(IF(_xlfn.NUMBERVALUE(BDD_N[[#This Row],[Signature - semaine]])&lt;=_xlfn.NUMBERVALUE(TDB_ZONE!$B$3),"oui","non"),"NA")</f>
        <v>oui</v>
      </c>
      <c r="H31" t="s">
        <v>5</v>
      </c>
      <c r="I31" t="s">
        <v>38</v>
      </c>
      <c r="J31" t="str">
        <f>IF(BDD_N[[#This Row],[Signature - semaine]]="NA","non",IF(BDD_N[[#This Row],[Signature - semaine]]&gt;_xlfn.NUMBERVALUE(TDB_ZONE!$B$3)-12,"oui","non"))</f>
        <v>oui</v>
      </c>
    </row>
    <row r="32" spans="1:10" x14ac:dyDescent="0.35">
      <c r="A32">
        <v>3920</v>
      </c>
      <c r="B32" s="11">
        <v>1375</v>
      </c>
      <c r="C32" s="9" t="s">
        <v>288</v>
      </c>
      <c r="D32" t="s">
        <v>4</v>
      </c>
      <c r="E32" s="1">
        <v>44987</v>
      </c>
      <c r="F32" s="29">
        <f>IF(BDD_N[[#This Row],[Date de signature retraitée]]="NA","NA",IF(YEAR(BDD_N[[#This Row],[Date de signature retraitée]])=2022,"NA",WEEKNUM(BDD_N[[#This Row],[Date de signature retraitée]])))</f>
        <v>9</v>
      </c>
      <c r="G32" t="str">
        <f>IFERROR(IF(_xlfn.NUMBERVALUE(BDD_N[[#This Row],[Signature - semaine]])&lt;=_xlfn.NUMBERVALUE(TDB_ZONE!$B$3),"oui","non"),"NA")</f>
        <v>oui</v>
      </c>
      <c r="H32" t="s">
        <v>5</v>
      </c>
      <c r="I32" t="s">
        <v>38</v>
      </c>
      <c r="J32" t="str">
        <f>IF(BDD_N[[#This Row],[Signature - semaine]]="NA","non",IF(BDD_N[[#This Row],[Signature - semaine]]&gt;_xlfn.NUMBERVALUE(TDB_ZONE!$B$3)-12,"oui","non"))</f>
        <v>oui</v>
      </c>
    </row>
    <row r="33" spans="1:10" x14ac:dyDescent="0.35">
      <c r="A33">
        <v>2696</v>
      </c>
      <c r="B33" s="11">
        <v>750</v>
      </c>
      <c r="C33" s="9" t="s">
        <v>289</v>
      </c>
      <c r="D33" t="s">
        <v>8</v>
      </c>
      <c r="E33" s="1" t="s">
        <v>8</v>
      </c>
      <c r="F33" s="29" t="str">
        <f>IF(BDD_N[[#This Row],[Date de signature retraitée]]="NA","NA",IF(YEAR(BDD_N[[#This Row],[Date de signature retraitée]])=2022,"NA",WEEKNUM(BDD_N[[#This Row],[Date de signature retraitée]])))</f>
        <v>NA</v>
      </c>
      <c r="G33" t="str">
        <f>IFERROR(IF(_xlfn.NUMBERVALUE(BDD_N[[#This Row],[Signature - semaine]])&lt;=_xlfn.NUMBERVALUE(TDB_ZONE!$B$3),"oui","non"),"NA")</f>
        <v>NA</v>
      </c>
      <c r="H33" t="s">
        <v>8</v>
      </c>
      <c r="I33" t="s">
        <v>38</v>
      </c>
      <c r="J33" t="str">
        <f>IF(BDD_N[[#This Row],[Signature - semaine]]="NA","non",IF(BDD_N[[#This Row],[Signature - semaine]]&gt;_xlfn.NUMBERVALUE(TDB_ZONE!$B$3)-12,"oui","non"))</f>
        <v>non</v>
      </c>
    </row>
    <row r="34" spans="1:10" x14ac:dyDescent="0.35">
      <c r="A34">
        <v>2693</v>
      </c>
      <c r="B34" s="11">
        <v>190</v>
      </c>
      <c r="C34" s="9" t="s">
        <v>289</v>
      </c>
      <c r="D34" t="s">
        <v>4</v>
      </c>
      <c r="E34" s="1">
        <v>44679.425000000003</v>
      </c>
      <c r="F34" s="29" t="str">
        <f>IF(BDD_N[[#This Row],[Date de signature retraitée]]="NA","NA",IF(YEAR(BDD_N[[#This Row],[Date de signature retraitée]])=2022,"NA",WEEKNUM(BDD_N[[#This Row],[Date de signature retraitée]])))</f>
        <v>NA</v>
      </c>
      <c r="G34" t="str">
        <f>IFERROR(IF(_xlfn.NUMBERVALUE(BDD_N[[#This Row],[Signature - semaine]])&lt;=_xlfn.NUMBERVALUE(TDB_ZONE!$B$3),"oui","non"),"NA")</f>
        <v>NA</v>
      </c>
      <c r="H34" t="s">
        <v>5</v>
      </c>
      <c r="I34" t="s">
        <v>36</v>
      </c>
      <c r="J34" t="str">
        <f>IF(BDD_N[[#This Row],[Signature - semaine]]="NA","non",IF(BDD_N[[#This Row],[Signature - semaine]]&gt;_xlfn.NUMBERVALUE(TDB_ZONE!$B$3)-12,"oui","non"))</f>
        <v>non</v>
      </c>
    </row>
    <row r="35" spans="1:10" x14ac:dyDescent="0.35">
      <c r="A35">
        <v>3909</v>
      </c>
      <c r="B35" s="11">
        <v>1000</v>
      </c>
      <c r="C35" s="9" t="s">
        <v>289</v>
      </c>
      <c r="D35" t="s">
        <v>4</v>
      </c>
      <c r="E35" s="1">
        <v>44950.463888888888</v>
      </c>
      <c r="F35" s="29">
        <f>IF(BDD_N[[#This Row],[Date de signature retraitée]]="NA","NA",IF(YEAR(BDD_N[[#This Row],[Date de signature retraitée]])=2022,"NA",WEEKNUM(BDD_N[[#This Row],[Date de signature retraitée]])))</f>
        <v>4</v>
      </c>
      <c r="G35" t="str">
        <f>IFERROR(IF(_xlfn.NUMBERVALUE(BDD_N[[#This Row],[Signature - semaine]])&lt;=_xlfn.NUMBERVALUE(TDB_ZONE!$B$3),"oui","non"),"NA")</f>
        <v>oui</v>
      </c>
      <c r="H35" t="s">
        <v>5</v>
      </c>
      <c r="I35" t="s">
        <v>37</v>
      </c>
      <c r="J35" t="str">
        <f>IF(BDD_N[[#This Row],[Signature - semaine]]="NA","non",IF(BDD_N[[#This Row],[Signature - semaine]]&gt;_xlfn.NUMBERVALUE(TDB_ZONE!$B$3)-12,"oui","non"))</f>
        <v>oui</v>
      </c>
    </row>
    <row r="36" spans="1:10" x14ac:dyDescent="0.35">
      <c r="A36">
        <v>4364</v>
      </c>
      <c r="B36" s="11">
        <v>800</v>
      </c>
      <c r="C36" s="9" t="s">
        <v>289</v>
      </c>
      <c r="D36" t="s">
        <v>4</v>
      </c>
      <c r="E36" s="1">
        <v>45015</v>
      </c>
      <c r="F36" s="29">
        <f>IF(BDD_N[[#This Row],[Date de signature retraitée]]="NA","NA",IF(YEAR(BDD_N[[#This Row],[Date de signature retraitée]])=2022,"NA",WEEKNUM(BDD_N[[#This Row],[Date de signature retraitée]])))</f>
        <v>13</v>
      </c>
      <c r="G36" t="str">
        <f>IFERROR(IF(_xlfn.NUMBERVALUE(BDD_N[[#This Row],[Signature - semaine]])&lt;=_xlfn.NUMBERVALUE(TDB_ZONE!$B$3),"oui","non"),"NA")</f>
        <v>oui</v>
      </c>
      <c r="H36" t="s">
        <v>5</v>
      </c>
      <c r="I36" t="s">
        <v>37</v>
      </c>
      <c r="J36" t="str">
        <f>IF(BDD_N[[#This Row],[Signature - semaine]]="NA","non",IF(BDD_N[[#This Row],[Signature - semaine]]&gt;_xlfn.NUMBERVALUE(TDB_ZONE!$B$3)-12,"oui","non"))</f>
        <v>oui</v>
      </c>
    </row>
    <row r="37" spans="1:10" x14ac:dyDescent="0.35">
      <c r="A37">
        <v>2782</v>
      </c>
      <c r="B37" s="11">
        <v>950</v>
      </c>
      <c r="C37" s="9" t="s">
        <v>289</v>
      </c>
      <c r="D37" t="s">
        <v>4</v>
      </c>
      <c r="E37" s="1">
        <v>44697.673611111109</v>
      </c>
      <c r="F37" s="29" t="str">
        <f>IF(BDD_N[[#This Row],[Date de signature retraitée]]="NA","NA",IF(YEAR(BDD_N[[#This Row],[Date de signature retraitée]])=2022,"NA",WEEKNUM(BDD_N[[#This Row],[Date de signature retraitée]])))</f>
        <v>NA</v>
      </c>
      <c r="G37" t="str">
        <f>IFERROR(IF(_xlfn.NUMBERVALUE(BDD_N[[#This Row],[Signature - semaine]])&lt;=_xlfn.NUMBERVALUE(TDB_ZONE!$B$3),"oui","non"),"NA")</f>
        <v>NA</v>
      </c>
      <c r="H37" t="s">
        <v>5</v>
      </c>
      <c r="I37" t="s">
        <v>37</v>
      </c>
      <c r="J37" t="str">
        <f>IF(BDD_N[[#This Row],[Signature - semaine]]="NA","non",IF(BDD_N[[#This Row],[Signature - semaine]]&gt;_xlfn.NUMBERVALUE(TDB_ZONE!$B$3)-12,"oui","non"))</f>
        <v>non</v>
      </c>
    </row>
    <row r="38" spans="1:10" x14ac:dyDescent="0.35">
      <c r="A38">
        <v>2720</v>
      </c>
      <c r="B38" s="11">
        <v>2200</v>
      </c>
      <c r="C38" s="9" t="s">
        <v>288</v>
      </c>
      <c r="D38" t="s">
        <v>10</v>
      </c>
      <c r="E38" s="1" t="s">
        <v>8</v>
      </c>
      <c r="F38" s="29" t="str">
        <f>IF(BDD_N[[#This Row],[Date de signature retraitée]]="NA","NA",IF(YEAR(BDD_N[[#This Row],[Date de signature retraitée]])=2022,"NA",WEEKNUM(BDD_N[[#This Row],[Date de signature retraitée]])))</f>
        <v>NA</v>
      </c>
      <c r="G38" t="str">
        <f>IFERROR(IF(_xlfn.NUMBERVALUE(BDD_N[[#This Row],[Signature - semaine]])&lt;=_xlfn.NUMBERVALUE(TDB_ZONE!$B$3),"oui","non"),"NA")</f>
        <v>NA</v>
      </c>
      <c r="H38" t="s">
        <v>5</v>
      </c>
      <c r="I38" t="s">
        <v>38</v>
      </c>
      <c r="J38" t="str">
        <f>IF(BDD_N[[#This Row],[Signature - semaine]]="NA","non",IF(BDD_N[[#This Row],[Signature - semaine]]&gt;_xlfn.NUMBERVALUE(TDB_ZONE!$B$3)-12,"oui","non"))</f>
        <v>non</v>
      </c>
    </row>
    <row r="39" spans="1:10" x14ac:dyDescent="0.35">
      <c r="A39">
        <v>2720</v>
      </c>
      <c r="B39" s="11">
        <v>1100</v>
      </c>
      <c r="C39" s="9" t="s">
        <v>288</v>
      </c>
      <c r="D39" t="s">
        <v>10</v>
      </c>
      <c r="E39" s="1" t="s">
        <v>8</v>
      </c>
      <c r="F39" s="29" t="str">
        <f>IF(BDD_N[[#This Row],[Date de signature retraitée]]="NA","NA",IF(YEAR(BDD_N[[#This Row],[Date de signature retraitée]])=2022,"NA",WEEKNUM(BDD_N[[#This Row],[Date de signature retraitée]])))</f>
        <v>NA</v>
      </c>
      <c r="G39" t="str">
        <f>IFERROR(IF(_xlfn.NUMBERVALUE(BDD_N[[#This Row],[Signature - semaine]])&lt;=_xlfn.NUMBERVALUE(TDB_ZONE!$B$3),"oui","non"),"NA")</f>
        <v>NA</v>
      </c>
      <c r="H39" t="s">
        <v>5</v>
      </c>
      <c r="I39" t="s">
        <v>38</v>
      </c>
      <c r="J39" t="str">
        <f>IF(BDD_N[[#This Row],[Signature - semaine]]="NA","non",IF(BDD_N[[#This Row],[Signature - semaine]]&gt;_xlfn.NUMBERVALUE(TDB_ZONE!$B$3)-12,"oui","non"))</f>
        <v>non</v>
      </c>
    </row>
    <row r="40" spans="1:10" x14ac:dyDescent="0.35">
      <c r="A40">
        <v>4018</v>
      </c>
      <c r="B40" s="11">
        <v>1300</v>
      </c>
      <c r="C40" s="9" t="s">
        <v>289</v>
      </c>
      <c r="D40" t="s">
        <v>4</v>
      </c>
      <c r="E40" s="1">
        <v>44959.421527777777</v>
      </c>
      <c r="F40" s="29">
        <f>IF(BDD_N[[#This Row],[Date de signature retraitée]]="NA","NA",IF(YEAR(BDD_N[[#This Row],[Date de signature retraitée]])=2022,"NA",WEEKNUM(BDD_N[[#This Row],[Date de signature retraitée]])))</f>
        <v>5</v>
      </c>
      <c r="G40" t="str">
        <f>IFERROR(IF(_xlfn.NUMBERVALUE(BDD_N[[#This Row],[Signature - semaine]])&lt;=_xlfn.NUMBERVALUE(TDB_ZONE!$B$3),"oui","non"),"NA")</f>
        <v>oui</v>
      </c>
      <c r="H40" t="s">
        <v>5</v>
      </c>
      <c r="I40" t="s">
        <v>281</v>
      </c>
      <c r="J40" t="str">
        <f>IF(BDD_N[[#This Row],[Signature - semaine]]="NA","non",IF(BDD_N[[#This Row],[Signature - semaine]]&gt;_xlfn.NUMBERVALUE(TDB_ZONE!$B$3)-12,"oui","non"))</f>
        <v>oui</v>
      </c>
    </row>
    <row r="41" spans="1:10" x14ac:dyDescent="0.35">
      <c r="A41">
        <v>2233</v>
      </c>
      <c r="B41" s="11">
        <v>1500</v>
      </c>
      <c r="C41" s="9" t="s">
        <v>288</v>
      </c>
      <c r="D41" t="s">
        <v>4</v>
      </c>
      <c r="E41" s="1">
        <v>44621.679861111108</v>
      </c>
      <c r="F41" s="29" t="str">
        <f>IF(BDD_N[[#This Row],[Date de signature retraitée]]="NA","NA",IF(YEAR(BDD_N[[#This Row],[Date de signature retraitée]])=2022,"NA",WEEKNUM(BDD_N[[#This Row],[Date de signature retraitée]])))</f>
        <v>NA</v>
      </c>
      <c r="G41" t="str">
        <f>IFERROR(IF(_xlfn.NUMBERVALUE(BDD_N[[#This Row],[Signature - semaine]])&lt;=_xlfn.NUMBERVALUE(TDB_ZONE!$B$3),"oui","non"),"NA")</f>
        <v>NA</v>
      </c>
      <c r="H41" t="s">
        <v>5</v>
      </c>
      <c r="I41" t="s">
        <v>37</v>
      </c>
      <c r="J41" t="str">
        <f>IF(BDD_N[[#This Row],[Signature - semaine]]="NA","non",IF(BDD_N[[#This Row],[Signature - semaine]]&gt;_xlfn.NUMBERVALUE(TDB_ZONE!$B$3)-12,"oui","non"))</f>
        <v>non</v>
      </c>
    </row>
    <row r="42" spans="1:10" x14ac:dyDescent="0.35">
      <c r="A42">
        <v>2519</v>
      </c>
      <c r="B42" s="11">
        <v>950</v>
      </c>
      <c r="C42" s="9" t="s">
        <v>289</v>
      </c>
      <c r="D42" t="s">
        <v>4</v>
      </c>
      <c r="E42" s="1">
        <v>44655.474999999999</v>
      </c>
      <c r="F42" s="29" t="str">
        <f>IF(BDD_N[[#This Row],[Date de signature retraitée]]="NA","NA",IF(YEAR(BDD_N[[#This Row],[Date de signature retraitée]])=2022,"NA",WEEKNUM(BDD_N[[#This Row],[Date de signature retraitée]])))</f>
        <v>NA</v>
      </c>
      <c r="G42" t="str">
        <f>IFERROR(IF(_xlfn.NUMBERVALUE(BDD_N[[#This Row],[Signature - semaine]])&lt;=_xlfn.NUMBERVALUE(TDB_ZONE!$B$3),"oui","non"),"NA")</f>
        <v>NA</v>
      </c>
      <c r="H42" t="s">
        <v>5</v>
      </c>
      <c r="I42" t="s">
        <v>37</v>
      </c>
      <c r="J42" t="str">
        <f>IF(BDD_N[[#This Row],[Signature - semaine]]="NA","non",IF(BDD_N[[#This Row],[Signature - semaine]]&gt;_xlfn.NUMBERVALUE(TDB_ZONE!$B$3)-12,"oui","non"))</f>
        <v>non</v>
      </c>
    </row>
    <row r="43" spans="1:10" x14ac:dyDescent="0.35">
      <c r="A43">
        <v>2494</v>
      </c>
      <c r="B43" s="11">
        <v>675</v>
      </c>
      <c r="C43" s="9" t="s">
        <v>289</v>
      </c>
      <c r="D43" t="s">
        <v>10</v>
      </c>
      <c r="E43" s="1" t="s">
        <v>8</v>
      </c>
      <c r="F43" s="29" t="str">
        <f>IF(BDD_N[[#This Row],[Date de signature retraitée]]="NA","NA",IF(YEAR(BDD_N[[#This Row],[Date de signature retraitée]])=2022,"NA",WEEKNUM(BDD_N[[#This Row],[Date de signature retraitée]])))</f>
        <v>NA</v>
      </c>
      <c r="G43" t="str">
        <f>IFERROR(IF(_xlfn.NUMBERVALUE(BDD_N[[#This Row],[Signature - semaine]])&lt;=_xlfn.NUMBERVALUE(TDB_ZONE!$B$3),"oui","non"),"NA")</f>
        <v>NA</v>
      </c>
      <c r="H43" t="s">
        <v>5</v>
      </c>
      <c r="I43" t="s">
        <v>36</v>
      </c>
      <c r="J43" t="str">
        <f>IF(BDD_N[[#This Row],[Signature - semaine]]="NA","non",IF(BDD_N[[#This Row],[Signature - semaine]]&gt;_xlfn.NUMBERVALUE(TDB_ZONE!$B$3)-12,"oui","non"))</f>
        <v>non</v>
      </c>
    </row>
    <row r="44" spans="1:10" x14ac:dyDescent="0.35">
      <c r="A44">
        <v>2520</v>
      </c>
      <c r="B44" s="11">
        <v>902.5</v>
      </c>
      <c r="C44" s="9" t="s">
        <v>289</v>
      </c>
      <c r="D44" t="s">
        <v>4</v>
      </c>
      <c r="E44" s="1">
        <v>44655.474999999999</v>
      </c>
      <c r="F44" s="29" t="str">
        <f>IF(BDD_N[[#This Row],[Date de signature retraitée]]="NA","NA",IF(YEAR(BDD_N[[#This Row],[Date de signature retraitée]])=2022,"NA",WEEKNUM(BDD_N[[#This Row],[Date de signature retraitée]])))</f>
        <v>NA</v>
      </c>
      <c r="G44" t="str">
        <f>IFERROR(IF(_xlfn.NUMBERVALUE(BDD_N[[#This Row],[Signature - semaine]])&lt;=_xlfn.NUMBERVALUE(TDB_ZONE!$B$3),"oui","non"),"NA")</f>
        <v>NA</v>
      </c>
      <c r="H44" t="s">
        <v>5</v>
      </c>
      <c r="I44" t="s">
        <v>37</v>
      </c>
      <c r="J44" t="str">
        <f>IF(BDD_N[[#This Row],[Signature - semaine]]="NA","non",IF(BDD_N[[#This Row],[Signature - semaine]]&gt;_xlfn.NUMBERVALUE(TDB_ZONE!$B$3)-12,"oui","non"))</f>
        <v>non</v>
      </c>
    </row>
    <row r="45" spans="1:10" x14ac:dyDescent="0.35">
      <c r="A45">
        <v>2451</v>
      </c>
      <c r="B45" s="11">
        <v>950</v>
      </c>
      <c r="C45" s="9" t="s">
        <v>289</v>
      </c>
      <c r="D45" t="s">
        <v>4</v>
      </c>
      <c r="E45" s="1">
        <v>44645.620138888888</v>
      </c>
      <c r="F45" s="29" t="str">
        <f>IF(BDD_N[[#This Row],[Date de signature retraitée]]="NA","NA",IF(YEAR(BDD_N[[#This Row],[Date de signature retraitée]])=2022,"NA",WEEKNUM(BDD_N[[#This Row],[Date de signature retraitée]])))</f>
        <v>NA</v>
      </c>
      <c r="G45" t="str">
        <f>IFERROR(IF(_xlfn.NUMBERVALUE(BDD_N[[#This Row],[Signature - semaine]])&lt;=_xlfn.NUMBERVALUE(TDB_ZONE!$B$3),"oui","non"),"NA")</f>
        <v>NA</v>
      </c>
      <c r="H45" t="s">
        <v>5</v>
      </c>
      <c r="I45" t="s">
        <v>38</v>
      </c>
      <c r="J45" t="str">
        <f>IF(BDD_N[[#This Row],[Signature - semaine]]="NA","non",IF(BDD_N[[#This Row],[Signature - semaine]]&gt;_xlfn.NUMBERVALUE(TDB_ZONE!$B$3)-12,"oui","non"))</f>
        <v>non</v>
      </c>
    </row>
    <row r="46" spans="1:10" x14ac:dyDescent="0.35">
      <c r="A46">
        <v>2521</v>
      </c>
      <c r="B46" s="11">
        <v>950</v>
      </c>
      <c r="C46" s="9" t="s">
        <v>289</v>
      </c>
      <c r="D46" t="s">
        <v>4</v>
      </c>
      <c r="E46" s="1">
        <v>44655.474999999999</v>
      </c>
      <c r="F46" s="29" t="str">
        <f>IF(BDD_N[[#This Row],[Date de signature retraitée]]="NA","NA",IF(YEAR(BDD_N[[#This Row],[Date de signature retraitée]])=2022,"NA",WEEKNUM(BDD_N[[#This Row],[Date de signature retraitée]])))</f>
        <v>NA</v>
      </c>
      <c r="G46" t="str">
        <f>IFERROR(IF(_xlfn.NUMBERVALUE(BDD_N[[#This Row],[Signature - semaine]])&lt;=_xlfn.NUMBERVALUE(TDB_ZONE!$B$3),"oui","non"),"NA")</f>
        <v>NA</v>
      </c>
      <c r="H46" t="s">
        <v>5</v>
      </c>
      <c r="I46" t="s">
        <v>36</v>
      </c>
      <c r="J46" t="str">
        <f>IF(BDD_N[[#This Row],[Signature - semaine]]="NA","non",IF(BDD_N[[#This Row],[Signature - semaine]]&gt;_xlfn.NUMBERVALUE(TDB_ZONE!$B$3)-12,"oui","non"))</f>
        <v>non</v>
      </c>
    </row>
    <row r="47" spans="1:10" x14ac:dyDescent="0.35">
      <c r="A47">
        <v>4466</v>
      </c>
      <c r="B47" s="11">
        <v>650</v>
      </c>
      <c r="C47" s="9" t="s">
        <v>289</v>
      </c>
      <c r="D47" t="s">
        <v>4</v>
      </c>
      <c r="E47" s="1">
        <v>45014.42291666667</v>
      </c>
      <c r="F47" s="29">
        <f>IF(BDD_N[[#This Row],[Date de signature retraitée]]="NA","NA",IF(YEAR(BDD_N[[#This Row],[Date de signature retraitée]])=2022,"NA",WEEKNUM(BDD_N[[#This Row],[Date de signature retraitée]])))</f>
        <v>13</v>
      </c>
      <c r="G47" t="str">
        <f>IFERROR(IF(_xlfn.NUMBERVALUE(BDD_N[[#This Row],[Signature - semaine]])&lt;=_xlfn.NUMBERVALUE(TDB_ZONE!$B$3),"oui","non"),"NA")</f>
        <v>oui</v>
      </c>
      <c r="H47" t="s">
        <v>5</v>
      </c>
      <c r="I47" t="s">
        <v>281</v>
      </c>
      <c r="J47" t="str">
        <f>IF(BDD_N[[#This Row],[Signature - semaine]]="NA","non",IF(BDD_N[[#This Row],[Signature - semaine]]&gt;_xlfn.NUMBERVALUE(TDB_ZONE!$B$3)-12,"oui","non"))</f>
        <v>oui</v>
      </c>
    </row>
    <row r="48" spans="1:10" x14ac:dyDescent="0.35">
      <c r="A48">
        <v>1958</v>
      </c>
      <c r="B48" s="11">
        <v>3277.5</v>
      </c>
      <c r="C48" s="9" t="s">
        <v>288</v>
      </c>
      <c r="D48" t="s">
        <v>4</v>
      </c>
      <c r="E48" s="1">
        <v>44586.504861111112</v>
      </c>
      <c r="F48" s="29" t="str">
        <f>IF(BDD_N[[#This Row],[Date de signature retraitée]]="NA","NA",IF(YEAR(BDD_N[[#This Row],[Date de signature retraitée]])=2022,"NA",WEEKNUM(BDD_N[[#This Row],[Date de signature retraitée]])))</f>
        <v>NA</v>
      </c>
      <c r="G48" t="str">
        <f>IFERROR(IF(_xlfn.NUMBERVALUE(BDD_N[[#This Row],[Signature - semaine]])&lt;=_xlfn.NUMBERVALUE(TDB_ZONE!$B$3),"oui","non"),"NA")</f>
        <v>NA</v>
      </c>
      <c r="H48" t="s">
        <v>5</v>
      </c>
      <c r="I48" t="s">
        <v>36</v>
      </c>
      <c r="J48" t="str">
        <f>IF(BDD_N[[#This Row],[Signature - semaine]]="NA","non",IF(BDD_N[[#This Row],[Signature - semaine]]&gt;_xlfn.NUMBERVALUE(TDB_ZONE!$B$3)-12,"oui","non"))</f>
        <v>non</v>
      </c>
    </row>
    <row r="49" spans="1:10" x14ac:dyDescent="0.35">
      <c r="A49">
        <v>4257</v>
      </c>
      <c r="B49" s="11">
        <v>2106</v>
      </c>
      <c r="C49" s="9" t="s">
        <v>288</v>
      </c>
      <c r="D49" t="s">
        <v>10</v>
      </c>
      <c r="E49" s="1" t="s">
        <v>8</v>
      </c>
      <c r="F49" s="29" t="str">
        <f>IF(BDD_N[[#This Row],[Date de signature retraitée]]="NA","NA",IF(YEAR(BDD_N[[#This Row],[Date de signature retraitée]])=2022,"NA",WEEKNUM(BDD_N[[#This Row],[Date de signature retraitée]])))</f>
        <v>NA</v>
      </c>
      <c r="G49" t="str">
        <f>IFERROR(IF(_xlfn.NUMBERVALUE(BDD_N[[#This Row],[Signature - semaine]])&lt;=_xlfn.NUMBERVALUE(TDB_ZONE!$B$3),"oui","non"),"NA")</f>
        <v>NA</v>
      </c>
      <c r="H49" t="s">
        <v>18</v>
      </c>
      <c r="I49" t="s">
        <v>37</v>
      </c>
      <c r="J49" t="str">
        <f>IF(BDD_N[[#This Row],[Signature - semaine]]="NA","non",IF(BDD_N[[#This Row],[Signature - semaine]]&gt;_xlfn.NUMBERVALUE(TDB_ZONE!$B$3)-12,"oui","non"))</f>
        <v>non</v>
      </c>
    </row>
    <row r="50" spans="1:10" x14ac:dyDescent="0.35">
      <c r="A50">
        <v>3944</v>
      </c>
      <c r="B50" s="11">
        <v>0</v>
      </c>
      <c r="C50" s="9" t="s">
        <v>289</v>
      </c>
      <c r="D50" t="s">
        <v>10</v>
      </c>
      <c r="E50" s="1" t="s">
        <v>8</v>
      </c>
      <c r="F50" s="29" t="str">
        <f>IF(BDD_N[[#This Row],[Date de signature retraitée]]="NA","NA",IF(YEAR(BDD_N[[#This Row],[Date de signature retraitée]])=2022,"NA",WEEKNUM(BDD_N[[#This Row],[Date de signature retraitée]])))</f>
        <v>NA</v>
      </c>
      <c r="G50" t="str">
        <f>IFERROR(IF(_xlfn.NUMBERVALUE(BDD_N[[#This Row],[Signature - semaine]])&lt;=_xlfn.NUMBERVALUE(TDB_ZONE!$B$3),"oui","non"),"NA")</f>
        <v>NA</v>
      </c>
      <c r="H50" t="s">
        <v>18</v>
      </c>
      <c r="I50" t="s">
        <v>37</v>
      </c>
      <c r="J50" t="str">
        <f>IF(BDD_N[[#This Row],[Signature - semaine]]="NA","non",IF(BDD_N[[#This Row],[Signature - semaine]]&gt;_xlfn.NUMBERVALUE(TDB_ZONE!$B$3)-12,"oui","non"))</f>
        <v>non</v>
      </c>
    </row>
    <row r="51" spans="1:10" x14ac:dyDescent="0.35">
      <c r="A51">
        <v>3794</v>
      </c>
      <c r="B51" s="11">
        <v>800</v>
      </c>
      <c r="C51" s="9" t="s">
        <v>289</v>
      </c>
      <c r="D51" t="s">
        <v>4</v>
      </c>
      <c r="E51" s="1">
        <v>44932.588194444441</v>
      </c>
      <c r="F51" s="29">
        <f>IF(BDD_N[[#This Row],[Date de signature retraitée]]="NA","NA",IF(YEAR(BDD_N[[#This Row],[Date de signature retraitée]])=2022,"NA",WEEKNUM(BDD_N[[#This Row],[Date de signature retraitée]])))</f>
        <v>1</v>
      </c>
      <c r="G51" t="str">
        <f>IFERROR(IF(_xlfn.NUMBERVALUE(BDD_N[[#This Row],[Signature - semaine]])&lt;=_xlfn.NUMBERVALUE(TDB_ZONE!$B$3),"oui","non"),"NA")</f>
        <v>oui</v>
      </c>
      <c r="H51" t="s">
        <v>5</v>
      </c>
      <c r="I51" t="s">
        <v>36</v>
      </c>
      <c r="J51" t="str">
        <f>IF(BDD_N[[#This Row],[Signature - semaine]]="NA","non",IF(BDD_N[[#This Row],[Signature - semaine]]&gt;_xlfn.NUMBERVALUE(TDB_ZONE!$B$3)-12,"oui","non"))</f>
        <v>non</v>
      </c>
    </row>
    <row r="52" spans="1:10" x14ac:dyDescent="0.35">
      <c r="A52">
        <v>2495</v>
      </c>
      <c r="B52" s="11">
        <v>750</v>
      </c>
      <c r="C52" s="9" t="s">
        <v>289</v>
      </c>
      <c r="D52" t="s">
        <v>4</v>
      </c>
      <c r="E52" s="1">
        <v>44651.70208333333</v>
      </c>
      <c r="F52" s="29" t="str">
        <f>IF(BDD_N[[#This Row],[Date de signature retraitée]]="NA","NA",IF(YEAR(BDD_N[[#This Row],[Date de signature retraitée]])=2022,"NA",WEEKNUM(BDD_N[[#This Row],[Date de signature retraitée]])))</f>
        <v>NA</v>
      </c>
      <c r="G52" t="str">
        <f>IFERROR(IF(_xlfn.NUMBERVALUE(BDD_N[[#This Row],[Signature - semaine]])&lt;=_xlfn.NUMBERVALUE(TDB_ZONE!$B$3),"oui","non"),"NA")</f>
        <v>NA</v>
      </c>
      <c r="H52" t="s">
        <v>5</v>
      </c>
      <c r="I52" t="s">
        <v>37</v>
      </c>
      <c r="J52" t="str">
        <f>IF(BDD_N[[#This Row],[Signature - semaine]]="NA","non",IF(BDD_N[[#This Row],[Signature - semaine]]&gt;_xlfn.NUMBERVALUE(TDB_ZONE!$B$3)-12,"oui","non"))</f>
        <v>non</v>
      </c>
    </row>
    <row r="53" spans="1:10" x14ac:dyDescent="0.35">
      <c r="A53">
        <v>4235</v>
      </c>
      <c r="B53" s="11">
        <v>2255</v>
      </c>
      <c r="C53" s="9" t="s">
        <v>288</v>
      </c>
      <c r="D53" t="s">
        <v>4</v>
      </c>
      <c r="E53" s="1">
        <v>45006</v>
      </c>
      <c r="F53" s="29">
        <f>IF(BDD_N[[#This Row],[Date de signature retraitée]]="NA","NA",IF(YEAR(BDD_N[[#This Row],[Date de signature retraitée]])=2022,"NA",WEEKNUM(BDD_N[[#This Row],[Date de signature retraitée]])))</f>
        <v>12</v>
      </c>
      <c r="G53" t="str">
        <f>IFERROR(IF(_xlfn.NUMBERVALUE(BDD_N[[#This Row],[Signature - semaine]])&lt;=_xlfn.NUMBERVALUE(TDB_ZONE!$B$3),"oui","non"),"NA")</f>
        <v>oui</v>
      </c>
      <c r="H53" t="s">
        <v>18</v>
      </c>
      <c r="I53" t="s">
        <v>36</v>
      </c>
      <c r="J53" t="str">
        <f>IF(BDD_N[[#This Row],[Signature - semaine]]="NA","non",IF(BDD_N[[#This Row],[Signature - semaine]]&gt;_xlfn.NUMBERVALUE(TDB_ZONE!$B$3)-12,"oui","non"))</f>
        <v>oui</v>
      </c>
    </row>
    <row r="54" spans="1:10" x14ac:dyDescent="0.35">
      <c r="A54">
        <v>2943</v>
      </c>
      <c r="B54" s="11">
        <v>1850</v>
      </c>
      <c r="C54" s="9" t="s">
        <v>288</v>
      </c>
      <c r="D54" t="s">
        <v>10</v>
      </c>
      <c r="E54" s="1" t="s">
        <v>8</v>
      </c>
      <c r="F54" s="29" t="str">
        <f>IF(BDD_N[[#This Row],[Date de signature retraitée]]="NA","NA",IF(YEAR(BDD_N[[#This Row],[Date de signature retraitée]])=2022,"NA",WEEKNUM(BDD_N[[#This Row],[Date de signature retraitée]])))</f>
        <v>NA</v>
      </c>
      <c r="G54" t="str">
        <f>IFERROR(IF(_xlfn.NUMBERVALUE(BDD_N[[#This Row],[Signature - semaine]])&lt;=_xlfn.NUMBERVALUE(TDB_ZONE!$B$3),"oui","non"),"NA")</f>
        <v>NA</v>
      </c>
      <c r="H54" t="s">
        <v>5</v>
      </c>
      <c r="I54" t="s">
        <v>37</v>
      </c>
      <c r="J54" t="str">
        <f>IF(BDD_N[[#This Row],[Signature - semaine]]="NA","non",IF(BDD_N[[#This Row],[Signature - semaine]]&gt;_xlfn.NUMBERVALUE(TDB_ZONE!$B$3)-12,"oui","non"))</f>
        <v>non</v>
      </c>
    </row>
    <row r="55" spans="1:10" x14ac:dyDescent="0.35">
      <c r="A55">
        <v>4438</v>
      </c>
      <c r="B55" s="11">
        <v>1300</v>
      </c>
      <c r="C55" s="9" t="s">
        <v>289</v>
      </c>
      <c r="D55" t="s">
        <v>4</v>
      </c>
      <c r="E55" s="1">
        <v>45009.395138888889</v>
      </c>
      <c r="F55" s="29">
        <f>IF(BDD_N[[#This Row],[Date de signature retraitée]]="NA","NA",IF(YEAR(BDD_N[[#This Row],[Date de signature retraitée]])=2022,"NA",WEEKNUM(BDD_N[[#This Row],[Date de signature retraitée]])))</f>
        <v>12</v>
      </c>
      <c r="G55" t="str">
        <f>IFERROR(IF(_xlfn.NUMBERVALUE(BDD_N[[#This Row],[Signature - semaine]])&lt;=_xlfn.NUMBERVALUE(TDB_ZONE!$B$3),"oui","non"),"NA")</f>
        <v>oui</v>
      </c>
      <c r="H55" t="s">
        <v>5</v>
      </c>
      <c r="I55" t="s">
        <v>36</v>
      </c>
      <c r="J55" t="str">
        <f>IF(BDD_N[[#This Row],[Signature - semaine]]="NA","non",IF(BDD_N[[#This Row],[Signature - semaine]]&gt;_xlfn.NUMBERVALUE(TDB_ZONE!$B$3)-12,"oui","non"))</f>
        <v>oui</v>
      </c>
    </row>
    <row r="56" spans="1:10" x14ac:dyDescent="0.35">
      <c r="A56">
        <v>3386</v>
      </c>
      <c r="B56" s="11">
        <v>1100</v>
      </c>
      <c r="C56" s="9" t="s">
        <v>289</v>
      </c>
      <c r="D56" t="s">
        <v>10</v>
      </c>
      <c r="E56" s="1" t="s">
        <v>8</v>
      </c>
      <c r="F56" s="29" t="str">
        <f>IF(BDD_N[[#This Row],[Date de signature retraitée]]="NA","NA",IF(YEAR(BDD_N[[#This Row],[Date de signature retraitée]])=2022,"NA",WEEKNUM(BDD_N[[#This Row],[Date de signature retraitée]])))</f>
        <v>NA</v>
      </c>
      <c r="G56" t="str">
        <f>IFERROR(IF(_xlfn.NUMBERVALUE(BDD_N[[#This Row],[Signature - semaine]])&lt;=_xlfn.NUMBERVALUE(TDB_ZONE!$B$3),"oui","non"),"NA")</f>
        <v>NA</v>
      </c>
      <c r="H56" t="s">
        <v>5</v>
      </c>
      <c r="I56" t="s">
        <v>37</v>
      </c>
      <c r="J56" t="str">
        <f>IF(BDD_N[[#This Row],[Signature - semaine]]="NA","non",IF(BDD_N[[#This Row],[Signature - semaine]]&gt;_xlfn.NUMBERVALUE(TDB_ZONE!$B$3)-12,"oui","non"))</f>
        <v>non</v>
      </c>
    </row>
    <row r="57" spans="1:10" x14ac:dyDescent="0.35">
      <c r="A57">
        <v>4293</v>
      </c>
      <c r="B57" s="11">
        <v>1400</v>
      </c>
      <c r="C57" s="9" t="s">
        <v>289</v>
      </c>
      <c r="D57" t="s">
        <v>4</v>
      </c>
      <c r="E57" s="1">
        <v>44991.598611111112</v>
      </c>
      <c r="F57" s="29">
        <f>IF(BDD_N[[#This Row],[Date de signature retraitée]]="NA","NA",IF(YEAR(BDD_N[[#This Row],[Date de signature retraitée]])=2022,"NA",WEEKNUM(BDD_N[[#This Row],[Date de signature retraitée]])))</f>
        <v>10</v>
      </c>
      <c r="G57" t="str">
        <f>IFERROR(IF(_xlfn.NUMBERVALUE(BDD_N[[#This Row],[Signature - semaine]])&lt;=_xlfn.NUMBERVALUE(TDB_ZONE!$B$3),"oui","non"),"NA")</f>
        <v>oui</v>
      </c>
      <c r="H57" t="s">
        <v>5</v>
      </c>
      <c r="I57" t="s">
        <v>37</v>
      </c>
      <c r="J57" t="str">
        <f>IF(BDD_N[[#This Row],[Signature - semaine]]="NA","non",IF(BDD_N[[#This Row],[Signature - semaine]]&gt;_xlfn.NUMBERVALUE(TDB_ZONE!$B$3)-12,"oui","non"))</f>
        <v>oui</v>
      </c>
    </row>
    <row r="58" spans="1:10" x14ac:dyDescent="0.35">
      <c r="A58">
        <v>2682</v>
      </c>
      <c r="B58" s="11">
        <v>750</v>
      </c>
      <c r="C58" s="9" t="s">
        <v>289</v>
      </c>
      <c r="D58" t="s">
        <v>4</v>
      </c>
      <c r="E58" s="1">
        <v>44677.611111111109</v>
      </c>
      <c r="F58" s="29" t="str">
        <f>IF(BDD_N[[#This Row],[Date de signature retraitée]]="NA","NA",IF(YEAR(BDD_N[[#This Row],[Date de signature retraitée]])=2022,"NA",WEEKNUM(BDD_N[[#This Row],[Date de signature retraitée]])))</f>
        <v>NA</v>
      </c>
      <c r="G58" t="str">
        <f>IFERROR(IF(_xlfn.NUMBERVALUE(BDD_N[[#This Row],[Signature - semaine]])&lt;=_xlfn.NUMBERVALUE(TDB_ZONE!$B$3),"oui","non"),"NA")</f>
        <v>NA</v>
      </c>
      <c r="H58" t="s">
        <v>5</v>
      </c>
      <c r="I58" t="s">
        <v>36</v>
      </c>
      <c r="J58" t="str">
        <f>IF(BDD_N[[#This Row],[Signature - semaine]]="NA","non",IF(BDD_N[[#This Row],[Signature - semaine]]&gt;_xlfn.NUMBERVALUE(TDB_ZONE!$B$3)-12,"oui","non"))</f>
        <v>non</v>
      </c>
    </row>
    <row r="59" spans="1:10" x14ac:dyDescent="0.35">
      <c r="A59">
        <v>3997</v>
      </c>
      <c r="B59" s="11">
        <v>137.5</v>
      </c>
      <c r="C59" s="9" t="s">
        <v>288</v>
      </c>
      <c r="D59" t="s">
        <v>8</v>
      </c>
      <c r="E59" s="1" t="s">
        <v>8</v>
      </c>
      <c r="F59" s="29" t="str">
        <f>IF(BDD_N[[#This Row],[Date de signature retraitée]]="NA","NA",IF(YEAR(BDD_N[[#This Row],[Date de signature retraitée]])=2022,"NA",WEEKNUM(BDD_N[[#This Row],[Date de signature retraitée]])))</f>
        <v>NA</v>
      </c>
      <c r="G59" t="str">
        <f>IFERROR(IF(_xlfn.NUMBERVALUE(BDD_N[[#This Row],[Signature - semaine]])&lt;=_xlfn.NUMBERVALUE(TDB_ZONE!$B$3),"oui","non"),"NA")</f>
        <v>NA</v>
      </c>
      <c r="H59" t="s">
        <v>8</v>
      </c>
      <c r="I59" t="s">
        <v>38</v>
      </c>
      <c r="J59" t="str">
        <f>IF(BDD_N[[#This Row],[Signature - semaine]]="NA","non",IF(BDD_N[[#This Row],[Signature - semaine]]&gt;_xlfn.NUMBERVALUE(TDB_ZONE!$B$3)-12,"oui","non"))</f>
        <v>non</v>
      </c>
    </row>
    <row r="60" spans="1:10" x14ac:dyDescent="0.35">
      <c r="A60">
        <v>4177</v>
      </c>
      <c r="B60" s="11">
        <v>4361</v>
      </c>
      <c r="C60" s="9" t="s">
        <v>288</v>
      </c>
      <c r="D60" t="s">
        <v>4</v>
      </c>
      <c r="E60" s="1">
        <v>44936</v>
      </c>
      <c r="F60" s="29">
        <f>IF(BDD_N[[#This Row],[Date de signature retraitée]]="NA","NA",IF(YEAR(BDD_N[[#This Row],[Date de signature retraitée]])=2022,"NA",WEEKNUM(BDD_N[[#This Row],[Date de signature retraitée]])))</f>
        <v>2</v>
      </c>
      <c r="G60" t="str">
        <f>IFERROR(IF(_xlfn.NUMBERVALUE(BDD_N[[#This Row],[Signature - semaine]])&lt;=_xlfn.NUMBERVALUE(TDB_ZONE!$B$3),"oui","non"),"NA")</f>
        <v>oui</v>
      </c>
      <c r="H60" t="s">
        <v>22</v>
      </c>
      <c r="I60" t="s">
        <v>37</v>
      </c>
      <c r="J60" t="str">
        <f>IF(BDD_N[[#This Row],[Signature - semaine]]="NA","non",IF(BDD_N[[#This Row],[Signature - semaine]]&gt;_xlfn.NUMBERVALUE(TDB_ZONE!$B$3)-12,"oui","non"))</f>
        <v>non</v>
      </c>
    </row>
    <row r="61" spans="1:10" x14ac:dyDescent="0.35">
      <c r="A61">
        <v>2608</v>
      </c>
      <c r="B61" s="11">
        <v>2400</v>
      </c>
      <c r="C61" s="9" t="s">
        <v>288</v>
      </c>
      <c r="D61" t="s">
        <v>4</v>
      </c>
      <c r="E61" s="1">
        <v>44865</v>
      </c>
      <c r="F61" s="29" t="str">
        <f>IF(BDD_N[[#This Row],[Date de signature retraitée]]="NA","NA",IF(YEAR(BDD_N[[#This Row],[Date de signature retraitée]])=2022,"NA",WEEKNUM(BDD_N[[#This Row],[Date de signature retraitée]])))</f>
        <v>NA</v>
      </c>
      <c r="G61" t="str">
        <f>IFERROR(IF(_xlfn.NUMBERVALUE(BDD_N[[#This Row],[Signature - semaine]])&lt;=_xlfn.NUMBERVALUE(TDB_ZONE!$B$3),"oui","non"),"NA")</f>
        <v>NA</v>
      </c>
      <c r="H61" t="s">
        <v>5</v>
      </c>
      <c r="I61" t="s">
        <v>37</v>
      </c>
      <c r="J61" t="str">
        <f>IF(BDD_N[[#This Row],[Signature - semaine]]="NA","non",IF(BDD_N[[#This Row],[Signature - semaine]]&gt;_xlfn.NUMBERVALUE(TDB_ZONE!$B$3)-12,"oui","non"))</f>
        <v>non</v>
      </c>
    </row>
    <row r="62" spans="1:10" x14ac:dyDescent="0.35">
      <c r="A62">
        <v>3233</v>
      </c>
      <c r="B62" s="11">
        <v>750</v>
      </c>
      <c r="C62" s="9" t="s">
        <v>289</v>
      </c>
      <c r="D62" t="s">
        <v>4</v>
      </c>
      <c r="E62" s="1">
        <v>44820</v>
      </c>
      <c r="F62" s="29" t="str">
        <f>IF(BDD_N[[#This Row],[Date de signature retraitée]]="NA","NA",IF(YEAR(BDD_N[[#This Row],[Date de signature retraitée]])=2022,"NA",WEEKNUM(BDD_N[[#This Row],[Date de signature retraitée]])))</f>
        <v>NA</v>
      </c>
      <c r="G62" t="str">
        <f>IFERROR(IF(_xlfn.NUMBERVALUE(BDD_N[[#This Row],[Signature - semaine]])&lt;=_xlfn.NUMBERVALUE(TDB_ZONE!$B$3),"oui","non"),"NA")</f>
        <v>NA</v>
      </c>
      <c r="H62" t="s">
        <v>5</v>
      </c>
      <c r="I62" t="s">
        <v>37</v>
      </c>
      <c r="J62" t="str">
        <f>IF(BDD_N[[#This Row],[Signature - semaine]]="NA","non",IF(BDD_N[[#This Row],[Signature - semaine]]&gt;_xlfn.NUMBERVALUE(TDB_ZONE!$B$3)-12,"oui","non"))</f>
        <v>non</v>
      </c>
    </row>
    <row r="63" spans="1:10" x14ac:dyDescent="0.35">
      <c r="A63">
        <v>3233</v>
      </c>
      <c r="B63" s="11">
        <v>675</v>
      </c>
      <c r="C63" s="9" t="s">
        <v>289</v>
      </c>
      <c r="D63" t="s">
        <v>4</v>
      </c>
      <c r="E63" s="1">
        <v>44820</v>
      </c>
      <c r="F63" s="29" t="str">
        <f>IF(BDD_N[[#This Row],[Date de signature retraitée]]="NA","NA",IF(YEAR(BDD_N[[#This Row],[Date de signature retraitée]])=2022,"NA",WEEKNUM(BDD_N[[#This Row],[Date de signature retraitée]])))</f>
        <v>NA</v>
      </c>
      <c r="G63" t="str">
        <f>IFERROR(IF(_xlfn.NUMBERVALUE(BDD_N[[#This Row],[Signature - semaine]])&lt;=_xlfn.NUMBERVALUE(TDB_ZONE!$B$3),"oui","non"),"NA")</f>
        <v>NA</v>
      </c>
      <c r="H63" t="s">
        <v>5</v>
      </c>
      <c r="I63" t="s">
        <v>37</v>
      </c>
      <c r="J63" t="str">
        <f>IF(BDD_N[[#This Row],[Signature - semaine]]="NA","non",IF(BDD_N[[#This Row],[Signature - semaine]]&gt;_xlfn.NUMBERVALUE(TDB_ZONE!$B$3)-12,"oui","non"))</f>
        <v>non</v>
      </c>
    </row>
    <row r="64" spans="1:10" x14ac:dyDescent="0.35">
      <c r="A64">
        <v>4424</v>
      </c>
      <c r="B64" s="11">
        <v>800</v>
      </c>
      <c r="C64" s="9" t="s">
        <v>289</v>
      </c>
      <c r="D64" t="s">
        <v>4</v>
      </c>
      <c r="E64" s="1">
        <v>45007.456250000003</v>
      </c>
      <c r="F64" s="29">
        <f>IF(BDD_N[[#This Row],[Date de signature retraitée]]="NA","NA",IF(YEAR(BDD_N[[#This Row],[Date de signature retraitée]])=2022,"NA",WEEKNUM(BDD_N[[#This Row],[Date de signature retraitée]])))</f>
        <v>12</v>
      </c>
      <c r="G64" t="str">
        <f>IFERROR(IF(_xlfn.NUMBERVALUE(BDD_N[[#This Row],[Signature - semaine]])&lt;=_xlfn.NUMBERVALUE(TDB_ZONE!$B$3),"oui","non"),"NA")</f>
        <v>oui</v>
      </c>
      <c r="H64" t="s">
        <v>5</v>
      </c>
      <c r="I64" t="s">
        <v>36</v>
      </c>
      <c r="J64" t="str">
        <f>IF(BDD_N[[#This Row],[Signature - semaine]]="NA","non",IF(BDD_N[[#This Row],[Signature - semaine]]&gt;_xlfn.NUMBERVALUE(TDB_ZONE!$B$3)-12,"oui","non"))</f>
        <v>oui</v>
      </c>
    </row>
    <row r="65" spans="1:10" x14ac:dyDescent="0.35">
      <c r="A65">
        <v>2459</v>
      </c>
      <c r="B65" s="11">
        <v>1000</v>
      </c>
      <c r="C65" s="9" t="s">
        <v>289</v>
      </c>
      <c r="D65" t="s">
        <v>4</v>
      </c>
      <c r="E65" s="1">
        <v>44649.36041666667</v>
      </c>
      <c r="F65" s="29" t="str">
        <f>IF(BDD_N[[#This Row],[Date de signature retraitée]]="NA","NA",IF(YEAR(BDD_N[[#This Row],[Date de signature retraitée]])=2022,"NA",WEEKNUM(BDD_N[[#This Row],[Date de signature retraitée]])))</f>
        <v>NA</v>
      </c>
      <c r="G65" t="str">
        <f>IFERROR(IF(_xlfn.NUMBERVALUE(BDD_N[[#This Row],[Signature - semaine]])&lt;=_xlfn.NUMBERVALUE(TDB_ZONE!$B$3),"oui","non"),"NA")</f>
        <v>NA</v>
      </c>
      <c r="H65" t="s">
        <v>5</v>
      </c>
      <c r="I65" t="s">
        <v>38</v>
      </c>
      <c r="J65" t="str">
        <f>IF(BDD_N[[#This Row],[Signature - semaine]]="NA","non",IF(BDD_N[[#This Row],[Signature - semaine]]&gt;_xlfn.NUMBERVALUE(TDB_ZONE!$B$3)-12,"oui","non"))</f>
        <v>non</v>
      </c>
    </row>
    <row r="66" spans="1:10" x14ac:dyDescent="0.35">
      <c r="A66">
        <v>3169</v>
      </c>
      <c r="B66" s="11">
        <v>600</v>
      </c>
      <c r="C66" s="9" t="s">
        <v>288</v>
      </c>
      <c r="D66" t="s">
        <v>10</v>
      </c>
      <c r="E66" s="1" t="s">
        <v>8</v>
      </c>
      <c r="F66" s="29" t="str">
        <f>IF(BDD_N[[#This Row],[Date de signature retraitée]]="NA","NA",IF(YEAR(BDD_N[[#This Row],[Date de signature retraitée]])=2022,"NA",WEEKNUM(BDD_N[[#This Row],[Date de signature retraitée]])))</f>
        <v>NA</v>
      </c>
      <c r="G66" t="str">
        <f>IFERROR(IF(_xlfn.NUMBERVALUE(BDD_N[[#This Row],[Signature - semaine]])&lt;=_xlfn.NUMBERVALUE(TDB_ZONE!$B$3),"oui","non"),"NA")</f>
        <v>NA</v>
      </c>
      <c r="H66" t="s">
        <v>5</v>
      </c>
      <c r="I66" t="s">
        <v>36</v>
      </c>
      <c r="J66" t="str">
        <f>IF(BDD_N[[#This Row],[Signature - semaine]]="NA","non",IF(BDD_N[[#This Row],[Signature - semaine]]&gt;_xlfn.NUMBERVALUE(TDB_ZONE!$B$3)-12,"oui","non"))</f>
        <v>non</v>
      </c>
    </row>
    <row r="67" spans="1:10" x14ac:dyDescent="0.35">
      <c r="A67">
        <v>3169</v>
      </c>
      <c r="B67" s="11">
        <v>1800</v>
      </c>
      <c r="C67" s="9" t="s">
        <v>288</v>
      </c>
      <c r="D67" t="s">
        <v>10</v>
      </c>
      <c r="E67" s="1" t="s">
        <v>8</v>
      </c>
      <c r="F67" s="29" t="str">
        <f>IF(BDD_N[[#This Row],[Date de signature retraitée]]="NA","NA",IF(YEAR(BDD_N[[#This Row],[Date de signature retraitée]])=2022,"NA",WEEKNUM(BDD_N[[#This Row],[Date de signature retraitée]])))</f>
        <v>NA</v>
      </c>
      <c r="G67" t="str">
        <f>IFERROR(IF(_xlfn.NUMBERVALUE(BDD_N[[#This Row],[Signature - semaine]])&lt;=_xlfn.NUMBERVALUE(TDB_ZONE!$B$3),"oui","non"),"NA")</f>
        <v>NA</v>
      </c>
      <c r="H67" t="s">
        <v>5</v>
      </c>
      <c r="I67" t="s">
        <v>36</v>
      </c>
      <c r="J67" t="str">
        <f>IF(BDD_N[[#This Row],[Signature - semaine]]="NA","non",IF(BDD_N[[#This Row],[Signature - semaine]]&gt;_xlfn.NUMBERVALUE(TDB_ZONE!$B$3)-12,"oui","non"))</f>
        <v>non</v>
      </c>
    </row>
    <row r="68" spans="1:10" x14ac:dyDescent="0.35">
      <c r="A68">
        <v>3169</v>
      </c>
      <c r="B68" s="11">
        <v>1800</v>
      </c>
      <c r="C68" s="9" t="s">
        <v>288</v>
      </c>
      <c r="D68" t="s">
        <v>10</v>
      </c>
      <c r="E68" s="1" t="s">
        <v>8</v>
      </c>
      <c r="F68" s="29" t="str">
        <f>IF(BDD_N[[#This Row],[Date de signature retraitée]]="NA","NA",IF(YEAR(BDD_N[[#This Row],[Date de signature retraitée]])=2022,"NA",WEEKNUM(BDD_N[[#This Row],[Date de signature retraitée]])))</f>
        <v>NA</v>
      </c>
      <c r="G68" t="str">
        <f>IFERROR(IF(_xlfn.NUMBERVALUE(BDD_N[[#This Row],[Signature - semaine]])&lt;=_xlfn.NUMBERVALUE(TDB_ZONE!$B$3),"oui","non"),"NA")</f>
        <v>NA</v>
      </c>
      <c r="H68" t="s">
        <v>5</v>
      </c>
      <c r="I68" t="s">
        <v>36</v>
      </c>
      <c r="J68" t="str">
        <f>IF(BDD_N[[#This Row],[Signature - semaine]]="NA","non",IF(BDD_N[[#This Row],[Signature - semaine]]&gt;_xlfn.NUMBERVALUE(TDB_ZONE!$B$3)-12,"oui","non"))</f>
        <v>non</v>
      </c>
    </row>
    <row r="69" spans="1:10" x14ac:dyDescent="0.35">
      <c r="A69">
        <v>3169</v>
      </c>
      <c r="B69" s="11">
        <v>1000</v>
      </c>
      <c r="C69" s="9" t="s">
        <v>288</v>
      </c>
      <c r="D69" t="s">
        <v>10</v>
      </c>
      <c r="E69" s="1" t="s">
        <v>8</v>
      </c>
      <c r="F69" s="29" t="str">
        <f>IF(BDD_N[[#This Row],[Date de signature retraitée]]="NA","NA",IF(YEAR(BDD_N[[#This Row],[Date de signature retraitée]])=2022,"NA",WEEKNUM(BDD_N[[#This Row],[Date de signature retraitée]])))</f>
        <v>NA</v>
      </c>
      <c r="G69" t="str">
        <f>IFERROR(IF(_xlfn.NUMBERVALUE(BDD_N[[#This Row],[Signature - semaine]])&lt;=_xlfn.NUMBERVALUE(TDB_ZONE!$B$3),"oui","non"),"NA")</f>
        <v>NA</v>
      </c>
      <c r="H69" t="s">
        <v>5</v>
      </c>
      <c r="I69" t="s">
        <v>36</v>
      </c>
      <c r="J69" t="str">
        <f>IF(BDD_N[[#This Row],[Signature - semaine]]="NA","non",IF(BDD_N[[#This Row],[Signature - semaine]]&gt;_xlfn.NUMBERVALUE(TDB_ZONE!$B$3)-12,"oui","non"))</f>
        <v>non</v>
      </c>
    </row>
    <row r="70" spans="1:10" x14ac:dyDescent="0.35">
      <c r="A70">
        <v>2895</v>
      </c>
      <c r="B70" s="11">
        <v>750</v>
      </c>
      <c r="C70" s="9" t="s">
        <v>289</v>
      </c>
      <c r="D70" t="s">
        <v>4</v>
      </c>
      <c r="E70" s="1">
        <v>44729.394444444442</v>
      </c>
      <c r="F70" s="29" t="str">
        <f>IF(BDD_N[[#This Row],[Date de signature retraitée]]="NA","NA",IF(YEAR(BDD_N[[#This Row],[Date de signature retraitée]])=2022,"NA",WEEKNUM(BDD_N[[#This Row],[Date de signature retraitée]])))</f>
        <v>NA</v>
      </c>
      <c r="G70" t="str">
        <f>IFERROR(IF(_xlfn.NUMBERVALUE(BDD_N[[#This Row],[Signature - semaine]])&lt;=_xlfn.NUMBERVALUE(TDB_ZONE!$B$3),"oui","non"),"NA")</f>
        <v>NA</v>
      </c>
      <c r="H70" t="s">
        <v>5</v>
      </c>
      <c r="I70" t="s">
        <v>36</v>
      </c>
      <c r="J70" t="str">
        <f>IF(BDD_N[[#This Row],[Signature - semaine]]="NA","non",IF(BDD_N[[#This Row],[Signature - semaine]]&gt;_xlfn.NUMBERVALUE(TDB_ZONE!$B$3)-12,"oui","non"))</f>
        <v>non</v>
      </c>
    </row>
    <row r="71" spans="1:10" x14ac:dyDescent="0.35">
      <c r="A71">
        <v>4157</v>
      </c>
      <c r="B71" s="11">
        <v>1150</v>
      </c>
      <c r="C71" s="9" t="s">
        <v>288</v>
      </c>
      <c r="D71" t="s">
        <v>10</v>
      </c>
      <c r="E71" s="1" t="s">
        <v>8</v>
      </c>
      <c r="F71" s="29" t="str">
        <f>IF(BDD_N[[#This Row],[Date de signature retraitée]]="NA","NA",IF(YEAR(BDD_N[[#This Row],[Date de signature retraitée]])=2022,"NA",WEEKNUM(BDD_N[[#This Row],[Date de signature retraitée]])))</f>
        <v>NA</v>
      </c>
      <c r="G71" t="str">
        <f>IFERROR(IF(_xlfn.NUMBERVALUE(BDD_N[[#This Row],[Signature - semaine]])&lt;=_xlfn.NUMBERVALUE(TDB_ZONE!$B$3),"oui","non"),"NA")</f>
        <v>NA</v>
      </c>
      <c r="H71" t="s">
        <v>5</v>
      </c>
      <c r="I71" t="s">
        <v>37</v>
      </c>
      <c r="J71" t="str">
        <f>IF(BDD_N[[#This Row],[Signature - semaine]]="NA","non",IF(BDD_N[[#This Row],[Signature - semaine]]&gt;_xlfn.NUMBERVALUE(TDB_ZONE!$B$3)-12,"oui","non"))</f>
        <v>non</v>
      </c>
    </row>
    <row r="72" spans="1:10" x14ac:dyDescent="0.35">
      <c r="A72">
        <v>4157</v>
      </c>
      <c r="B72" s="11">
        <v>795</v>
      </c>
      <c r="C72" s="9" t="s">
        <v>288</v>
      </c>
      <c r="D72" t="s">
        <v>10</v>
      </c>
      <c r="E72" s="1" t="s">
        <v>8</v>
      </c>
      <c r="F72" s="29" t="str">
        <f>IF(BDD_N[[#This Row],[Date de signature retraitée]]="NA","NA",IF(YEAR(BDD_N[[#This Row],[Date de signature retraitée]])=2022,"NA",WEEKNUM(BDD_N[[#This Row],[Date de signature retraitée]])))</f>
        <v>NA</v>
      </c>
      <c r="G72" t="str">
        <f>IFERROR(IF(_xlfn.NUMBERVALUE(BDD_N[[#This Row],[Signature - semaine]])&lt;=_xlfn.NUMBERVALUE(TDB_ZONE!$B$3),"oui","non"),"NA")</f>
        <v>NA</v>
      </c>
      <c r="H72" t="s">
        <v>5</v>
      </c>
      <c r="I72" t="s">
        <v>37</v>
      </c>
      <c r="J72" t="str">
        <f>IF(BDD_N[[#This Row],[Signature - semaine]]="NA","non",IF(BDD_N[[#This Row],[Signature - semaine]]&gt;_xlfn.NUMBERVALUE(TDB_ZONE!$B$3)-12,"oui","non"))</f>
        <v>non</v>
      </c>
    </row>
    <row r="73" spans="1:10" x14ac:dyDescent="0.35">
      <c r="A73">
        <v>4157</v>
      </c>
      <c r="B73" s="11">
        <v>8190</v>
      </c>
      <c r="C73" s="9" t="s">
        <v>288</v>
      </c>
      <c r="D73" t="s">
        <v>10</v>
      </c>
      <c r="E73" s="1" t="s">
        <v>8</v>
      </c>
      <c r="F73" s="29" t="str">
        <f>IF(BDD_N[[#This Row],[Date de signature retraitée]]="NA","NA",IF(YEAR(BDD_N[[#This Row],[Date de signature retraitée]])=2022,"NA",WEEKNUM(BDD_N[[#This Row],[Date de signature retraitée]])))</f>
        <v>NA</v>
      </c>
      <c r="G73" t="str">
        <f>IFERROR(IF(_xlfn.NUMBERVALUE(BDD_N[[#This Row],[Signature - semaine]])&lt;=_xlfn.NUMBERVALUE(TDB_ZONE!$B$3),"oui","non"),"NA")</f>
        <v>NA</v>
      </c>
      <c r="H73" t="s">
        <v>5</v>
      </c>
      <c r="I73" t="s">
        <v>37</v>
      </c>
      <c r="J73" t="str">
        <f>IF(BDD_N[[#This Row],[Signature - semaine]]="NA","non",IF(BDD_N[[#This Row],[Signature - semaine]]&gt;_xlfn.NUMBERVALUE(TDB_ZONE!$B$3)-12,"oui","non"))</f>
        <v>non</v>
      </c>
    </row>
    <row r="74" spans="1:10" x14ac:dyDescent="0.35">
      <c r="A74">
        <v>4157</v>
      </c>
      <c r="B74" s="11">
        <v>495</v>
      </c>
      <c r="C74" s="9" t="s">
        <v>288</v>
      </c>
      <c r="D74" t="s">
        <v>10</v>
      </c>
      <c r="E74" s="1" t="s">
        <v>8</v>
      </c>
      <c r="F74" s="29" t="str">
        <f>IF(BDD_N[[#This Row],[Date de signature retraitée]]="NA","NA",IF(YEAR(BDD_N[[#This Row],[Date de signature retraitée]])=2022,"NA",WEEKNUM(BDD_N[[#This Row],[Date de signature retraitée]])))</f>
        <v>NA</v>
      </c>
      <c r="G74" t="str">
        <f>IFERROR(IF(_xlfn.NUMBERVALUE(BDD_N[[#This Row],[Signature - semaine]])&lt;=_xlfn.NUMBERVALUE(TDB_ZONE!$B$3),"oui","non"),"NA")</f>
        <v>NA</v>
      </c>
      <c r="H74" t="s">
        <v>5</v>
      </c>
      <c r="I74" t="s">
        <v>37</v>
      </c>
      <c r="J74" t="str">
        <f>IF(BDD_N[[#This Row],[Signature - semaine]]="NA","non",IF(BDD_N[[#This Row],[Signature - semaine]]&gt;_xlfn.NUMBERVALUE(TDB_ZONE!$B$3)-12,"oui","non"))</f>
        <v>non</v>
      </c>
    </row>
    <row r="75" spans="1:10" x14ac:dyDescent="0.35">
      <c r="A75">
        <v>4157</v>
      </c>
      <c r="B75" s="11">
        <v>610</v>
      </c>
      <c r="C75" s="9" t="s">
        <v>288</v>
      </c>
      <c r="D75" t="s">
        <v>10</v>
      </c>
      <c r="E75" s="1" t="s">
        <v>8</v>
      </c>
      <c r="F75" s="29" t="str">
        <f>IF(BDD_N[[#This Row],[Date de signature retraitée]]="NA","NA",IF(YEAR(BDD_N[[#This Row],[Date de signature retraitée]])=2022,"NA",WEEKNUM(BDD_N[[#This Row],[Date de signature retraitée]])))</f>
        <v>NA</v>
      </c>
      <c r="G75" t="str">
        <f>IFERROR(IF(_xlfn.NUMBERVALUE(BDD_N[[#This Row],[Signature - semaine]])&lt;=_xlfn.NUMBERVALUE(TDB_ZONE!$B$3),"oui","non"),"NA")</f>
        <v>NA</v>
      </c>
      <c r="H75" t="s">
        <v>5</v>
      </c>
      <c r="I75" t="s">
        <v>37</v>
      </c>
      <c r="J75" t="str">
        <f>IF(BDD_N[[#This Row],[Signature - semaine]]="NA","non",IF(BDD_N[[#This Row],[Signature - semaine]]&gt;_xlfn.NUMBERVALUE(TDB_ZONE!$B$3)-12,"oui","non"))</f>
        <v>non</v>
      </c>
    </row>
    <row r="76" spans="1:10" x14ac:dyDescent="0.35">
      <c r="A76">
        <v>4157</v>
      </c>
      <c r="B76" s="11">
        <v>-1000</v>
      </c>
      <c r="C76" s="9" t="s">
        <v>288</v>
      </c>
      <c r="D76" t="s">
        <v>10</v>
      </c>
      <c r="E76" s="1" t="s">
        <v>8</v>
      </c>
      <c r="F76" s="29" t="str">
        <f>IF(BDD_N[[#This Row],[Date de signature retraitée]]="NA","NA",IF(YEAR(BDD_N[[#This Row],[Date de signature retraitée]])=2022,"NA",WEEKNUM(BDD_N[[#This Row],[Date de signature retraitée]])))</f>
        <v>NA</v>
      </c>
      <c r="G76" t="str">
        <f>IFERROR(IF(_xlfn.NUMBERVALUE(BDD_N[[#This Row],[Signature - semaine]])&lt;=_xlfn.NUMBERVALUE(TDB_ZONE!$B$3),"oui","non"),"NA")</f>
        <v>NA</v>
      </c>
      <c r="H76" t="s">
        <v>5</v>
      </c>
      <c r="I76" t="s">
        <v>37</v>
      </c>
      <c r="J76" t="str">
        <f>IF(BDD_N[[#This Row],[Signature - semaine]]="NA","non",IF(BDD_N[[#This Row],[Signature - semaine]]&gt;_xlfn.NUMBERVALUE(TDB_ZONE!$B$3)-12,"oui","non"))</f>
        <v>non</v>
      </c>
    </row>
    <row r="77" spans="1:10" x14ac:dyDescent="0.35">
      <c r="A77">
        <v>2465</v>
      </c>
      <c r="B77" s="11">
        <v>4950</v>
      </c>
      <c r="C77" s="9" t="s">
        <v>288</v>
      </c>
      <c r="D77" t="s">
        <v>4</v>
      </c>
      <c r="E77" s="1">
        <v>44907</v>
      </c>
      <c r="F77" s="29" t="str">
        <f>IF(BDD_N[[#This Row],[Date de signature retraitée]]="NA","NA",IF(YEAR(BDD_N[[#This Row],[Date de signature retraitée]])=2022,"NA",WEEKNUM(BDD_N[[#This Row],[Date de signature retraitée]])))</f>
        <v>NA</v>
      </c>
      <c r="G77" t="str">
        <f>IFERROR(IF(_xlfn.NUMBERVALUE(BDD_N[[#This Row],[Signature - semaine]])&lt;=_xlfn.NUMBERVALUE(TDB_ZONE!$B$3),"oui","non"),"NA")</f>
        <v>NA</v>
      </c>
      <c r="H77" t="s">
        <v>5</v>
      </c>
      <c r="I77" t="s">
        <v>36</v>
      </c>
      <c r="J77" t="str">
        <f>IF(BDD_N[[#This Row],[Signature - semaine]]="NA","non",IF(BDD_N[[#This Row],[Signature - semaine]]&gt;_xlfn.NUMBERVALUE(TDB_ZONE!$B$3)-12,"oui","non"))</f>
        <v>non</v>
      </c>
    </row>
    <row r="78" spans="1:10" x14ac:dyDescent="0.35">
      <c r="A78">
        <v>3918</v>
      </c>
      <c r="B78" s="11">
        <v>1050</v>
      </c>
      <c r="C78" s="9" t="s">
        <v>289</v>
      </c>
      <c r="D78" t="s">
        <v>4</v>
      </c>
      <c r="E78" s="1">
        <v>44951.681944444441</v>
      </c>
      <c r="F78" s="29">
        <f>IF(BDD_N[[#This Row],[Date de signature retraitée]]="NA","NA",IF(YEAR(BDD_N[[#This Row],[Date de signature retraitée]])=2022,"NA",WEEKNUM(BDD_N[[#This Row],[Date de signature retraitée]])))</f>
        <v>4</v>
      </c>
      <c r="G78" t="str">
        <f>IFERROR(IF(_xlfn.NUMBERVALUE(BDD_N[[#This Row],[Signature - semaine]])&lt;=_xlfn.NUMBERVALUE(TDB_ZONE!$B$3),"oui","non"),"NA")</f>
        <v>oui</v>
      </c>
      <c r="H78" t="s">
        <v>5</v>
      </c>
      <c r="I78" t="s">
        <v>36</v>
      </c>
      <c r="J78" t="str">
        <f>IF(BDD_N[[#This Row],[Signature - semaine]]="NA","non",IF(BDD_N[[#This Row],[Signature - semaine]]&gt;_xlfn.NUMBERVALUE(TDB_ZONE!$B$3)-12,"oui","non"))</f>
        <v>oui</v>
      </c>
    </row>
    <row r="79" spans="1:10" x14ac:dyDescent="0.35">
      <c r="A79">
        <v>2460</v>
      </c>
      <c r="B79" s="11">
        <v>950</v>
      </c>
      <c r="C79" s="9" t="s">
        <v>289</v>
      </c>
      <c r="D79" t="s">
        <v>4</v>
      </c>
      <c r="E79" s="1">
        <v>44649.36041666667</v>
      </c>
      <c r="F79" s="29" t="str">
        <f>IF(BDD_N[[#This Row],[Date de signature retraitée]]="NA","NA",IF(YEAR(BDD_N[[#This Row],[Date de signature retraitée]])=2022,"NA",WEEKNUM(BDD_N[[#This Row],[Date de signature retraitée]])))</f>
        <v>NA</v>
      </c>
      <c r="G79" t="str">
        <f>IFERROR(IF(_xlfn.NUMBERVALUE(BDD_N[[#This Row],[Signature - semaine]])&lt;=_xlfn.NUMBERVALUE(TDB_ZONE!$B$3),"oui","non"),"NA")</f>
        <v>NA</v>
      </c>
      <c r="H79" t="s">
        <v>5</v>
      </c>
      <c r="I79" t="s">
        <v>37</v>
      </c>
      <c r="J79" t="str">
        <f>IF(BDD_N[[#This Row],[Signature - semaine]]="NA","non",IF(BDD_N[[#This Row],[Signature - semaine]]&gt;_xlfn.NUMBERVALUE(TDB_ZONE!$B$3)-12,"oui","non"))</f>
        <v>non</v>
      </c>
    </row>
    <row r="80" spans="1:10" x14ac:dyDescent="0.35">
      <c r="A80">
        <v>2896</v>
      </c>
      <c r="B80" s="11">
        <v>750</v>
      </c>
      <c r="C80" s="9" t="s">
        <v>289</v>
      </c>
      <c r="D80" t="s">
        <v>4</v>
      </c>
      <c r="E80" s="1">
        <v>44729.394444444442</v>
      </c>
      <c r="F80" s="29" t="str">
        <f>IF(BDD_N[[#This Row],[Date de signature retraitée]]="NA","NA",IF(YEAR(BDD_N[[#This Row],[Date de signature retraitée]])=2022,"NA",WEEKNUM(BDD_N[[#This Row],[Date de signature retraitée]])))</f>
        <v>NA</v>
      </c>
      <c r="G80" t="str">
        <f>IFERROR(IF(_xlfn.NUMBERVALUE(BDD_N[[#This Row],[Signature - semaine]])&lt;=_xlfn.NUMBERVALUE(TDB_ZONE!$B$3),"oui","non"),"NA")</f>
        <v>NA</v>
      </c>
      <c r="H80" t="s">
        <v>5</v>
      </c>
      <c r="I80" t="s">
        <v>36</v>
      </c>
      <c r="J80" t="str">
        <f>IF(BDD_N[[#This Row],[Signature - semaine]]="NA","non",IF(BDD_N[[#This Row],[Signature - semaine]]&gt;_xlfn.NUMBERVALUE(TDB_ZONE!$B$3)-12,"oui","non"))</f>
        <v>non</v>
      </c>
    </row>
    <row r="81" spans="1:10" x14ac:dyDescent="0.35">
      <c r="A81">
        <v>4233</v>
      </c>
      <c r="B81" s="11">
        <v>3800</v>
      </c>
      <c r="C81" s="9" t="s">
        <v>288</v>
      </c>
      <c r="D81" t="s">
        <v>4</v>
      </c>
      <c r="E81" s="1">
        <v>44992</v>
      </c>
      <c r="F81" s="29">
        <f>IF(BDD_N[[#This Row],[Date de signature retraitée]]="NA","NA",IF(YEAR(BDD_N[[#This Row],[Date de signature retraitée]])=2022,"NA",WEEKNUM(BDD_N[[#This Row],[Date de signature retraitée]])))</f>
        <v>10</v>
      </c>
      <c r="G81" t="str">
        <f>IFERROR(IF(_xlfn.NUMBERVALUE(BDD_N[[#This Row],[Signature - semaine]])&lt;=_xlfn.NUMBERVALUE(TDB_ZONE!$B$3),"oui","non"),"NA")</f>
        <v>oui</v>
      </c>
      <c r="H81" t="s">
        <v>5</v>
      </c>
      <c r="I81" t="s">
        <v>37</v>
      </c>
      <c r="J81" t="str">
        <f>IF(BDD_N[[#This Row],[Signature - semaine]]="NA","non",IF(BDD_N[[#This Row],[Signature - semaine]]&gt;_xlfn.NUMBERVALUE(TDB_ZONE!$B$3)-12,"oui","non"))</f>
        <v>oui</v>
      </c>
    </row>
    <row r="82" spans="1:10" x14ac:dyDescent="0.35">
      <c r="A82">
        <v>2093</v>
      </c>
      <c r="B82" s="11">
        <v>4400</v>
      </c>
      <c r="C82" s="9" t="s">
        <v>288</v>
      </c>
      <c r="D82" t="s">
        <v>10</v>
      </c>
      <c r="E82" s="1" t="s">
        <v>8</v>
      </c>
      <c r="F82" s="29" t="str">
        <f>IF(BDD_N[[#This Row],[Date de signature retraitée]]="NA","NA",IF(YEAR(BDD_N[[#This Row],[Date de signature retraitée]])=2022,"NA",WEEKNUM(BDD_N[[#This Row],[Date de signature retraitée]])))</f>
        <v>NA</v>
      </c>
      <c r="G82" t="str">
        <f>IFERROR(IF(_xlfn.NUMBERVALUE(BDD_N[[#This Row],[Signature - semaine]])&lt;=_xlfn.NUMBERVALUE(TDB_ZONE!$B$3),"oui","non"),"NA")</f>
        <v>NA</v>
      </c>
      <c r="H82" t="s">
        <v>5</v>
      </c>
      <c r="I82" t="s">
        <v>38</v>
      </c>
      <c r="J82" t="str">
        <f>IF(BDD_N[[#This Row],[Signature - semaine]]="NA","non",IF(BDD_N[[#This Row],[Signature - semaine]]&gt;_xlfn.NUMBERVALUE(TDB_ZONE!$B$3)-12,"oui","non"))</f>
        <v>non</v>
      </c>
    </row>
    <row r="83" spans="1:10" x14ac:dyDescent="0.35">
      <c r="A83">
        <v>2093</v>
      </c>
      <c r="B83" s="11">
        <v>400</v>
      </c>
      <c r="C83" s="9" t="s">
        <v>289</v>
      </c>
      <c r="D83" t="s">
        <v>10</v>
      </c>
      <c r="E83" s="1" t="s">
        <v>8</v>
      </c>
      <c r="F83" s="29" t="str">
        <f>IF(BDD_N[[#This Row],[Date de signature retraitée]]="NA","NA",IF(YEAR(BDD_N[[#This Row],[Date de signature retraitée]])=2022,"NA",WEEKNUM(BDD_N[[#This Row],[Date de signature retraitée]])))</f>
        <v>NA</v>
      </c>
      <c r="G83" t="str">
        <f>IFERROR(IF(_xlfn.NUMBERVALUE(BDD_N[[#This Row],[Signature - semaine]])&lt;=_xlfn.NUMBERVALUE(TDB_ZONE!$B$3),"oui","non"),"NA")</f>
        <v>NA</v>
      </c>
      <c r="H83" t="s">
        <v>5</v>
      </c>
      <c r="I83" t="s">
        <v>38</v>
      </c>
      <c r="J83" t="str">
        <f>IF(BDD_N[[#This Row],[Signature - semaine]]="NA","non",IF(BDD_N[[#This Row],[Signature - semaine]]&gt;_xlfn.NUMBERVALUE(TDB_ZONE!$B$3)-12,"oui","non"))</f>
        <v>non</v>
      </c>
    </row>
    <row r="84" spans="1:10" x14ac:dyDescent="0.35">
      <c r="A84">
        <v>4416</v>
      </c>
      <c r="B84" s="11">
        <v>1250</v>
      </c>
      <c r="C84" s="9" t="s">
        <v>288</v>
      </c>
      <c r="D84" t="s">
        <v>8</v>
      </c>
      <c r="E84" s="1" t="s">
        <v>8</v>
      </c>
      <c r="F84" s="29" t="str">
        <f>IF(BDD_N[[#This Row],[Date de signature retraitée]]="NA","NA",IF(YEAR(BDD_N[[#This Row],[Date de signature retraitée]])=2022,"NA",WEEKNUM(BDD_N[[#This Row],[Date de signature retraitée]])))</f>
        <v>NA</v>
      </c>
      <c r="G84" t="str">
        <f>IFERROR(IF(_xlfn.NUMBERVALUE(BDD_N[[#This Row],[Signature - semaine]])&lt;=_xlfn.NUMBERVALUE(TDB_ZONE!$B$3),"oui","non"),"NA")</f>
        <v>NA</v>
      </c>
      <c r="H84" t="s">
        <v>8</v>
      </c>
      <c r="I84" t="s">
        <v>36</v>
      </c>
      <c r="J84" t="str">
        <f>IF(BDD_N[[#This Row],[Signature - semaine]]="NA","non",IF(BDD_N[[#This Row],[Signature - semaine]]&gt;_xlfn.NUMBERVALUE(TDB_ZONE!$B$3)-12,"oui","non"))</f>
        <v>non</v>
      </c>
    </row>
    <row r="85" spans="1:10" x14ac:dyDescent="0.35">
      <c r="A85">
        <v>4416</v>
      </c>
      <c r="B85" s="11">
        <v>180</v>
      </c>
      <c r="C85" s="9" t="s">
        <v>288</v>
      </c>
      <c r="D85" t="s">
        <v>8</v>
      </c>
      <c r="E85" s="1" t="s">
        <v>8</v>
      </c>
      <c r="F85" s="29" t="str">
        <f>IF(BDD_N[[#This Row],[Date de signature retraitée]]="NA","NA",IF(YEAR(BDD_N[[#This Row],[Date de signature retraitée]])=2022,"NA",WEEKNUM(BDD_N[[#This Row],[Date de signature retraitée]])))</f>
        <v>NA</v>
      </c>
      <c r="G85" t="str">
        <f>IFERROR(IF(_xlfn.NUMBERVALUE(BDD_N[[#This Row],[Signature - semaine]])&lt;=_xlfn.NUMBERVALUE(TDB_ZONE!$B$3),"oui","non"),"NA")</f>
        <v>NA</v>
      </c>
      <c r="H85" t="s">
        <v>8</v>
      </c>
      <c r="I85" t="s">
        <v>36</v>
      </c>
      <c r="J85" t="str">
        <f>IF(BDD_N[[#This Row],[Signature - semaine]]="NA","non",IF(BDD_N[[#This Row],[Signature - semaine]]&gt;_xlfn.NUMBERVALUE(TDB_ZONE!$B$3)-12,"oui","non"))</f>
        <v>non</v>
      </c>
    </row>
    <row r="86" spans="1:10" x14ac:dyDescent="0.35">
      <c r="A86">
        <v>2334</v>
      </c>
      <c r="B86" s="11">
        <v>2720</v>
      </c>
      <c r="C86" s="9" t="s">
        <v>288</v>
      </c>
      <c r="D86" t="s">
        <v>4</v>
      </c>
      <c r="E86" s="1">
        <v>44635.439583333333</v>
      </c>
      <c r="F86" s="29" t="str">
        <f>IF(BDD_N[[#This Row],[Date de signature retraitée]]="NA","NA",IF(YEAR(BDD_N[[#This Row],[Date de signature retraitée]])=2022,"NA",WEEKNUM(BDD_N[[#This Row],[Date de signature retraitée]])))</f>
        <v>NA</v>
      </c>
      <c r="G86" t="str">
        <f>IFERROR(IF(_xlfn.NUMBERVALUE(BDD_N[[#This Row],[Signature - semaine]])&lt;=_xlfn.NUMBERVALUE(TDB_ZONE!$B$3),"oui","non"),"NA")</f>
        <v>NA</v>
      </c>
      <c r="H86" t="s">
        <v>5</v>
      </c>
      <c r="I86" t="s">
        <v>36</v>
      </c>
      <c r="J86" t="str">
        <f>IF(BDD_N[[#This Row],[Signature - semaine]]="NA","non",IF(BDD_N[[#This Row],[Signature - semaine]]&gt;_xlfn.NUMBERVALUE(TDB_ZONE!$B$3)-12,"oui","non"))</f>
        <v>non</v>
      </c>
    </row>
    <row r="87" spans="1:10" x14ac:dyDescent="0.35">
      <c r="A87">
        <v>1936</v>
      </c>
      <c r="B87" s="11">
        <v>0</v>
      </c>
      <c r="C87" s="9" t="s">
        <v>289</v>
      </c>
      <c r="D87" t="s">
        <v>4</v>
      </c>
      <c r="E87" s="1">
        <v>44581.4</v>
      </c>
      <c r="F87" s="29" t="str">
        <f>IF(BDD_N[[#This Row],[Date de signature retraitée]]="NA","NA",IF(YEAR(BDD_N[[#This Row],[Date de signature retraitée]])=2022,"NA",WEEKNUM(BDD_N[[#This Row],[Date de signature retraitée]])))</f>
        <v>NA</v>
      </c>
      <c r="G87" t="str">
        <f>IFERROR(IF(_xlfn.NUMBERVALUE(BDD_N[[#This Row],[Signature - semaine]])&lt;=_xlfn.NUMBERVALUE(TDB_ZONE!$B$3),"oui","non"),"NA")</f>
        <v>NA</v>
      </c>
      <c r="H87" t="s">
        <v>5</v>
      </c>
      <c r="I87" t="s">
        <v>36</v>
      </c>
      <c r="J87" t="str">
        <f>IF(BDD_N[[#This Row],[Signature - semaine]]="NA","non",IF(BDD_N[[#This Row],[Signature - semaine]]&gt;_xlfn.NUMBERVALUE(TDB_ZONE!$B$3)-12,"oui","non"))</f>
        <v>non</v>
      </c>
    </row>
    <row r="88" spans="1:10" x14ac:dyDescent="0.35">
      <c r="A88">
        <v>1936</v>
      </c>
      <c r="B88" s="11">
        <v>0</v>
      </c>
      <c r="C88" s="9" t="s">
        <v>289</v>
      </c>
      <c r="D88" t="s">
        <v>4</v>
      </c>
      <c r="E88" s="1">
        <v>44581.4</v>
      </c>
      <c r="F88" s="29" t="str">
        <f>IF(BDD_N[[#This Row],[Date de signature retraitée]]="NA","NA",IF(YEAR(BDD_N[[#This Row],[Date de signature retraitée]])=2022,"NA",WEEKNUM(BDD_N[[#This Row],[Date de signature retraitée]])))</f>
        <v>NA</v>
      </c>
      <c r="G88" t="str">
        <f>IFERROR(IF(_xlfn.NUMBERVALUE(BDD_N[[#This Row],[Signature - semaine]])&lt;=_xlfn.NUMBERVALUE(TDB_ZONE!$B$3),"oui","non"),"NA")</f>
        <v>NA</v>
      </c>
      <c r="H88" t="s">
        <v>5</v>
      </c>
      <c r="I88" t="s">
        <v>36</v>
      </c>
      <c r="J88" t="str">
        <f>IF(BDD_N[[#This Row],[Signature - semaine]]="NA","non",IF(BDD_N[[#This Row],[Signature - semaine]]&gt;_xlfn.NUMBERVALUE(TDB_ZONE!$B$3)-12,"oui","non"))</f>
        <v>non</v>
      </c>
    </row>
    <row r="89" spans="1:10" x14ac:dyDescent="0.35">
      <c r="A89">
        <v>1936</v>
      </c>
      <c r="B89" s="11">
        <v>525</v>
      </c>
      <c r="C89" s="9" t="s">
        <v>289</v>
      </c>
      <c r="D89" t="s">
        <v>4</v>
      </c>
      <c r="E89" s="1">
        <v>44581.4</v>
      </c>
      <c r="F89" s="29" t="str">
        <f>IF(BDD_N[[#This Row],[Date de signature retraitée]]="NA","NA",IF(YEAR(BDD_N[[#This Row],[Date de signature retraitée]])=2022,"NA",WEEKNUM(BDD_N[[#This Row],[Date de signature retraitée]])))</f>
        <v>NA</v>
      </c>
      <c r="G89" t="str">
        <f>IFERROR(IF(_xlfn.NUMBERVALUE(BDD_N[[#This Row],[Signature - semaine]])&lt;=_xlfn.NUMBERVALUE(TDB_ZONE!$B$3),"oui","non"),"NA")</f>
        <v>NA</v>
      </c>
      <c r="H89" t="s">
        <v>5</v>
      </c>
      <c r="I89" t="s">
        <v>36</v>
      </c>
      <c r="J89" t="str">
        <f>IF(BDD_N[[#This Row],[Signature - semaine]]="NA","non",IF(BDD_N[[#This Row],[Signature - semaine]]&gt;_xlfn.NUMBERVALUE(TDB_ZONE!$B$3)-12,"oui","non"))</f>
        <v>non</v>
      </c>
    </row>
    <row r="90" spans="1:10" x14ac:dyDescent="0.35">
      <c r="A90">
        <v>2432</v>
      </c>
      <c r="B90" s="11">
        <v>3300</v>
      </c>
      <c r="C90" s="9" t="s">
        <v>288</v>
      </c>
      <c r="D90" t="s">
        <v>10</v>
      </c>
      <c r="E90" s="1" t="s">
        <v>8</v>
      </c>
      <c r="F90" s="29" t="str">
        <f>IF(BDD_N[[#This Row],[Date de signature retraitée]]="NA","NA",IF(YEAR(BDD_N[[#This Row],[Date de signature retraitée]])=2022,"NA",WEEKNUM(BDD_N[[#This Row],[Date de signature retraitée]])))</f>
        <v>NA</v>
      </c>
      <c r="G90" t="str">
        <f>IFERROR(IF(_xlfn.NUMBERVALUE(BDD_N[[#This Row],[Signature - semaine]])&lt;=_xlfn.NUMBERVALUE(TDB_ZONE!$B$3),"oui","non"),"NA")</f>
        <v>NA</v>
      </c>
      <c r="H90" t="s">
        <v>5</v>
      </c>
      <c r="I90" t="s">
        <v>37</v>
      </c>
      <c r="J90" t="str">
        <f>IF(BDD_N[[#This Row],[Signature - semaine]]="NA","non",IF(BDD_N[[#This Row],[Signature - semaine]]&gt;_xlfn.NUMBERVALUE(TDB_ZONE!$B$3)-12,"oui","non"))</f>
        <v>non</v>
      </c>
    </row>
    <row r="91" spans="1:10" x14ac:dyDescent="0.35">
      <c r="A91">
        <v>4621</v>
      </c>
      <c r="B91" s="11">
        <v>1050</v>
      </c>
      <c r="C91" s="9" t="s">
        <v>288</v>
      </c>
      <c r="D91" t="s">
        <v>10</v>
      </c>
      <c r="E91" s="1" t="s">
        <v>8</v>
      </c>
      <c r="F91" s="29" t="str">
        <f>IF(BDD_N[[#This Row],[Date de signature retraitée]]="NA","NA",IF(YEAR(BDD_N[[#This Row],[Date de signature retraitée]])=2022,"NA",WEEKNUM(BDD_N[[#This Row],[Date de signature retraitée]])))</f>
        <v>NA</v>
      </c>
      <c r="G91" t="str">
        <f>IFERROR(IF(_xlfn.NUMBERVALUE(BDD_N[[#This Row],[Signature - semaine]])&lt;=_xlfn.NUMBERVALUE(TDB_ZONE!$B$3),"oui","non"),"NA")</f>
        <v>NA</v>
      </c>
      <c r="H91" t="s">
        <v>5</v>
      </c>
      <c r="I91" t="s">
        <v>38</v>
      </c>
      <c r="J91" t="str">
        <f>IF(BDD_N[[#This Row],[Signature - semaine]]="NA","non",IF(BDD_N[[#This Row],[Signature - semaine]]&gt;_xlfn.NUMBERVALUE(TDB_ZONE!$B$3)-12,"oui","non"))</f>
        <v>non</v>
      </c>
    </row>
    <row r="92" spans="1:10" x14ac:dyDescent="0.35">
      <c r="A92">
        <v>4621</v>
      </c>
      <c r="B92" s="11">
        <v>2100</v>
      </c>
      <c r="C92" s="9" t="s">
        <v>288</v>
      </c>
      <c r="D92" t="s">
        <v>10</v>
      </c>
      <c r="E92" s="1" t="s">
        <v>8</v>
      </c>
      <c r="F92" s="29" t="str">
        <f>IF(BDD_N[[#This Row],[Date de signature retraitée]]="NA","NA",IF(YEAR(BDD_N[[#This Row],[Date de signature retraitée]])=2022,"NA",WEEKNUM(BDD_N[[#This Row],[Date de signature retraitée]])))</f>
        <v>NA</v>
      </c>
      <c r="G92" t="str">
        <f>IFERROR(IF(_xlfn.NUMBERVALUE(BDD_N[[#This Row],[Signature - semaine]])&lt;=_xlfn.NUMBERVALUE(TDB_ZONE!$B$3),"oui","non"),"NA")</f>
        <v>NA</v>
      </c>
      <c r="H92" t="s">
        <v>5</v>
      </c>
      <c r="I92" t="s">
        <v>38</v>
      </c>
      <c r="J92" t="str">
        <f>IF(BDD_N[[#This Row],[Signature - semaine]]="NA","non",IF(BDD_N[[#This Row],[Signature - semaine]]&gt;_xlfn.NUMBERVALUE(TDB_ZONE!$B$3)-12,"oui","non"))</f>
        <v>non</v>
      </c>
    </row>
    <row r="93" spans="1:10" x14ac:dyDescent="0.35">
      <c r="A93">
        <v>3655</v>
      </c>
      <c r="B93" s="11">
        <v>2150</v>
      </c>
      <c r="C93" s="9" t="s">
        <v>288</v>
      </c>
      <c r="D93" t="s">
        <v>4</v>
      </c>
      <c r="E93" s="1">
        <v>44902.32916666667</v>
      </c>
      <c r="F93" s="29" t="str">
        <f>IF(BDD_N[[#This Row],[Date de signature retraitée]]="NA","NA",IF(YEAR(BDD_N[[#This Row],[Date de signature retraitée]])=2022,"NA",WEEKNUM(BDD_N[[#This Row],[Date de signature retraitée]])))</f>
        <v>NA</v>
      </c>
      <c r="G93" t="str">
        <f>IFERROR(IF(_xlfn.NUMBERVALUE(BDD_N[[#This Row],[Signature - semaine]])&lt;=_xlfn.NUMBERVALUE(TDB_ZONE!$B$3),"oui","non"),"NA")</f>
        <v>NA</v>
      </c>
      <c r="H93" t="s">
        <v>5</v>
      </c>
      <c r="I93" t="s">
        <v>38</v>
      </c>
      <c r="J93" t="str">
        <f>IF(BDD_N[[#This Row],[Signature - semaine]]="NA","non",IF(BDD_N[[#This Row],[Signature - semaine]]&gt;_xlfn.NUMBERVALUE(TDB_ZONE!$B$3)-12,"oui","non"))</f>
        <v>non</v>
      </c>
    </row>
    <row r="94" spans="1:10" x14ac:dyDescent="0.35">
      <c r="A94">
        <v>3070</v>
      </c>
      <c r="B94" s="11">
        <v>750</v>
      </c>
      <c r="C94" s="9" t="s">
        <v>289</v>
      </c>
      <c r="D94" t="s">
        <v>4</v>
      </c>
      <c r="E94" s="1">
        <v>44764</v>
      </c>
      <c r="F94" s="29" t="str">
        <f>IF(BDD_N[[#This Row],[Date de signature retraitée]]="NA","NA",IF(YEAR(BDD_N[[#This Row],[Date de signature retraitée]])=2022,"NA",WEEKNUM(BDD_N[[#This Row],[Date de signature retraitée]])))</f>
        <v>NA</v>
      </c>
      <c r="G94" t="str">
        <f>IFERROR(IF(_xlfn.NUMBERVALUE(BDD_N[[#This Row],[Signature - semaine]])&lt;=_xlfn.NUMBERVALUE(TDB_ZONE!$B$3),"oui","non"),"NA")</f>
        <v>NA</v>
      </c>
      <c r="H94" t="s">
        <v>5</v>
      </c>
      <c r="I94" t="s">
        <v>36</v>
      </c>
      <c r="J94" t="str">
        <f>IF(BDD_N[[#This Row],[Signature - semaine]]="NA","non",IF(BDD_N[[#This Row],[Signature - semaine]]&gt;_xlfn.NUMBERVALUE(TDB_ZONE!$B$3)-12,"oui","non"))</f>
        <v>non</v>
      </c>
    </row>
    <row r="95" spans="1:10" x14ac:dyDescent="0.35">
      <c r="A95">
        <v>3070</v>
      </c>
      <c r="B95" s="11">
        <v>675</v>
      </c>
      <c r="C95" s="9" t="s">
        <v>289</v>
      </c>
      <c r="D95" t="s">
        <v>4</v>
      </c>
      <c r="E95" s="1">
        <v>44764</v>
      </c>
      <c r="F95" s="29" t="str">
        <f>IF(BDD_N[[#This Row],[Date de signature retraitée]]="NA","NA",IF(YEAR(BDD_N[[#This Row],[Date de signature retraitée]])=2022,"NA",WEEKNUM(BDD_N[[#This Row],[Date de signature retraitée]])))</f>
        <v>NA</v>
      </c>
      <c r="G95" t="str">
        <f>IFERROR(IF(_xlfn.NUMBERVALUE(BDD_N[[#This Row],[Signature - semaine]])&lt;=_xlfn.NUMBERVALUE(TDB_ZONE!$B$3),"oui","non"),"NA")</f>
        <v>NA</v>
      </c>
      <c r="H95" t="s">
        <v>5</v>
      </c>
      <c r="I95" t="s">
        <v>36</v>
      </c>
      <c r="J95" t="str">
        <f>IF(BDD_N[[#This Row],[Signature - semaine]]="NA","non",IF(BDD_N[[#This Row],[Signature - semaine]]&gt;_xlfn.NUMBERVALUE(TDB_ZONE!$B$3)-12,"oui","non"))</f>
        <v>non</v>
      </c>
    </row>
    <row r="96" spans="1:10" x14ac:dyDescent="0.35">
      <c r="A96">
        <v>4161</v>
      </c>
      <c r="B96" s="11">
        <v>800</v>
      </c>
      <c r="C96" s="9" t="s">
        <v>289</v>
      </c>
      <c r="D96" t="s">
        <v>4</v>
      </c>
      <c r="E96" s="1">
        <v>44973.385416666664</v>
      </c>
      <c r="F96" s="29">
        <f>IF(BDD_N[[#This Row],[Date de signature retraitée]]="NA","NA",IF(YEAR(BDD_N[[#This Row],[Date de signature retraitée]])=2022,"NA",WEEKNUM(BDD_N[[#This Row],[Date de signature retraitée]])))</f>
        <v>7</v>
      </c>
      <c r="G96" t="str">
        <f>IFERROR(IF(_xlfn.NUMBERVALUE(BDD_N[[#This Row],[Signature - semaine]])&lt;=_xlfn.NUMBERVALUE(TDB_ZONE!$B$3),"oui","non"),"NA")</f>
        <v>oui</v>
      </c>
      <c r="H96" t="s">
        <v>5</v>
      </c>
      <c r="I96" t="s">
        <v>36</v>
      </c>
      <c r="J96" t="str">
        <f>IF(BDD_N[[#This Row],[Signature - semaine]]="NA","non",IF(BDD_N[[#This Row],[Signature - semaine]]&gt;_xlfn.NUMBERVALUE(TDB_ZONE!$B$3)-12,"oui","non"))</f>
        <v>oui</v>
      </c>
    </row>
    <row r="97" spans="1:10" x14ac:dyDescent="0.35">
      <c r="A97">
        <v>2133</v>
      </c>
      <c r="B97" s="11">
        <v>750</v>
      </c>
      <c r="C97" s="9" t="s">
        <v>289</v>
      </c>
      <c r="D97" t="s">
        <v>4</v>
      </c>
      <c r="E97" s="1">
        <v>44613.398611111108</v>
      </c>
      <c r="F97" s="29" t="str">
        <f>IF(BDD_N[[#This Row],[Date de signature retraitée]]="NA","NA",IF(YEAR(BDD_N[[#This Row],[Date de signature retraitée]])=2022,"NA",WEEKNUM(BDD_N[[#This Row],[Date de signature retraitée]])))</f>
        <v>NA</v>
      </c>
      <c r="G97" t="str">
        <f>IFERROR(IF(_xlfn.NUMBERVALUE(BDD_N[[#This Row],[Signature - semaine]])&lt;=_xlfn.NUMBERVALUE(TDB_ZONE!$B$3),"oui","non"),"NA")</f>
        <v>NA</v>
      </c>
      <c r="H97" t="s">
        <v>5</v>
      </c>
      <c r="I97" t="s">
        <v>37</v>
      </c>
      <c r="J97" t="str">
        <f>IF(BDD_N[[#This Row],[Signature - semaine]]="NA","non",IF(BDD_N[[#This Row],[Signature - semaine]]&gt;_xlfn.NUMBERVALUE(TDB_ZONE!$B$3)-12,"oui","non"))</f>
        <v>non</v>
      </c>
    </row>
    <row r="98" spans="1:10" x14ac:dyDescent="0.35">
      <c r="A98">
        <v>2122</v>
      </c>
      <c r="B98" s="11">
        <v>675</v>
      </c>
      <c r="C98" s="9" t="s">
        <v>289</v>
      </c>
      <c r="D98" t="s">
        <v>4</v>
      </c>
      <c r="E98" s="1">
        <v>44610.515277777777</v>
      </c>
      <c r="F98" s="29" t="str">
        <f>IF(BDD_N[[#This Row],[Date de signature retraitée]]="NA","NA",IF(YEAR(BDD_N[[#This Row],[Date de signature retraitée]])=2022,"NA",WEEKNUM(BDD_N[[#This Row],[Date de signature retraitée]])))</f>
        <v>NA</v>
      </c>
      <c r="G98" t="str">
        <f>IFERROR(IF(_xlfn.NUMBERVALUE(BDD_N[[#This Row],[Signature - semaine]])&lt;=_xlfn.NUMBERVALUE(TDB_ZONE!$B$3),"oui","non"),"NA")</f>
        <v>NA</v>
      </c>
      <c r="H98" t="s">
        <v>5</v>
      </c>
      <c r="I98" t="s">
        <v>38</v>
      </c>
      <c r="J98" t="str">
        <f>IF(BDD_N[[#This Row],[Signature - semaine]]="NA","non",IF(BDD_N[[#This Row],[Signature - semaine]]&gt;_xlfn.NUMBERVALUE(TDB_ZONE!$B$3)-12,"oui","non"))</f>
        <v>non</v>
      </c>
    </row>
    <row r="99" spans="1:10" x14ac:dyDescent="0.35">
      <c r="A99">
        <v>3656</v>
      </c>
      <c r="B99" s="11">
        <v>1075</v>
      </c>
      <c r="C99" s="9" t="s">
        <v>288</v>
      </c>
      <c r="D99" t="s">
        <v>4</v>
      </c>
      <c r="E99" s="1">
        <v>44902.32916666667</v>
      </c>
      <c r="F99" s="29" t="str">
        <f>IF(BDD_N[[#This Row],[Date de signature retraitée]]="NA","NA",IF(YEAR(BDD_N[[#This Row],[Date de signature retraitée]])=2022,"NA",WEEKNUM(BDD_N[[#This Row],[Date de signature retraitée]])))</f>
        <v>NA</v>
      </c>
      <c r="G99" t="str">
        <f>IFERROR(IF(_xlfn.NUMBERVALUE(BDD_N[[#This Row],[Signature - semaine]])&lt;=_xlfn.NUMBERVALUE(TDB_ZONE!$B$3),"oui","non"),"NA")</f>
        <v>NA</v>
      </c>
      <c r="H99" t="s">
        <v>5</v>
      </c>
      <c r="I99" t="s">
        <v>38</v>
      </c>
      <c r="J99" t="str">
        <f>IF(BDD_N[[#This Row],[Signature - semaine]]="NA","non",IF(BDD_N[[#This Row],[Signature - semaine]]&gt;_xlfn.NUMBERVALUE(TDB_ZONE!$B$3)-12,"oui","non"))</f>
        <v>non</v>
      </c>
    </row>
    <row r="100" spans="1:10" x14ac:dyDescent="0.35">
      <c r="A100">
        <v>2134</v>
      </c>
      <c r="B100" s="11">
        <v>750</v>
      </c>
      <c r="C100" s="9" t="s">
        <v>289</v>
      </c>
      <c r="D100" t="s">
        <v>4</v>
      </c>
      <c r="E100" s="1">
        <v>44613.398611111108</v>
      </c>
      <c r="F100" s="29" t="str">
        <f>IF(BDD_N[[#This Row],[Date de signature retraitée]]="NA","NA",IF(YEAR(BDD_N[[#This Row],[Date de signature retraitée]])=2022,"NA",WEEKNUM(BDD_N[[#This Row],[Date de signature retraitée]])))</f>
        <v>NA</v>
      </c>
      <c r="G100" t="str">
        <f>IFERROR(IF(_xlfn.NUMBERVALUE(BDD_N[[#This Row],[Signature - semaine]])&lt;=_xlfn.NUMBERVALUE(TDB_ZONE!$B$3),"oui","non"),"NA")</f>
        <v>NA</v>
      </c>
      <c r="H100" t="s">
        <v>5</v>
      </c>
      <c r="I100" t="s">
        <v>37</v>
      </c>
      <c r="J100" t="str">
        <f>IF(BDD_N[[#This Row],[Signature - semaine]]="NA","non",IF(BDD_N[[#This Row],[Signature - semaine]]&gt;_xlfn.NUMBERVALUE(TDB_ZONE!$B$3)-12,"oui","non"))</f>
        <v>non</v>
      </c>
    </row>
    <row r="101" spans="1:10" x14ac:dyDescent="0.35">
      <c r="A101">
        <v>2737</v>
      </c>
      <c r="B101" s="11">
        <v>1000</v>
      </c>
      <c r="C101" s="9" t="s">
        <v>289</v>
      </c>
      <c r="D101" t="s">
        <v>4</v>
      </c>
      <c r="E101" s="1">
        <v>44690.654861111114</v>
      </c>
      <c r="F101" s="29" t="str">
        <f>IF(BDD_N[[#This Row],[Date de signature retraitée]]="NA","NA",IF(YEAR(BDD_N[[#This Row],[Date de signature retraitée]])=2022,"NA",WEEKNUM(BDD_N[[#This Row],[Date de signature retraitée]])))</f>
        <v>NA</v>
      </c>
      <c r="G101" t="str">
        <f>IFERROR(IF(_xlfn.NUMBERVALUE(BDD_N[[#This Row],[Signature - semaine]])&lt;=_xlfn.NUMBERVALUE(TDB_ZONE!$B$3),"oui","non"),"NA")</f>
        <v>NA</v>
      </c>
      <c r="H101" t="s">
        <v>5</v>
      </c>
      <c r="I101" t="s">
        <v>37</v>
      </c>
      <c r="J101" t="str">
        <f>IF(BDD_N[[#This Row],[Signature - semaine]]="NA","non",IF(BDD_N[[#This Row],[Signature - semaine]]&gt;_xlfn.NUMBERVALUE(TDB_ZONE!$B$3)-12,"oui","non"))</f>
        <v>non</v>
      </c>
    </row>
    <row r="102" spans="1:10" x14ac:dyDescent="0.35">
      <c r="A102">
        <v>4036</v>
      </c>
      <c r="B102" s="11">
        <v>2400</v>
      </c>
      <c r="C102" s="9" t="s">
        <v>288</v>
      </c>
      <c r="D102" t="s">
        <v>10</v>
      </c>
      <c r="E102" s="1" t="s">
        <v>8</v>
      </c>
      <c r="F102" s="29" t="str">
        <f>IF(BDD_N[[#This Row],[Date de signature retraitée]]="NA","NA",IF(YEAR(BDD_N[[#This Row],[Date de signature retraitée]])=2022,"NA",WEEKNUM(BDD_N[[#This Row],[Date de signature retraitée]])))</f>
        <v>NA</v>
      </c>
      <c r="G102" t="str">
        <f>IFERROR(IF(_xlfn.NUMBERVALUE(BDD_N[[#This Row],[Signature - semaine]])&lt;=_xlfn.NUMBERVALUE(TDB_ZONE!$B$3),"oui","non"),"NA")</f>
        <v>NA</v>
      </c>
      <c r="H102" t="s">
        <v>5</v>
      </c>
      <c r="I102" t="s">
        <v>36</v>
      </c>
      <c r="J102" t="str">
        <f>IF(BDD_N[[#This Row],[Signature - semaine]]="NA","non",IF(BDD_N[[#This Row],[Signature - semaine]]&gt;_xlfn.NUMBERVALUE(TDB_ZONE!$B$3)-12,"oui","non"))</f>
        <v>non</v>
      </c>
    </row>
    <row r="103" spans="1:10" x14ac:dyDescent="0.35">
      <c r="A103">
        <v>4062</v>
      </c>
      <c r="B103" s="11">
        <v>1100</v>
      </c>
      <c r="C103" s="9" t="s">
        <v>289</v>
      </c>
      <c r="D103" t="s">
        <v>4</v>
      </c>
      <c r="E103" s="1">
        <v>44965.416666666664</v>
      </c>
      <c r="F103" s="29">
        <f>IF(BDD_N[[#This Row],[Date de signature retraitée]]="NA","NA",IF(YEAR(BDD_N[[#This Row],[Date de signature retraitée]])=2022,"NA",WEEKNUM(BDD_N[[#This Row],[Date de signature retraitée]])))</f>
        <v>6</v>
      </c>
      <c r="G103" t="str">
        <f>IFERROR(IF(_xlfn.NUMBERVALUE(BDD_N[[#This Row],[Signature - semaine]])&lt;=_xlfn.NUMBERVALUE(TDB_ZONE!$B$3),"oui","non"),"NA")</f>
        <v>oui</v>
      </c>
      <c r="H103" t="s">
        <v>5</v>
      </c>
      <c r="I103" t="s">
        <v>37</v>
      </c>
      <c r="J103" t="str">
        <f>IF(BDD_N[[#This Row],[Signature - semaine]]="NA","non",IF(BDD_N[[#This Row],[Signature - semaine]]&gt;_xlfn.NUMBERVALUE(TDB_ZONE!$B$3)-12,"oui","non"))</f>
        <v>oui</v>
      </c>
    </row>
    <row r="104" spans="1:10" x14ac:dyDescent="0.35">
      <c r="A104">
        <v>3639</v>
      </c>
      <c r="B104" s="11">
        <v>800</v>
      </c>
      <c r="C104" s="9" t="s">
        <v>289</v>
      </c>
      <c r="D104" t="s">
        <v>4</v>
      </c>
      <c r="E104" s="1">
        <v>44896</v>
      </c>
      <c r="F104" s="29" t="str">
        <f>IF(BDD_N[[#This Row],[Date de signature retraitée]]="NA","NA",IF(YEAR(BDD_N[[#This Row],[Date de signature retraitée]])=2022,"NA",WEEKNUM(BDD_N[[#This Row],[Date de signature retraitée]])))</f>
        <v>NA</v>
      </c>
      <c r="G104" t="str">
        <f>IFERROR(IF(_xlfn.NUMBERVALUE(BDD_N[[#This Row],[Signature - semaine]])&lt;=_xlfn.NUMBERVALUE(TDB_ZONE!$B$3),"oui","non"),"NA")</f>
        <v>NA</v>
      </c>
      <c r="H104" t="s">
        <v>5</v>
      </c>
      <c r="I104" t="s">
        <v>37</v>
      </c>
      <c r="J104" t="str">
        <f>IF(BDD_N[[#This Row],[Signature - semaine]]="NA","non",IF(BDD_N[[#This Row],[Signature - semaine]]&gt;_xlfn.NUMBERVALUE(TDB_ZONE!$B$3)-12,"oui","non"))</f>
        <v>non</v>
      </c>
    </row>
    <row r="105" spans="1:10" x14ac:dyDescent="0.35">
      <c r="A105">
        <v>2290</v>
      </c>
      <c r="B105" s="11">
        <v>1100</v>
      </c>
      <c r="C105" s="9" t="s">
        <v>289</v>
      </c>
      <c r="D105" t="s">
        <v>4</v>
      </c>
      <c r="E105" s="1">
        <v>44624.443749999999</v>
      </c>
      <c r="F105" s="29" t="str">
        <f>IF(BDD_N[[#This Row],[Date de signature retraitée]]="NA","NA",IF(YEAR(BDD_N[[#This Row],[Date de signature retraitée]])=2022,"NA",WEEKNUM(BDD_N[[#This Row],[Date de signature retraitée]])))</f>
        <v>NA</v>
      </c>
      <c r="G105" t="str">
        <f>IFERROR(IF(_xlfn.NUMBERVALUE(BDD_N[[#This Row],[Signature - semaine]])&lt;=_xlfn.NUMBERVALUE(TDB_ZONE!$B$3),"oui","non"),"NA")</f>
        <v>NA</v>
      </c>
      <c r="H105" t="s">
        <v>5</v>
      </c>
      <c r="I105" t="s">
        <v>37</v>
      </c>
      <c r="J105" t="str">
        <f>IF(BDD_N[[#This Row],[Signature - semaine]]="NA","non",IF(BDD_N[[#This Row],[Signature - semaine]]&gt;_xlfn.NUMBERVALUE(TDB_ZONE!$B$3)-12,"oui","non"))</f>
        <v>non</v>
      </c>
    </row>
    <row r="106" spans="1:10" x14ac:dyDescent="0.35">
      <c r="A106">
        <v>2531</v>
      </c>
      <c r="B106" s="11">
        <v>800</v>
      </c>
      <c r="C106" s="9" t="s">
        <v>289</v>
      </c>
      <c r="D106" t="s">
        <v>4</v>
      </c>
      <c r="E106" s="1">
        <v>44656.404861111114</v>
      </c>
      <c r="F106" s="29" t="str">
        <f>IF(BDD_N[[#This Row],[Date de signature retraitée]]="NA","NA",IF(YEAR(BDD_N[[#This Row],[Date de signature retraitée]])=2022,"NA",WEEKNUM(BDD_N[[#This Row],[Date de signature retraitée]])))</f>
        <v>NA</v>
      </c>
      <c r="G106" t="str">
        <f>IFERROR(IF(_xlfn.NUMBERVALUE(BDD_N[[#This Row],[Signature - semaine]])&lt;=_xlfn.NUMBERVALUE(TDB_ZONE!$B$3),"oui","non"),"NA")</f>
        <v>NA</v>
      </c>
      <c r="H106" t="s">
        <v>5</v>
      </c>
      <c r="I106" t="s">
        <v>37</v>
      </c>
      <c r="J106" t="str">
        <f>IF(BDD_N[[#This Row],[Signature - semaine]]="NA","non",IF(BDD_N[[#This Row],[Signature - semaine]]&gt;_xlfn.NUMBERVALUE(TDB_ZONE!$B$3)-12,"oui","non"))</f>
        <v>non</v>
      </c>
    </row>
    <row r="107" spans="1:10" x14ac:dyDescent="0.35">
      <c r="A107">
        <v>3834</v>
      </c>
      <c r="B107" s="11">
        <v>1300</v>
      </c>
      <c r="C107" s="9" t="s">
        <v>289</v>
      </c>
      <c r="D107" t="s">
        <v>4</v>
      </c>
      <c r="E107" s="1">
        <v>44939.611805555556</v>
      </c>
      <c r="F107" s="29">
        <f>IF(BDD_N[[#This Row],[Date de signature retraitée]]="NA","NA",IF(YEAR(BDD_N[[#This Row],[Date de signature retraitée]])=2022,"NA",WEEKNUM(BDD_N[[#This Row],[Date de signature retraitée]])))</f>
        <v>2</v>
      </c>
      <c r="G107" t="str">
        <f>IFERROR(IF(_xlfn.NUMBERVALUE(BDD_N[[#This Row],[Signature - semaine]])&lt;=_xlfn.NUMBERVALUE(TDB_ZONE!$B$3),"oui","non"),"NA")</f>
        <v>oui</v>
      </c>
      <c r="H107" t="s">
        <v>5</v>
      </c>
      <c r="I107" t="s">
        <v>36</v>
      </c>
      <c r="J107" t="str">
        <f>IF(BDD_N[[#This Row],[Signature - semaine]]="NA","non",IF(BDD_N[[#This Row],[Signature - semaine]]&gt;_xlfn.NUMBERVALUE(TDB_ZONE!$B$3)-12,"oui","non"))</f>
        <v>non</v>
      </c>
    </row>
    <row r="108" spans="1:10" x14ac:dyDescent="0.35">
      <c r="A108">
        <v>3834</v>
      </c>
      <c r="B108" s="11">
        <v>1170</v>
      </c>
      <c r="C108" s="9" t="s">
        <v>289</v>
      </c>
      <c r="D108" t="s">
        <v>4</v>
      </c>
      <c r="E108" s="1">
        <v>44939.611805555556</v>
      </c>
      <c r="F108" s="29">
        <f>IF(BDD_N[[#This Row],[Date de signature retraitée]]="NA","NA",IF(YEAR(BDD_N[[#This Row],[Date de signature retraitée]])=2022,"NA",WEEKNUM(BDD_N[[#This Row],[Date de signature retraitée]])))</f>
        <v>2</v>
      </c>
      <c r="G108" t="str">
        <f>IFERROR(IF(_xlfn.NUMBERVALUE(BDD_N[[#This Row],[Signature - semaine]])&lt;=_xlfn.NUMBERVALUE(TDB_ZONE!$B$3),"oui","non"),"NA")</f>
        <v>oui</v>
      </c>
      <c r="H108" t="s">
        <v>5</v>
      </c>
      <c r="I108" t="s">
        <v>36</v>
      </c>
      <c r="J108" t="str">
        <f>IF(BDD_N[[#This Row],[Signature - semaine]]="NA","non",IF(BDD_N[[#This Row],[Signature - semaine]]&gt;_xlfn.NUMBERVALUE(TDB_ZONE!$B$3)-12,"oui","non"))</f>
        <v>non</v>
      </c>
    </row>
    <row r="109" spans="1:10" x14ac:dyDescent="0.35">
      <c r="A109">
        <v>2533</v>
      </c>
      <c r="B109" s="11">
        <v>800</v>
      </c>
      <c r="C109" s="9" t="s">
        <v>289</v>
      </c>
      <c r="D109" t="s">
        <v>4</v>
      </c>
      <c r="E109" s="1">
        <v>44656.404861111114</v>
      </c>
      <c r="F109" s="29" t="str">
        <f>IF(BDD_N[[#This Row],[Date de signature retraitée]]="NA","NA",IF(YEAR(BDD_N[[#This Row],[Date de signature retraitée]])=2022,"NA",WEEKNUM(BDD_N[[#This Row],[Date de signature retraitée]])))</f>
        <v>NA</v>
      </c>
      <c r="G109" t="str">
        <f>IFERROR(IF(_xlfn.NUMBERVALUE(BDD_N[[#This Row],[Signature - semaine]])&lt;=_xlfn.NUMBERVALUE(TDB_ZONE!$B$3),"oui","non"),"NA")</f>
        <v>NA</v>
      </c>
      <c r="H109" t="s">
        <v>5</v>
      </c>
      <c r="I109" t="s">
        <v>37</v>
      </c>
      <c r="J109" t="str">
        <f>IF(BDD_N[[#This Row],[Signature - semaine]]="NA","non",IF(BDD_N[[#This Row],[Signature - semaine]]&gt;_xlfn.NUMBERVALUE(TDB_ZONE!$B$3)-12,"oui","non"))</f>
        <v>non</v>
      </c>
    </row>
    <row r="110" spans="1:10" x14ac:dyDescent="0.35">
      <c r="A110">
        <v>3904</v>
      </c>
      <c r="B110" s="11">
        <v>1200</v>
      </c>
      <c r="C110" s="9" t="s">
        <v>289</v>
      </c>
      <c r="D110" t="s">
        <v>4</v>
      </c>
      <c r="E110" s="1">
        <v>44950.434027777781</v>
      </c>
      <c r="F110" s="29">
        <f>IF(BDD_N[[#This Row],[Date de signature retraitée]]="NA","NA",IF(YEAR(BDD_N[[#This Row],[Date de signature retraitée]])=2022,"NA",WEEKNUM(BDD_N[[#This Row],[Date de signature retraitée]])))</f>
        <v>4</v>
      </c>
      <c r="G110" t="str">
        <f>IFERROR(IF(_xlfn.NUMBERVALUE(BDD_N[[#This Row],[Signature - semaine]])&lt;=_xlfn.NUMBERVALUE(TDB_ZONE!$B$3),"oui","non"),"NA")</f>
        <v>oui</v>
      </c>
      <c r="H110" t="s">
        <v>5</v>
      </c>
      <c r="I110" t="s">
        <v>281</v>
      </c>
      <c r="J110" t="str">
        <f>IF(BDD_N[[#This Row],[Signature - semaine]]="NA","non",IF(BDD_N[[#This Row],[Signature - semaine]]&gt;_xlfn.NUMBERVALUE(TDB_ZONE!$B$3)-12,"oui","non"))</f>
        <v>oui</v>
      </c>
    </row>
    <row r="111" spans="1:10" x14ac:dyDescent="0.35">
      <c r="A111">
        <v>2534</v>
      </c>
      <c r="B111" s="11">
        <v>800</v>
      </c>
      <c r="C111" s="9" t="s">
        <v>289</v>
      </c>
      <c r="D111" t="s">
        <v>4</v>
      </c>
      <c r="E111" s="1">
        <v>44656.404861111114</v>
      </c>
      <c r="F111" s="29" t="str">
        <f>IF(BDD_N[[#This Row],[Date de signature retraitée]]="NA","NA",IF(YEAR(BDD_N[[#This Row],[Date de signature retraitée]])=2022,"NA",WEEKNUM(BDD_N[[#This Row],[Date de signature retraitée]])))</f>
        <v>NA</v>
      </c>
      <c r="G111" t="str">
        <f>IFERROR(IF(_xlfn.NUMBERVALUE(BDD_N[[#This Row],[Signature - semaine]])&lt;=_xlfn.NUMBERVALUE(TDB_ZONE!$B$3),"oui","non"),"NA")</f>
        <v>NA</v>
      </c>
      <c r="H111" t="s">
        <v>5</v>
      </c>
      <c r="I111" t="s">
        <v>37</v>
      </c>
      <c r="J111" t="str">
        <f>IF(BDD_N[[#This Row],[Signature - semaine]]="NA","non",IF(BDD_N[[#This Row],[Signature - semaine]]&gt;_xlfn.NUMBERVALUE(TDB_ZONE!$B$3)-12,"oui","non"))</f>
        <v>non</v>
      </c>
    </row>
    <row r="112" spans="1:10" x14ac:dyDescent="0.35">
      <c r="A112">
        <v>2535</v>
      </c>
      <c r="B112" s="11">
        <v>800</v>
      </c>
      <c r="C112" s="9" t="s">
        <v>289</v>
      </c>
      <c r="D112" t="s">
        <v>4</v>
      </c>
      <c r="E112" s="1">
        <v>44656.404861111114</v>
      </c>
      <c r="F112" s="29" t="str">
        <f>IF(BDD_N[[#This Row],[Date de signature retraitée]]="NA","NA",IF(YEAR(BDD_N[[#This Row],[Date de signature retraitée]])=2022,"NA",WEEKNUM(BDD_N[[#This Row],[Date de signature retraitée]])))</f>
        <v>NA</v>
      </c>
      <c r="G112" t="str">
        <f>IFERROR(IF(_xlfn.NUMBERVALUE(BDD_N[[#This Row],[Signature - semaine]])&lt;=_xlfn.NUMBERVALUE(TDB_ZONE!$B$3),"oui","non"),"NA")</f>
        <v>NA</v>
      </c>
      <c r="H112" t="s">
        <v>5</v>
      </c>
      <c r="I112" t="s">
        <v>36</v>
      </c>
      <c r="J112" t="str">
        <f>IF(BDD_N[[#This Row],[Signature - semaine]]="NA","non",IF(BDD_N[[#This Row],[Signature - semaine]]&gt;_xlfn.NUMBERVALUE(TDB_ZONE!$B$3)-12,"oui","non"))</f>
        <v>non</v>
      </c>
    </row>
    <row r="113" spans="1:10" x14ac:dyDescent="0.35">
      <c r="A113">
        <v>3725</v>
      </c>
      <c r="B113" s="11">
        <v>800</v>
      </c>
      <c r="C113" s="9" t="s">
        <v>289</v>
      </c>
      <c r="D113" t="s">
        <v>4</v>
      </c>
      <c r="E113" s="1">
        <v>44993</v>
      </c>
      <c r="F113" s="29">
        <f>IF(BDD_N[[#This Row],[Date de signature retraitée]]="NA","NA",IF(YEAR(BDD_N[[#This Row],[Date de signature retraitée]])=2022,"NA",WEEKNUM(BDD_N[[#This Row],[Date de signature retraitée]])))</f>
        <v>10</v>
      </c>
      <c r="G113" t="str">
        <f>IFERROR(IF(_xlfn.NUMBERVALUE(BDD_N[[#This Row],[Signature - semaine]])&lt;=_xlfn.NUMBERVALUE(TDB_ZONE!$B$3),"oui","non"),"NA")</f>
        <v>oui</v>
      </c>
      <c r="H113" t="s">
        <v>5</v>
      </c>
      <c r="I113" t="s">
        <v>36</v>
      </c>
      <c r="J113" t="str">
        <f>IF(BDD_N[[#This Row],[Signature - semaine]]="NA","non",IF(BDD_N[[#This Row],[Signature - semaine]]&gt;_xlfn.NUMBERVALUE(TDB_ZONE!$B$3)-12,"oui","non"))</f>
        <v>oui</v>
      </c>
    </row>
    <row r="114" spans="1:10" x14ac:dyDescent="0.35">
      <c r="A114">
        <v>1889</v>
      </c>
      <c r="B114" s="11">
        <v>0</v>
      </c>
      <c r="C114" s="9" t="s">
        <v>288</v>
      </c>
      <c r="D114" t="s">
        <v>10</v>
      </c>
      <c r="E114" s="1" t="s">
        <v>8</v>
      </c>
      <c r="F114" s="29" t="str">
        <f>IF(BDD_N[[#This Row],[Date de signature retraitée]]="NA","NA",IF(YEAR(BDD_N[[#This Row],[Date de signature retraitée]])=2022,"NA",WEEKNUM(BDD_N[[#This Row],[Date de signature retraitée]])))</f>
        <v>NA</v>
      </c>
      <c r="G114" t="str">
        <f>IFERROR(IF(_xlfn.NUMBERVALUE(BDD_N[[#This Row],[Signature - semaine]])&lt;=_xlfn.NUMBERVALUE(TDB_ZONE!$B$3),"oui","non"),"NA")</f>
        <v>NA</v>
      </c>
      <c r="H114" t="s">
        <v>5</v>
      </c>
      <c r="I114" t="s">
        <v>37</v>
      </c>
      <c r="J114" t="str">
        <f>IF(BDD_N[[#This Row],[Signature - semaine]]="NA","non",IF(BDD_N[[#This Row],[Signature - semaine]]&gt;_xlfn.NUMBERVALUE(TDB_ZONE!$B$3)-12,"oui","non"))</f>
        <v>non</v>
      </c>
    </row>
    <row r="115" spans="1:10" x14ac:dyDescent="0.35">
      <c r="A115">
        <v>4043</v>
      </c>
      <c r="B115" s="11">
        <v>109</v>
      </c>
      <c r="C115" s="9" t="s">
        <v>289</v>
      </c>
      <c r="D115" t="s">
        <v>4</v>
      </c>
      <c r="E115" s="1">
        <v>44963.35833333333</v>
      </c>
      <c r="F115" s="29">
        <f>IF(BDD_N[[#This Row],[Date de signature retraitée]]="NA","NA",IF(YEAR(BDD_N[[#This Row],[Date de signature retraitée]])=2022,"NA",WEEKNUM(BDD_N[[#This Row],[Date de signature retraitée]])))</f>
        <v>6</v>
      </c>
      <c r="G115" t="str">
        <f>IFERROR(IF(_xlfn.NUMBERVALUE(BDD_N[[#This Row],[Signature - semaine]])&lt;=_xlfn.NUMBERVALUE(TDB_ZONE!$B$3),"oui","non"),"NA")</f>
        <v>oui</v>
      </c>
      <c r="H115" t="s">
        <v>5</v>
      </c>
      <c r="I115" t="s">
        <v>38</v>
      </c>
      <c r="J115" t="str">
        <f>IF(BDD_N[[#This Row],[Signature - semaine]]="NA","non",IF(BDD_N[[#This Row],[Signature - semaine]]&gt;_xlfn.NUMBERVALUE(TDB_ZONE!$B$3)-12,"oui","non"))</f>
        <v>oui</v>
      </c>
    </row>
    <row r="116" spans="1:10" x14ac:dyDescent="0.35">
      <c r="A116">
        <v>3912</v>
      </c>
      <c r="B116" s="11">
        <v>271</v>
      </c>
      <c r="C116" s="9" t="s">
        <v>288</v>
      </c>
      <c r="D116" t="s">
        <v>4</v>
      </c>
      <c r="E116" s="1">
        <v>44950.498611111114</v>
      </c>
      <c r="F116" s="29">
        <f>IF(BDD_N[[#This Row],[Date de signature retraitée]]="NA","NA",IF(YEAR(BDD_N[[#This Row],[Date de signature retraitée]])=2022,"NA",WEEKNUM(BDD_N[[#This Row],[Date de signature retraitée]])))</f>
        <v>4</v>
      </c>
      <c r="G116" t="str">
        <f>IFERROR(IF(_xlfn.NUMBERVALUE(BDD_N[[#This Row],[Signature - semaine]])&lt;=_xlfn.NUMBERVALUE(TDB_ZONE!$B$3),"oui","non"),"NA")</f>
        <v>oui</v>
      </c>
      <c r="H116" t="s">
        <v>22</v>
      </c>
      <c r="I116" t="s">
        <v>36</v>
      </c>
      <c r="J116" t="str">
        <f>IF(BDD_N[[#This Row],[Signature - semaine]]="NA","non",IF(BDD_N[[#This Row],[Signature - semaine]]&gt;_xlfn.NUMBERVALUE(TDB_ZONE!$B$3)-12,"oui","non"))</f>
        <v>oui</v>
      </c>
    </row>
    <row r="117" spans="1:10" x14ac:dyDescent="0.35">
      <c r="A117">
        <v>4251</v>
      </c>
      <c r="B117" s="11">
        <v>800</v>
      </c>
      <c r="C117" s="9" t="s">
        <v>289</v>
      </c>
      <c r="D117" t="s">
        <v>4</v>
      </c>
      <c r="E117" s="1">
        <v>44985</v>
      </c>
      <c r="F117" s="29">
        <f>IF(BDD_N[[#This Row],[Date de signature retraitée]]="NA","NA",IF(YEAR(BDD_N[[#This Row],[Date de signature retraitée]])=2022,"NA",WEEKNUM(BDD_N[[#This Row],[Date de signature retraitée]])))</f>
        <v>9</v>
      </c>
      <c r="G117" t="str">
        <f>IFERROR(IF(_xlfn.NUMBERVALUE(BDD_N[[#This Row],[Signature - semaine]])&lt;=_xlfn.NUMBERVALUE(TDB_ZONE!$B$3),"oui","non"),"NA")</f>
        <v>oui</v>
      </c>
      <c r="H117" t="s">
        <v>5</v>
      </c>
      <c r="I117" t="s">
        <v>36</v>
      </c>
      <c r="J117" t="str">
        <f>IF(BDD_N[[#This Row],[Signature - semaine]]="NA","non",IF(BDD_N[[#This Row],[Signature - semaine]]&gt;_xlfn.NUMBERVALUE(TDB_ZONE!$B$3)-12,"oui","non"))</f>
        <v>oui</v>
      </c>
    </row>
    <row r="118" spans="1:10" x14ac:dyDescent="0.35">
      <c r="A118">
        <v>3374</v>
      </c>
      <c r="B118" s="11">
        <v>1875</v>
      </c>
      <c r="C118" s="9" t="s">
        <v>288</v>
      </c>
      <c r="D118" t="s">
        <v>10</v>
      </c>
      <c r="E118" s="1" t="s">
        <v>8</v>
      </c>
      <c r="F118" s="29" t="str">
        <f>IF(BDD_N[[#This Row],[Date de signature retraitée]]="NA","NA",IF(YEAR(BDD_N[[#This Row],[Date de signature retraitée]])=2022,"NA",WEEKNUM(BDD_N[[#This Row],[Date de signature retraitée]])))</f>
        <v>NA</v>
      </c>
      <c r="G118" t="str">
        <f>IFERROR(IF(_xlfn.NUMBERVALUE(BDD_N[[#This Row],[Signature - semaine]])&lt;=_xlfn.NUMBERVALUE(TDB_ZONE!$B$3),"oui","non"),"NA")</f>
        <v>NA</v>
      </c>
      <c r="H118" t="s">
        <v>5</v>
      </c>
      <c r="I118" t="s">
        <v>36</v>
      </c>
      <c r="J118" t="str">
        <f>IF(BDD_N[[#This Row],[Signature - semaine]]="NA","non",IF(BDD_N[[#This Row],[Signature - semaine]]&gt;_xlfn.NUMBERVALUE(TDB_ZONE!$B$3)-12,"oui","non"))</f>
        <v>non</v>
      </c>
    </row>
    <row r="119" spans="1:10" x14ac:dyDescent="0.35">
      <c r="A119">
        <v>3374</v>
      </c>
      <c r="B119" s="11">
        <v>1250</v>
      </c>
      <c r="C119" s="9" t="s">
        <v>288</v>
      </c>
      <c r="D119" t="s">
        <v>10</v>
      </c>
      <c r="E119" s="1" t="s">
        <v>8</v>
      </c>
      <c r="F119" s="29" t="str">
        <f>IF(BDD_N[[#This Row],[Date de signature retraitée]]="NA","NA",IF(YEAR(BDD_N[[#This Row],[Date de signature retraitée]])=2022,"NA",WEEKNUM(BDD_N[[#This Row],[Date de signature retraitée]])))</f>
        <v>NA</v>
      </c>
      <c r="G119" t="str">
        <f>IFERROR(IF(_xlfn.NUMBERVALUE(BDD_N[[#This Row],[Signature - semaine]])&lt;=_xlfn.NUMBERVALUE(TDB_ZONE!$B$3),"oui","non"),"NA")</f>
        <v>NA</v>
      </c>
      <c r="H119" t="s">
        <v>5</v>
      </c>
      <c r="I119" t="s">
        <v>36</v>
      </c>
      <c r="J119" t="str">
        <f>IF(BDD_N[[#This Row],[Signature - semaine]]="NA","non",IF(BDD_N[[#This Row],[Signature - semaine]]&gt;_xlfn.NUMBERVALUE(TDB_ZONE!$B$3)-12,"oui","non"))</f>
        <v>non</v>
      </c>
    </row>
    <row r="120" spans="1:10" x14ac:dyDescent="0.35">
      <c r="A120">
        <v>3949</v>
      </c>
      <c r="B120" s="11">
        <v>0</v>
      </c>
      <c r="C120" s="9" t="s">
        <v>289</v>
      </c>
      <c r="D120" t="s">
        <v>10</v>
      </c>
      <c r="E120" s="1" t="s">
        <v>8</v>
      </c>
      <c r="F120" s="29" t="str">
        <f>IF(BDD_N[[#This Row],[Date de signature retraitée]]="NA","NA",IF(YEAR(BDD_N[[#This Row],[Date de signature retraitée]])=2022,"NA",WEEKNUM(BDD_N[[#This Row],[Date de signature retraitée]])))</f>
        <v>NA</v>
      </c>
      <c r="G120" t="str">
        <f>IFERROR(IF(_xlfn.NUMBERVALUE(BDD_N[[#This Row],[Signature - semaine]])&lt;=_xlfn.NUMBERVALUE(TDB_ZONE!$B$3),"oui","non"),"NA")</f>
        <v>NA</v>
      </c>
      <c r="H120" t="s">
        <v>18</v>
      </c>
      <c r="I120" t="s">
        <v>37</v>
      </c>
      <c r="J120" t="str">
        <f>IF(BDD_N[[#This Row],[Signature - semaine]]="NA","non",IF(BDD_N[[#This Row],[Signature - semaine]]&gt;_xlfn.NUMBERVALUE(TDB_ZONE!$B$3)-12,"oui","non"))</f>
        <v>non</v>
      </c>
    </row>
    <row r="121" spans="1:10" x14ac:dyDescent="0.35">
      <c r="A121">
        <v>3513</v>
      </c>
      <c r="B121" s="11">
        <v>3300</v>
      </c>
      <c r="C121" s="9" t="s">
        <v>288</v>
      </c>
      <c r="D121" t="s">
        <v>10</v>
      </c>
      <c r="E121" s="1" t="s">
        <v>8</v>
      </c>
      <c r="F121" s="29" t="str">
        <f>IF(BDD_N[[#This Row],[Date de signature retraitée]]="NA","NA",IF(YEAR(BDD_N[[#This Row],[Date de signature retraitée]])=2022,"NA",WEEKNUM(BDD_N[[#This Row],[Date de signature retraitée]])))</f>
        <v>NA</v>
      </c>
      <c r="G121" t="str">
        <f>IFERROR(IF(_xlfn.NUMBERVALUE(BDD_N[[#This Row],[Signature - semaine]])&lt;=_xlfn.NUMBERVALUE(TDB_ZONE!$B$3),"oui","non"),"NA")</f>
        <v>NA</v>
      </c>
      <c r="H121" t="s">
        <v>5</v>
      </c>
      <c r="I121" t="s">
        <v>36</v>
      </c>
      <c r="J121" t="str">
        <f>IF(BDD_N[[#This Row],[Signature - semaine]]="NA","non",IF(BDD_N[[#This Row],[Signature - semaine]]&gt;_xlfn.NUMBERVALUE(TDB_ZONE!$B$3)-12,"oui","non"))</f>
        <v>non</v>
      </c>
    </row>
    <row r="122" spans="1:10" x14ac:dyDescent="0.35">
      <c r="A122">
        <v>2587</v>
      </c>
      <c r="B122" s="11">
        <v>750</v>
      </c>
      <c r="C122" s="9" t="s">
        <v>289</v>
      </c>
      <c r="D122" t="s">
        <v>4</v>
      </c>
      <c r="E122" s="1">
        <v>44662.409722222219</v>
      </c>
      <c r="F122" s="29" t="str">
        <f>IF(BDD_N[[#This Row],[Date de signature retraitée]]="NA","NA",IF(YEAR(BDD_N[[#This Row],[Date de signature retraitée]])=2022,"NA",WEEKNUM(BDD_N[[#This Row],[Date de signature retraitée]])))</f>
        <v>NA</v>
      </c>
      <c r="G122" t="str">
        <f>IFERROR(IF(_xlfn.NUMBERVALUE(BDD_N[[#This Row],[Signature - semaine]])&lt;=_xlfn.NUMBERVALUE(TDB_ZONE!$B$3),"oui","non"),"NA")</f>
        <v>NA</v>
      </c>
      <c r="H122" t="s">
        <v>5</v>
      </c>
      <c r="I122" t="s">
        <v>36</v>
      </c>
      <c r="J122" t="str">
        <f>IF(BDD_N[[#This Row],[Signature - semaine]]="NA","non",IF(BDD_N[[#This Row],[Signature - semaine]]&gt;_xlfn.NUMBERVALUE(TDB_ZONE!$B$3)-12,"oui","non"))</f>
        <v>non</v>
      </c>
    </row>
    <row r="123" spans="1:10" x14ac:dyDescent="0.35">
      <c r="A123">
        <v>2005</v>
      </c>
      <c r="B123" s="11">
        <v>750</v>
      </c>
      <c r="C123" s="9" t="s">
        <v>289</v>
      </c>
      <c r="D123" t="s">
        <v>10</v>
      </c>
      <c r="E123" s="1" t="s">
        <v>8</v>
      </c>
      <c r="F123" s="29" t="str">
        <f>IF(BDD_N[[#This Row],[Date de signature retraitée]]="NA","NA",IF(YEAR(BDD_N[[#This Row],[Date de signature retraitée]])=2022,"NA",WEEKNUM(BDD_N[[#This Row],[Date de signature retraitée]])))</f>
        <v>NA</v>
      </c>
      <c r="G123" t="str">
        <f>IFERROR(IF(_xlfn.NUMBERVALUE(BDD_N[[#This Row],[Signature - semaine]])&lt;=_xlfn.NUMBERVALUE(TDB_ZONE!$B$3),"oui","non"),"NA")</f>
        <v>NA</v>
      </c>
      <c r="H123" t="s">
        <v>5</v>
      </c>
      <c r="I123" t="s">
        <v>38</v>
      </c>
      <c r="J123" t="str">
        <f>IF(BDD_N[[#This Row],[Signature - semaine]]="NA","non",IF(BDD_N[[#This Row],[Signature - semaine]]&gt;_xlfn.NUMBERVALUE(TDB_ZONE!$B$3)-12,"oui","non"))</f>
        <v>non</v>
      </c>
    </row>
    <row r="124" spans="1:10" x14ac:dyDescent="0.35">
      <c r="A124">
        <v>3584</v>
      </c>
      <c r="B124" s="11">
        <v>750</v>
      </c>
      <c r="C124" s="9" t="s">
        <v>289</v>
      </c>
      <c r="D124" t="s">
        <v>4</v>
      </c>
      <c r="E124" s="1">
        <v>44883.588888888888</v>
      </c>
      <c r="F124" s="29" t="str">
        <f>IF(BDD_N[[#This Row],[Date de signature retraitée]]="NA","NA",IF(YEAR(BDD_N[[#This Row],[Date de signature retraitée]])=2022,"NA",WEEKNUM(BDD_N[[#This Row],[Date de signature retraitée]])))</f>
        <v>NA</v>
      </c>
      <c r="G124" t="str">
        <f>IFERROR(IF(_xlfn.NUMBERVALUE(BDD_N[[#This Row],[Signature - semaine]])&lt;=_xlfn.NUMBERVALUE(TDB_ZONE!$B$3),"oui","non"),"NA")</f>
        <v>NA</v>
      </c>
      <c r="H124" t="s">
        <v>5</v>
      </c>
      <c r="I124" t="s">
        <v>36</v>
      </c>
      <c r="J124" t="str">
        <f>IF(BDD_N[[#This Row],[Signature - semaine]]="NA","non",IF(BDD_N[[#This Row],[Signature - semaine]]&gt;_xlfn.NUMBERVALUE(TDB_ZONE!$B$3)-12,"oui","non"))</f>
        <v>non</v>
      </c>
    </row>
    <row r="125" spans="1:10" x14ac:dyDescent="0.35">
      <c r="A125">
        <v>2472</v>
      </c>
      <c r="B125" s="11">
        <v>1080</v>
      </c>
      <c r="C125" s="9" t="s">
        <v>289</v>
      </c>
      <c r="D125" t="s">
        <v>4</v>
      </c>
      <c r="E125" s="1">
        <v>44649.663888888892</v>
      </c>
      <c r="F125" s="29" t="str">
        <f>IF(BDD_N[[#This Row],[Date de signature retraitée]]="NA","NA",IF(YEAR(BDD_N[[#This Row],[Date de signature retraitée]])=2022,"NA",WEEKNUM(BDD_N[[#This Row],[Date de signature retraitée]])))</f>
        <v>NA</v>
      </c>
      <c r="G125" t="str">
        <f>IFERROR(IF(_xlfn.NUMBERVALUE(BDD_N[[#This Row],[Signature - semaine]])&lt;=_xlfn.NUMBERVALUE(TDB_ZONE!$B$3),"oui","non"),"NA")</f>
        <v>NA</v>
      </c>
      <c r="H125" t="s">
        <v>5</v>
      </c>
      <c r="I125" t="s">
        <v>36</v>
      </c>
      <c r="J125" t="str">
        <f>IF(BDD_N[[#This Row],[Signature - semaine]]="NA","non",IF(BDD_N[[#This Row],[Signature - semaine]]&gt;_xlfn.NUMBERVALUE(TDB_ZONE!$B$3)-12,"oui","non"))</f>
        <v>non</v>
      </c>
    </row>
    <row r="126" spans="1:10" x14ac:dyDescent="0.35">
      <c r="A126">
        <v>2472</v>
      </c>
      <c r="B126" s="11">
        <v>3510</v>
      </c>
      <c r="C126" s="9" t="s">
        <v>289</v>
      </c>
      <c r="D126" t="s">
        <v>4</v>
      </c>
      <c r="E126" s="1">
        <v>44649.663888888892</v>
      </c>
      <c r="F126" s="29" t="str">
        <f>IF(BDD_N[[#This Row],[Date de signature retraitée]]="NA","NA",IF(YEAR(BDD_N[[#This Row],[Date de signature retraitée]])=2022,"NA",WEEKNUM(BDD_N[[#This Row],[Date de signature retraitée]])))</f>
        <v>NA</v>
      </c>
      <c r="G126" t="str">
        <f>IFERROR(IF(_xlfn.NUMBERVALUE(BDD_N[[#This Row],[Signature - semaine]])&lt;=_xlfn.NUMBERVALUE(TDB_ZONE!$B$3),"oui","non"),"NA")</f>
        <v>NA</v>
      </c>
      <c r="H126" t="s">
        <v>5</v>
      </c>
      <c r="I126" t="s">
        <v>36</v>
      </c>
      <c r="J126" t="str">
        <f>IF(BDD_N[[#This Row],[Signature - semaine]]="NA","non",IF(BDD_N[[#This Row],[Signature - semaine]]&gt;_xlfn.NUMBERVALUE(TDB_ZONE!$B$3)-12,"oui","non"))</f>
        <v>non</v>
      </c>
    </row>
    <row r="127" spans="1:10" x14ac:dyDescent="0.35">
      <c r="A127">
        <v>2472</v>
      </c>
      <c r="B127" s="11">
        <v>675</v>
      </c>
      <c r="C127" s="9" t="s">
        <v>289</v>
      </c>
      <c r="D127" t="s">
        <v>4</v>
      </c>
      <c r="E127" s="1">
        <v>44649.663888888892</v>
      </c>
      <c r="F127" s="29" t="str">
        <f>IF(BDD_N[[#This Row],[Date de signature retraitée]]="NA","NA",IF(YEAR(BDD_N[[#This Row],[Date de signature retraitée]])=2022,"NA",WEEKNUM(BDD_N[[#This Row],[Date de signature retraitée]])))</f>
        <v>NA</v>
      </c>
      <c r="G127" t="str">
        <f>IFERROR(IF(_xlfn.NUMBERVALUE(BDD_N[[#This Row],[Signature - semaine]])&lt;=_xlfn.NUMBERVALUE(TDB_ZONE!$B$3),"oui","non"),"NA")</f>
        <v>NA</v>
      </c>
      <c r="H127" t="s">
        <v>5</v>
      </c>
      <c r="I127" t="s">
        <v>36</v>
      </c>
      <c r="J127" t="str">
        <f>IF(BDD_N[[#This Row],[Signature - semaine]]="NA","non",IF(BDD_N[[#This Row],[Signature - semaine]]&gt;_xlfn.NUMBERVALUE(TDB_ZONE!$B$3)-12,"oui","non"))</f>
        <v>non</v>
      </c>
    </row>
    <row r="128" spans="1:10" x14ac:dyDescent="0.35">
      <c r="A128">
        <v>2472</v>
      </c>
      <c r="B128" s="11">
        <v>945</v>
      </c>
      <c r="C128" s="9" t="s">
        <v>289</v>
      </c>
      <c r="D128" t="s">
        <v>4</v>
      </c>
      <c r="E128" s="1">
        <v>44649.663888888892</v>
      </c>
      <c r="F128" s="29" t="str">
        <f>IF(BDD_N[[#This Row],[Date de signature retraitée]]="NA","NA",IF(YEAR(BDD_N[[#This Row],[Date de signature retraitée]])=2022,"NA",WEEKNUM(BDD_N[[#This Row],[Date de signature retraitée]])))</f>
        <v>NA</v>
      </c>
      <c r="G128" t="str">
        <f>IFERROR(IF(_xlfn.NUMBERVALUE(BDD_N[[#This Row],[Signature - semaine]])&lt;=_xlfn.NUMBERVALUE(TDB_ZONE!$B$3),"oui","non"),"NA")</f>
        <v>NA</v>
      </c>
      <c r="H128" t="s">
        <v>5</v>
      </c>
      <c r="I128" t="s">
        <v>36</v>
      </c>
      <c r="J128" t="str">
        <f>IF(BDD_N[[#This Row],[Signature - semaine]]="NA","non",IF(BDD_N[[#This Row],[Signature - semaine]]&gt;_xlfn.NUMBERVALUE(TDB_ZONE!$B$3)-12,"oui","non"))</f>
        <v>non</v>
      </c>
    </row>
    <row r="129" spans="1:10" x14ac:dyDescent="0.35">
      <c r="A129">
        <v>2588</v>
      </c>
      <c r="B129" s="11">
        <v>750</v>
      </c>
      <c r="C129" s="9" t="s">
        <v>289</v>
      </c>
      <c r="D129" t="s">
        <v>4</v>
      </c>
      <c r="E129" s="1">
        <v>44662.409722222219</v>
      </c>
      <c r="F129" s="29" t="str">
        <f>IF(BDD_N[[#This Row],[Date de signature retraitée]]="NA","NA",IF(YEAR(BDD_N[[#This Row],[Date de signature retraitée]])=2022,"NA",WEEKNUM(BDD_N[[#This Row],[Date de signature retraitée]])))</f>
        <v>NA</v>
      </c>
      <c r="G129" t="str">
        <f>IFERROR(IF(_xlfn.NUMBERVALUE(BDD_N[[#This Row],[Signature - semaine]])&lt;=_xlfn.NUMBERVALUE(TDB_ZONE!$B$3),"oui","non"),"NA")</f>
        <v>NA</v>
      </c>
      <c r="H129" t="s">
        <v>5</v>
      </c>
      <c r="I129" t="s">
        <v>36</v>
      </c>
      <c r="J129" t="str">
        <f>IF(BDD_N[[#This Row],[Signature - semaine]]="NA","non",IF(BDD_N[[#This Row],[Signature - semaine]]&gt;_xlfn.NUMBERVALUE(TDB_ZONE!$B$3)-12,"oui","non"))</f>
        <v>non</v>
      </c>
    </row>
    <row r="130" spans="1:10" x14ac:dyDescent="0.35">
      <c r="A130">
        <v>4395</v>
      </c>
      <c r="B130" s="11">
        <v>3400</v>
      </c>
      <c r="C130" s="9" t="s">
        <v>288</v>
      </c>
      <c r="D130" t="s">
        <v>10</v>
      </c>
      <c r="E130" s="1" t="s">
        <v>8</v>
      </c>
      <c r="F130" s="29" t="str">
        <f>IF(BDD_N[[#This Row],[Date de signature retraitée]]="NA","NA",IF(YEAR(BDD_N[[#This Row],[Date de signature retraitée]])=2022,"NA",WEEKNUM(BDD_N[[#This Row],[Date de signature retraitée]])))</f>
        <v>NA</v>
      </c>
      <c r="G130" t="str">
        <f>IFERROR(IF(_xlfn.NUMBERVALUE(BDD_N[[#This Row],[Signature - semaine]])&lt;=_xlfn.NUMBERVALUE(TDB_ZONE!$B$3),"oui","non"),"NA")</f>
        <v>NA</v>
      </c>
      <c r="H130" t="s">
        <v>5</v>
      </c>
      <c r="I130" t="s">
        <v>37</v>
      </c>
      <c r="J130" t="str">
        <f>IF(BDD_N[[#This Row],[Signature - semaine]]="NA","non",IF(BDD_N[[#This Row],[Signature - semaine]]&gt;_xlfn.NUMBERVALUE(TDB_ZONE!$B$3)-12,"oui","non"))</f>
        <v>non</v>
      </c>
    </row>
    <row r="131" spans="1:10" x14ac:dyDescent="0.35">
      <c r="A131">
        <v>2589</v>
      </c>
      <c r="B131" s="11">
        <v>750</v>
      </c>
      <c r="C131" s="9" t="s">
        <v>289</v>
      </c>
      <c r="D131" t="s">
        <v>4</v>
      </c>
      <c r="E131" s="1">
        <v>44698</v>
      </c>
      <c r="F131" s="29" t="str">
        <f>IF(BDD_N[[#This Row],[Date de signature retraitée]]="NA","NA",IF(YEAR(BDD_N[[#This Row],[Date de signature retraitée]])=2022,"NA",WEEKNUM(BDD_N[[#This Row],[Date de signature retraitée]])))</f>
        <v>NA</v>
      </c>
      <c r="G131" t="str">
        <f>IFERROR(IF(_xlfn.NUMBERVALUE(BDD_N[[#This Row],[Signature - semaine]])&lt;=_xlfn.NUMBERVALUE(TDB_ZONE!$B$3),"oui","non"),"NA")</f>
        <v>NA</v>
      </c>
      <c r="H131" t="s">
        <v>5</v>
      </c>
      <c r="I131" t="s">
        <v>36</v>
      </c>
      <c r="J131" t="str">
        <f>IF(BDD_N[[#This Row],[Signature - semaine]]="NA","non",IF(BDD_N[[#This Row],[Signature - semaine]]&gt;_xlfn.NUMBERVALUE(TDB_ZONE!$B$3)-12,"oui","non"))</f>
        <v>non</v>
      </c>
    </row>
    <row r="132" spans="1:10" x14ac:dyDescent="0.35">
      <c r="A132">
        <v>1969</v>
      </c>
      <c r="B132" s="11">
        <v>750</v>
      </c>
      <c r="C132" s="9" t="s">
        <v>289</v>
      </c>
      <c r="D132" t="s">
        <v>8</v>
      </c>
      <c r="E132" s="1" t="s">
        <v>8</v>
      </c>
      <c r="F132" s="29" t="str">
        <f>IF(BDD_N[[#This Row],[Date de signature retraitée]]="NA","NA",IF(YEAR(BDD_N[[#This Row],[Date de signature retraitée]])=2022,"NA",WEEKNUM(BDD_N[[#This Row],[Date de signature retraitée]])))</f>
        <v>NA</v>
      </c>
      <c r="G132" t="str">
        <f>IFERROR(IF(_xlfn.NUMBERVALUE(BDD_N[[#This Row],[Signature - semaine]])&lt;=_xlfn.NUMBERVALUE(TDB_ZONE!$B$3),"oui","non"),"NA")</f>
        <v>NA</v>
      </c>
      <c r="H132" t="s">
        <v>8</v>
      </c>
      <c r="I132" t="s">
        <v>37</v>
      </c>
      <c r="J132" t="str">
        <f>IF(BDD_N[[#This Row],[Signature - semaine]]="NA","non",IF(BDD_N[[#This Row],[Signature - semaine]]&gt;_xlfn.NUMBERVALUE(TDB_ZONE!$B$3)-12,"oui","non"))</f>
        <v>non</v>
      </c>
    </row>
    <row r="133" spans="1:10" x14ac:dyDescent="0.35">
      <c r="A133">
        <v>3194</v>
      </c>
      <c r="B133" s="11">
        <v>1980</v>
      </c>
      <c r="C133" s="9" t="s">
        <v>288</v>
      </c>
      <c r="D133" t="s">
        <v>8</v>
      </c>
      <c r="E133" s="1" t="s">
        <v>8</v>
      </c>
      <c r="F133" s="29" t="str">
        <f>IF(BDD_N[[#This Row],[Date de signature retraitée]]="NA","NA",IF(YEAR(BDD_N[[#This Row],[Date de signature retraitée]])=2022,"NA",WEEKNUM(BDD_N[[#This Row],[Date de signature retraitée]])))</f>
        <v>NA</v>
      </c>
      <c r="G133" t="str">
        <f>IFERROR(IF(_xlfn.NUMBERVALUE(BDD_N[[#This Row],[Signature - semaine]])&lt;=_xlfn.NUMBERVALUE(TDB_ZONE!$B$3),"oui","non"),"NA")</f>
        <v>NA</v>
      </c>
      <c r="H133" t="s">
        <v>8</v>
      </c>
      <c r="I133" t="s">
        <v>37</v>
      </c>
      <c r="J133" t="str">
        <f>IF(BDD_N[[#This Row],[Signature - semaine]]="NA","non",IF(BDD_N[[#This Row],[Signature - semaine]]&gt;_xlfn.NUMBERVALUE(TDB_ZONE!$B$3)-12,"oui","non"))</f>
        <v>non</v>
      </c>
    </row>
    <row r="134" spans="1:10" x14ac:dyDescent="0.35">
      <c r="A134">
        <v>4451</v>
      </c>
      <c r="B134" s="11">
        <v>1300</v>
      </c>
      <c r="C134" s="9" t="s">
        <v>289</v>
      </c>
      <c r="D134" t="s">
        <v>4</v>
      </c>
      <c r="E134" s="1">
        <v>45012.638194444444</v>
      </c>
      <c r="F134" s="29">
        <f>IF(BDD_N[[#This Row],[Date de signature retraitée]]="NA","NA",IF(YEAR(BDD_N[[#This Row],[Date de signature retraitée]])=2022,"NA",WEEKNUM(BDD_N[[#This Row],[Date de signature retraitée]])))</f>
        <v>13</v>
      </c>
      <c r="G134" t="str">
        <f>IFERROR(IF(_xlfn.NUMBERVALUE(BDD_N[[#This Row],[Signature - semaine]])&lt;=_xlfn.NUMBERVALUE(TDB_ZONE!$B$3),"oui","non"),"NA")</f>
        <v>oui</v>
      </c>
      <c r="H134" t="s">
        <v>5</v>
      </c>
      <c r="I134" t="s">
        <v>36</v>
      </c>
      <c r="J134" t="str">
        <f>IF(BDD_N[[#This Row],[Signature - semaine]]="NA","non",IF(BDD_N[[#This Row],[Signature - semaine]]&gt;_xlfn.NUMBERVALUE(TDB_ZONE!$B$3)-12,"oui","non"))</f>
        <v>oui</v>
      </c>
    </row>
    <row r="135" spans="1:10" x14ac:dyDescent="0.35">
      <c r="A135">
        <v>2590</v>
      </c>
      <c r="B135" s="11">
        <v>750</v>
      </c>
      <c r="C135" s="9" t="s">
        <v>289</v>
      </c>
      <c r="D135" t="s">
        <v>4</v>
      </c>
      <c r="E135" s="1">
        <v>44662.409722222219</v>
      </c>
      <c r="F135" s="29" t="str">
        <f>IF(BDD_N[[#This Row],[Date de signature retraitée]]="NA","NA",IF(YEAR(BDD_N[[#This Row],[Date de signature retraitée]])=2022,"NA",WEEKNUM(BDD_N[[#This Row],[Date de signature retraitée]])))</f>
        <v>NA</v>
      </c>
      <c r="G135" t="str">
        <f>IFERROR(IF(_xlfn.NUMBERVALUE(BDD_N[[#This Row],[Signature - semaine]])&lt;=_xlfn.NUMBERVALUE(TDB_ZONE!$B$3),"oui","non"),"NA")</f>
        <v>NA</v>
      </c>
      <c r="H135" t="s">
        <v>5</v>
      </c>
      <c r="I135" t="s">
        <v>36</v>
      </c>
      <c r="J135" t="str">
        <f>IF(BDD_N[[#This Row],[Signature - semaine]]="NA","non",IF(BDD_N[[#This Row],[Signature - semaine]]&gt;_xlfn.NUMBERVALUE(TDB_ZONE!$B$3)-12,"oui","non"))</f>
        <v>non</v>
      </c>
    </row>
    <row r="136" spans="1:10" x14ac:dyDescent="0.35">
      <c r="A136">
        <v>2854</v>
      </c>
      <c r="B136" s="11">
        <v>750</v>
      </c>
      <c r="C136" s="9" t="s">
        <v>289</v>
      </c>
      <c r="D136" t="s">
        <v>4</v>
      </c>
      <c r="E136" s="1">
        <v>44769</v>
      </c>
      <c r="F136" s="29" t="str">
        <f>IF(BDD_N[[#This Row],[Date de signature retraitée]]="NA","NA",IF(YEAR(BDD_N[[#This Row],[Date de signature retraitée]])=2022,"NA",WEEKNUM(BDD_N[[#This Row],[Date de signature retraitée]])))</f>
        <v>NA</v>
      </c>
      <c r="G136" t="str">
        <f>IFERROR(IF(_xlfn.NUMBERVALUE(BDD_N[[#This Row],[Signature - semaine]])&lt;=_xlfn.NUMBERVALUE(TDB_ZONE!$B$3),"oui","non"),"NA")</f>
        <v>NA</v>
      </c>
      <c r="H136" t="s">
        <v>5</v>
      </c>
      <c r="I136" t="s">
        <v>36</v>
      </c>
      <c r="J136" t="str">
        <f>IF(BDD_N[[#This Row],[Signature - semaine]]="NA","non",IF(BDD_N[[#This Row],[Signature - semaine]]&gt;_xlfn.NUMBERVALUE(TDB_ZONE!$B$3)-12,"oui","non"))</f>
        <v>non</v>
      </c>
    </row>
    <row r="137" spans="1:10" x14ac:dyDescent="0.35">
      <c r="A137">
        <v>3939</v>
      </c>
      <c r="B137" s="11">
        <v>0</v>
      </c>
      <c r="C137" s="9" t="s">
        <v>289</v>
      </c>
      <c r="D137" t="s">
        <v>4</v>
      </c>
      <c r="E137" s="1">
        <v>44952.615972222222</v>
      </c>
      <c r="F137" s="29">
        <f>IF(BDD_N[[#This Row],[Date de signature retraitée]]="NA","NA",IF(YEAR(BDD_N[[#This Row],[Date de signature retraitée]])=2022,"NA",WEEKNUM(BDD_N[[#This Row],[Date de signature retraitée]])))</f>
        <v>4</v>
      </c>
      <c r="G137" t="str">
        <f>IFERROR(IF(_xlfn.NUMBERVALUE(BDD_N[[#This Row],[Signature - semaine]])&lt;=_xlfn.NUMBERVALUE(TDB_ZONE!$B$3),"oui","non"),"NA")</f>
        <v>oui</v>
      </c>
      <c r="H137" t="s">
        <v>18</v>
      </c>
      <c r="I137" t="s">
        <v>36</v>
      </c>
      <c r="J137" t="str">
        <f>IF(BDD_N[[#This Row],[Signature - semaine]]="NA","non",IF(BDD_N[[#This Row],[Signature - semaine]]&gt;_xlfn.NUMBERVALUE(TDB_ZONE!$B$3)-12,"oui","non"))</f>
        <v>oui</v>
      </c>
    </row>
    <row r="138" spans="1:10" x14ac:dyDescent="0.35">
      <c r="A138">
        <v>2973</v>
      </c>
      <c r="B138" s="11">
        <v>1100</v>
      </c>
      <c r="C138" s="9" t="s">
        <v>289</v>
      </c>
      <c r="D138" t="s">
        <v>4</v>
      </c>
      <c r="E138" s="1">
        <v>44742.512499999997</v>
      </c>
      <c r="F138" s="29" t="str">
        <f>IF(BDD_N[[#This Row],[Date de signature retraitée]]="NA","NA",IF(YEAR(BDD_N[[#This Row],[Date de signature retraitée]])=2022,"NA",WEEKNUM(BDD_N[[#This Row],[Date de signature retraitée]])))</f>
        <v>NA</v>
      </c>
      <c r="G138" t="str">
        <f>IFERROR(IF(_xlfn.NUMBERVALUE(BDD_N[[#This Row],[Signature - semaine]])&lt;=_xlfn.NUMBERVALUE(TDB_ZONE!$B$3),"oui","non"),"NA")</f>
        <v>NA</v>
      </c>
      <c r="H138" t="s">
        <v>5</v>
      </c>
      <c r="I138" t="s">
        <v>37</v>
      </c>
      <c r="J138" t="str">
        <f>IF(BDD_N[[#This Row],[Signature - semaine]]="NA","non",IF(BDD_N[[#This Row],[Signature - semaine]]&gt;_xlfn.NUMBERVALUE(TDB_ZONE!$B$3)-12,"oui","non"))</f>
        <v>non</v>
      </c>
    </row>
    <row r="139" spans="1:10" x14ac:dyDescent="0.35">
      <c r="A139">
        <v>3692</v>
      </c>
      <c r="B139" s="11">
        <v>100</v>
      </c>
      <c r="C139" s="9" t="s">
        <v>289</v>
      </c>
      <c r="D139" t="s">
        <v>4</v>
      </c>
      <c r="E139" s="1">
        <v>44910.392361111109</v>
      </c>
      <c r="F139" s="29" t="str">
        <f>IF(BDD_N[[#This Row],[Date de signature retraitée]]="NA","NA",IF(YEAR(BDD_N[[#This Row],[Date de signature retraitée]])=2022,"NA",WEEKNUM(BDD_N[[#This Row],[Date de signature retraitée]])))</f>
        <v>NA</v>
      </c>
      <c r="G139" t="str">
        <f>IFERROR(IF(_xlfn.NUMBERVALUE(BDD_N[[#This Row],[Signature - semaine]])&lt;=_xlfn.NUMBERVALUE(TDB_ZONE!$B$3),"oui","non"),"NA")</f>
        <v>NA</v>
      </c>
      <c r="H139" t="s">
        <v>5</v>
      </c>
      <c r="I139" t="s">
        <v>38</v>
      </c>
      <c r="J139" t="str">
        <f>IF(BDD_N[[#This Row],[Signature - semaine]]="NA","non",IF(BDD_N[[#This Row],[Signature - semaine]]&gt;_xlfn.NUMBERVALUE(TDB_ZONE!$B$3)-12,"oui","non"))</f>
        <v>non</v>
      </c>
    </row>
    <row r="140" spans="1:10" x14ac:dyDescent="0.35">
      <c r="A140">
        <v>3252</v>
      </c>
      <c r="B140" s="11">
        <v>1200</v>
      </c>
      <c r="C140" s="9" t="s">
        <v>289</v>
      </c>
      <c r="D140" t="s">
        <v>4</v>
      </c>
      <c r="E140" s="1">
        <v>44827.581944444442</v>
      </c>
      <c r="F140" s="29" t="str">
        <f>IF(BDD_N[[#This Row],[Date de signature retraitée]]="NA","NA",IF(YEAR(BDD_N[[#This Row],[Date de signature retraitée]])=2022,"NA",WEEKNUM(BDD_N[[#This Row],[Date de signature retraitée]])))</f>
        <v>NA</v>
      </c>
      <c r="G140" t="str">
        <f>IFERROR(IF(_xlfn.NUMBERVALUE(BDD_N[[#This Row],[Signature - semaine]])&lt;=_xlfn.NUMBERVALUE(TDB_ZONE!$B$3),"oui","non"),"NA")</f>
        <v>NA</v>
      </c>
      <c r="H140" t="s">
        <v>5</v>
      </c>
      <c r="I140" t="s">
        <v>38</v>
      </c>
      <c r="J140" t="str">
        <f>IF(BDD_N[[#This Row],[Signature - semaine]]="NA","non",IF(BDD_N[[#This Row],[Signature - semaine]]&gt;_xlfn.NUMBERVALUE(TDB_ZONE!$B$3)-12,"oui","non"))</f>
        <v>non</v>
      </c>
    </row>
    <row r="141" spans="1:10" x14ac:dyDescent="0.35">
      <c r="A141">
        <v>3693</v>
      </c>
      <c r="B141" s="11">
        <v>100</v>
      </c>
      <c r="C141" s="9" t="s">
        <v>289</v>
      </c>
      <c r="D141" t="s">
        <v>4</v>
      </c>
      <c r="E141" s="1">
        <v>44910.392361111109</v>
      </c>
      <c r="F141" s="29" t="str">
        <f>IF(BDD_N[[#This Row],[Date de signature retraitée]]="NA","NA",IF(YEAR(BDD_N[[#This Row],[Date de signature retraitée]])=2022,"NA",WEEKNUM(BDD_N[[#This Row],[Date de signature retraitée]])))</f>
        <v>NA</v>
      </c>
      <c r="G141" t="str">
        <f>IFERROR(IF(_xlfn.NUMBERVALUE(BDD_N[[#This Row],[Signature - semaine]])&lt;=_xlfn.NUMBERVALUE(TDB_ZONE!$B$3),"oui","non"),"NA")</f>
        <v>NA</v>
      </c>
      <c r="H141" t="s">
        <v>5</v>
      </c>
      <c r="I141" t="s">
        <v>36</v>
      </c>
      <c r="J141" t="str">
        <f>IF(BDD_N[[#This Row],[Signature - semaine]]="NA","non",IF(BDD_N[[#This Row],[Signature - semaine]]&gt;_xlfn.NUMBERVALUE(TDB_ZONE!$B$3)-12,"oui","non"))</f>
        <v>non</v>
      </c>
    </row>
    <row r="142" spans="1:10" x14ac:dyDescent="0.35">
      <c r="A142">
        <v>3694</v>
      </c>
      <c r="B142" s="11">
        <v>100</v>
      </c>
      <c r="C142" s="9" t="s">
        <v>289</v>
      </c>
      <c r="D142" t="s">
        <v>4</v>
      </c>
      <c r="E142" s="1">
        <v>44910.392361111109</v>
      </c>
      <c r="F142" s="29" t="str">
        <f>IF(BDD_N[[#This Row],[Date de signature retraitée]]="NA","NA",IF(YEAR(BDD_N[[#This Row],[Date de signature retraitée]])=2022,"NA",WEEKNUM(BDD_N[[#This Row],[Date de signature retraitée]])))</f>
        <v>NA</v>
      </c>
      <c r="G142" t="str">
        <f>IFERROR(IF(_xlfn.NUMBERVALUE(BDD_N[[#This Row],[Signature - semaine]])&lt;=_xlfn.NUMBERVALUE(TDB_ZONE!$B$3),"oui","non"),"NA")</f>
        <v>NA</v>
      </c>
      <c r="H142" t="s">
        <v>5</v>
      </c>
      <c r="I142" t="s">
        <v>38</v>
      </c>
      <c r="J142" t="str">
        <f>IF(BDD_N[[#This Row],[Signature - semaine]]="NA","non",IF(BDD_N[[#This Row],[Signature - semaine]]&gt;_xlfn.NUMBERVALUE(TDB_ZONE!$B$3)-12,"oui","non"))</f>
        <v>non</v>
      </c>
    </row>
    <row r="143" spans="1:10" x14ac:dyDescent="0.35">
      <c r="A143">
        <v>3695</v>
      </c>
      <c r="B143" s="11">
        <v>200</v>
      </c>
      <c r="C143" s="9" t="s">
        <v>289</v>
      </c>
      <c r="D143" t="s">
        <v>4</v>
      </c>
      <c r="E143" s="1">
        <v>44910.392361111109</v>
      </c>
      <c r="F143" s="29" t="str">
        <f>IF(BDD_N[[#This Row],[Date de signature retraitée]]="NA","NA",IF(YEAR(BDD_N[[#This Row],[Date de signature retraitée]])=2022,"NA",WEEKNUM(BDD_N[[#This Row],[Date de signature retraitée]])))</f>
        <v>NA</v>
      </c>
      <c r="G143" t="str">
        <f>IFERROR(IF(_xlfn.NUMBERVALUE(BDD_N[[#This Row],[Signature - semaine]])&lt;=_xlfn.NUMBERVALUE(TDB_ZONE!$B$3),"oui","non"),"NA")</f>
        <v>NA</v>
      </c>
      <c r="H143" t="s">
        <v>5</v>
      </c>
      <c r="I143" t="s">
        <v>38</v>
      </c>
      <c r="J143" t="str">
        <f>IF(BDD_N[[#This Row],[Signature - semaine]]="NA","non",IF(BDD_N[[#This Row],[Signature - semaine]]&gt;_xlfn.NUMBERVALUE(TDB_ZONE!$B$3)-12,"oui","non"))</f>
        <v>non</v>
      </c>
    </row>
    <row r="144" spans="1:10" x14ac:dyDescent="0.35">
      <c r="A144">
        <v>3052</v>
      </c>
      <c r="B144" s="11">
        <v>900</v>
      </c>
      <c r="C144" s="9" t="s">
        <v>289</v>
      </c>
      <c r="D144" t="s">
        <v>4</v>
      </c>
      <c r="E144" s="1">
        <v>44832</v>
      </c>
      <c r="F144" s="29" t="str">
        <f>IF(BDD_N[[#This Row],[Date de signature retraitée]]="NA","NA",IF(YEAR(BDD_N[[#This Row],[Date de signature retraitée]])=2022,"NA",WEEKNUM(BDD_N[[#This Row],[Date de signature retraitée]])))</f>
        <v>NA</v>
      </c>
      <c r="G144" t="str">
        <f>IFERROR(IF(_xlfn.NUMBERVALUE(BDD_N[[#This Row],[Signature - semaine]])&lt;=_xlfn.NUMBERVALUE(TDB_ZONE!$B$3),"oui","non"),"NA")</f>
        <v>NA</v>
      </c>
      <c r="H144" t="s">
        <v>5</v>
      </c>
      <c r="I144" t="s">
        <v>37</v>
      </c>
      <c r="J144" t="str">
        <f>IF(BDD_N[[#This Row],[Signature - semaine]]="NA","non",IF(BDD_N[[#This Row],[Signature - semaine]]&gt;_xlfn.NUMBERVALUE(TDB_ZONE!$B$3)-12,"oui","non"))</f>
        <v>non</v>
      </c>
    </row>
    <row r="145" spans="1:10" x14ac:dyDescent="0.35">
      <c r="A145">
        <v>4319</v>
      </c>
      <c r="B145" s="11">
        <v>1300</v>
      </c>
      <c r="C145" s="9" t="s">
        <v>289</v>
      </c>
      <c r="D145" t="s">
        <v>4</v>
      </c>
      <c r="E145" s="1">
        <v>44993.686805555553</v>
      </c>
      <c r="F145" s="29">
        <f>IF(BDD_N[[#This Row],[Date de signature retraitée]]="NA","NA",IF(YEAR(BDD_N[[#This Row],[Date de signature retraitée]])=2022,"NA",WEEKNUM(BDD_N[[#This Row],[Date de signature retraitée]])))</f>
        <v>10</v>
      </c>
      <c r="G145" t="str">
        <f>IFERROR(IF(_xlfn.NUMBERVALUE(BDD_N[[#This Row],[Signature - semaine]])&lt;=_xlfn.NUMBERVALUE(TDB_ZONE!$B$3),"oui","non"),"NA")</f>
        <v>oui</v>
      </c>
      <c r="H145" t="s">
        <v>5</v>
      </c>
      <c r="I145" t="s">
        <v>37</v>
      </c>
      <c r="J145" t="str">
        <f>IF(BDD_N[[#This Row],[Signature - semaine]]="NA","non",IF(BDD_N[[#This Row],[Signature - semaine]]&gt;_xlfn.NUMBERVALUE(TDB_ZONE!$B$3)-12,"oui","non"))</f>
        <v>oui</v>
      </c>
    </row>
    <row r="146" spans="1:10" x14ac:dyDescent="0.35">
      <c r="A146">
        <v>4319</v>
      </c>
      <c r="B146" s="11">
        <v>1170</v>
      </c>
      <c r="C146" s="9" t="s">
        <v>289</v>
      </c>
      <c r="D146" t="s">
        <v>4</v>
      </c>
      <c r="E146" s="1">
        <v>44993.686805555553</v>
      </c>
      <c r="F146" s="29">
        <f>IF(BDD_N[[#This Row],[Date de signature retraitée]]="NA","NA",IF(YEAR(BDD_N[[#This Row],[Date de signature retraitée]])=2022,"NA",WEEKNUM(BDD_N[[#This Row],[Date de signature retraitée]])))</f>
        <v>10</v>
      </c>
      <c r="G146" t="str">
        <f>IFERROR(IF(_xlfn.NUMBERVALUE(BDD_N[[#This Row],[Signature - semaine]])&lt;=_xlfn.NUMBERVALUE(TDB_ZONE!$B$3),"oui","non"),"NA")</f>
        <v>oui</v>
      </c>
      <c r="H146" t="s">
        <v>5</v>
      </c>
      <c r="I146" t="s">
        <v>37</v>
      </c>
      <c r="J146" t="str">
        <f>IF(BDD_N[[#This Row],[Signature - semaine]]="NA","non",IF(BDD_N[[#This Row],[Signature - semaine]]&gt;_xlfn.NUMBERVALUE(TDB_ZONE!$B$3)-12,"oui","non"))</f>
        <v>oui</v>
      </c>
    </row>
    <row r="147" spans="1:10" x14ac:dyDescent="0.35">
      <c r="A147">
        <v>3696</v>
      </c>
      <c r="B147" s="11">
        <v>100</v>
      </c>
      <c r="C147" s="9" t="s">
        <v>289</v>
      </c>
      <c r="D147" t="s">
        <v>4</v>
      </c>
      <c r="E147" s="1">
        <v>44910.392361111109</v>
      </c>
      <c r="F147" s="29" t="str">
        <f>IF(BDD_N[[#This Row],[Date de signature retraitée]]="NA","NA",IF(YEAR(BDD_N[[#This Row],[Date de signature retraitée]])=2022,"NA",WEEKNUM(BDD_N[[#This Row],[Date de signature retraitée]])))</f>
        <v>NA</v>
      </c>
      <c r="G147" t="str">
        <f>IFERROR(IF(_xlfn.NUMBERVALUE(BDD_N[[#This Row],[Signature - semaine]])&lt;=_xlfn.NUMBERVALUE(TDB_ZONE!$B$3),"oui","non"),"NA")</f>
        <v>NA</v>
      </c>
      <c r="H147" t="s">
        <v>5</v>
      </c>
      <c r="I147" t="s">
        <v>38</v>
      </c>
      <c r="J147" t="str">
        <f>IF(BDD_N[[#This Row],[Signature - semaine]]="NA","non",IF(BDD_N[[#This Row],[Signature - semaine]]&gt;_xlfn.NUMBERVALUE(TDB_ZONE!$B$3)-12,"oui","non"))</f>
        <v>non</v>
      </c>
    </row>
    <row r="148" spans="1:10" x14ac:dyDescent="0.35">
      <c r="A148">
        <v>3697</v>
      </c>
      <c r="B148" s="11">
        <v>100</v>
      </c>
      <c r="C148" s="9" t="s">
        <v>289</v>
      </c>
      <c r="D148" t="s">
        <v>4</v>
      </c>
      <c r="E148" s="1">
        <v>44910.392361111109</v>
      </c>
      <c r="F148" s="29" t="str">
        <f>IF(BDD_N[[#This Row],[Date de signature retraitée]]="NA","NA",IF(YEAR(BDD_N[[#This Row],[Date de signature retraitée]])=2022,"NA",WEEKNUM(BDD_N[[#This Row],[Date de signature retraitée]])))</f>
        <v>NA</v>
      </c>
      <c r="G148" t="str">
        <f>IFERROR(IF(_xlfn.NUMBERVALUE(BDD_N[[#This Row],[Signature - semaine]])&lt;=_xlfn.NUMBERVALUE(TDB_ZONE!$B$3),"oui","non"),"NA")</f>
        <v>NA</v>
      </c>
      <c r="H148" t="s">
        <v>5</v>
      </c>
      <c r="I148" t="s">
        <v>37</v>
      </c>
      <c r="J148" t="str">
        <f>IF(BDD_N[[#This Row],[Signature - semaine]]="NA","non",IF(BDD_N[[#This Row],[Signature - semaine]]&gt;_xlfn.NUMBERVALUE(TDB_ZONE!$B$3)-12,"oui","non"))</f>
        <v>non</v>
      </c>
    </row>
    <row r="149" spans="1:10" x14ac:dyDescent="0.35">
      <c r="A149">
        <v>4418</v>
      </c>
      <c r="B149" s="11">
        <v>1065.4000000000001</v>
      </c>
      <c r="C149" s="9" t="s">
        <v>288</v>
      </c>
      <c r="D149" t="s">
        <v>4</v>
      </c>
      <c r="E149" s="1">
        <v>45009</v>
      </c>
      <c r="F149" s="29">
        <f>IF(BDD_N[[#This Row],[Date de signature retraitée]]="NA","NA",IF(YEAR(BDD_N[[#This Row],[Date de signature retraitée]])=2022,"NA",WEEKNUM(BDD_N[[#This Row],[Date de signature retraitée]])))</f>
        <v>12</v>
      </c>
      <c r="G149" t="str">
        <f>IFERROR(IF(_xlfn.NUMBERVALUE(BDD_N[[#This Row],[Signature - semaine]])&lt;=_xlfn.NUMBERVALUE(TDB_ZONE!$B$3),"oui","non"),"NA")</f>
        <v>oui</v>
      </c>
      <c r="H149" t="s">
        <v>22</v>
      </c>
      <c r="I149" t="s">
        <v>37</v>
      </c>
      <c r="J149" t="str">
        <f>IF(BDD_N[[#This Row],[Signature - semaine]]="NA","non",IF(BDD_N[[#This Row],[Signature - semaine]]&gt;_xlfn.NUMBERVALUE(TDB_ZONE!$B$3)-12,"oui","non"))</f>
        <v>oui</v>
      </c>
    </row>
    <row r="150" spans="1:10" x14ac:dyDescent="0.35">
      <c r="A150">
        <v>3698</v>
      </c>
      <c r="B150" s="11">
        <v>100</v>
      </c>
      <c r="C150" s="9" t="s">
        <v>289</v>
      </c>
      <c r="D150" t="s">
        <v>4</v>
      </c>
      <c r="E150" s="1">
        <v>44910.392361111109</v>
      </c>
      <c r="F150" s="29" t="str">
        <f>IF(BDD_N[[#This Row],[Date de signature retraitée]]="NA","NA",IF(YEAR(BDD_N[[#This Row],[Date de signature retraitée]])=2022,"NA",WEEKNUM(BDD_N[[#This Row],[Date de signature retraitée]])))</f>
        <v>NA</v>
      </c>
      <c r="G150" t="str">
        <f>IFERROR(IF(_xlfn.NUMBERVALUE(BDD_N[[#This Row],[Signature - semaine]])&lt;=_xlfn.NUMBERVALUE(TDB_ZONE!$B$3),"oui","non"),"NA")</f>
        <v>NA</v>
      </c>
      <c r="H150" t="s">
        <v>5</v>
      </c>
      <c r="I150" t="s">
        <v>38</v>
      </c>
      <c r="J150" t="str">
        <f>IF(BDD_N[[#This Row],[Signature - semaine]]="NA","non",IF(BDD_N[[#This Row],[Signature - semaine]]&gt;_xlfn.NUMBERVALUE(TDB_ZONE!$B$3)-12,"oui","non"))</f>
        <v>non</v>
      </c>
    </row>
    <row r="151" spans="1:10" x14ac:dyDescent="0.35">
      <c r="A151">
        <v>4360</v>
      </c>
      <c r="B151" s="11">
        <v>5450</v>
      </c>
      <c r="C151" s="9" t="s">
        <v>289</v>
      </c>
      <c r="D151" t="s">
        <v>10</v>
      </c>
      <c r="E151" s="1" t="s">
        <v>8</v>
      </c>
      <c r="F151" s="29" t="str">
        <f>IF(BDD_N[[#This Row],[Date de signature retraitée]]="NA","NA",IF(YEAR(BDD_N[[#This Row],[Date de signature retraitée]])=2022,"NA",WEEKNUM(BDD_N[[#This Row],[Date de signature retraitée]])))</f>
        <v>NA</v>
      </c>
      <c r="G151" t="str">
        <f>IFERROR(IF(_xlfn.NUMBERVALUE(BDD_N[[#This Row],[Signature - semaine]])&lt;=_xlfn.NUMBERVALUE(TDB_ZONE!$B$3),"oui","non"),"NA")</f>
        <v>NA</v>
      </c>
      <c r="H151" t="s">
        <v>5</v>
      </c>
      <c r="I151" t="s">
        <v>36</v>
      </c>
      <c r="J151" t="str">
        <f>IF(BDD_N[[#This Row],[Signature - semaine]]="NA","non",IF(BDD_N[[#This Row],[Signature - semaine]]&gt;_xlfn.NUMBERVALUE(TDB_ZONE!$B$3)-12,"oui","non"))</f>
        <v>non</v>
      </c>
    </row>
    <row r="152" spans="1:10" x14ac:dyDescent="0.35">
      <c r="A152">
        <v>3699</v>
      </c>
      <c r="B152" s="11">
        <v>100</v>
      </c>
      <c r="C152" s="9" t="s">
        <v>289</v>
      </c>
      <c r="D152" t="s">
        <v>4</v>
      </c>
      <c r="E152" s="1">
        <v>44910.392361111109</v>
      </c>
      <c r="F152" s="29" t="str">
        <f>IF(BDD_N[[#This Row],[Date de signature retraitée]]="NA","NA",IF(YEAR(BDD_N[[#This Row],[Date de signature retraitée]])=2022,"NA",WEEKNUM(BDD_N[[#This Row],[Date de signature retraitée]])))</f>
        <v>NA</v>
      </c>
      <c r="G152" t="str">
        <f>IFERROR(IF(_xlfn.NUMBERVALUE(BDD_N[[#This Row],[Signature - semaine]])&lt;=_xlfn.NUMBERVALUE(TDB_ZONE!$B$3),"oui","non"),"NA")</f>
        <v>NA</v>
      </c>
      <c r="H152" t="s">
        <v>5</v>
      </c>
      <c r="I152" t="s">
        <v>37</v>
      </c>
      <c r="J152" t="str">
        <f>IF(BDD_N[[#This Row],[Signature - semaine]]="NA","non",IF(BDD_N[[#This Row],[Signature - semaine]]&gt;_xlfn.NUMBERVALUE(TDB_ZONE!$B$3)-12,"oui","non"))</f>
        <v>non</v>
      </c>
    </row>
    <row r="153" spans="1:10" x14ac:dyDescent="0.35">
      <c r="A153">
        <v>2990</v>
      </c>
      <c r="B153" s="11">
        <v>1900</v>
      </c>
      <c r="C153" s="9" t="s">
        <v>288</v>
      </c>
      <c r="D153" t="s">
        <v>10</v>
      </c>
      <c r="E153" s="1" t="s">
        <v>8</v>
      </c>
      <c r="F153" s="29" t="str">
        <f>IF(BDD_N[[#This Row],[Date de signature retraitée]]="NA","NA",IF(YEAR(BDD_N[[#This Row],[Date de signature retraitée]])=2022,"NA",WEEKNUM(BDD_N[[#This Row],[Date de signature retraitée]])))</f>
        <v>NA</v>
      </c>
      <c r="G153" t="str">
        <f>IFERROR(IF(_xlfn.NUMBERVALUE(BDD_N[[#This Row],[Signature - semaine]])&lt;=_xlfn.NUMBERVALUE(TDB_ZONE!$B$3),"oui","non"),"NA")</f>
        <v>NA</v>
      </c>
      <c r="H153" t="s">
        <v>5</v>
      </c>
      <c r="I153" t="s">
        <v>37</v>
      </c>
      <c r="J153" t="str">
        <f>IF(BDD_N[[#This Row],[Signature - semaine]]="NA","non",IF(BDD_N[[#This Row],[Signature - semaine]]&gt;_xlfn.NUMBERVALUE(TDB_ZONE!$B$3)-12,"oui","non"))</f>
        <v>non</v>
      </c>
    </row>
    <row r="154" spans="1:10" x14ac:dyDescent="0.35">
      <c r="A154">
        <v>1984</v>
      </c>
      <c r="B154" s="11">
        <v>950</v>
      </c>
      <c r="C154" s="9" t="s">
        <v>289</v>
      </c>
      <c r="D154" t="s">
        <v>10</v>
      </c>
      <c r="E154" s="1" t="s">
        <v>8</v>
      </c>
      <c r="F154" s="29" t="str">
        <f>IF(BDD_N[[#This Row],[Date de signature retraitée]]="NA","NA",IF(YEAR(BDD_N[[#This Row],[Date de signature retraitée]])=2022,"NA",WEEKNUM(BDD_N[[#This Row],[Date de signature retraitée]])))</f>
        <v>NA</v>
      </c>
      <c r="G154" t="str">
        <f>IFERROR(IF(_xlfn.NUMBERVALUE(BDD_N[[#This Row],[Signature - semaine]])&lt;=_xlfn.NUMBERVALUE(TDB_ZONE!$B$3),"oui","non"),"NA")</f>
        <v>NA</v>
      </c>
      <c r="H154" t="s">
        <v>5</v>
      </c>
      <c r="I154" t="s">
        <v>37</v>
      </c>
      <c r="J154" t="str">
        <f>IF(BDD_N[[#This Row],[Signature - semaine]]="NA","non",IF(BDD_N[[#This Row],[Signature - semaine]]&gt;_xlfn.NUMBERVALUE(TDB_ZONE!$B$3)-12,"oui","non"))</f>
        <v>non</v>
      </c>
    </row>
    <row r="155" spans="1:10" x14ac:dyDescent="0.35">
      <c r="A155">
        <v>4051</v>
      </c>
      <c r="B155" s="11">
        <v>3450</v>
      </c>
      <c r="C155" s="9" t="s">
        <v>288</v>
      </c>
      <c r="D155" t="s">
        <v>4</v>
      </c>
      <c r="E155" s="1">
        <v>45020</v>
      </c>
      <c r="F155" s="29">
        <f>IF(BDD_N[[#This Row],[Date de signature retraitée]]="NA","NA",IF(YEAR(BDD_N[[#This Row],[Date de signature retraitée]])=2022,"NA",WEEKNUM(BDD_N[[#This Row],[Date de signature retraitée]])))</f>
        <v>14</v>
      </c>
      <c r="G155" t="str">
        <f>IFERROR(IF(_xlfn.NUMBERVALUE(BDD_N[[#This Row],[Signature - semaine]])&lt;=_xlfn.NUMBERVALUE(TDB_ZONE!$B$3),"oui","non"),"NA")</f>
        <v>oui</v>
      </c>
      <c r="H155" t="s">
        <v>5</v>
      </c>
      <c r="I155" t="s">
        <v>36</v>
      </c>
      <c r="J155" t="str">
        <f>IF(BDD_N[[#This Row],[Signature - semaine]]="NA","non",IF(BDD_N[[#This Row],[Signature - semaine]]&gt;_xlfn.NUMBERVALUE(TDB_ZONE!$B$3)-12,"oui","non"))</f>
        <v>oui</v>
      </c>
    </row>
    <row r="156" spans="1:10" x14ac:dyDescent="0.35">
      <c r="A156">
        <v>5999</v>
      </c>
      <c r="B156" s="11">
        <v>1500</v>
      </c>
      <c r="C156" s="28" t="s">
        <v>288</v>
      </c>
      <c r="D156" s="29" t="s">
        <v>4</v>
      </c>
      <c r="E156" s="1">
        <v>44992</v>
      </c>
      <c r="F156" s="29">
        <f>IF(BDD_N[[#This Row],[Date de signature retraitée]]="NA","NA",IF(YEAR(BDD_N[[#This Row],[Date de signature retraitée]])=2022,"NA",WEEKNUM(BDD_N[[#This Row],[Date de signature retraitée]])))</f>
        <v>10</v>
      </c>
      <c r="G156" t="str">
        <f>IFERROR(IF(_xlfn.NUMBERVALUE(BDD_N[[#This Row],[Signature - semaine]])&lt;=_xlfn.NUMBERVALUE(TDB_ZONE!$B$3),"oui","non"),"NA")</f>
        <v>oui</v>
      </c>
      <c r="H156" s="29" t="s">
        <v>5</v>
      </c>
      <c r="I156" s="29" t="s">
        <v>37</v>
      </c>
      <c r="J156" t="str">
        <f>IF(BDD_N[[#This Row],[Signature - semaine]]="NA","non",IF(BDD_N[[#This Row],[Signature - semaine]]&gt;_xlfn.NUMBERVALUE(TDB_ZONE!$B$3)-12,"oui","non"))</f>
        <v>oui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51776-7FF6-41A1-A957-6BD62609F21B}">
  <sheetPr codeName="Feuil14">
    <tabColor rgb="FF00A9B2"/>
  </sheetPr>
  <dimension ref="B1:K12"/>
  <sheetViews>
    <sheetView showGridLines="0" zoomScale="115" zoomScaleNormal="115" zoomScaleSheetLayoutView="115" workbookViewId="0">
      <selection activeCell="F17" sqref="F17"/>
    </sheetView>
  </sheetViews>
  <sheetFormatPr baseColWidth="10" defaultColWidth="11.453125" defaultRowHeight="14.5" x14ac:dyDescent="0.35"/>
  <cols>
    <col min="1" max="1" width="3.1796875" customWidth="1"/>
    <col min="2" max="2" width="8.90625" customWidth="1"/>
    <col min="3" max="3" width="11.6328125" customWidth="1"/>
    <col min="4" max="4" width="6.453125" customWidth="1"/>
    <col min="5" max="5" width="21.1796875" customWidth="1"/>
    <col min="6" max="11" width="15.1796875" customWidth="1"/>
  </cols>
  <sheetData>
    <row r="1" spans="2:11" ht="15" thickBot="1" x14ac:dyDescent="0.4"/>
    <row r="2" spans="2:11" ht="15" thickBot="1" x14ac:dyDescent="0.4">
      <c r="B2" s="4" t="s">
        <v>43</v>
      </c>
      <c r="C2" s="4" t="s">
        <v>44</v>
      </c>
    </row>
    <row r="3" spans="2:11" ht="15" thickBot="1" x14ac:dyDescent="0.4">
      <c r="B3" s="5">
        <v>15</v>
      </c>
      <c r="C3" s="5" t="s">
        <v>23</v>
      </c>
    </row>
    <row r="5" spans="2:11" x14ac:dyDescent="0.35">
      <c r="C5" s="3"/>
    </row>
    <row r="6" spans="2:11" ht="44" customHeight="1" x14ac:dyDescent="0.35">
      <c r="F6" s="16" t="s">
        <v>284</v>
      </c>
      <c r="G6" s="16" t="s">
        <v>285</v>
      </c>
      <c r="H6" s="17" t="s">
        <v>45</v>
      </c>
      <c r="I6" s="16" t="s">
        <v>286</v>
      </c>
      <c r="J6" s="16" t="s">
        <v>287</v>
      </c>
      <c r="K6" s="17" t="s">
        <v>45</v>
      </c>
    </row>
    <row r="7" spans="2:11" ht="14.5" customHeight="1" x14ac:dyDescent="0.35">
      <c r="B7" s="8"/>
      <c r="C7" t="s">
        <v>37</v>
      </c>
      <c r="D7" s="23"/>
      <c r="E7" s="18"/>
      <c r="F7" s="14">
        <f>SUMIFS(BDD_N[[Montant ]],BDD_N[Scope ?],"scope",BDD_N[Statut à date],"Gagné",BDD_N[3DMG],"oui",BDD_N[Chargé d''affaires],TDB_ZONE!$C7,BDD_N[Pole],"FAC")</f>
        <v>5300</v>
      </c>
      <c r="G7" s="14"/>
      <c r="H7" s="14"/>
      <c r="I7" s="14">
        <f>SUMIFS(BDD_N[[Montant ]],BDD_N[Scope ?],"scope",BDD_N[Statut à date],"Gagné",BDD_N[Signature - YTD],"oui",BDD_N[Chargé d''affaires],TDB_ZONE!$C7,BDD_N[Pole],"FAC")</f>
        <v>7945</v>
      </c>
      <c r="J7" s="15"/>
      <c r="K7" s="14"/>
    </row>
    <row r="8" spans="2:11" x14ac:dyDescent="0.35">
      <c r="C8" t="s">
        <v>36</v>
      </c>
      <c r="D8" s="23"/>
      <c r="E8" s="18"/>
      <c r="F8" s="14">
        <f>SUMIFS(BDD_N[[Montant ]],BDD_N[Scope ?],"scope",BDD_N[Statut à date],"Gagné",BDD_N[3DMG],"oui",BDD_N[Chargé d''affaires],TDB_ZONE!$C8,BDD_N[Pole],"FAC")</f>
        <v>3450</v>
      </c>
      <c r="G8" s="19"/>
      <c r="H8" s="19"/>
      <c r="I8" s="14">
        <f>SUMIFS(BDD_N[[Montant ]],BDD_N[Scope ?],"scope",BDD_N[Statut à date],"Gagné",BDD_N[Signature - YTD],"oui",BDD_N[Chargé d''affaires],TDB_ZONE!$C8,BDD_N[Pole],"FAC")</f>
        <v>6950</v>
      </c>
      <c r="J8" s="20"/>
      <c r="K8" s="19"/>
    </row>
    <row r="9" spans="2:11" x14ac:dyDescent="0.35">
      <c r="C9" t="s">
        <v>38</v>
      </c>
      <c r="D9" s="23"/>
      <c r="E9" s="18"/>
      <c r="F9" s="14">
        <f>SUMIFS(BDD_N[[Montant ]],BDD_N[Scope ?],"scope",BDD_N[Statut à date],"Gagné",BDD_N[3DMG],"oui",BDD_N[Chargé d''affaires],TDB_ZONE!$C9,BDD_N[Pole],"FAC")</f>
        <v>6325</v>
      </c>
      <c r="G9" s="19"/>
      <c r="H9" s="19"/>
      <c r="I9" s="14">
        <f>SUMIFS(BDD_N[[Montant ]],BDD_N[Scope ?],"scope",BDD_N[Statut à date],"Gagné",BDD_N[Signature - YTD],"oui",BDD_N[Chargé d''affaires],TDB_ZONE!$C9,BDD_N[Pole],"FAC")</f>
        <v>6325</v>
      </c>
      <c r="J9" s="20"/>
      <c r="K9" s="19"/>
    </row>
    <row r="10" spans="2:11" x14ac:dyDescent="0.35">
      <c r="C10" t="s">
        <v>281</v>
      </c>
      <c r="D10" s="23"/>
      <c r="E10" s="18"/>
      <c r="F10" s="14">
        <f>SUMIFS(BDD_N[[Montant ]],BDD_N[Scope ?],"scope",BDD_N[Statut à date],"Gagné",BDD_N[3DMG],"oui",BDD_N[Chargé d''affaires],TDB_ZONE!$C10,BDD_N[Pole],"FAC")/1000</f>
        <v>0</v>
      </c>
      <c r="G10" s="19"/>
      <c r="H10" s="19"/>
      <c r="I10" s="14">
        <f>SUMIFS(BDD_N[[Montant ]],BDD_N[Scope ?],"scope",BDD_N[Statut à date],"Gagné",BDD_N[Signature - YTD],"oui",BDD_N[Chargé d''affaires],TDB_ZONE!$C10,BDD_N[Pole],"FAC")</f>
        <v>0</v>
      </c>
      <c r="J10" s="20"/>
      <c r="K10" s="19"/>
    </row>
    <row r="11" spans="2:11" ht="2.25" customHeight="1" x14ac:dyDescent="0.35">
      <c r="D11" s="23"/>
      <c r="E11" s="21"/>
      <c r="F11" s="14"/>
      <c r="J11" s="22"/>
    </row>
    <row r="12" spans="2:11" x14ac:dyDescent="0.35">
      <c r="D12" s="23"/>
      <c r="E12" s="18" t="s">
        <v>282</v>
      </c>
      <c r="F12" s="14">
        <f>SUM(F7:F10)</f>
        <v>15075</v>
      </c>
      <c r="G12" s="14"/>
      <c r="H12" s="14"/>
      <c r="I12" s="14">
        <f>SUM(I7:I10)</f>
        <v>21220</v>
      </c>
      <c r="J12" s="15"/>
      <c r="K12" s="14"/>
    </row>
  </sheetData>
  <mergeCells count="1">
    <mergeCell ref="D7:D12"/>
  </mergeCells>
  <pageMargins left="0.7" right="0.7" top="0.75" bottom="0.75" header="0.3" footer="0.3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4" r:id="rId4" name="Button 4">
              <controlPr defaultSize="0" print="0" autoFill="0" autoPict="0" macro="[0]!AfficherDetails">
                <anchor moveWithCells="1" sizeWithCells="1">
                  <from>
                    <xdr:col>7</xdr:col>
                    <xdr:colOff>336550</xdr:colOff>
                    <xdr:row>1</xdr:row>
                    <xdr:rowOff>107950</xdr:rowOff>
                  </from>
                  <to>
                    <xdr:col>8</xdr:col>
                    <xdr:colOff>381000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87C355-076A-4648-B614-2B9B20C6B9E1}">
          <x14:formula1>
            <xm:f>_Params!$B$3:$B$55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3D81-3805-440F-AD68-9A9846005C82}">
  <sheetPr>
    <tabColor rgb="FFFF0000"/>
  </sheetPr>
  <dimension ref="A1:I3"/>
  <sheetViews>
    <sheetView workbookViewId="0">
      <selection activeCell="H6" sqref="H6"/>
    </sheetView>
  </sheetViews>
  <sheetFormatPr baseColWidth="10" defaultRowHeight="14.5" x14ac:dyDescent="0.35"/>
  <sheetData>
    <row r="1" spans="1:9" ht="43.5" x14ac:dyDescent="0.35">
      <c r="A1" s="30" t="s">
        <v>39</v>
      </c>
      <c r="B1" s="31" t="s">
        <v>40</v>
      </c>
      <c r="C1" s="32" t="s">
        <v>41</v>
      </c>
      <c r="D1" s="32" t="s">
        <v>32</v>
      </c>
      <c r="E1" s="32" t="s">
        <v>33</v>
      </c>
      <c r="F1" s="32" t="s">
        <v>35</v>
      </c>
      <c r="G1" s="32" t="s">
        <v>42</v>
      </c>
      <c r="H1" s="32" t="s">
        <v>278</v>
      </c>
      <c r="I1" s="33" t="s">
        <v>283</v>
      </c>
    </row>
    <row r="2" spans="1:9" x14ac:dyDescent="0.35">
      <c r="A2" s="24">
        <v>4233</v>
      </c>
      <c r="B2" s="34">
        <v>3800</v>
      </c>
      <c r="C2" s="35" t="s">
        <v>288</v>
      </c>
      <c r="D2" s="25" t="s">
        <v>4</v>
      </c>
      <c r="E2" s="36">
        <v>44992</v>
      </c>
      <c r="F2" s="25" t="s">
        <v>290</v>
      </c>
      <c r="G2" s="25" t="s">
        <v>5</v>
      </c>
      <c r="H2" s="25" t="s">
        <v>37</v>
      </c>
      <c r="I2" s="27" t="s">
        <v>290</v>
      </c>
    </row>
    <row r="3" spans="1:9" x14ac:dyDescent="0.35">
      <c r="A3" s="26">
        <v>5999</v>
      </c>
      <c r="B3" s="37">
        <v>1500</v>
      </c>
      <c r="C3" s="38" t="s">
        <v>288</v>
      </c>
      <c r="D3" s="39" t="s">
        <v>4</v>
      </c>
      <c r="E3" s="40">
        <v>44992</v>
      </c>
      <c r="F3" s="39" t="s">
        <v>290</v>
      </c>
      <c r="G3" s="39" t="s">
        <v>5</v>
      </c>
      <c r="H3" s="39" t="s">
        <v>37</v>
      </c>
      <c r="I3" s="41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_Params</vt:lpstr>
      <vt:lpstr>BDD_N</vt:lpstr>
      <vt:lpstr>TDB_ZONE</vt:lpstr>
      <vt:lpstr>Résultat souhaité</vt:lpstr>
      <vt:lpstr>TDB_ZONE!Zone_d_impression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CASTAING François-Xavier</dc:creator>
  <cp:keywords/>
  <dc:description/>
  <cp:lastModifiedBy>CASTAING François-Xavier</cp:lastModifiedBy>
  <cp:revision/>
  <dcterms:created xsi:type="dcterms:W3CDTF">2023-03-01T06:58:13Z</dcterms:created>
  <dcterms:modified xsi:type="dcterms:W3CDTF">2023-04-18T14:25:09Z</dcterms:modified>
  <cp:category/>
  <cp:contentStatus/>
</cp:coreProperties>
</file>