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32F537B3-5D40-41E8-896D-23603AF3201E}" xr6:coauthVersionLast="47" xr6:coauthVersionMax="47" xr10:uidLastSave="{00000000-0000-0000-0000-000000000000}"/>
  <bookViews>
    <workbookView xWindow="-120" yWindow="-120" windowWidth="24240" windowHeight="13050" activeTab="2" xr2:uid="{FF526E63-AB01-4007-9D27-B90EF51961B6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_1" localSheetId="1">Feuil2!$B$9</definedName>
    <definedName name="a_1" localSheetId="2">Feuil3!$B$9</definedName>
    <definedName name="a_1">Feuil1!$B$9</definedName>
    <definedName name="a_2" localSheetId="1">Feuil2!$C$9</definedName>
    <definedName name="a_2" localSheetId="2">Feuil3!$C$9</definedName>
    <definedName name="a_2">Feuil1!$C$9</definedName>
    <definedName name="a_3" localSheetId="1">Feuil2!$D$9</definedName>
    <definedName name="a_3" localSheetId="2">Feuil3!$D$9</definedName>
    <definedName name="a_3">Feuil1!$D$9</definedName>
    <definedName name="b_1" localSheetId="1">Feuil2!$B$7</definedName>
    <definedName name="b_1" localSheetId="2">Feuil3!$B$7</definedName>
    <definedName name="b_1">Feuil1!$B$7</definedName>
    <definedName name="b_2" localSheetId="1">Feuil2!$C$7</definedName>
    <definedName name="b_2" localSheetId="2">Feuil3!$C$7</definedName>
    <definedName name="b_2">Feuil1!$C$7</definedName>
    <definedName name="b_3" localSheetId="1">Feuil2!$D$7</definedName>
    <definedName name="b_3" localSheetId="2">Feuil3!$D$7</definedName>
    <definedName name="b_3">Feuil1!$D$7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3" l="1"/>
  <c r="F31" i="3"/>
  <c r="F32" i="3"/>
  <c r="F33" i="3"/>
  <c r="F34" i="3"/>
  <c r="F35" i="3"/>
  <c r="F23" i="3"/>
  <c r="F24" i="3"/>
  <c r="F25" i="3"/>
  <c r="F26" i="3"/>
  <c r="F27" i="3"/>
  <c r="F29" i="3"/>
  <c r="F28" i="3"/>
  <c r="B24" i="3"/>
  <c r="H5" i="3"/>
  <c r="D9" i="3" s="1"/>
  <c r="G5" i="3"/>
  <c r="C9" i="3" s="1"/>
  <c r="F5" i="3"/>
  <c r="B9" i="3" s="1"/>
  <c r="H5" i="2"/>
  <c r="D9" i="2" s="1"/>
  <c r="G5" i="2"/>
  <c r="C9" i="2" s="1"/>
  <c r="F5" i="2"/>
  <c r="B9" i="2" s="1"/>
  <c r="B7" i="2" s="1"/>
  <c r="B9" i="1"/>
  <c r="C24" i="1" s="1"/>
  <c r="D9" i="1"/>
  <c r="D11" i="1" s="1"/>
  <c r="B25" i="3" l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E32" i="3"/>
  <c r="E30" i="3"/>
  <c r="B7" i="3"/>
  <c r="C27" i="3" s="1"/>
  <c r="D7" i="3"/>
  <c r="E31" i="3" s="1"/>
  <c r="C7" i="3"/>
  <c r="D34" i="3" s="1"/>
  <c r="C25" i="2"/>
  <c r="C24" i="2"/>
  <c r="C28" i="2"/>
  <c r="B11" i="2"/>
  <c r="C23" i="2"/>
  <c r="C27" i="2"/>
  <c r="D7" i="2"/>
  <c r="C29" i="2"/>
  <c r="E23" i="2"/>
  <c r="C26" i="2"/>
  <c r="C7" i="2"/>
  <c r="B14" i="2"/>
  <c r="F14" i="2" s="1"/>
  <c r="C27" i="1"/>
  <c r="E25" i="1"/>
  <c r="C23" i="1"/>
  <c r="C26" i="1"/>
  <c r="E28" i="1"/>
  <c r="E24" i="1"/>
  <c r="C29" i="1"/>
  <c r="C25" i="1"/>
  <c r="C32" i="1" s="1"/>
  <c r="E27" i="1"/>
  <c r="C28" i="1"/>
  <c r="E23" i="1"/>
  <c r="E26" i="1"/>
  <c r="E29" i="1"/>
  <c r="C9" i="1"/>
  <c r="B11" i="1"/>
  <c r="C34" i="3" l="1"/>
  <c r="C29" i="3"/>
  <c r="C28" i="3"/>
  <c r="E27" i="3"/>
  <c r="C11" i="3"/>
  <c r="E26" i="3"/>
  <c r="E25" i="3"/>
  <c r="E24" i="3"/>
  <c r="E29" i="3"/>
  <c r="D24" i="3"/>
  <c r="D30" i="3"/>
  <c r="C25" i="3"/>
  <c r="C31" i="3"/>
  <c r="D28" i="3"/>
  <c r="D33" i="3"/>
  <c r="D31" i="3"/>
  <c r="C33" i="3"/>
  <c r="C32" i="3"/>
  <c r="E28" i="3"/>
  <c r="E33" i="3"/>
  <c r="D29" i="3"/>
  <c r="C24" i="3"/>
  <c r="C30" i="3"/>
  <c r="C26" i="3"/>
  <c r="D25" i="3"/>
  <c r="D27" i="3"/>
  <c r="D32" i="3"/>
  <c r="D26" i="3"/>
  <c r="D23" i="3"/>
  <c r="D35" i="3"/>
  <c r="D11" i="3"/>
  <c r="C23" i="3"/>
  <c r="E34" i="3"/>
  <c r="E35" i="3"/>
  <c r="C35" i="3"/>
  <c r="B11" i="3"/>
  <c r="E32" i="1"/>
  <c r="B14" i="3"/>
  <c r="B17" i="3"/>
  <c r="E23" i="3"/>
  <c r="E25" i="2"/>
  <c r="E29" i="2"/>
  <c r="E24" i="2"/>
  <c r="D25" i="2"/>
  <c r="F25" i="2" s="1"/>
  <c r="D24" i="2"/>
  <c r="F24" i="2" s="1"/>
  <c r="B17" i="2"/>
  <c r="F17" i="2" s="1"/>
  <c r="E27" i="2"/>
  <c r="E28" i="2"/>
  <c r="E26" i="2"/>
  <c r="D11" i="2"/>
  <c r="C11" i="2"/>
  <c r="D28" i="2"/>
  <c r="F28" i="2" s="1"/>
  <c r="D23" i="2"/>
  <c r="F23" i="2" s="1"/>
  <c r="D27" i="2"/>
  <c r="F27" i="2" s="1"/>
  <c r="D26" i="2"/>
  <c r="D29" i="2"/>
  <c r="F29" i="2" s="1"/>
  <c r="B15" i="2"/>
  <c r="F15" i="2" s="1"/>
  <c r="D27" i="1"/>
  <c r="D24" i="1"/>
  <c r="D28" i="1"/>
  <c r="D25" i="1"/>
  <c r="D32" i="1" s="1"/>
  <c r="D29" i="1"/>
  <c r="D26" i="1"/>
  <c r="D23" i="1"/>
  <c r="C11" i="1"/>
  <c r="B14" i="1"/>
  <c r="B17" i="1"/>
  <c r="F14" i="3" l="1"/>
  <c r="B15" i="3"/>
  <c r="F15" i="3" s="1"/>
  <c r="F17" i="3"/>
  <c r="B18" i="3"/>
  <c r="F18" i="3" s="1"/>
  <c r="B18" i="2"/>
  <c r="F18" i="2" s="1"/>
  <c r="B18" i="1"/>
  <c r="F18" i="1" s="1"/>
  <c r="F17" i="1"/>
  <c r="B15" i="1"/>
  <c r="F15" i="1" s="1"/>
  <c r="F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B5" authorId="0" shapeId="0" xr:uid="{A4154597-B411-4F09-8CE9-2EC80D226E87}">
      <text>
        <r>
          <rPr>
            <b/>
            <sz val="9"/>
            <color indexed="81"/>
            <rFont val="Tahoma"/>
            <family val="2"/>
          </rPr>
          <t>Déterminé graphiquement ici</t>
        </r>
      </text>
    </comment>
    <comment ref="A14" authorId="0" shapeId="0" xr:uid="{D76B7FCC-9783-4C4D-8AF9-A982249B92E9}">
      <text>
        <r>
          <rPr>
            <b/>
            <sz val="9"/>
            <color indexed="81"/>
            <rFont val="Tahoma"/>
            <family val="2"/>
          </rPr>
          <t xml:space="preserve">a1x+b1 = a2x+ b2 -&gt; x = (b2 - b1) / (a1 - a2) </t>
        </r>
      </text>
    </comment>
    <comment ref="A15" authorId="0" shapeId="0" xr:uid="{819AA3CD-C938-4F6A-823A-D756BEC81151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  <comment ref="A17" authorId="0" shapeId="0" xr:uid="{AF72AAA3-B75D-42D0-AB62-52A23CAA93E6}">
      <text>
        <r>
          <rPr>
            <b/>
            <sz val="9"/>
            <color indexed="81"/>
            <rFont val="Tahoma"/>
            <family val="2"/>
          </rPr>
          <t>a2x+b2 = a3x+ b3 -&gt; x = (b3 - b2) / (a2 - a3)</t>
        </r>
      </text>
    </comment>
    <comment ref="A18" authorId="0" shapeId="0" xr:uid="{7398CA92-9567-4A8C-8FBF-22D959EF49DF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A14" authorId="0" shapeId="0" xr:uid="{288392D1-39AD-4780-A698-BC9514714792}">
      <text>
        <r>
          <rPr>
            <b/>
            <sz val="9"/>
            <color indexed="81"/>
            <rFont val="Tahoma"/>
            <family val="2"/>
          </rPr>
          <t xml:space="preserve">a1x+b1 = a2x+ b2 -&gt; x = (b2 - b1) / (a1 - a2) </t>
        </r>
      </text>
    </comment>
    <comment ref="A15" authorId="0" shapeId="0" xr:uid="{8AFF4990-02FB-47B2-9B38-64A547A7C9AB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  <comment ref="A17" authorId="0" shapeId="0" xr:uid="{86E658C3-B5B3-401F-9D60-0E0F2CF1700B}">
      <text>
        <r>
          <rPr>
            <b/>
            <sz val="9"/>
            <color indexed="81"/>
            <rFont val="Tahoma"/>
            <family val="2"/>
          </rPr>
          <t>a2x+b2 = a3x+ b3 -&gt; x = (b3 - b2) / (a2 - a3)</t>
        </r>
      </text>
    </comment>
    <comment ref="A18" authorId="0" shapeId="0" xr:uid="{65305C30-64D7-4926-82D0-CDB41F2E4D8D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A14" authorId="0" shapeId="0" xr:uid="{B693815A-6C41-46D3-93ED-26D29457A103}">
      <text>
        <r>
          <rPr>
            <b/>
            <sz val="9"/>
            <color indexed="81"/>
            <rFont val="Tahoma"/>
            <family val="2"/>
          </rPr>
          <t xml:space="preserve">a1x+b1 = a2x+ b2 -&gt; x = (b2 - b1) / (a1 - a2) </t>
        </r>
      </text>
    </comment>
    <comment ref="A15" authorId="0" shapeId="0" xr:uid="{E0E122E7-5661-485F-9929-DEA48711096B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  <comment ref="A17" authorId="0" shapeId="0" xr:uid="{BEE4682B-A880-4603-B7DC-C0E86143AE20}">
      <text>
        <r>
          <rPr>
            <b/>
            <sz val="9"/>
            <color indexed="81"/>
            <rFont val="Tahoma"/>
            <family val="2"/>
          </rPr>
          <t>a2x+b2 = a3x+ b3 -&gt; x = (b3 - b2) / (a2 - a3)</t>
        </r>
      </text>
    </comment>
    <comment ref="A18" authorId="0" shapeId="0" xr:uid="{6BC29508-0F3A-476B-954B-701F3918B8E2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</commentList>
</comments>
</file>

<file path=xl/sharedStrings.xml><?xml version="1.0" encoding="utf-8"?>
<sst xmlns="http://schemas.openxmlformats.org/spreadsheetml/2006/main" count="114" uniqueCount="36">
  <si>
    <t>Abscisse</t>
  </si>
  <si>
    <t>Ordonnée</t>
  </si>
  <si>
    <t>R1</t>
  </si>
  <si>
    <t>R2</t>
  </si>
  <si>
    <t>R3</t>
  </si>
  <si>
    <t>Références</t>
  </si>
  <si>
    <t>b1</t>
  </si>
  <si>
    <t>b2</t>
  </si>
  <si>
    <t>b3</t>
  </si>
  <si>
    <t>valeur de a dans la formule y = ax + b
(a = (y-b) / x)</t>
  </si>
  <si>
    <t>formule y = ax + b
(a = (y-b) / x)</t>
  </si>
  <si>
    <t xml:space="preserve">y = </t>
  </si>
  <si>
    <t>Intersection I1 entre D1 et D2
(x1 = x2 et y1 = y2)</t>
  </si>
  <si>
    <t>Intersection I2 entre D2 et D3
(x2 = x3 et y2 = y3)</t>
  </si>
  <si>
    <t>Point symétrique à I1 
par rapport à R1</t>
  </si>
  <si>
    <t>Point symétrique à I2 
par rapport à R2</t>
  </si>
  <si>
    <t>y1</t>
  </si>
  <si>
    <t>y2</t>
  </si>
  <si>
    <t>y3</t>
  </si>
  <si>
    <t>x</t>
  </si>
  <si>
    <t>valeur de b dans la formule y = ax + b
(Le prix pour une dimension = 0 m)</t>
  </si>
  <si>
    <t>Tableau de valeurs définies à partir des formules y = ax + b ci-dessus</t>
  </si>
  <si>
    <t>Graphique à partir du tableau ci-contre</t>
  </si>
  <si>
    <t>% de réduction - augmentation</t>
  </si>
  <si>
    <t>P1</t>
  </si>
  <si>
    <t>P2</t>
  </si>
  <si>
    <t>P3</t>
  </si>
  <si>
    <t>Dimension Correspondante</t>
  </si>
  <si>
    <t>valeur de a calculé
(reproduit en ligne 9)</t>
  </si>
  <si>
    <t>Pour le calcul de a</t>
  </si>
  <si>
    <t>valeur de b dans la formule y = ax + b</t>
  </si>
  <si>
    <t>valeur de a dans la formule y = ax + b</t>
  </si>
  <si>
    <t>formule (approximative) y = ax + b</t>
  </si>
  <si>
    <t>Graphique à partir du tableau ci-dessus</t>
  </si>
  <si>
    <t>Courbe</t>
  </si>
  <si>
    <t>pour Lissage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</si>
</sst>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right" vertical="center"/>
    </xf>
    <xf numFmtId="164" fontId="0" fillId="8" borderId="1" xfId="0" applyNumberForma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164" fontId="0" fillId="10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1" xfId="0" applyFont="1" applyBorder="1" applyAlignment="1">
      <alignment horizontal="right" vertical="center" indent="1"/>
    </xf>
    <xf numFmtId="9" fontId="0" fillId="11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164" fontId="0" fillId="0" borderId="0" xfId="1" applyNumberFormat="1" applyFont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right" vertical="center" wrapText="1"/>
    </xf>
    <xf numFmtId="0" fontId="6" fillId="11" borderId="1" xfId="0" applyFont="1" applyFill="1" applyBorder="1" applyAlignment="1">
      <alignment horizontal="center" vertical="center"/>
    </xf>
    <xf numFmtId="9" fontId="6" fillId="15" borderId="1" xfId="0" applyNumberFormat="1" applyFont="1" applyFill="1" applyBorder="1" applyAlignment="1">
      <alignment horizontal="center" vertical="center"/>
    </xf>
    <xf numFmtId="0" fontId="6" fillId="15" borderId="2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lor rgb="FFFF0000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300140044331915"/>
          <c:y val="0.12249578972120011"/>
          <c:w val="0.77514913763442739"/>
          <c:h val="0.64359395753496917"/>
        </c:manualLayout>
      </c:layout>
      <c:lineChart>
        <c:grouping val="standard"/>
        <c:varyColors val="0"/>
        <c:ser>
          <c:idx val="0"/>
          <c:order val="0"/>
          <c:tx>
            <c:strRef>
              <c:f>Feuil1!$C$22</c:f>
              <c:strCache>
                <c:ptCount val="1"/>
                <c:pt idx="0">
                  <c:v>y1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Feuil1!$C$23:$C$29</c:f>
              <c:numCache>
                <c:formatCode>0.0</c:formatCode>
                <c:ptCount val="7"/>
                <c:pt idx="0" formatCode="General">
                  <c:v>8</c:v>
                </c:pt>
                <c:pt idx="1">
                  <c:v>10</c:v>
                </c:pt>
                <c:pt idx="2" formatCode="General">
                  <c:v>12</c:v>
                </c:pt>
                <c:pt idx="3" formatCode="General">
                  <c:v>14</c:v>
                </c:pt>
                <c:pt idx="4" formatCode="General">
                  <c:v>16</c:v>
                </c:pt>
                <c:pt idx="5" formatCode="General">
                  <c:v>18</c:v>
                </c:pt>
                <c:pt idx="6" formatCode="General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CA-402A-AE48-979D8276E804}"/>
            </c:ext>
          </c:extLst>
        </c:ser>
        <c:ser>
          <c:idx val="1"/>
          <c:order val="1"/>
          <c:tx>
            <c:strRef>
              <c:f>Feuil1!$D$22</c:f>
              <c:strCache>
                <c:ptCount val="1"/>
                <c:pt idx="0">
                  <c:v>y2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Feuil1!$D$23:$D$29</c:f>
              <c:numCache>
                <c:formatCode>0.0</c:formatCode>
                <c:ptCount val="7"/>
                <c:pt idx="0">
                  <c:v>-30</c:v>
                </c:pt>
                <c:pt idx="1">
                  <c:v>-15.428571428571429</c:v>
                </c:pt>
                <c:pt idx="2">
                  <c:v>-0.85714285714285765</c:v>
                </c:pt>
                <c:pt idx="3">
                  <c:v>13.714285714285715</c:v>
                </c:pt>
                <c:pt idx="4">
                  <c:v>28.285714285714285</c:v>
                </c:pt>
                <c:pt idx="5">
                  <c:v>42.857142857142861</c:v>
                </c:pt>
                <c:pt idx="6">
                  <c:v>57.428571428571431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BCA-402A-AE48-979D8276E804}"/>
            </c:ext>
          </c:extLst>
        </c:ser>
        <c:ser>
          <c:idx val="2"/>
          <c:order val="2"/>
          <c:tx>
            <c:strRef>
              <c:f>Feuil1!$E$22</c:f>
              <c:strCache>
                <c:ptCount val="1"/>
                <c:pt idx="0">
                  <c:v>y3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Feuil1!$E$23:$E$29</c:f>
              <c:numCache>
                <c:formatCode>0.0</c:formatCode>
                <c:ptCount val="7"/>
                <c:pt idx="0">
                  <c:v>-60</c:v>
                </c:pt>
                <c:pt idx="1">
                  <c:v>-37.777777777777779</c:v>
                </c:pt>
                <c:pt idx="2">
                  <c:v>-15.555555555555557</c:v>
                </c:pt>
                <c:pt idx="3">
                  <c:v>6.6666666666666572</c:v>
                </c:pt>
                <c:pt idx="4">
                  <c:v>28.888888888888886</c:v>
                </c:pt>
                <c:pt idx="5">
                  <c:v>51.111111111111114</c:v>
                </c:pt>
                <c:pt idx="6">
                  <c:v>73.333333333333314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BCA-402A-AE48-979D8276E8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5108088"/>
        <c:axId val="545108808"/>
      </c:lineChart>
      <c:catAx>
        <c:axId val="5451080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Dimension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808"/>
        <c:crossesAt val="0"/>
        <c:auto val="1"/>
        <c:lblAlgn val="ctr"/>
        <c:lblOffset val="100"/>
        <c:noMultiLvlLbl val="0"/>
      </c:catAx>
      <c:valAx>
        <c:axId val="545108808"/>
        <c:scaling>
          <c:orientation val="minMax"/>
          <c:max val="6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 (€)</a:t>
                </a:r>
              </a:p>
            </c:rich>
          </c:tx>
          <c:layout>
            <c:manualLayout>
              <c:xMode val="edge"/>
              <c:yMode val="edge"/>
              <c:x val="9.166666666666666E-2"/>
              <c:y val="3.8440871974336537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out"/>
        <c:tickLblPos val="nextTo"/>
        <c:spPr>
          <a:noFill/>
          <a:ln>
            <a:solidFill>
              <a:schemeClr val="accent1">
                <a:alpha val="96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088"/>
        <c:crossesAt val="0"/>
        <c:crossBetween val="midCat"/>
        <c:min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300140044331915"/>
          <c:y val="0.12249578972120011"/>
          <c:w val="0.77514913763442739"/>
          <c:h val="0.64359395753496917"/>
        </c:manualLayout>
      </c:layout>
      <c:lineChart>
        <c:grouping val="standard"/>
        <c:varyColors val="0"/>
        <c:ser>
          <c:idx val="0"/>
          <c:order val="0"/>
          <c:tx>
            <c:strRef>
              <c:f>Feuil2!$C$22</c:f>
              <c:strCache>
                <c:ptCount val="1"/>
                <c:pt idx="0">
                  <c:v>y1</c:v>
                </c:pt>
              </c:strCache>
            </c:strRef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Feuil2!$C$23:$C$29</c:f>
              <c:numCache>
                <c:formatCode>General</c:formatCode>
                <c:ptCount val="7"/>
                <c:pt idx="0">
                  <c:v>7.1999999999999993</c:v>
                </c:pt>
                <c:pt idx="1">
                  <c:v>9.6</c:v>
                </c:pt>
                <c:pt idx="2">
                  <c:v>12</c:v>
                </c:pt>
                <c:pt idx="3">
                  <c:v>14.4</c:v>
                </c:pt>
                <c:pt idx="4">
                  <c:v>16.8</c:v>
                </c:pt>
                <c:pt idx="5">
                  <c:v>19.200000000000003</c:v>
                </c:pt>
                <c:pt idx="6">
                  <c:v>21.6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86-49E2-B717-1561FBAC6EF5}"/>
            </c:ext>
          </c:extLst>
        </c:ser>
        <c:ser>
          <c:idx val="1"/>
          <c:order val="1"/>
          <c:tx>
            <c:strRef>
              <c:f>Feuil2!$D$22</c:f>
              <c:strCache>
                <c:ptCount val="1"/>
                <c:pt idx="0">
                  <c:v>y2</c:v>
                </c:pt>
              </c:strCache>
            </c:strRef>
          </c:tx>
          <c:spPr>
            <a:ln w="12700" cap="rnd">
              <a:solidFill>
                <a:schemeClr val="accent2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Feuil2!$D$23:$D$29</c:f>
              <c:numCache>
                <c:formatCode>General</c:formatCode>
                <c:ptCount val="7"/>
                <c:pt idx="0">
                  <c:v>-37.800000000000004</c:v>
                </c:pt>
                <c:pt idx="1">
                  <c:v>-21.000000000000004</c:v>
                </c:pt>
                <c:pt idx="2">
                  <c:v>-4.2000000000000028</c:v>
                </c:pt>
                <c:pt idx="3">
                  <c:v>12.600000000000001</c:v>
                </c:pt>
                <c:pt idx="4">
                  <c:v>29.4</c:v>
                </c:pt>
                <c:pt idx="5">
                  <c:v>46.199999999999996</c:v>
                </c:pt>
                <c:pt idx="6">
                  <c:v>63.000000000000007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86-49E2-B717-1561FBAC6EF5}"/>
            </c:ext>
          </c:extLst>
        </c:ser>
        <c:ser>
          <c:idx val="2"/>
          <c:order val="2"/>
          <c:tx>
            <c:strRef>
              <c:f>Feuil2!$E$22</c:f>
              <c:strCache>
                <c:ptCount val="1"/>
                <c:pt idx="0">
                  <c:v>y3</c:v>
                </c:pt>
              </c:strCache>
            </c:strRef>
          </c:tx>
          <c:spPr>
            <a:ln w="127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Feuil2!$E$23:$E$29</c:f>
              <c:numCache>
                <c:formatCode>General</c:formatCode>
                <c:ptCount val="7"/>
                <c:pt idx="0">
                  <c:v>-50</c:v>
                </c:pt>
                <c:pt idx="1">
                  <c:v>-30</c:v>
                </c:pt>
                <c:pt idx="2">
                  <c:v>-10</c:v>
                </c:pt>
                <c:pt idx="3">
                  <c:v>10</c:v>
                </c:pt>
                <c:pt idx="4">
                  <c:v>30</c:v>
                </c:pt>
                <c:pt idx="5">
                  <c:v>50</c:v>
                </c:pt>
                <c:pt idx="6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86-49E2-B717-1561FBAC6EF5}"/>
            </c:ext>
          </c:extLst>
        </c:ser>
        <c:ser>
          <c:idx val="3"/>
          <c:order val="3"/>
          <c:tx>
            <c:strRef>
              <c:f>Feuil2!$F$22</c:f>
              <c:strCache>
                <c:ptCount val="1"/>
                <c:pt idx="0">
                  <c:v>Courbe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val>
            <c:numRef>
              <c:f>Feuil2!$F$23:$F$29</c:f>
              <c:numCache>
                <c:formatCode>General</c:formatCode>
                <c:ptCount val="7"/>
                <c:pt idx="0">
                  <c:v>7.1999999999999993</c:v>
                </c:pt>
                <c:pt idx="1">
                  <c:v>9.6</c:v>
                </c:pt>
                <c:pt idx="2">
                  <c:v>12</c:v>
                </c:pt>
                <c:pt idx="4">
                  <c:v>30</c:v>
                </c:pt>
                <c:pt idx="5">
                  <c:v>50</c:v>
                </c:pt>
                <c:pt idx="6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968-40C3-B80C-CBA6715B13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5108088"/>
        <c:axId val="545108808"/>
      </c:lineChart>
      <c:catAx>
        <c:axId val="5451080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Dimension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808"/>
        <c:crossesAt val="0"/>
        <c:auto val="1"/>
        <c:lblAlgn val="ctr"/>
        <c:lblOffset val="100"/>
        <c:noMultiLvlLbl val="0"/>
      </c:catAx>
      <c:valAx>
        <c:axId val="545108808"/>
        <c:scaling>
          <c:orientation val="minMax"/>
          <c:max val="6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 (K€)</a:t>
                </a:r>
              </a:p>
            </c:rich>
          </c:tx>
          <c:layout>
            <c:manualLayout>
              <c:xMode val="edge"/>
              <c:yMode val="edge"/>
              <c:x val="9.166666666666666E-2"/>
              <c:y val="3.8440871974336537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out"/>
        <c:tickLblPos val="nextTo"/>
        <c:spPr>
          <a:noFill/>
          <a:ln>
            <a:solidFill>
              <a:schemeClr val="accent1">
                <a:alpha val="96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088"/>
        <c:crossesAt val="0"/>
        <c:crossBetween val="midCat"/>
        <c:min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300140044331915"/>
          <c:y val="0.12249578972120011"/>
          <c:w val="0.77514913763442739"/>
          <c:h val="0.64359395753496917"/>
        </c:manualLayout>
      </c:layout>
      <c:lineChart>
        <c:grouping val="standard"/>
        <c:varyColors val="0"/>
        <c:ser>
          <c:idx val="0"/>
          <c:order val="0"/>
          <c:tx>
            <c:strRef>
              <c:f>Feuil3!$C$22</c:f>
              <c:strCache>
                <c:ptCount val="1"/>
                <c:pt idx="0">
                  <c:v>y1</c:v>
                </c:pt>
              </c:strCache>
            </c:strRef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Feuil3!$B$23:$B$39</c:f>
              <c:numCache>
                <c:formatCode>General</c:formatCode>
                <c:ptCount val="17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</c:numCache>
            </c:numRef>
          </c:cat>
          <c:val>
            <c:numRef>
              <c:f>Feuil3!$C$23:$C$35</c:f>
              <c:numCache>
                <c:formatCode>General</c:formatCode>
                <c:ptCount val="13"/>
                <c:pt idx="0">
                  <c:v>7.1999999999999993</c:v>
                </c:pt>
                <c:pt idx="1">
                  <c:v>8.3999999999999986</c:v>
                </c:pt>
                <c:pt idx="2">
                  <c:v>9.6</c:v>
                </c:pt>
                <c:pt idx="3">
                  <c:v>10.8</c:v>
                </c:pt>
                <c:pt idx="4">
                  <c:v>12</c:v>
                </c:pt>
                <c:pt idx="5">
                  <c:v>13.2</c:v>
                </c:pt>
                <c:pt idx="6">
                  <c:v>14.4</c:v>
                </c:pt>
                <c:pt idx="7">
                  <c:v>15.600000000000001</c:v>
                </c:pt>
                <c:pt idx="8">
                  <c:v>16.8</c:v>
                </c:pt>
                <c:pt idx="9">
                  <c:v>18</c:v>
                </c:pt>
                <c:pt idx="10">
                  <c:v>19.200000000000003</c:v>
                </c:pt>
                <c:pt idx="11">
                  <c:v>20.400000000000002</c:v>
                </c:pt>
                <c:pt idx="12">
                  <c:v>21.6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553-47C8-8177-29ADDF4CC46D}"/>
            </c:ext>
          </c:extLst>
        </c:ser>
        <c:ser>
          <c:idx val="1"/>
          <c:order val="1"/>
          <c:tx>
            <c:strRef>
              <c:f>Feuil3!$D$22</c:f>
              <c:strCache>
                <c:ptCount val="1"/>
                <c:pt idx="0">
                  <c:v>y2</c:v>
                </c:pt>
              </c:strCache>
            </c:strRef>
          </c:tx>
          <c:spPr>
            <a:ln w="12700" cap="rnd">
              <a:solidFill>
                <a:schemeClr val="accent2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Feuil3!$B$23:$B$39</c:f>
              <c:numCache>
                <c:formatCode>General</c:formatCode>
                <c:ptCount val="17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</c:numCache>
            </c:numRef>
          </c:cat>
          <c:val>
            <c:numRef>
              <c:f>Feuil3!$D$23:$D$35</c:f>
              <c:numCache>
                <c:formatCode>General</c:formatCode>
                <c:ptCount val="13"/>
                <c:pt idx="0">
                  <c:v>-37.800000000000004</c:v>
                </c:pt>
                <c:pt idx="1">
                  <c:v>-29.400000000000006</c:v>
                </c:pt>
                <c:pt idx="2">
                  <c:v>-21.000000000000004</c:v>
                </c:pt>
                <c:pt idx="3">
                  <c:v>-12.600000000000001</c:v>
                </c:pt>
                <c:pt idx="4">
                  <c:v>-4.2000000000000028</c:v>
                </c:pt>
                <c:pt idx="5">
                  <c:v>4.1999999999999957</c:v>
                </c:pt>
                <c:pt idx="6">
                  <c:v>12.600000000000001</c:v>
                </c:pt>
                <c:pt idx="7">
                  <c:v>21</c:v>
                </c:pt>
                <c:pt idx="8">
                  <c:v>29.4</c:v>
                </c:pt>
                <c:pt idx="9">
                  <c:v>37.800000000000004</c:v>
                </c:pt>
                <c:pt idx="10">
                  <c:v>46.199999999999996</c:v>
                </c:pt>
                <c:pt idx="11">
                  <c:v>54.6</c:v>
                </c:pt>
                <c:pt idx="12">
                  <c:v>63.000000000000007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553-47C8-8177-29ADDF4CC46D}"/>
            </c:ext>
          </c:extLst>
        </c:ser>
        <c:ser>
          <c:idx val="2"/>
          <c:order val="2"/>
          <c:tx>
            <c:strRef>
              <c:f>Feuil3!$E$22</c:f>
              <c:strCache>
                <c:ptCount val="1"/>
                <c:pt idx="0">
                  <c:v>y3</c:v>
                </c:pt>
              </c:strCache>
            </c:strRef>
          </c:tx>
          <c:spPr>
            <a:ln w="127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Feuil3!$B$23:$B$39</c:f>
              <c:numCache>
                <c:formatCode>General</c:formatCode>
                <c:ptCount val="17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</c:numCache>
            </c:numRef>
          </c:cat>
          <c:val>
            <c:numRef>
              <c:f>Feuil3!$E$23:$E$35</c:f>
              <c:numCache>
                <c:formatCode>General</c:formatCode>
                <c:ptCount val="13"/>
                <c:pt idx="0">
                  <c:v>-50</c:v>
                </c:pt>
                <c:pt idx="1">
                  <c:v>-40</c:v>
                </c:pt>
                <c:pt idx="2">
                  <c:v>-30</c:v>
                </c:pt>
                <c:pt idx="3">
                  <c:v>-20</c:v>
                </c:pt>
                <c:pt idx="4">
                  <c:v>-10</c:v>
                </c:pt>
                <c:pt idx="5">
                  <c:v>0</c:v>
                </c:pt>
                <c:pt idx="6">
                  <c:v>10</c:v>
                </c:pt>
                <c:pt idx="7">
                  <c:v>20</c:v>
                </c:pt>
                <c:pt idx="8">
                  <c:v>30</c:v>
                </c:pt>
                <c:pt idx="9">
                  <c:v>40</c:v>
                </c:pt>
                <c:pt idx="10">
                  <c:v>50</c:v>
                </c:pt>
                <c:pt idx="11">
                  <c:v>60</c:v>
                </c:pt>
                <c:pt idx="12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553-47C8-8177-29ADDF4CC46D}"/>
            </c:ext>
          </c:extLst>
        </c:ser>
        <c:ser>
          <c:idx val="3"/>
          <c:order val="3"/>
          <c:tx>
            <c:strRef>
              <c:f>Feuil3!$F$22</c:f>
              <c:strCache>
                <c:ptCount val="1"/>
                <c:pt idx="0">
                  <c:v>Courbe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Feuil3!$F$23:$F$35</c:f>
              <c:numCache>
                <c:formatCode>General</c:formatCode>
                <c:ptCount val="13"/>
                <c:pt idx="0">
                  <c:v>7.1999999999999993</c:v>
                </c:pt>
                <c:pt idx="1">
                  <c:v>8.3999999999999986</c:v>
                </c:pt>
                <c:pt idx="2">
                  <c:v>9.6</c:v>
                </c:pt>
                <c:pt idx="3">
                  <c:v>10.8</c:v>
                </c:pt>
                <c:pt idx="4">
                  <c:v>12</c:v>
                </c:pt>
                <c:pt idx="5">
                  <c:v>13.2</c:v>
                </c:pt>
                <c:pt idx="6">
                  <c:v>15.4</c:v>
                </c:pt>
                <c:pt idx="7">
                  <c:v>21</c:v>
                </c:pt>
                <c:pt idx="8">
                  <c:v>30</c:v>
                </c:pt>
                <c:pt idx="9">
                  <c:v>40</c:v>
                </c:pt>
                <c:pt idx="10">
                  <c:v>50</c:v>
                </c:pt>
                <c:pt idx="11">
                  <c:v>60</c:v>
                </c:pt>
                <c:pt idx="12">
                  <c:v>70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A553-47C8-8177-29ADDF4CC4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5108088"/>
        <c:axId val="545108808"/>
      </c:lineChart>
      <c:catAx>
        <c:axId val="5451080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Dimension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808"/>
        <c:crossesAt val="0"/>
        <c:auto val="1"/>
        <c:lblAlgn val="ctr"/>
        <c:lblOffset val="100"/>
        <c:noMultiLvlLbl val="0"/>
      </c:catAx>
      <c:valAx>
        <c:axId val="545108808"/>
        <c:scaling>
          <c:orientation val="minMax"/>
          <c:max val="6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 (K€)</a:t>
                </a:r>
              </a:p>
            </c:rich>
          </c:tx>
          <c:layout>
            <c:manualLayout>
              <c:xMode val="edge"/>
              <c:yMode val="edge"/>
              <c:x val="9.166666666666666E-2"/>
              <c:y val="3.8440871974336537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out"/>
        <c:tickLblPos val="nextTo"/>
        <c:spPr>
          <a:noFill/>
          <a:ln>
            <a:solidFill>
              <a:schemeClr val="accent1">
                <a:alpha val="96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088"/>
        <c:crossesAt val="0"/>
        <c:crossBetween val="midCat"/>
        <c:min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40180200793286491"/>
          <c:y val="0.86805203547084819"/>
          <c:w val="0.21313738921648248"/>
          <c:h val="3.65771361922053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1228725</xdr:colOff>
      <xdr:row>20</xdr:row>
      <xdr:rowOff>95249</xdr:rowOff>
    </xdr:from>
    <xdr:to>
      <xdr:col>11</xdr:col>
      <xdr:colOff>714374</xdr:colOff>
      <xdr:row>41</xdr:row>
      <xdr:rowOff>28574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247EA9F-892A-0FC4-5EB9-6CA87C8DA5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28575</xdr:colOff>
      <xdr:row>7</xdr:row>
      <xdr:rowOff>76200</xdr:rowOff>
    </xdr:from>
    <xdr:to>
      <xdr:col>11</xdr:col>
      <xdr:colOff>638175</xdr:colOff>
      <xdr:row>10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0FFDAD0-8DB8-86A4-30E5-6ABC3496C987}"/>
            </a:ext>
          </a:extLst>
        </xdr:cNvPr>
        <xdr:cNvSpPr/>
      </xdr:nvSpPr>
      <xdr:spPr>
        <a:xfrm>
          <a:off x="7515225" y="1628775"/>
          <a:ext cx="6724650" cy="9239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Pour avoir les coordonnées des différents points d'intersection (I1, I2, I3, et leurs symétriques)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Renseigner les abscisses et ordonnées des points de référence R1, R2 et R3 (en jaune)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 prix (fictif) pour une dimension à 0 (b1, b2 et b3 en vert)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32</xdr:row>
      <xdr:rowOff>151041</xdr:rowOff>
    </xdr:from>
    <xdr:to>
      <xdr:col>8</xdr:col>
      <xdr:colOff>190500</xdr:colOff>
      <xdr:row>63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2729FC9-D9BA-4DAB-981B-07F6EF95E94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876300</xdr:colOff>
      <xdr:row>6</xdr:row>
      <xdr:rowOff>180975</xdr:rowOff>
    </xdr:from>
    <xdr:to>
      <xdr:col>9</xdr:col>
      <xdr:colOff>609600</xdr:colOff>
      <xdr:row>11</xdr:row>
      <xdr:rowOff>104775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8A8E8A3-7B2D-4D88-9913-5308447D6B7E}"/>
            </a:ext>
          </a:extLst>
        </xdr:cNvPr>
        <xdr:cNvSpPr/>
      </xdr:nvSpPr>
      <xdr:spPr>
        <a:xfrm>
          <a:off x="5819775" y="1543050"/>
          <a:ext cx="6838950" cy="12763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Pour avoir les coordonnées des différents points d'intersection (I1, I2, I3, et leurs symétriques)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Renseigner les valeurs en Rouge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les abscisses et ordonnées des points de référence R1, R2 et R3 (en jaune)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 % de réduction - augmentation et la dimension correspondante (P1, P2 et P3 en gris)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       par exemple </a:t>
          </a:r>
          <a:r>
            <a:rPr lang="fr-FR" sz="1100" b="1" baseline="0">
              <a:solidFill>
                <a:sysClr val="windowText" lastClr="000000"/>
              </a:solidFill>
            </a:rPr>
            <a:t> P1 = 20% de réduction à la dimension 1 m par rapport à R1 (12 k€ pour 2m)</a:t>
          </a:r>
        </a:p>
        <a:p>
          <a:pPr algn="l"/>
          <a:r>
            <a:rPr lang="fr-FR" sz="1100" b="1" baseline="0">
              <a:solidFill>
                <a:sysClr val="windowText" lastClr="000000"/>
              </a:solidFill>
            </a:rPr>
            <a:t>                               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P2 = 40% de réduction à la dimension 3 m par rapport à R2 (21 k€ pour 3,5m)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1152525</xdr:colOff>
      <xdr:row>38</xdr:row>
      <xdr:rowOff>151041</xdr:rowOff>
    </xdr:from>
    <xdr:to>
      <xdr:col>8</xdr:col>
      <xdr:colOff>190500</xdr:colOff>
      <xdr:row>67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4C77374-B822-4D44-89DF-DD5486946A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876300</xdr:colOff>
      <xdr:row>6</xdr:row>
      <xdr:rowOff>180975</xdr:rowOff>
    </xdr:from>
    <xdr:to>
      <xdr:col>9</xdr:col>
      <xdr:colOff>609600</xdr:colOff>
      <xdr:row>11</xdr:row>
      <xdr:rowOff>104775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94FEE8E-77A2-4473-8CEF-8565F6CCA44F}"/>
            </a:ext>
          </a:extLst>
        </xdr:cNvPr>
        <xdr:cNvSpPr/>
      </xdr:nvSpPr>
      <xdr:spPr>
        <a:xfrm>
          <a:off x="5819775" y="1543050"/>
          <a:ext cx="6838950" cy="12763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Pour avoir les coordonnées des différents points d'intersection (I1, I2, I3, et leurs symétriques)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Renseigner les valeurs en Rouge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les abscisses et ordonnées des points de référence R1, R2 et R3 (en jaune)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 % de réduction - augmentation et la dimension correspondante (P1, P2 et P3 en gris)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       par exemple </a:t>
          </a:r>
          <a:r>
            <a:rPr lang="fr-FR" sz="1100" b="1" baseline="0">
              <a:solidFill>
                <a:sysClr val="windowText" lastClr="000000"/>
              </a:solidFill>
            </a:rPr>
            <a:t> P1 = 20% de réduction à la dimension 1 m par rapport à R1 (12 k€ pour 2m)</a:t>
          </a:r>
        </a:p>
        <a:p>
          <a:pPr algn="l"/>
          <a:r>
            <a:rPr lang="fr-FR" sz="1100" b="1" baseline="0">
              <a:solidFill>
                <a:sysClr val="windowText" lastClr="000000"/>
              </a:solidFill>
            </a:rPr>
            <a:t>                               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P2 = 40% de réduction à la dimension 3 m par rapport à R2 (21 k€ pour 3,5m)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laude\Downloads\Forum%20Excel-Pratique\pour%20beoden-clr2.xlsx" TargetMode="External"/><Relationship Id="rId1" Type="http://schemas.openxmlformats.org/officeDocument/2006/relationships/externalLinkPath" Target="pour%20beoden-cl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</sheetNames>
    <sheetDataSet>
      <sheetData sheetId="0"/>
      <sheetData sheetId="1">
        <row r="22">
          <cell r="C22" t="str">
            <v>y1</v>
          </cell>
          <cell r="D22" t="str">
            <v>y2</v>
          </cell>
          <cell r="E22" t="str">
            <v>y3</v>
          </cell>
          <cell r="F22" t="str">
            <v>Courbe</v>
          </cell>
        </row>
        <row r="23">
          <cell r="B23">
            <v>0</v>
          </cell>
          <cell r="C23">
            <v>7.1999999999999993</v>
          </cell>
          <cell r="D23">
            <v>-37.800000000000004</v>
          </cell>
          <cell r="E23">
            <v>-50</v>
          </cell>
          <cell r="F23">
            <v>7.1999999999999993</v>
          </cell>
        </row>
        <row r="24">
          <cell r="B24">
            <v>0.875</v>
          </cell>
          <cell r="C24">
            <v>9.3000000000000007</v>
          </cell>
          <cell r="D24">
            <v>-23.1</v>
          </cell>
          <cell r="E24">
            <v>-32.5</v>
          </cell>
          <cell r="F24">
            <v>9.3000000000000007</v>
          </cell>
        </row>
        <row r="25">
          <cell r="B25">
            <v>2</v>
          </cell>
          <cell r="C25">
            <v>12</v>
          </cell>
          <cell r="D25">
            <v>-4.2000000000000028</v>
          </cell>
          <cell r="E25">
            <v>-10</v>
          </cell>
          <cell r="F25">
            <v>12</v>
          </cell>
        </row>
        <row r="26">
          <cell r="B26">
            <v>3.125</v>
          </cell>
          <cell r="C26">
            <v>14.7</v>
          </cell>
          <cell r="D26">
            <v>14.699999999999996</v>
          </cell>
          <cell r="E26">
            <v>12.5</v>
          </cell>
        </row>
        <row r="27">
          <cell r="B27">
            <v>3.5</v>
          </cell>
          <cell r="C27">
            <v>15.600000000000001</v>
          </cell>
          <cell r="D27">
            <v>21</v>
          </cell>
          <cell r="E27">
            <v>20</v>
          </cell>
          <cell r="F27">
            <v>21</v>
          </cell>
        </row>
        <row r="28">
          <cell r="B28">
            <v>3.8124999999999996</v>
          </cell>
          <cell r="C28">
            <v>16.350000000000001</v>
          </cell>
          <cell r="D28">
            <v>26.249999999999993</v>
          </cell>
          <cell r="E28">
            <v>26.249999999999986</v>
          </cell>
          <cell r="F28">
            <v>26.249999999999993</v>
          </cell>
        </row>
        <row r="29">
          <cell r="B29">
            <v>4.5</v>
          </cell>
          <cell r="C29">
            <v>18</v>
          </cell>
          <cell r="D29">
            <v>37.800000000000004</v>
          </cell>
          <cell r="E29">
            <v>40</v>
          </cell>
          <cell r="F29">
            <v>40</v>
          </cell>
        </row>
        <row r="30">
          <cell r="B30">
            <v>5.1875</v>
          </cell>
          <cell r="C30">
            <v>19.649999999999999</v>
          </cell>
          <cell r="D30">
            <v>49.35</v>
          </cell>
          <cell r="E30">
            <v>53.75</v>
          </cell>
          <cell r="F30">
            <v>53.75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2D73B-7AE9-4A1B-8A90-93E0B7941514}">
  <sheetPr codeName="Feuil1"/>
  <dimension ref="A1:J32"/>
  <sheetViews>
    <sheetView topLeftCell="A16" workbookViewId="0">
      <selection activeCell="C32" sqref="C32:E32"/>
    </sheetView>
  </sheetViews>
  <sheetFormatPr baseColWidth="10" defaultRowHeight="15" x14ac:dyDescent="0.25"/>
  <cols>
    <col min="1" max="1" width="46.85546875" style="1" customWidth="1"/>
    <col min="2" max="4" width="16.42578125" style="1" customWidth="1"/>
    <col min="5" max="5" width="21.5703125" style="1" customWidth="1"/>
    <col min="6" max="6" width="20.5703125" style="1" customWidth="1"/>
    <col min="7" max="8" width="18.42578125" style="1" customWidth="1"/>
    <col min="9" max="9" width="17.85546875" style="1" customWidth="1"/>
    <col min="10" max="16384" width="11.42578125" style="1"/>
  </cols>
  <sheetData>
    <row r="1" spans="1:10" x14ac:dyDescent="0.25">
      <c r="B1" s="33" t="s">
        <v>5</v>
      </c>
      <c r="C1" s="33"/>
      <c r="D1" s="33"/>
      <c r="F1" s="33" t="s">
        <v>23</v>
      </c>
      <c r="G1" s="33"/>
      <c r="H1" s="33"/>
    </row>
    <row r="2" spans="1:10" x14ac:dyDescent="0.25">
      <c r="B2" s="4" t="s">
        <v>2</v>
      </c>
      <c r="C2" s="4" t="s">
        <v>3</v>
      </c>
      <c r="D2" s="4" t="s">
        <v>4</v>
      </c>
      <c r="F2" s="4" t="s">
        <v>24</v>
      </c>
      <c r="G2" s="4" t="s">
        <v>25</v>
      </c>
      <c r="H2" s="4" t="s">
        <v>26</v>
      </c>
    </row>
    <row r="3" spans="1:10" x14ac:dyDescent="0.25">
      <c r="A3" s="7" t="s">
        <v>0</v>
      </c>
      <c r="B3" s="15">
        <v>2</v>
      </c>
      <c r="C3" s="15">
        <v>3.5</v>
      </c>
      <c r="D3" s="15">
        <v>4.5</v>
      </c>
      <c r="F3" s="19">
        <v>2</v>
      </c>
      <c r="G3" s="19">
        <v>15</v>
      </c>
      <c r="H3" s="19">
        <v>22</v>
      </c>
    </row>
    <row r="4" spans="1:10" x14ac:dyDescent="0.25">
      <c r="A4" s="7" t="s">
        <v>1</v>
      </c>
      <c r="B4" s="15">
        <v>12</v>
      </c>
      <c r="C4" s="15">
        <v>21</v>
      </c>
      <c r="D4" s="15">
        <v>40</v>
      </c>
      <c r="F4" s="20"/>
      <c r="G4" s="20"/>
      <c r="H4" s="20"/>
    </row>
    <row r="5" spans="1:10" ht="32.25" customHeight="1" x14ac:dyDescent="0.25">
      <c r="B5" s="34" t="s">
        <v>20</v>
      </c>
      <c r="C5" s="35"/>
      <c r="D5" s="35"/>
      <c r="E5" s="20"/>
      <c r="F5" s="20"/>
      <c r="G5" s="20"/>
      <c r="H5" s="20"/>
      <c r="J5" s="22"/>
    </row>
    <row r="6" spans="1:10" x14ac:dyDescent="0.25">
      <c r="B6" s="8" t="s">
        <v>6</v>
      </c>
      <c r="C6" s="8" t="s">
        <v>7</v>
      </c>
      <c r="D6" s="8" t="s">
        <v>8</v>
      </c>
      <c r="E6" s="20"/>
      <c r="F6" s="21"/>
    </row>
    <row r="7" spans="1:10" x14ac:dyDescent="0.25">
      <c r="B7" s="9">
        <v>8</v>
      </c>
      <c r="C7" s="9">
        <v>-30</v>
      </c>
      <c r="D7" s="9">
        <v>-60</v>
      </c>
      <c r="E7" s="20"/>
    </row>
    <row r="8" spans="1:10" ht="27.75" customHeight="1" x14ac:dyDescent="0.25">
      <c r="B8" s="36" t="s">
        <v>9</v>
      </c>
      <c r="C8" s="37"/>
      <c r="D8" s="37"/>
    </row>
    <row r="9" spans="1:10" x14ac:dyDescent="0.25">
      <c r="B9" s="10">
        <f>(B4-B7)/B3</f>
        <v>2</v>
      </c>
      <c r="C9" s="10">
        <f t="shared" ref="C9:D9" si="0">(C4-C7)/C3</f>
        <v>14.571428571428571</v>
      </c>
      <c r="D9" s="10">
        <f t="shared" si="0"/>
        <v>22.222222222222221</v>
      </c>
    </row>
    <row r="10" spans="1:10" ht="33.75" customHeight="1" x14ac:dyDescent="0.25">
      <c r="B10" s="38" t="s">
        <v>10</v>
      </c>
      <c r="C10" s="39"/>
      <c r="D10" s="39"/>
    </row>
    <row r="11" spans="1:10" x14ac:dyDescent="0.25">
      <c r="A11" s="11" t="s">
        <v>11</v>
      </c>
      <c r="B11" s="12" t="str">
        <f>ROUND(a_1,1) &amp;" x + " &amp; ROUND(b_1,1)</f>
        <v>2 x + 8</v>
      </c>
      <c r="C11" s="12" t="str">
        <f>ROUND(a_2,1) &amp;" x + " &amp; ROUND(b_2,1)</f>
        <v>14,6 x + -30</v>
      </c>
      <c r="D11" s="12" t="str">
        <f>ROUND(a_3,1) &amp;" x + " &amp; ROUND(b_3,1)</f>
        <v>22,2 x + -60</v>
      </c>
    </row>
    <row r="13" spans="1:10" ht="33" customHeight="1" x14ac:dyDescent="0.25">
      <c r="B13" s="30" t="s">
        <v>12</v>
      </c>
      <c r="C13" s="31"/>
      <c r="D13" s="31"/>
      <c r="F13" s="13" t="s">
        <v>14</v>
      </c>
      <c r="H13" s="22"/>
      <c r="I13" s="17"/>
    </row>
    <row r="14" spans="1:10" x14ac:dyDescent="0.25">
      <c r="A14" s="18" t="s">
        <v>0</v>
      </c>
      <c r="B14" s="14">
        <f>(b_2-b_1)/(a_1-a_2)</f>
        <v>3.0227272727272729</v>
      </c>
      <c r="E14" s="3" t="s">
        <v>0</v>
      </c>
      <c r="F14" s="14">
        <f>B3-(B14-B3)</f>
        <v>0.97727272727272707</v>
      </c>
    </row>
    <row r="15" spans="1:10" x14ac:dyDescent="0.25">
      <c r="A15" s="7" t="s">
        <v>1</v>
      </c>
      <c r="B15" s="14">
        <f>(a_1*B14)+b_1</f>
        <v>14.045454545454547</v>
      </c>
      <c r="E15" s="3" t="s">
        <v>1</v>
      </c>
      <c r="F15" s="14">
        <f>B4-(B15-B4)</f>
        <v>9.9545454545454533</v>
      </c>
    </row>
    <row r="16" spans="1:10" ht="35.25" customHeight="1" x14ac:dyDescent="0.25">
      <c r="B16" s="30" t="s">
        <v>13</v>
      </c>
      <c r="C16" s="31"/>
      <c r="D16" s="31"/>
      <c r="F16" s="13" t="s">
        <v>15</v>
      </c>
    </row>
    <row r="17" spans="1:10" x14ac:dyDescent="0.25">
      <c r="A17" s="18" t="s">
        <v>0</v>
      </c>
      <c r="B17" s="14">
        <f>(b_3-b_2)/(a_2-a_3)</f>
        <v>3.9211618257261414</v>
      </c>
      <c r="E17" s="3" t="s">
        <v>0</v>
      </c>
      <c r="F17" s="14">
        <f>D3-(B17-D3)</f>
        <v>5.0788381742738586</v>
      </c>
    </row>
    <row r="18" spans="1:10" x14ac:dyDescent="0.25">
      <c r="A18" s="7" t="s">
        <v>1</v>
      </c>
      <c r="B18" s="14">
        <f>(a_2*B17)+b_2</f>
        <v>27.136929460580916</v>
      </c>
      <c r="E18" s="3" t="s">
        <v>1</v>
      </c>
      <c r="F18" s="14">
        <f>D4-(B18-D4)</f>
        <v>52.863070539419084</v>
      </c>
    </row>
    <row r="19" spans="1:10" x14ac:dyDescent="0.25">
      <c r="G19" s="32" t="s">
        <v>22</v>
      </c>
      <c r="H19" s="32"/>
      <c r="I19" s="32"/>
      <c r="J19" s="32"/>
    </row>
    <row r="21" spans="1:10" x14ac:dyDescent="0.25">
      <c r="B21" s="32" t="s">
        <v>21</v>
      </c>
      <c r="C21" s="32"/>
      <c r="D21" s="32"/>
      <c r="E21" s="32"/>
    </row>
    <row r="22" spans="1:10" x14ac:dyDescent="0.25">
      <c r="B22" s="16" t="s">
        <v>19</v>
      </c>
      <c r="C22" s="16" t="s">
        <v>16</v>
      </c>
      <c r="D22" s="16" t="s">
        <v>17</v>
      </c>
      <c r="E22" s="16" t="s">
        <v>18</v>
      </c>
      <c r="F22" s="2"/>
      <c r="G22" s="2"/>
    </row>
    <row r="23" spans="1:10" x14ac:dyDescent="0.25">
      <c r="B23" s="5">
        <v>0</v>
      </c>
      <c r="C23" s="5">
        <f t="shared" ref="C23:C29" si="1">(a_1*$B23)+b_1</f>
        <v>8</v>
      </c>
      <c r="D23" s="6">
        <f t="shared" ref="D23:D29" si="2">(a_2*$B23)+b_2</f>
        <v>-30</v>
      </c>
      <c r="E23" s="6">
        <f t="shared" ref="E23:E29" si="3">(a_3*$B23)+b_3</f>
        <v>-60</v>
      </c>
    </row>
    <row r="24" spans="1:10" x14ac:dyDescent="0.25">
      <c r="B24" s="5">
        <v>1</v>
      </c>
      <c r="C24" s="6">
        <f t="shared" si="1"/>
        <v>10</v>
      </c>
      <c r="D24" s="6">
        <f t="shared" si="2"/>
        <v>-15.428571428571429</v>
      </c>
      <c r="E24" s="6">
        <f t="shared" si="3"/>
        <v>-37.777777777777779</v>
      </c>
    </row>
    <row r="25" spans="1:10" x14ac:dyDescent="0.25">
      <c r="B25" s="5">
        <v>2</v>
      </c>
      <c r="C25" s="5">
        <f t="shared" si="1"/>
        <v>12</v>
      </c>
      <c r="D25" s="6">
        <f t="shared" si="2"/>
        <v>-0.85714285714285765</v>
      </c>
      <c r="E25" s="6">
        <f t="shared" si="3"/>
        <v>-15.555555555555557</v>
      </c>
    </row>
    <row r="26" spans="1:10" x14ac:dyDescent="0.25">
      <c r="B26" s="5">
        <v>3</v>
      </c>
      <c r="C26" s="5">
        <f t="shared" si="1"/>
        <v>14</v>
      </c>
      <c r="D26" s="6">
        <f t="shared" si="2"/>
        <v>13.714285714285715</v>
      </c>
      <c r="E26" s="6">
        <f t="shared" si="3"/>
        <v>6.6666666666666572</v>
      </c>
    </row>
    <row r="27" spans="1:10" x14ac:dyDescent="0.25">
      <c r="B27" s="5">
        <v>4</v>
      </c>
      <c r="C27" s="5">
        <f t="shared" si="1"/>
        <v>16</v>
      </c>
      <c r="D27" s="6">
        <f t="shared" si="2"/>
        <v>28.285714285714285</v>
      </c>
      <c r="E27" s="6">
        <f t="shared" si="3"/>
        <v>28.888888888888886</v>
      </c>
    </row>
    <row r="28" spans="1:10" x14ac:dyDescent="0.25">
      <c r="B28" s="5">
        <v>5</v>
      </c>
      <c r="C28" s="5">
        <f t="shared" si="1"/>
        <v>18</v>
      </c>
      <c r="D28" s="6">
        <f t="shared" si="2"/>
        <v>42.857142857142861</v>
      </c>
      <c r="E28" s="6">
        <f t="shared" si="3"/>
        <v>51.111111111111114</v>
      </c>
    </row>
    <row r="29" spans="1:10" x14ac:dyDescent="0.25">
      <c r="B29" s="5">
        <v>6</v>
      </c>
      <c r="C29" s="5">
        <f t="shared" si="1"/>
        <v>20</v>
      </c>
      <c r="D29" s="6">
        <f t="shared" si="2"/>
        <v>57.428571428571431</v>
      </c>
      <c r="E29" s="6">
        <f t="shared" si="3"/>
        <v>73.333333333333314</v>
      </c>
    </row>
    <row r="32" spans="1:10" x14ac:dyDescent="0.25">
      <c r="C32" s="23">
        <f>(C25-C23)/($B25-$B23)</f>
        <v>2</v>
      </c>
      <c r="D32" s="23">
        <f t="shared" ref="D32:E32" si="4">(D25-D23)/($B25-$B23)</f>
        <v>14.571428571428571</v>
      </c>
      <c r="E32" s="23">
        <f t="shared" si="4"/>
        <v>22.222222222222221</v>
      </c>
    </row>
  </sheetData>
  <mergeCells count="9">
    <mergeCell ref="B16:D16"/>
    <mergeCell ref="B21:E21"/>
    <mergeCell ref="G19:J19"/>
    <mergeCell ref="B1:D1"/>
    <mergeCell ref="B5:D5"/>
    <mergeCell ref="B8:D8"/>
    <mergeCell ref="B10:D10"/>
    <mergeCell ref="B13:D13"/>
    <mergeCell ref="F1:H1"/>
  </mergeCells>
  <phoneticPr fontId="2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EE0D0-1058-4D3A-B416-DA9EECF0EC38}">
  <sheetPr codeName="Feuil2"/>
  <dimension ref="A1:I32"/>
  <sheetViews>
    <sheetView topLeftCell="A19" zoomScaleNormal="100" workbookViewId="0">
      <selection activeCell="H25" sqref="H25"/>
    </sheetView>
  </sheetViews>
  <sheetFormatPr baseColWidth="10" defaultRowHeight="15" x14ac:dyDescent="0.25"/>
  <cols>
    <col min="1" max="1" width="24.85546875" style="1" customWidth="1"/>
    <col min="2" max="4" width="16.42578125" style="1" customWidth="1"/>
    <col min="5" max="5" width="31.28515625" style="1" customWidth="1"/>
    <col min="6" max="6" width="20.5703125" style="1" customWidth="1"/>
    <col min="7" max="8" width="18.42578125" style="1" customWidth="1"/>
    <col min="9" max="9" width="17.85546875" style="1" customWidth="1"/>
    <col min="10" max="16384" width="11.42578125" style="1"/>
  </cols>
  <sheetData>
    <row r="1" spans="1:9" x14ac:dyDescent="0.25">
      <c r="B1" s="33" t="s">
        <v>5</v>
      </c>
      <c r="C1" s="33"/>
      <c r="D1" s="33"/>
      <c r="F1" s="40" t="s">
        <v>29</v>
      </c>
      <c r="G1" s="40"/>
      <c r="H1" s="40"/>
    </row>
    <row r="2" spans="1:9" x14ac:dyDescent="0.25">
      <c r="B2" s="4" t="s">
        <v>2</v>
      </c>
      <c r="C2" s="4" t="s">
        <v>3</v>
      </c>
      <c r="D2" s="4" t="s">
        <v>4</v>
      </c>
      <c r="F2" s="24" t="s">
        <v>24</v>
      </c>
      <c r="G2" s="24" t="s">
        <v>25</v>
      </c>
      <c r="H2" s="24" t="s">
        <v>26</v>
      </c>
    </row>
    <row r="3" spans="1:9" x14ac:dyDescent="0.25">
      <c r="A3" s="7" t="s">
        <v>0</v>
      </c>
      <c r="B3" s="27">
        <v>2</v>
      </c>
      <c r="C3" s="27">
        <v>3.5</v>
      </c>
      <c r="D3" s="27">
        <v>4.5</v>
      </c>
      <c r="E3" s="7" t="s">
        <v>23</v>
      </c>
      <c r="F3" s="28">
        <v>0.2</v>
      </c>
      <c r="G3" s="28">
        <v>0.4</v>
      </c>
      <c r="H3" s="28">
        <v>0.5</v>
      </c>
    </row>
    <row r="4" spans="1:9" x14ac:dyDescent="0.25">
      <c r="A4" s="7" t="s">
        <v>1</v>
      </c>
      <c r="B4" s="27">
        <v>12</v>
      </c>
      <c r="C4" s="27">
        <v>21</v>
      </c>
      <c r="D4" s="27">
        <v>40</v>
      </c>
      <c r="E4" s="7" t="s">
        <v>27</v>
      </c>
      <c r="F4" s="29">
        <v>1</v>
      </c>
      <c r="G4" s="29">
        <v>3</v>
      </c>
      <c r="H4" s="29">
        <v>3.5</v>
      </c>
    </row>
    <row r="5" spans="1:9" ht="32.25" customHeight="1" x14ac:dyDescent="0.25">
      <c r="B5" s="34" t="s">
        <v>30</v>
      </c>
      <c r="C5" s="35"/>
      <c r="D5" s="35"/>
      <c r="E5" s="26" t="s">
        <v>28</v>
      </c>
      <c r="F5" s="25">
        <f>(F3*B4)/(B3-F4)</f>
        <v>2.4000000000000004</v>
      </c>
      <c r="G5" s="25">
        <f>(G3*C4)/(C3-G4)</f>
        <v>16.8</v>
      </c>
      <c r="H5" s="25">
        <f>(H3*D4)/(D3-H4)</f>
        <v>20</v>
      </c>
    </row>
    <row r="6" spans="1:9" x14ac:dyDescent="0.25">
      <c r="B6" s="8" t="s">
        <v>6</v>
      </c>
      <c r="C6" s="8" t="s">
        <v>7</v>
      </c>
      <c r="D6" s="8" t="s">
        <v>8</v>
      </c>
    </row>
    <row r="7" spans="1:9" x14ac:dyDescent="0.25">
      <c r="B7" s="9">
        <f>B4-(B9*B3)</f>
        <v>7.1999999999999993</v>
      </c>
      <c r="C7" s="9">
        <f t="shared" ref="C7:D7" si="0">C4-(C9*C3)</f>
        <v>-37.800000000000004</v>
      </c>
      <c r="D7" s="9">
        <f t="shared" si="0"/>
        <v>-50</v>
      </c>
    </row>
    <row r="8" spans="1:9" ht="27.75" customHeight="1" x14ac:dyDescent="0.25">
      <c r="B8" s="36" t="s">
        <v>31</v>
      </c>
      <c r="C8" s="37"/>
      <c r="D8" s="37"/>
    </row>
    <row r="9" spans="1:9" x14ac:dyDescent="0.25">
      <c r="B9" s="10">
        <f>F5</f>
        <v>2.4000000000000004</v>
      </c>
      <c r="C9" s="10">
        <f t="shared" ref="C9:D9" si="1">G5</f>
        <v>16.8</v>
      </c>
      <c r="D9" s="10">
        <f t="shared" si="1"/>
        <v>20</v>
      </c>
    </row>
    <row r="10" spans="1:9" ht="33.75" customHeight="1" x14ac:dyDescent="0.25">
      <c r="B10" s="38" t="s">
        <v>32</v>
      </c>
      <c r="C10" s="39"/>
      <c r="D10" s="39"/>
    </row>
    <row r="11" spans="1:9" x14ac:dyDescent="0.25">
      <c r="A11" s="11" t="s">
        <v>11</v>
      </c>
      <c r="B11" s="12" t="str">
        <f>ROUND(B$9,1) &amp;" x + " &amp; ROUND(B$7,1)</f>
        <v>2,4 x + 7,2</v>
      </c>
      <c r="C11" s="12" t="str">
        <f>ROUND(C$9,1) &amp;" x + " &amp; ROUND(C$7,1)</f>
        <v>16,8 x + -37,8</v>
      </c>
      <c r="D11" s="12" t="str">
        <f>ROUND(D$9,1) &amp;" x + " &amp; ROUND(D$7,1)</f>
        <v>20 x + -50</v>
      </c>
    </row>
    <row r="13" spans="1:9" ht="33" customHeight="1" x14ac:dyDescent="0.25">
      <c r="B13" s="30" t="s">
        <v>12</v>
      </c>
      <c r="C13" s="31"/>
      <c r="D13" s="31"/>
      <c r="F13" s="13" t="s">
        <v>14</v>
      </c>
      <c r="H13" s="22"/>
      <c r="I13" s="17"/>
    </row>
    <row r="14" spans="1:9" x14ac:dyDescent="0.25">
      <c r="A14" s="18" t="s">
        <v>0</v>
      </c>
      <c r="B14" s="14">
        <f>(b_2-b_1)/(a_1-a_2)</f>
        <v>3.125</v>
      </c>
      <c r="E14" s="3" t="s">
        <v>0</v>
      </c>
      <c r="F14" s="14">
        <f>B3-(B14-B3)</f>
        <v>0.875</v>
      </c>
    </row>
    <row r="15" spans="1:9" x14ac:dyDescent="0.25">
      <c r="A15" s="7" t="s">
        <v>1</v>
      </c>
      <c r="B15" s="14">
        <f>(a_1*B14)+b_1</f>
        <v>14.7</v>
      </c>
      <c r="E15" s="3" t="s">
        <v>1</v>
      </c>
      <c r="F15" s="14">
        <f>B4-(B15-B4)</f>
        <v>9.3000000000000007</v>
      </c>
    </row>
    <row r="16" spans="1:9" ht="35.25" customHeight="1" x14ac:dyDescent="0.25">
      <c r="B16" s="30" t="s">
        <v>13</v>
      </c>
      <c r="C16" s="31"/>
      <c r="D16" s="31"/>
      <c r="F16" s="13" t="s">
        <v>15</v>
      </c>
    </row>
    <row r="17" spans="1:8" x14ac:dyDescent="0.25">
      <c r="A17" s="18" t="s">
        <v>0</v>
      </c>
      <c r="B17" s="14">
        <f>(b_3-b_2)/(a_2-a_3)</f>
        <v>3.8124999999999996</v>
      </c>
      <c r="E17" s="3" t="s">
        <v>0</v>
      </c>
      <c r="F17" s="14">
        <f>D3-(B17-D3)</f>
        <v>5.1875</v>
      </c>
    </row>
    <row r="18" spans="1:8" x14ac:dyDescent="0.25">
      <c r="A18" s="7" t="s">
        <v>1</v>
      </c>
      <c r="B18" s="14">
        <f>(a_2*B17)+b_2</f>
        <v>26.249999999999993</v>
      </c>
      <c r="E18" s="3" t="s">
        <v>1</v>
      </c>
      <c r="F18" s="14">
        <f>D4-(B18-D4)</f>
        <v>53.750000000000007</v>
      </c>
    </row>
    <row r="21" spans="1:8" x14ac:dyDescent="0.25">
      <c r="B21" s="32" t="s">
        <v>21</v>
      </c>
      <c r="C21" s="32"/>
      <c r="D21" s="32"/>
      <c r="E21" s="32"/>
      <c r="F21" s="32"/>
    </row>
    <row r="22" spans="1:8" x14ac:dyDescent="0.25">
      <c r="B22" s="16" t="s">
        <v>19</v>
      </c>
      <c r="C22" s="16" t="s">
        <v>16</v>
      </c>
      <c r="D22" s="16" t="s">
        <v>17</v>
      </c>
      <c r="E22" s="16" t="s">
        <v>18</v>
      </c>
      <c r="F22" s="16" t="s">
        <v>34</v>
      </c>
      <c r="G22" s="2"/>
      <c r="H22" s="2"/>
    </row>
    <row r="23" spans="1:8" x14ac:dyDescent="0.25">
      <c r="B23" s="5">
        <v>0</v>
      </c>
      <c r="C23" s="5">
        <f>(B$9*$B23)+B$7</f>
        <v>7.1999999999999993</v>
      </c>
      <c r="D23" s="5">
        <f>(C$9*$B23)+C$7</f>
        <v>-37.800000000000004</v>
      </c>
      <c r="E23" s="5">
        <f>(D$9*$B23)+D$7</f>
        <v>-50</v>
      </c>
      <c r="F23" s="5">
        <f>MAX(C23:E23)</f>
        <v>7.1999999999999993</v>
      </c>
    </row>
    <row r="24" spans="1:8" x14ac:dyDescent="0.25">
      <c r="B24" s="5">
        <v>1</v>
      </c>
      <c r="C24" s="5">
        <f t="shared" ref="C24:C25" si="2">(B$9*$B24)+B$7</f>
        <v>9.6</v>
      </c>
      <c r="D24" s="5">
        <f t="shared" ref="D24:D25" si="3">(C$9*$B24)+C$7</f>
        <v>-21.000000000000004</v>
      </c>
      <c r="E24" s="5">
        <f t="shared" ref="E24:E29" si="4">(D$9*$B24)+D$7</f>
        <v>-30</v>
      </c>
      <c r="F24" s="5">
        <f t="shared" ref="F24:F29" si="5">MAX(C24:E24)</f>
        <v>9.6</v>
      </c>
    </row>
    <row r="25" spans="1:8" x14ac:dyDescent="0.25">
      <c r="B25" s="5">
        <v>2</v>
      </c>
      <c r="C25" s="5">
        <f t="shared" si="2"/>
        <v>12</v>
      </c>
      <c r="D25" s="5">
        <f t="shared" si="3"/>
        <v>-4.2000000000000028</v>
      </c>
      <c r="E25" s="5">
        <f t="shared" si="4"/>
        <v>-10</v>
      </c>
      <c r="F25" s="5">
        <f t="shared" si="5"/>
        <v>12</v>
      </c>
    </row>
    <row r="26" spans="1:8" x14ac:dyDescent="0.25">
      <c r="B26" s="5">
        <v>3</v>
      </c>
      <c r="C26" s="5">
        <f t="shared" ref="C26:D26" si="6">(B$9*$B26)+B$7</f>
        <v>14.4</v>
      </c>
      <c r="D26" s="5">
        <f t="shared" si="6"/>
        <v>12.600000000000001</v>
      </c>
      <c r="E26" s="5">
        <f t="shared" si="4"/>
        <v>10</v>
      </c>
      <c r="F26" s="5"/>
    </row>
    <row r="27" spans="1:8" x14ac:dyDescent="0.25">
      <c r="B27" s="5">
        <v>4</v>
      </c>
      <c r="C27" s="5">
        <f t="shared" ref="C27:D27" si="7">(B$9*$B27)+B$7</f>
        <v>16.8</v>
      </c>
      <c r="D27" s="5">
        <f t="shared" si="7"/>
        <v>29.4</v>
      </c>
      <c r="E27" s="5">
        <f t="shared" si="4"/>
        <v>30</v>
      </c>
      <c r="F27" s="5">
        <f t="shared" si="5"/>
        <v>30</v>
      </c>
    </row>
    <row r="28" spans="1:8" x14ac:dyDescent="0.25">
      <c r="B28" s="5">
        <v>5</v>
      </c>
      <c r="C28" s="5">
        <f t="shared" ref="C28:D28" si="8">(B$9*$B28)+B$7</f>
        <v>19.200000000000003</v>
      </c>
      <c r="D28" s="5">
        <f t="shared" si="8"/>
        <v>46.199999999999996</v>
      </c>
      <c r="E28" s="5">
        <f t="shared" si="4"/>
        <v>50</v>
      </c>
      <c r="F28" s="5">
        <f t="shared" si="5"/>
        <v>50</v>
      </c>
    </row>
    <row r="29" spans="1:8" x14ac:dyDescent="0.25">
      <c r="B29" s="5">
        <v>6</v>
      </c>
      <c r="C29" s="5">
        <f t="shared" ref="C29:D29" si="9">(B$9*$B29)+B$7</f>
        <v>21.6</v>
      </c>
      <c r="D29" s="5">
        <f t="shared" si="9"/>
        <v>63.000000000000007</v>
      </c>
      <c r="E29" s="5">
        <f t="shared" si="4"/>
        <v>70</v>
      </c>
      <c r="F29" s="5">
        <f t="shared" si="5"/>
        <v>70</v>
      </c>
    </row>
    <row r="32" spans="1:8" x14ac:dyDescent="0.25">
      <c r="C32" s="32" t="s">
        <v>33</v>
      </c>
      <c r="D32" s="32"/>
      <c r="E32" s="32"/>
      <c r="F32" s="32"/>
    </row>
  </sheetData>
  <mergeCells count="9">
    <mergeCell ref="B16:D16"/>
    <mergeCell ref="C32:F32"/>
    <mergeCell ref="B1:D1"/>
    <mergeCell ref="F1:H1"/>
    <mergeCell ref="B5:D5"/>
    <mergeCell ref="B8:D8"/>
    <mergeCell ref="B10:D10"/>
    <mergeCell ref="B13:D13"/>
    <mergeCell ref="B21:F2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E44C3-4180-4F96-BF1D-37BB31A8064E}">
  <sheetPr codeName="Feuil3"/>
  <dimension ref="A1:I38"/>
  <sheetViews>
    <sheetView tabSelected="1" topLeftCell="A37" zoomScaleNormal="100" workbookViewId="0">
      <selection activeCell="H31" sqref="H31"/>
    </sheetView>
  </sheetViews>
  <sheetFormatPr baseColWidth="10" defaultRowHeight="15" x14ac:dyDescent="0.25"/>
  <cols>
    <col min="1" max="1" width="24.85546875" style="1" customWidth="1"/>
    <col min="2" max="4" width="16.42578125" style="1" customWidth="1"/>
    <col min="5" max="5" width="31.28515625" style="1" customWidth="1"/>
    <col min="6" max="6" width="20.5703125" style="1" customWidth="1"/>
    <col min="7" max="8" width="18.42578125" style="1" customWidth="1"/>
    <col min="9" max="9" width="17.85546875" style="1" customWidth="1"/>
    <col min="10" max="16384" width="11.42578125" style="1"/>
  </cols>
  <sheetData>
    <row r="1" spans="1:9" x14ac:dyDescent="0.25">
      <c r="B1" s="33" t="s">
        <v>5</v>
      </c>
      <c r="C1" s="33"/>
      <c r="D1" s="33"/>
      <c r="F1" s="40" t="s">
        <v>29</v>
      </c>
      <c r="G1" s="40"/>
      <c r="H1" s="40"/>
    </row>
    <row r="2" spans="1:9" x14ac:dyDescent="0.25">
      <c r="B2" s="4" t="s">
        <v>2</v>
      </c>
      <c r="C2" s="4" t="s">
        <v>3</v>
      </c>
      <c r="D2" s="4" t="s">
        <v>4</v>
      </c>
      <c r="F2" s="24" t="s">
        <v>24</v>
      </c>
      <c r="G2" s="24" t="s">
        <v>25</v>
      </c>
      <c r="H2" s="24" t="s">
        <v>26</v>
      </c>
    </row>
    <row r="3" spans="1:9" x14ac:dyDescent="0.25">
      <c r="A3" s="7" t="s">
        <v>0</v>
      </c>
      <c r="B3" s="27">
        <v>2</v>
      </c>
      <c r="C3" s="27">
        <v>3.5</v>
      </c>
      <c r="D3" s="27">
        <v>4.5</v>
      </c>
      <c r="E3" s="7" t="s">
        <v>23</v>
      </c>
      <c r="F3" s="28">
        <v>0.2</v>
      </c>
      <c r="G3" s="28">
        <v>0.4</v>
      </c>
      <c r="H3" s="28">
        <v>0.5</v>
      </c>
    </row>
    <row r="4" spans="1:9" x14ac:dyDescent="0.25">
      <c r="A4" s="7" t="s">
        <v>1</v>
      </c>
      <c r="B4" s="27">
        <v>12</v>
      </c>
      <c r="C4" s="27">
        <v>21</v>
      </c>
      <c r="D4" s="27">
        <v>40</v>
      </c>
      <c r="E4" s="7" t="s">
        <v>27</v>
      </c>
      <c r="F4" s="29">
        <v>1</v>
      </c>
      <c r="G4" s="29">
        <v>3</v>
      </c>
      <c r="H4" s="29">
        <v>3.5</v>
      </c>
    </row>
    <row r="5" spans="1:9" ht="32.25" customHeight="1" x14ac:dyDescent="0.25">
      <c r="B5" s="34" t="s">
        <v>30</v>
      </c>
      <c r="C5" s="35"/>
      <c r="D5" s="35"/>
      <c r="E5" s="26" t="s">
        <v>28</v>
      </c>
      <c r="F5" s="25">
        <f>(F3*B4)/(B3-F4)</f>
        <v>2.4000000000000004</v>
      </c>
      <c r="G5" s="25">
        <f>(G3*C4)/(C3-G4)</f>
        <v>16.8</v>
      </c>
      <c r="H5" s="25">
        <f>(H3*D4)/(D3-H4)</f>
        <v>20</v>
      </c>
    </row>
    <row r="6" spans="1:9" x14ac:dyDescent="0.25">
      <c r="B6" s="8" t="s">
        <v>6</v>
      </c>
      <c r="C6" s="8" t="s">
        <v>7</v>
      </c>
      <c r="D6" s="8" t="s">
        <v>8</v>
      </c>
    </row>
    <row r="7" spans="1:9" x14ac:dyDescent="0.25">
      <c r="B7" s="9">
        <f>B4-(B9*B3)</f>
        <v>7.1999999999999993</v>
      </c>
      <c r="C7" s="9">
        <f t="shared" ref="C7:D7" si="0">C4-(C9*C3)</f>
        <v>-37.800000000000004</v>
      </c>
      <c r="D7" s="9">
        <f t="shared" si="0"/>
        <v>-50</v>
      </c>
    </row>
    <row r="8" spans="1:9" ht="27.75" customHeight="1" x14ac:dyDescent="0.25">
      <c r="B8" s="36" t="s">
        <v>31</v>
      </c>
      <c r="C8" s="37"/>
      <c r="D8" s="37"/>
    </row>
    <row r="9" spans="1:9" x14ac:dyDescent="0.25">
      <c r="B9" s="10">
        <f>F5</f>
        <v>2.4000000000000004</v>
      </c>
      <c r="C9" s="10">
        <f t="shared" ref="C9:D9" si="1">G5</f>
        <v>16.8</v>
      </c>
      <c r="D9" s="10">
        <f t="shared" si="1"/>
        <v>20</v>
      </c>
    </row>
    <row r="10" spans="1:9" ht="33.75" customHeight="1" x14ac:dyDescent="0.25">
      <c r="B10" s="38" t="s">
        <v>32</v>
      </c>
      <c r="C10" s="39"/>
      <c r="D10" s="39"/>
    </row>
    <row r="11" spans="1:9" x14ac:dyDescent="0.25">
      <c r="A11" s="11" t="s">
        <v>11</v>
      </c>
      <c r="B11" s="12" t="str">
        <f>ROUND(B$9,1) &amp;" x + " &amp; ROUND(B$7,1)</f>
        <v>2,4 x + 7,2</v>
      </c>
      <c r="C11" s="12" t="str">
        <f>ROUND(C$9,1) &amp;" x + " &amp; ROUND(C$7,1)</f>
        <v>16,8 x + -37,8</v>
      </c>
      <c r="D11" s="12" t="str">
        <f>ROUND(D$9,1) &amp;" x + " &amp; ROUND(D$7,1)</f>
        <v>20 x + -50</v>
      </c>
    </row>
    <row r="13" spans="1:9" ht="33" customHeight="1" x14ac:dyDescent="0.25">
      <c r="B13" s="30" t="s">
        <v>12</v>
      </c>
      <c r="C13" s="31"/>
      <c r="D13" s="31"/>
      <c r="F13" s="13" t="s">
        <v>14</v>
      </c>
      <c r="H13" s="22"/>
      <c r="I13" s="17"/>
    </row>
    <row r="14" spans="1:9" x14ac:dyDescent="0.25">
      <c r="A14" s="18" t="s">
        <v>0</v>
      </c>
      <c r="B14" s="14">
        <f>(b_2-b_1)/(a_1-a_2)</f>
        <v>3.125</v>
      </c>
      <c r="E14" s="3" t="s">
        <v>0</v>
      </c>
      <c r="F14" s="14">
        <f>B3-(B14-B3)</f>
        <v>0.875</v>
      </c>
    </row>
    <row r="15" spans="1:9" x14ac:dyDescent="0.25">
      <c r="A15" s="7" t="s">
        <v>1</v>
      </c>
      <c r="B15" s="14">
        <f>(a_1*B14)+b_1</f>
        <v>14.7</v>
      </c>
      <c r="E15" s="3" t="s">
        <v>1</v>
      </c>
      <c r="F15" s="14">
        <f>B4-(B15-B4)</f>
        <v>9.3000000000000007</v>
      </c>
    </row>
    <row r="16" spans="1:9" ht="35.25" customHeight="1" x14ac:dyDescent="0.25">
      <c r="B16" s="30" t="s">
        <v>13</v>
      </c>
      <c r="C16" s="31"/>
      <c r="D16" s="31"/>
      <c r="F16" s="13" t="s">
        <v>15</v>
      </c>
    </row>
    <row r="17" spans="1:9" x14ac:dyDescent="0.25">
      <c r="A17" s="18" t="s">
        <v>0</v>
      </c>
      <c r="B17" s="14">
        <f>(b_3-b_2)/(a_2-a_3)</f>
        <v>3.8124999999999996</v>
      </c>
      <c r="E17" s="3" t="s">
        <v>0</v>
      </c>
      <c r="F17" s="14">
        <f>D3-(B17-D3)</f>
        <v>5.1875</v>
      </c>
    </row>
    <row r="18" spans="1:9" x14ac:dyDescent="0.25">
      <c r="A18" s="7" t="s">
        <v>1</v>
      </c>
      <c r="B18" s="14">
        <f>(a_2*B17)+b_2</f>
        <v>26.249999999999993</v>
      </c>
      <c r="E18" s="3" t="s">
        <v>1</v>
      </c>
      <c r="F18" s="14">
        <f>D4-(B18-D4)</f>
        <v>53.750000000000007</v>
      </c>
    </row>
    <row r="21" spans="1:9" x14ac:dyDescent="0.25">
      <c r="B21" s="32" t="s">
        <v>21</v>
      </c>
      <c r="C21" s="32"/>
      <c r="D21" s="32"/>
      <c r="E21" s="32"/>
      <c r="F21" s="32"/>
    </row>
    <row r="22" spans="1:9" x14ac:dyDescent="0.25">
      <c r="B22" s="16" t="s">
        <v>19</v>
      </c>
      <c r="C22" s="16" t="s">
        <v>16</v>
      </c>
      <c r="D22" s="16" t="s">
        <v>17</v>
      </c>
      <c r="E22" s="16" t="s">
        <v>18</v>
      </c>
      <c r="F22" s="16" t="s">
        <v>34</v>
      </c>
      <c r="G22" s="16" t="s">
        <v>35</v>
      </c>
    </row>
    <row r="23" spans="1:9" x14ac:dyDescent="0.25">
      <c r="B23" s="41">
        <v>0</v>
      </c>
      <c r="C23" s="5">
        <f>(B$9*$B23)+B$7</f>
        <v>7.1999999999999993</v>
      </c>
      <c r="D23" s="5">
        <f>(C$9*$B23)+C$7</f>
        <v>-37.800000000000004</v>
      </c>
      <c r="E23" s="5">
        <f>(D$9*$B23)+D$7</f>
        <v>-50</v>
      </c>
      <c r="F23" s="41">
        <f t="shared" ref="F23:F27" si="2">MAX(C23:E23)+G23</f>
        <v>7.1999999999999993</v>
      </c>
      <c r="G23" s="5">
        <v>0</v>
      </c>
      <c r="H23" s="20"/>
      <c r="I23" s="20"/>
    </row>
    <row r="24" spans="1:9" x14ac:dyDescent="0.25">
      <c r="B24" s="41">
        <f>B23+0.5</f>
        <v>0.5</v>
      </c>
      <c r="C24" s="5">
        <f t="shared" ref="C24:C33" si="3">(B$9*$B24)+B$7</f>
        <v>8.3999999999999986</v>
      </c>
      <c r="D24" s="5">
        <f t="shared" ref="D24:D33" si="4">(C$9*$B24)+C$7</f>
        <v>-29.400000000000006</v>
      </c>
      <c r="E24" s="5">
        <f t="shared" ref="E24:E33" si="5">(D$9*$B24)+D$7</f>
        <v>-40</v>
      </c>
      <c r="F24" s="41">
        <f t="shared" si="2"/>
        <v>8.3999999999999986</v>
      </c>
      <c r="G24" s="5">
        <v>0</v>
      </c>
      <c r="H24" s="20"/>
      <c r="I24" s="20"/>
    </row>
    <row r="25" spans="1:9" x14ac:dyDescent="0.25">
      <c r="B25" s="41">
        <f t="shared" ref="B25:B35" si="6">B24+0.5</f>
        <v>1</v>
      </c>
      <c r="C25" s="5">
        <f t="shared" si="3"/>
        <v>9.6</v>
      </c>
      <c r="D25" s="5">
        <f t="shared" si="4"/>
        <v>-21.000000000000004</v>
      </c>
      <c r="E25" s="5">
        <f t="shared" si="5"/>
        <v>-30</v>
      </c>
      <c r="F25" s="41">
        <f t="shared" si="2"/>
        <v>9.6</v>
      </c>
      <c r="G25" s="5">
        <v>0</v>
      </c>
      <c r="H25" s="20"/>
      <c r="I25" s="20"/>
    </row>
    <row r="26" spans="1:9" x14ac:dyDescent="0.25">
      <c r="B26" s="41">
        <f t="shared" si="6"/>
        <v>1.5</v>
      </c>
      <c r="C26" s="5">
        <f t="shared" si="3"/>
        <v>10.8</v>
      </c>
      <c r="D26" s="5">
        <f t="shared" si="4"/>
        <v>-12.600000000000001</v>
      </c>
      <c r="E26" s="5">
        <f t="shared" si="5"/>
        <v>-20</v>
      </c>
      <c r="F26" s="41">
        <f t="shared" si="2"/>
        <v>10.8</v>
      </c>
      <c r="G26" s="5">
        <v>0</v>
      </c>
      <c r="H26" s="20"/>
      <c r="I26" s="20"/>
    </row>
    <row r="27" spans="1:9" x14ac:dyDescent="0.25">
      <c r="B27" s="41">
        <f t="shared" si="6"/>
        <v>2</v>
      </c>
      <c r="C27" s="5">
        <f t="shared" si="3"/>
        <v>12</v>
      </c>
      <c r="D27" s="5">
        <f t="shared" si="4"/>
        <v>-4.2000000000000028</v>
      </c>
      <c r="E27" s="5">
        <f t="shared" si="5"/>
        <v>-10</v>
      </c>
      <c r="F27" s="41">
        <f t="shared" si="2"/>
        <v>12</v>
      </c>
      <c r="G27" s="5">
        <v>0</v>
      </c>
      <c r="H27" s="20"/>
      <c r="I27" s="20"/>
    </row>
    <row r="28" spans="1:9" x14ac:dyDescent="0.25">
      <c r="B28" s="41">
        <f t="shared" si="6"/>
        <v>2.5</v>
      </c>
      <c r="C28" s="5">
        <f t="shared" si="3"/>
        <v>13.2</v>
      </c>
      <c r="D28" s="5">
        <f t="shared" si="4"/>
        <v>4.1999999999999957</v>
      </c>
      <c r="E28" s="5">
        <f t="shared" si="5"/>
        <v>0</v>
      </c>
      <c r="F28" s="41">
        <f>MAX(C28:E28)+G28</f>
        <v>13.2</v>
      </c>
      <c r="G28" s="5">
        <v>0</v>
      </c>
      <c r="H28" s="20"/>
      <c r="I28" s="20"/>
    </row>
    <row r="29" spans="1:9" x14ac:dyDescent="0.25">
      <c r="B29" s="41">
        <f t="shared" si="6"/>
        <v>3</v>
      </c>
      <c r="C29" s="5">
        <f t="shared" si="3"/>
        <v>14.4</v>
      </c>
      <c r="D29" s="5">
        <f t="shared" si="4"/>
        <v>12.600000000000001</v>
      </c>
      <c r="E29" s="5">
        <f t="shared" si="5"/>
        <v>10</v>
      </c>
      <c r="F29" s="41">
        <f t="shared" ref="F29:F35" si="7">MAX(C29:E29)+G29</f>
        <v>15.4</v>
      </c>
      <c r="G29" s="41">
        <v>1</v>
      </c>
      <c r="H29" s="20"/>
      <c r="I29" s="20"/>
    </row>
    <row r="30" spans="1:9" x14ac:dyDescent="0.25">
      <c r="B30" s="41">
        <f t="shared" si="6"/>
        <v>3.5</v>
      </c>
      <c r="C30" s="5">
        <f t="shared" si="3"/>
        <v>15.600000000000001</v>
      </c>
      <c r="D30" s="5">
        <f t="shared" si="4"/>
        <v>21</v>
      </c>
      <c r="E30" s="5">
        <f t="shared" si="5"/>
        <v>20</v>
      </c>
      <c r="F30" s="41">
        <f t="shared" si="7"/>
        <v>21</v>
      </c>
      <c r="G30" s="5">
        <v>0</v>
      </c>
      <c r="H30" s="20"/>
      <c r="I30" s="20"/>
    </row>
    <row r="31" spans="1:9" x14ac:dyDescent="0.25">
      <c r="B31" s="41">
        <f t="shared" si="6"/>
        <v>4</v>
      </c>
      <c r="C31" s="5">
        <f t="shared" si="3"/>
        <v>16.8</v>
      </c>
      <c r="D31" s="5">
        <f t="shared" si="4"/>
        <v>29.4</v>
      </c>
      <c r="E31" s="5">
        <f t="shared" si="5"/>
        <v>30</v>
      </c>
      <c r="F31" s="41">
        <f t="shared" si="7"/>
        <v>30</v>
      </c>
      <c r="G31" s="5">
        <v>0</v>
      </c>
      <c r="H31" s="20"/>
      <c r="I31" s="20"/>
    </row>
    <row r="32" spans="1:9" x14ac:dyDescent="0.25">
      <c r="B32" s="41">
        <f t="shared" si="6"/>
        <v>4.5</v>
      </c>
      <c r="C32" s="5">
        <f t="shared" si="3"/>
        <v>18</v>
      </c>
      <c r="D32" s="5">
        <f t="shared" si="4"/>
        <v>37.800000000000004</v>
      </c>
      <c r="E32" s="5">
        <f t="shared" si="5"/>
        <v>40</v>
      </c>
      <c r="F32" s="41">
        <f t="shared" si="7"/>
        <v>40</v>
      </c>
      <c r="G32" s="5">
        <v>0</v>
      </c>
      <c r="H32" s="20"/>
      <c r="I32" s="20"/>
    </row>
    <row r="33" spans="2:9" x14ac:dyDescent="0.25">
      <c r="B33" s="41">
        <f t="shared" si="6"/>
        <v>5</v>
      </c>
      <c r="C33" s="5">
        <f t="shared" si="3"/>
        <v>19.200000000000003</v>
      </c>
      <c r="D33" s="5">
        <f t="shared" si="4"/>
        <v>46.199999999999996</v>
      </c>
      <c r="E33" s="5">
        <f t="shared" si="5"/>
        <v>50</v>
      </c>
      <c r="F33" s="41">
        <f t="shared" si="7"/>
        <v>50</v>
      </c>
      <c r="G33" s="5">
        <v>0</v>
      </c>
      <c r="H33" s="20"/>
      <c r="I33" s="20"/>
    </row>
    <row r="34" spans="2:9" x14ac:dyDescent="0.25">
      <c r="B34" s="41">
        <f t="shared" si="6"/>
        <v>5.5</v>
      </c>
      <c r="C34" s="5">
        <f t="shared" ref="C34:C35" si="8">(B$9*$B34)+B$7</f>
        <v>20.400000000000002</v>
      </c>
      <c r="D34" s="5">
        <f t="shared" ref="D34:D35" si="9">(C$9*$B34)+C$7</f>
        <v>54.6</v>
      </c>
      <c r="E34" s="5">
        <f t="shared" ref="E34:E35" si="10">(D$9*$B34)+D$7</f>
        <v>60</v>
      </c>
      <c r="F34" s="41">
        <f t="shared" si="7"/>
        <v>60</v>
      </c>
      <c r="G34" s="5">
        <v>0</v>
      </c>
      <c r="H34" s="20"/>
      <c r="I34" s="20"/>
    </row>
    <row r="35" spans="2:9" x14ac:dyDescent="0.25">
      <c r="B35" s="41">
        <f t="shared" si="6"/>
        <v>6</v>
      </c>
      <c r="C35" s="5">
        <f t="shared" si="8"/>
        <v>21.6</v>
      </c>
      <c r="D35" s="5">
        <f t="shared" si="9"/>
        <v>63.000000000000007</v>
      </c>
      <c r="E35" s="5">
        <f t="shared" si="10"/>
        <v>70</v>
      </c>
      <c r="F35" s="41">
        <f t="shared" si="7"/>
        <v>70</v>
      </c>
      <c r="G35" s="5">
        <v>0</v>
      </c>
      <c r="H35" s="20"/>
      <c r="I35" s="20"/>
    </row>
    <row r="38" spans="2:9" x14ac:dyDescent="0.25">
      <c r="C38" s="32" t="s">
        <v>33</v>
      </c>
      <c r="D38" s="32"/>
      <c r="E38" s="32"/>
      <c r="F38" s="32"/>
    </row>
  </sheetData>
  <mergeCells count="9">
    <mergeCell ref="B16:D16"/>
    <mergeCell ref="B21:F21"/>
    <mergeCell ref="C38:F38"/>
    <mergeCell ref="B1:D1"/>
    <mergeCell ref="F1:H1"/>
    <mergeCell ref="B5:D5"/>
    <mergeCell ref="B8:D8"/>
    <mergeCell ref="B10:D10"/>
    <mergeCell ref="B13:D13"/>
  </mergeCells>
  <conditionalFormatting sqref="F23:G35">
    <cfRule type="expression" dxfId="0" priority="1">
      <formula>$G23&lt;&gt;0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Feuil1</vt:lpstr>
      <vt:lpstr>Feuil2</vt:lpstr>
      <vt:lpstr>Feuil3</vt:lpstr>
      <vt:lpstr>Feuil2!a_1</vt:lpstr>
      <vt:lpstr>Feuil3!a_1</vt:lpstr>
      <vt:lpstr>a_1</vt:lpstr>
      <vt:lpstr>Feuil2!a_2</vt:lpstr>
      <vt:lpstr>Feuil3!a_2</vt:lpstr>
      <vt:lpstr>a_2</vt:lpstr>
      <vt:lpstr>Feuil2!a_3</vt:lpstr>
      <vt:lpstr>Feuil3!a_3</vt:lpstr>
      <vt:lpstr>a_3</vt:lpstr>
      <vt:lpstr>Feuil2!b_1</vt:lpstr>
      <vt:lpstr>Feuil3!b_1</vt:lpstr>
      <vt:lpstr>b_1</vt:lpstr>
      <vt:lpstr>Feuil2!b_2</vt:lpstr>
      <vt:lpstr>Feuil3!b_2</vt:lpstr>
      <vt:lpstr>b_2</vt:lpstr>
      <vt:lpstr>Feuil2!b_3</vt:lpstr>
      <vt:lpstr>Feuil3!b_3</vt:lpstr>
      <vt:lpstr>b_3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2023-06-17T11:43:57Z</dcterms:created>
  <dcterms:modified xsi:type="dcterms:W3CDTF">2023-06-20T09:10:26Z</dcterms:modified>
</cp:coreProperties>
</file>